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12957 - Blackstart - Desktop Studies\desktopstudies\package\data\simtool\raw\"/>
    </mc:Choice>
  </mc:AlternateContent>
  <xr:revisionPtr revIDLastSave="0" documentId="13_ncr:1_{F4E343CC-C366-43C9-AF58-3ED2292F713A}" xr6:coauthVersionLast="46" xr6:coauthVersionMax="46" xr10:uidLastSave="{00000000-0000-0000-0000-000000000000}"/>
  <bookViews>
    <workbookView xWindow="-120" yWindow="-120" windowWidth="29040" windowHeight="15840" tabRatio="890" activeTab="4" xr2:uid="{14AAEEF1-0A98-4A3B-9A0E-BC9409274F41}"/>
  </bookViews>
  <sheets>
    <sheet name="Generators - Active Power" sheetId="111" r:id="rId1"/>
    <sheet name="Generators - Reactive Power" sheetId="110" r:id="rId2"/>
    <sheet name="Generators - Rating" sheetId="117" r:id="rId3"/>
    <sheet name="Busbars - Voltage(pu)" sheetId="109" r:id="rId4"/>
    <sheet name="Transformers - Loading" sheetId="107" r:id="rId5"/>
    <sheet name="Transformers - MVA" sheetId="116" r:id="rId6"/>
    <sheet name="Transformers - Taps" sheetId="108" r:id="rId7"/>
    <sheet name="Lines - Loading" sheetId="106" r:id="rId8"/>
    <sheet name="Lines - Current" sheetId="114" r:id="rId9"/>
    <sheet name="Lines - Active Power" sheetId="112" r:id="rId10"/>
    <sheet name="Lines - Reactive Power" sheetId="113" r:id="rId11"/>
  </sheets>
  <definedNames>
    <definedName name="_xlnm._FilterDatabase" localSheetId="3" hidden="1">'Busbars - Voltage(pu)'!$D$8:$G$78</definedName>
    <definedName name="Document">#REF!</definedName>
    <definedName name="ModelVersion">#REF!</definedName>
    <definedName name="Projec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117" l="1"/>
  <c r="BL8" i="117"/>
  <c r="BK8" i="117"/>
  <c r="BJ8" i="117"/>
  <c r="BI8" i="117"/>
  <c r="BH8" i="117"/>
  <c r="BG8" i="117"/>
  <c r="BF8" i="117"/>
  <c r="BE8" i="117"/>
  <c r="BD8" i="117"/>
  <c r="BC8" i="117"/>
  <c r="BB8" i="117"/>
  <c r="BA8" i="117"/>
  <c r="AZ8" i="117"/>
  <c r="AY8" i="117"/>
  <c r="AX8" i="117"/>
  <c r="AW8" i="117"/>
  <c r="AV8" i="117"/>
  <c r="AU8" i="117"/>
  <c r="AT8" i="117"/>
  <c r="AS8" i="117"/>
  <c r="AQ8" i="117"/>
  <c r="AP8" i="117"/>
  <c r="AO8" i="117"/>
  <c r="AN8" i="117"/>
  <c r="AM8" i="117"/>
  <c r="AL8" i="117"/>
  <c r="AK8" i="117"/>
  <c r="AJ8" i="117"/>
  <c r="AI8" i="117"/>
  <c r="AH8" i="117"/>
  <c r="AG8" i="117"/>
  <c r="AF8" i="117"/>
  <c r="AE8" i="117"/>
  <c r="AD8" i="117"/>
  <c r="AC8" i="117"/>
  <c r="AB8" i="117"/>
  <c r="AA8" i="117"/>
  <c r="Z8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BH6" i="117"/>
  <c r="BG6" i="117"/>
  <c r="BF6" i="117"/>
  <c r="BE6" i="117"/>
  <c r="BD6" i="117"/>
  <c r="BC6" i="117"/>
  <c r="BB6" i="117"/>
  <c r="BA6" i="117"/>
  <c r="AZ6" i="117"/>
  <c r="AY6" i="117"/>
  <c r="AX6" i="117"/>
  <c r="AW6" i="117"/>
  <c r="AV6" i="117"/>
  <c r="AU6" i="117"/>
  <c r="AT6" i="117"/>
  <c r="AS6" i="117"/>
  <c r="AQ6" i="117"/>
  <c r="AP6" i="117"/>
  <c r="AO6" i="117"/>
  <c r="AN6" i="117"/>
  <c r="AM6" i="117"/>
  <c r="AL6" i="117"/>
  <c r="AK6" i="117"/>
  <c r="AJ6" i="117"/>
  <c r="AI6" i="117"/>
  <c r="AH6" i="117"/>
  <c r="AG6" i="117"/>
  <c r="AF6" i="117"/>
  <c r="AE6" i="117"/>
  <c r="AD6" i="117"/>
  <c r="AC6" i="117"/>
  <c r="AB6" i="117"/>
  <c r="AA6" i="117"/>
  <c r="Z6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A1" i="117"/>
  <c r="X47" i="106"/>
  <c r="P47" i="106"/>
  <c r="H82" i="114" l="1"/>
  <c r="I82" i="114"/>
  <c r="J82" i="114"/>
  <c r="K82" i="114"/>
  <c r="L82" i="114"/>
  <c r="M82" i="114"/>
  <c r="N82" i="114"/>
  <c r="O82" i="114"/>
  <c r="P82" i="114"/>
  <c r="Q82" i="114"/>
  <c r="R82" i="114"/>
  <c r="S82" i="114"/>
  <c r="T82" i="114"/>
  <c r="U82" i="114"/>
  <c r="V82" i="114"/>
  <c r="W82" i="114"/>
  <c r="X82" i="114"/>
  <c r="Y82" i="114"/>
  <c r="Z82" i="114"/>
  <c r="AA82" i="114"/>
  <c r="AB82" i="114"/>
  <c r="AC82" i="114"/>
  <c r="AD82" i="114"/>
  <c r="AE82" i="114"/>
  <c r="AF82" i="114"/>
  <c r="AG82" i="114"/>
  <c r="AH82" i="114"/>
  <c r="AI82" i="114"/>
  <c r="AJ82" i="114"/>
  <c r="AK82" i="114"/>
  <c r="AL82" i="114"/>
  <c r="AM82" i="114"/>
  <c r="AN82" i="114"/>
  <c r="AO82" i="114"/>
  <c r="AP82" i="114"/>
  <c r="AQ82" i="114"/>
  <c r="AR82" i="114"/>
  <c r="H83" i="114"/>
  <c r="I83" i="114"/>
  <c r="J83" i="114"/>
  <c r="K83" i="114"/>
  <c r="L83" i="114"/>
  <c r="M83" i="114"/>
  <c r="N83" i="114"/>
  <c r="O83" i="114"/>
  <c r="P83" i="114"/>
  <c r="Q83" i="114"/>
  <c r="R83" i="114"/>
  <c r="S83" i="114"/>
  <c r="T83" i="114"/>
  <c r="U83" i="114"/>
  <c r="V83" i="114"/>
  <c r="W83" i="114"/>
  <c r="X83" i="114"/>
  <c r="Y83" i="114"/>
  <c r="Z83" i="114"/>
  <c r="AA83" i="114"/>
  <c r="AB83" i="114"/>
  <c r="AC83" i="114"/>
  <c r="AD83" i="114"/>
  <c r="AE83" i="114"/>
  <c r="AF83" i="114"/>
  <c r="AG83" i="114"/>
  <c r="AH83" i="114"/>
  <c r="AI83" i="114"/>
  <c r="AJ83" i="114"/>
  <c r="AK83" i="114"/>
  <c r="AL83" i="114"/>
  <c r="AM83" i="114"/>
  <c r="AN83" i="114"/>
  <c r="AO83" i="114"/>
  <c r="AP83" i="114"/>
  <c r="AQ83" i="114"/>
  <c r="AR83" i="114"/>
  <c r="D82" i="113"/>
  <c r="E82" i="113"/>
  <c r="D83" i="113"/>
  <c r="E83" i="113"/>
  <c r="D82" i="112"/>
  <c r="E82" i="112"/>
  <c r="D83" i="112"/>
  <c r="E83" i="112"/>
  <c r="D82" i="114"/>
  <c r="E82" i="114"/>
  <c r="D83" i="114"/>
  <c r="E83" i="114"/>
  <c r="D71" i="114"/>
  <c r="E71" i="114"/>
  <c r="D72" i="114"/>
  <c r="E72" i="114"/>
  <c r="D73" i="114"/>
  <c r="E73" i="114"/>
  <c r="D74" i="114"/>
  <c r="E74" i="114"/>
  <c r="D75" i="114"/>
  <c r="E75" i="114"/>
  <c r="D76" i="114"/>
  <c r="E76" i="114"/>
  <c r="D77" i="114"/>
  <c r="E77" i="114"/>
  <c r="D78" i="114"/>
  <c r="E78" i="114"/>
  <c r="D79" i="114"/>
  <c r="E79" i="114"/>
  <c r="D80" i="114"/>
  <c r="E80" i="114"/>
  <c r="D81" i="114"/>
  <c r="E81" i="114"/>
  <c r="D52" i="114"/>
  <c r="E52" i="114"/>
  <c r="D53" i="114"/>
  <c r="E53" i="114"/>
  <c r="D54" i="114"/>
  <c r="E54" i="114"/>
  <c r="D55" i="114"/>
  <c r="E55" i="114"/>
  <c r="D56" i="114"/>
  <c r="E56" i="114"/>
  <c r="D57" i="114"/>
  <c r="E57" i="114"/>
  <c r="D58" i="114"/>
  <c r="E58" i="114"/>
  <c r="D59" i="114"/>
  <c r="E59" i="114"/>
  <c r="D60" i="114"/>
  <c r="E60" i="114"/>
  <c r="D61" i="114"/>
  <c r="E61" i="114"/>
  <c r="D62" i="114"/>
  <c r="E62" i="114"/>
  <c r="D63" i="114"/>
  <c r="E63" i="114"/>
  <c r="D64" i="114"/>
  <c r="E64" i="114"/>
  <c r="D65" i="114"/>
  <c r="E65" i="114"/>
  <c r="D66" i="114"/>
  <c r="E66" i="114"/>
  <c r="D67" i="114"/>
  <c r="E67" i="114"/>
  <c r="D68" i="114"/>
  <c r="E68" i="114"/>
  <c r="D69" i="114"/>
  <c r="E69" i="114"/>
  <c r="D70" i="114"/>
  <c r="E70" i="114"/>
  <c r="W50" i="106"/>
  <c r="W47" i="106"/>
  <c r="W49" i="106" s="1"/>
  <c r="AP6" i="113"/>
  <c r="AQ6" i="113"/>
  <c r="AP8" i="113"/>
  <c r="AQ8" i="113"/>
  <c r="W6" i="113"/>
  <c r="W8" i="113"/>
  <c r="AP6" i="112"/>
  <c r="AQ6" i="112"/>
  <c r="AP8" i="112"/>
  <c r="AQ8" i="112"/>
  <c r="W6" i="112"/>
  <c r="W8" i="112"/>
  <c r="X81" i="114" l="1"/>
  <c r="X80" i="114"/>
  <c r="X79" i="114"/>
  <c r="X78" i="114"/>
  <c r="X77" i="114"/>
  <c r="X76" i="114"/>
  <c r="X75" i="114"/>
  <c r="X74" i="114"/>
  <c r="X73" i="114"/>
  <c r="X72" i="114"/>
  <c r="X71" i="114"/>
  <c r="X70" i="114"/>
  <c r="X69" i="114"/>
  <c r="X68" i="114"/>
  <c r="X67" i="114"/>
  <c r="X66" i="114"/>
  <c r="X65" i="114"/>
  <c r="X64" i="114"/>
  <c r="X63" i="114"/>
  <c r="X62" i="114"/>
  <c r="X61" i="114"/>
  <c r="X60" i="114"/>
  <c r="X59" i="114"/>
  <c r="X58" i="114"/>
  <c r="X57" i="114"/>
  <c r="X56" i="114"/>
  <c r="X55" i="114"/>
  <c r="X54" i="114"/>
  <c r="X53" i="114"/>
  <c r="X52" i="114"/>
  <c r="X51" i="114"/>
  <c r="X50" i="114"/>
  <c r="X49" i="114"/>
  <c r="X48" i="114"/>
  <c r="X47" i="114"/>
  <c r="X46" i="114"/>
  <c r="X45" i="114"/>
  <c r="X44" i="114"/>
  <c r="X43" i="114"/>
  <c r="X42" i="114"/>
  <c r="X41" i="114"/>
  <c r="X40" i="114"/>
  <c r="X39" i="114"/>
  <c r="X38" i="114"/>
  <c r="X37" i="114"/>
  <c r="X36" i="114"/>
  <c r="X35" i="114"/>
  <c r="X34" i="114"/>
  <c r="X33" i="114"/>
  <c r="X32" i="114"/>
  <c r="X31" i="114"/>
  <c r="X30" i="114"/>
  <c r="X29" i="114"/>
  <c r="X28" i="114"/>
  <c r="X27" i="114"/>
  <c r="X26" i="114"/>
  <c r="X25" i="114"/>
  <c r="X24" i="114"/>
  <c r="X23" i="114"/>
  <c r="X22" i="114"/>
  <c r="X21" i="114"/>
  <c r="X20" i="114"/>
  <c r="X19" i="114"/>
  <c r="X18" i="114"/>
  <c r="X17" i="114"/>
  <c r="X16" i="114"/>
  <c r="X15" i="114"/>
  <c r="X14" i="114"/>
  <c r="X13" i="114"/>
  <c r="X12" i="114"/>
  <c r="X11" i="114"/>
  <c r="X10" i="114"/>
  <c r="X9" i="114"/>
  <c r="Y6" i="112"/>
  <c r="Y8" i="112"/>
  <c r="Y6" i="113"/>
  <c r="Y8" i="113"/>
  <c r="X6" i="114"/>
  <c r="X8" i="114"/>
  <c r="AQ9" i="114"/>
  <c r="AR9" i="114"/>
  <c r="AQ10" i="114"/>
  <c r="AR10" i="114"/>
  <c r="AQ11" i="114"/>
  <c r="AR11" i="114"/>
  <c r="AQ12" i="114"/>
  <c r="AR12" i="114"/>
  <c r="AQ13" i="114"/>
  <c r="AR13" i="114"/>
  <c r="AQ14" i="114"/>
  <c r="AR14" i="114"/>
  <c r="AQ15" i="114"/>
  <c r="AR15" i="114"/>
  <c r="AQ16" i="114"/>
  <c r="AR16" i="114"/>
  <c r="AQ17" i="114"/>
  <c r="AR17" i="114"/>
  <c r="AQ18" i="114"/>
  <c r="AR18" i="114"/>
  <c r="AQ19" i="114"/>
  <c r="AR19" i="114"/>
  <c r="AQ20" i="114"/>
  <c r="AR20" i="114"/>
  <c r="AQ21" i="114"/>
  <c r="AR21" i="114"/>
  <c r="AQ22" i="114"/>
  <c r="AR22" i="114"/>
  <c r="AQ23" i="114"/>
  <c r="AR23" i="114"/>
  <c r="AQ24" i="114"/>
  <c r="AR24" i="114"/>
  <c r="AQ25" i="114"/>
  <c r="AR25" i="114"/>
  <c r="AQ26" i="114"/>
  <c r="AR26" i="114"/>
  <c r="AQ27" i="114"/>
  <c r="AR27" i="114"/>
  <c r="AQ28" i="114"/>
  <c r="AR28" i="114"/>
  <c r="AQ29" i="114"/>
  <c r="AR29" i="114"/>
  <c r="AQ30" i="114"/>
  <c r="AR30" i="114"/>
  <c r="AQ31" i="114"/>
  <c r="AR31" i="114"/>
  <c r="AQ32" i="114"/>
  <c r="AR32" i="114"/>
  <c r="AQ33" i="114"/>
  <c r="AR33" i="114"/>
  <c r="AQ34" i="114"/>
  <c r="AR34" i="114"/>
  <c r="AQ35" i="114"/>
  <c r="AR35" i="114"/>
  <c r="AQ36" i="114"/>
  <c r="AR36" i="114"/>
  <c r="AQ37" i="114"/>
  <c r="AR37" i="114"/>
  <c r="AQ38" i="114"/>
  <c r="AR38" i="114"/>
  <c r="AQ39" i="114"/>
  <c r="AR39" i="114"/>
  <c r="AQ40" i="114"/>
  <c r="AR40" i="114"/>
  <c r="AQ41" i="114"/>
  <c r="AR41" i="114"/>
  <c r="AQ42" i="114"/>
  <c r="AR42" i="114"/>
  <c r="AQ43" i="114"/>
  <c r="AR43" i="114"/>
  <c r="AQ44" i="114"/>
  <c r="AR44" i="114"/>
  <c r="AQ45" i="114"/>
  <c r="AR45" i="114"/>
  <c r="AQ46" i="114"/>
  <c r="AR46" i="114"/>
  <c r="AQ48" i="114"/>
  <c r="AR48" i="114"/>
  <c r="AQ51" i="114"/>
  <c r="AR51" i="114"/>
  <c r="AQ52" i="114"/>
  <c r="AR52" i="114"/>
  <c r="AQ53" i="114"/>
  <c r="AR53" i="114"/>
  <c r="AQ54" i="114"/>
  <c r="AR54" i="114"/>
  <c r="AQ55" i="114"/>
  <c r="AR55" i="114"/>
  <c r="AQ56" i="114"/>
  <c r="AR56" i="114"/>
  <c r="AQ57" i="114"/>
  <c r="AR57" i="114"/>
  <c r="AQ58" i="114"/>
  <c r="AR58" i="114"/>
  <c r="AQ59" i="114"/>
  <c r="AR59" i="114"/>
  <c r="AQ60" i="114"/>
  <c r="AR60" i="114"/>
  <c r="AQ61" i="114"/>
  <c r="AR61" i="114"/>
  <c r="AQ62" i="114"/>
  <c r="AR62" i="114"/>
  <c r="AQ63" i="114"/>
  <c r="AR63" i="114"/>
  <c r="AQ64" i="114"/>
  <c r="AR64" i="114"/>
  <c r="AQ65" i="114"/>
  <c r="AR65" i="114"/>
  <c r="AQ66" i="114"/>
  <c r="AR66" i="114"/>
  <c r="AQ67" i="114"/>
  <c r="AR67" i="114"/>
  <c r="AQ68" i="114"/>
  <c r="AR68" i="114"/>
  <c r="AQ69" i="114"/>
  <c r="AR69" i="114"/>
  <c r="AQ70" i="114"/>
  <c r="AR70" i="114"/>
  <c r="AQ71" i="114"/>
  <c r="AR71" i="114"/>
  <c r="AQ72" i="114"/>
  <c r="AR72" i="114"/>
  <c r="AQ73" i="114"/>
  <c r="AR73" i="114"/>
  <c r="AQ74" i="114"/>
  <c r="AR74" i="114"/>
  <c r="AQ75" i="114"/>
  <c r="AR75" i="114"/>
  <c r="AQ76" i="114"/>
  <c r="AR76" i="114"/>
  <c r="AQ77" i="114"/>
  <c r="AR77" i="114"/>
  <c r="AQ78" i="114"/>
  <c r="AR78" i="114"/>
  <c r="AQ79" i="114"/>
  <c r="AR79" i="114"/>
  <c r="AQ80" i="114"/>
  <c r="AR80" i="114"/>
  <c r="AQ81" i="114"/>
  <c r="AR81" i="114"/>
  <c r="AQ6" i="114"/>
  <c r="AR6" i="114"/>
  <c r="AQ8" i="114"/>
  <c r="AR8" i="114"/>
  <c r="AP47" i="106"/>
  <c r="AP49" i="106" s="1"/>
  <c r="AQ49" i="114" s="1"/>
  <c r="AQ47" i="106"/>
  <c r="AR47" i="114" s="1"/>
  <c r="AP50" i="106"/>
  <c r="AQ50" i="114" s="1"/>
  <c r="AQ50" i="106"/>
  <c r="AR50" i="114" s="1"/>
  <c r="AP6" i="106"/>
  <c r="AQ6" i="106"/>
  <c r="AP8" i="106"/>
  <c r="AQ8" i="106"/>
  <c r="W6" i="106"/>
  <c r="W8" i="106"/>
  <c r="AT6" i="108"/>
  <c r="AU6" i="108"/>
  <c r="AT8" i="108"/>
  <c r="AU8" i="108"/>
  <c r="AA6" i="108"/>
  <c r="AA8" i="108"/>
  <c r="AS9" i="116"/>
  <c r="AT9" i="116"/>
  <c r="AS10" i="116"/>
  <c r="AT10" i="116"/>
  <c r="AS11" i="116"/>
  <c r="AT11" i="116"/>
  <c r="AS12" i="116"/>
  <c r="AT12" i="116"/>
  <c r="AS13" i="116"/>
  <c r="AT13" i="116"/>
  <c r="AS14" i="116"/>
  <c r="AT14" i="116"/>
  <c r="AS15" i="116"/>
  <c r="AT15" i="116"/>
  <c r="AS16" i="116"/>
  <c r="AT16" i="116"/>
  <c r="AS17" i="116"/>
  <c r="AT17" i="116"/>
  <c r="AS18" i="116"/>
  <c r="AT18" i="116"/>
  <c r="AS19" i="116"/>
  <c r="AT19" i="116"/>
  <c r="AS20" i="116"/>
  <c r="AT20" i="116"/>
  <c r="AS21" i="116"/>
  <c r="AT21" i="116"/>
  <c r="AS22" i="116"/>
  <c r="AT22" i="116"/>
  <c r="AS23" i="116"/>
  <c r="AT23" i="116"/>
  <c r="AS24" i="116"/>
  <c r="AT24" i="116"/>
  <c r="AS25" i="116"/>
  <c r="AT25" i="116"/>
  <c r="AS26" i="116"/>
  <c r="AT26" i="116"/>
  <c r="AS27" i="116"/>
  <c r="AT27" i="116"/>
  <c r="AS28" i="116"/>
  <c r="AT28" i="116"/>
  <c r="AS29" i="116"/>
  <c r="AT29" i="116"/>
  <c r="AS30" i="116"/>
  <c r="AT30" i="116"/>
  <c r="AS31" i="116"/>
  <c r="AT31" i="116"/>
  <c r="AS32" i="116"/>
  <c r="AT32" i="116"/>
  <c r="AS33" i="116"/>
  <c r="AT33" i="116"/>
  <c r="AS6" i="116"/>
  <c r="AT6" i="116"/>
  <c r="AS8" i="116"/>
  <c r="AT8" i="116"/>
  <c r="Z33" i="116"/>
  <c r="Z32" i="116"/>
  <c r="Z31" i="116"/>
  <c r="Z30" i="116"/>
  <c r="Z29" i="116"/>
  <c r="Z28" i="116"/>
  <c r="Z27" i="116"/>
  <c r="Z26" i="116"/>
  <c r="Z25" i="116"/>
  <c r="Z24" i="116"/>
  <c r="Z23" i="116"/>
  <c r="Z22" i="116"/>
  <c r="Z21" i="116"/>
  <c r="Z20" i="116"/>
  <c r="Z19" i="116"/>
  <c r="Z18" i="116"/>
  <c r="Z17" i="116"/>
  <c r="Z16" i="116"/>
  <c r="Z15" i="116"/>
  <c r="Z14" i="116"/>
  <c r="Z13" i="116"/>
  <c r="Z12" i="116"/>
  <c r="Z11" i="116"/>
  <c r="Z10" i="116"/>
  <c r="Z9" i="116"/>
  <c r="Z6" i="116"/>
  <c r="Z8" i="116"/>
  <c r="AS6" i="107"/>
  <c r="AT6" i="107"/>
  <c r="AS8" i="107"/>
  <c r="AT8" i="107"/>
  <c r="Z6" i="107"/>
  <c r="Z8" i="107"/>
  <c r="Y6" i="109"/>
  <c r="Z6" i="109"/>
  <c r="AA6" i="109"/>
  <c r="AB6" i="109"/>
  <c r="AC6" i="109"/>
  <c r="AD6" i="109"/>
  <c r="AE6" i="109"/>
  <c r="AF6" i="109"/>
  <c r="AG6" i="109"/>
  <c r="AH6" i="109"/>
  <c r="AI6" i="109"/>
  <c r="AJ6" i="109"/>
  <c r="AK6" i="109"/>
  <c r="AL6" i="109"/>
  <c r="AM6" i="109"/>
  <c r="AN6" i="109"/>
  <c r="AO6" i="109"/>
  <c r="AP6" i="109"/>
  <c r="AQ6" i="109"/>
  <c r="AR6" i="109"/>
  <c r="AS6" i="109"/>
  <c r="Y8" i="109"/>
  <c r="Z8" i="109"/>
  <c r="AA8" i="109"/>
  <c r="AB8" i="109"/>
  <c r="AC8" i="109"/>
  <c r="AD8" i="109"/>
  <c r="AE8" i="109"/>
  <c r="AF8" i="109"/>
  <c r="AG8" i="109"/>
  <c r="AH8" i="109"/>
  <c r="AI8" i="109"/>
  <c r="AJ8" i="109"/>
  <c r="AK8" i="109"/>
  <c r="AL8" i="109"/>
  <c r="AM8" i="109"/>
  <c r="AN8" i="109"/>
  <c r="AO8" i="109"/>
  <c r="AP8" i="109"/>
  <c r="AQ8" i="109"/>
  <c r="AR8" i="109"/>
  <c r="AS8" i="109"/>
  <c r="Y6" i="110"/>
  <c r="Y8" i="110"/>
  <c r="AR6" i="110"/>
  <c r="AS6" i="110"/>
  <c r="AR8" i="110"/>
  <c r="AS8" i="110"/>
  <c r="Y7" i="111"/>
  <c r="AR12" i="111"/>
  <c r="AR9" i="111" s="1"/>
  <c r="AS12" i="111"/>
  <c r="AR14" i="111"/>
  <c r="AS14" i="111"/>
  <c r="AR15" i="111"/>
  <c r="AS15" i="111"/>
  <c r="D10" i="113"/>
  <c r="E10" i="113"/>
  <c r="D11" i="113"/>
  <c r="E11" i="113"/>
  <c r="D12" i="113"/>
  <c r="E12" i="113"/>
  <c r="D13" i="113"/>
  <c r="E13" i="113"/>
  <c r="D14" i="113"/>
  <c r="E14" i="113"/>
  <c r="D15" i="113"/>
  <c r="E15" i="113"/>
  <c r="D16" i="113"/>
  <c r="E16" i="113"/>
  <c r="D17" i="113"/>
  <c r="E17" i="113"/>
  <c r="D18" i="113"/>
  <c r="E18" i="113"/>
  <c r="D19" i="113"/>
  <c r="E19" i="113"/>
  <c r="D20" i="113"/>
  <c r="E20" i="113"/>
  <c r="D21" i="113"/>
  <c r="E21" i="113"/>
  <c r="D22" i="113"/>
  <c r="E22" i="113"/>
  <c r="D23" i="113"/>
  <c r="E23" i="113"/>
  <c r="D24" i="113"/>
  <c r="E24" i="113"/>
  <c r="D25" i="113"/>
  <c r="E25" i="113"/>
  <c r="D26" i="113"/>
  <c r="E26" i="113"/>
  <c r="D27" i="113"/>
  <c r="E27" i="113"/>
  <c r="D28" i="113"/>
  <c r="E28" i="113"/>
  <c r="D29" i="113"/>
  <c r="E29" i="113"/>
  <c r="D30" i="113"/>
  <c r="E30" i="113"/>
  <c r="D31" i="113"/>
  <c r="E31" i="113"/>
  <c r="D32" i="113"/>
  <c r="E32" i="113"/>
  <c r="D33" i="113"/>
  <c r="E33" i="113"/>
  <c r="D34" i="113"/>
  <c r="E34" i="113"/>
  <c r="D35" i="113"/>
  <c r="E35" i="113"/>
  <c r="D36" i="113"/>
  <c r="E36" i="113"/>
  <c r="D37" i="113"/>
  <c r="E37" i="113"/>
  <c r="D38" i="113"/>
  <c r="E38" i="113"/>
  <c r="D39" i="113"/>
  <c r="E39" i="113"/>
  <c r="D40" i="113"/>
  <c r="E40" i="113"/>
  <c r="D41" i="113"/>
  <c r="E41" i="113"/>
  <c r="D42" i="113"/>
  <c r="E42" i="113"/>
  <c r="D43" i="113"/>
  <c r="E43" i="113"/>
  <c r="D44" i="113"/>
  <c r="E44" i="113"/>
  <c r="D45" i="113"/>
  <c r="E45" i="113"/>
  <c r="D46" i="113"/>
  <c r="E46" i="113"/>
  <c r="D47" i="113"/>
  <c r="E47" i="113"/>
  <c r="D48" i="113"/>
  <c r="E48" i="113"/>
  <c r="D49" i="113"/>
  <c r="E49" i="113"/>
  <c r="D50" i="113"/>
  <c r="E50" i="113"/>
  <c r="D51" i="113"/>
  <c r="E51" i="113"/>
  <c r="D52" i="113"/>
  <c r="E52" i="113"/>
  <c r="D53" i="113"/>
  <c r="E53" i="113"/>
  <c r="D54" i="113"/>
  <c r="E54" i="113"/>
  <c r="D55" i="113"/>
  <c r="E55" i="113"/>
  <c r="D56" i="113"/>
  <c r="E56" i="113"/>
  <c r="D57" i="113"/>
  <c r="E57" i="113"/>
  <c r="D58" i="113"/>
  <c r="E58" i="113"/>
  <c r="D59" i="113"/>
  <c r="E59" i="113"/>
  <c r="D60" i="113"/>
  <c r="E60" i="113"/>
  <c r="D61" i="113"/>
  <c r="E61" i="113"/>
  <c r="D62" i="113"/>
  <c r="E62" i="113"/>
  <c r="D63" i="113"/>
  <c r="E63" i="113"/>
  <c r="D64" i="113"/>
  <c r="E64" i="113"/>
  <c r="D65" i="113"/>
  <c r="E65" i="113"/>
  <c r="D66" i="113"/>
  <c r="E66" i="113"/>
  <c r="D67" i="113"/>
  <c r="E67" i="113"/>
  <c r="D68" i="113"/>
  <c r="E68" i="113"/>
  <c r="D69" i="113"/>
  <c r="E69" i="113"/>
  <c r="D70" i="113"/>
  <c r="E70" i="113"/>
  <c r="D71" i="113"/>
  <c r="E71" i="113"/>
  <c r="D72" i="113"/>
  <c r="E72" i="113"/>
  <c r="D73" i="113"/>
  <c r="E73" i="113"/>
  <c r="D74" i="113"/>
  <c r="E74" i="113"/>
  <c r="D75" i="113"/>
  <c r="E75" i="113"/>
  <c r="D76" i="113"/>
  <c r="E76" i="113"/>
  <c r="D77" i="113"/>
  <c r="E77" i="113"/>
  <c r="D78" i="113"/>
  <c r="E78" i="113"/>
  <c r="D79" i="113"/>
  <c r="E79" i="113"/>
  <c r="D80" i="113"/>
  <c r="E80" i="113"/>
  <c r="D81" i="113"/>
  <c r="E81" i="113"/>
  <c r="E9" i="113"/>
  <c r="D13" i="112"/>
  <c r="E13" i="112"/>
  <c r="D14" i="112"/>
  <c r="E14" i="112"/>
  <c r="D15" i="112"/>
  <c r="E15" i="112"/>
  <c r="D16" i="112"/>
  <c r="E16" i="112"/>
  <c r="D17" i="112"/>
  <c r="E17" i="112"/>
  <c r="D18" i="112"/>
  <c r="E18" i="112"/>
  <c r="D19" i="112"/>
  <c r="E19" i="112"/>
  <c r="D20" i="112"/>
  <c r="E20" i="112"/>
  <c r="D21" i="112"/>
  <c r="E21" i="112"/>
  <c r="D22" i="112"/>
  <c r="E22" i="112"/>
  <c r="D23" i="112"/>
  <c r="E23" i="112"/>
  <c r="D24" i="112"/>
  <c r="E24" i="112"/>
  <c r="D25" i="112"/>
  <c r="E25" i="112"/>
  <c r="D26" i="112"/>
  <c r="E26" i="112"/>
  <c r="D27" i="112"/>
  <c r="E27" i="112"/>
  <c r="D28" i="112"/>
  <c r="E28" i="112"/>
  <c r="D29" i="112"/>
  <c r="E29" i="112"/>
  <c r="D30" i="112"/>
  <c r="E30" i="112"/>
  <c r="D31" i="112"/>
  <c r="E31" i="112"/>
  <c r="D32" i="112"/>
  <c r="E32" i="112"/>
  <c r="D33" i="112"/>
  <c r="E33" i="112"/>
  <c r="D34" i="112"/>
  <c r="E34" i="112"/>
  <c r="D35" i="112"/>
  <c r="E35" i="112"/>
  <c r="D36" i="112"/>
  <c r="E36" i="112"/>
  <c r="D37" i="112"/>
  <c r="E37" i="112"/>
  <c r="D38" i="112"/>
  <c r="E38" i="112"/>
  <c r="D39" i="112"/>
  <c r="E39" i="112"/>
  <c r="D40" i="112"/>
  <c r="E40" i="112"/>
  <c r="D41" i="112"/>
  <c r="E41" i="112"/>
  <c r="D42" i="112"/>
  <c r="E42" i="112"/>
  <c r="D43" i="112"/>
  <c r="E43" i="112"/>
  <c r="D44" i="112"/>
  <c r="E44" i="112"/>
  <c r="D45" i="112"/>
  <c r="E45" i="112"/>
  <c r="D46" i="112"/>
  <c r="E46" i="112"/>
  <c r="D47" i="112"/>
  <c r="E47" i="112"/>
  <c r="D48" i="112"/>
  <c r="E48" i="112"/>
  <c r="D49" i="112"/>
  <c r="E49" i="112"/>
  <c r="D50" i="112"/>
  <c r="E50" i="112"/>
  <c r="D51" i="112"/>
  <c r="E51" i="112"/>
  <c r="D52" i="112"/>
  <c r="E52" i="112"/>
  <c r="D53" i="112"/>
  <c r="E53" i="112"/>
  <c r="D54" i="112"/>
  <c r="E54" i="112"/>
  <c r="D55" i="112"/>
  <c r="E55" i="112"/>
  <c r="D56" i="112"/>
  <c r="E56" i="112"/>
  <c r="D57" i="112"/>
  <c r="E57" i="112"/>
  <c r="D58" i="112"/>
  <c r="E58" i="112"/>
  <c r="D59" i="112"/>
  <c r="E59" i="112"/>
  <c r="D60" i="112"/>
  <c r="E60" i="112"/>
  <c r="D61" i="112"/>
  <c r="E61" i="112"/>
  <c r="D62" i="112"/>
  <c r="E62" i="112"/>
  <c r="D63" i="112"/>
  <c r="E63" i="112"/>
  <c r="D64" i="112"/>
  <c r="E64" i="112"/>
  <c r="D65" i="112"/>
  <c r="E65" i="112"/>
  <c r="D66" i="112"/>
  <c r="E66" i="112"/>
  <c r="D67" i="112"/>
  <c r="E67" i="112"/>
  <c r="D68" i="112"/>
  <c r="E68" i="112"/>
  <c r="D69" i="112"/>
  <c r="E69" i="112"/>
  <c r="D70" i="112"/>
  <c r="E70" i="112"/>
  <c r="D71" i="112"/>
  <c r="E71" i="112"/>
  <c r="D72" i="112"/>
  <c r="E72" i="112"/>
  <c r="D73" i="112"/>
  <c r="E73" i="112"/>
  <c r="D74" i="112"/>
  <c r="E74" i="112"/>
  <c r="D75" i="112"/>
  <c r="E75" i="112"/>
  <c r="D76" i="112"/>
  <c r="E76" i="112"/>
  <c r="D77" i="112"/>
  <c r="E77" i="112"/>
  <c r="D78" i="112"/>
  <c r="E78" i="112"/>
  <c r="D79" i="112"/>
  <c r="E79" i="112"/>
  <c r="D80" i="112"/>
  <c r="E80" i="112"/>
  <c r="D81" i="112"/>
  <c r="E81" i="112"/>
  <c r="D10" i="112"/>
  <c r="E10" i="112"/>
  <c r="D11" i="112"/>
  <c r="E11" i="112"/>
  <c r="D12" i="112"/>
  <c r="E12" i="112"/>
  <c r="E9" i="112"/>
  <c r="AS9" i="111" l="1"/>
  <c r="AQ47" i="114"/>
  <c r="AQ49" i="106"/>
  <c r="AR49" i="114" s="1"/>
  <c r="H61" i="114"/>
  <c r="I61" i="114"/>
  <c r="J61" i="114"/>
  <c r="K61" i="114"/>
  <c r="L61" i="114"/>
  <c r="M61" i="114"/>
  <c r="N61" i="114"/>
  <c r="O61" i="114"/>
  <c r="P61" i="114"/>
  <c r="Q61" i="114"/>
  <c r="R61" i="114"/>
  <c r="S61" i="114"/>
  <c r="T61" i="114"/>
  <c r="U61" i="114"/>
  <c r="V61" i="114"/>
  <c r="W61" i="114"/>
  <c r="Y61" i="114"/>
  <c r="Z61" i="114"/>
  <c r="AA61" i="114"/>
  <c r="AB61" i="114"/>
  <c r="AC61" i="114"/>
  <c r="AD61" i="114"/>
  <c r="AE61" i="114"/>
  <c r="AF61" i="114"/>
  <c r="AG61" i="114"/>
  <c r="AH61" i="114"/>
  <c r="AI61" i="114"/>
  <c r="AJ61" i="114"/>
  <c r="AK61" i="114"/>
  <c r="AL61" i="114"/>
  <c r="AM61" i="114"/>
  <c r="AN61" i="114"/>
  <c r="AO61" i="114"/>
  <c r="AP61" i="114"/>
  <c r="H62" i="114"/>
  <c r="I62" i="114"/>
  <c r="J62" i="114"/>
  <c r="K62" i="114"/>
  <c r="L62" i="114"/>
  <c r="M62" i="114"/>
  <c r="N62" i="114"/>
  <c r="O62" i="114"/>
  <c r="P62" i="114"/>
  <c r="Q62" i="114"/>
  <c r="R62" i="114"/>
  <c r="S62" i="114"/>
  <c r="T62" i="114"/>
  <c r="U62" i="114"/>
  <c r="V62" i="114"/>
  <c r="W62" i="114"/>
  <c r="Y62" i="114"/>
  <c r="Z62" i="114"/>
  <c r="AA62" i="114"/>
  <c r="AB62" i="114"/>
  <c r="AC62" i="114"/>
  <c r="AD62" i="114"/>
  <c r="AE62" i="114"/>
  <c r="AF62" i="114"/>
  <c r="AG62" i="114"/>
  <c r="AH62" i="114"/>
  <c r="AI62" i="114"/>
  <c r="AJ62" i="114"/>
  <c r="AK62" i="114"/>
  <c r="AL62" i="114"/>
  <c r="AM62" i="114"/>
  <c r="AN62" i="114"/>
  <c r="AO62" i="114"/>
  <c r="AP62" i="114"/>
  <c r="H63" i="114"/>
  <c r="I63" i="114"/>
  <c r="J63" i="114"/>
  <c r="K63" i="114"/>
  <c r="L63" i="114"/>
  <c r="M63" i="114"/>
  <c r="N63" i="114"/>
  <c r="O63" i="114"/>
  <c r="P63" i="114"/>
  <c r="Q63" i="114"/>
  <c r="R63" i="114"/>
  <c r="S63" i="114"/>
  <c r="T63" i="114"/>
  <c r="U63" i="114"/>
  <c r="V63" i="114"/>
  <c r="W63" i="114"/>
  <c r="Y63" i="114"/>
  <c r="Z63" i="114"/>
  <c r="AA63" i="114"/>
  <c r="AB63" i="114"/>
  <c r="AC63" i="114"/>
  <c r="AD63" i="114"/>
  <c r="AE63" i="114"/>
  <c r="AF63" i="114"/>
  <c r="AG63" i="114"/>
  <c r="AH63" i="114"/>
  <c r="AI63" i="114"/>
  <c r="AJ63" i="114"/>
  <c r="AK63" i="114"/>
  <c r="AL63" i="114"/>
  <c r="AM63" i="114"/>
  <c r="AN63" i="114"/>
  <c r="AO63" i="114"/>
  <c r="AP63" i="114"/>
  <c r="H64" i="114"/>
  <c r="I64" i="114"/>
  <c r="J64" i="114"/>
  <c r="K64" i="114"/>
  <c r="L64" i="114"/>
  <c r="M64" i="114"/>
  <c r="N64" i="114"/>
  <c r="O64" i="114"/>
  <c r="P64" i="114"/>
  <c r="Q64" i="114"/>
  <c r="R64" i="114"/>
  <c r="S64" i="114"/>
  <c r="T64" i="114"/>
  <c r="U64" i="114"/>
  <c r="V64" i="114"/>
  <c r="W64" i="114"/>
  <c r="Y64" i="114"/>
  <c r="Z64" i="114"/>
  <c r="AA64" i="114"/>
  <c r="AB64" i="114"/>
  <c r="AC64" i="114"/>
  <c r="AD64" i="114"/>
  <c r="AE64" i="114"/>
  <c r="AF64" i="114"/>
  <c r="AG64" i="114"/>
  <c r="AH64" i="114"/>
  <c r="AI64" i="114"/>
  <c r="AJ64" i="114"/>
  <c r="AK64" i="114"/>
  <c r="AL64" i="114"/>
  <c r="AM64" i="114"/>
  <c r="AN64" i="114"/>
  <c r="AO64" i="114"/>
  <c r="AP64" i="114"/>
  <c r="H65" i="114"/>
  <c r="I65" i="114"/>
  <c r="J65" i="114"/>
  <c r="K65" i="114"/>
  <c r="L65" i="114"/>
  <c r="M65" i="114"/>
  <c r="N65" i="114"/>
  <c r="O65" i="114"/>
  <c r="P65" i="114"/>
  <c r="Q65" i="114"/>
  <c r="R65" i="114"/>
  <c r="S65" i="114"/>
  <c r="T65" i="114"/>
  <c r="U65" i="114"/>
  <c r="V65" i="114"/>
  <c r="W65" i="114"/>
  <c r="Y65" i="114"/>
  <c r="Z65" i="114"/>
  <c r="AA65" i="114"/>
  <c r="AB65" i="114"/>
  <c r="AC65" i="114"/>
  <c r="AD65" i="114"/>
  <c r="AE65" i="114"/>
  <c r="AF65" i="114"/>
  <c r="AG65" i="114"/>
  <c r="AH65" i="114"/>
  <c r="AI65" i="114"/>
  <c r="AJ65" i="114"/>
  <c r="AK65" i="114"/>
  <c r="AL65" i="114"/>
  <c r="AM65" i="114"/>
  <c r="AN65" i="114"/>
  <c r="AO65" i="114"/>
  <c r="AP65" i="114"/>
  <c r="H66" i="114"/>
  <c r="I66" i="114"/>
  <c r="J66" i="114"/>
  <c r="K66" i="114"/>
  <c r="L66" i="114"/>
  <c r="M66" i="114"/>
  <c r="N66" i="114"/>
  <c r="O66" i="114"/>
  <c r="P66" i="114"/>
  <c r="Q66" i="114"/>
  <c r="R66" i="114"/>
  <c r="S66" i="114"/>
  <c r="T66" i="114"/>
  <c r="U66" i="114"/>
  <c r="V66" i="114"/>
  <c r="W66" i="114"/>
  <c r="Y66" i="114"/>
  <c r="Z66" i="114"/>
  <c r="AA66" i="114"/>
  <c r="AB66" i="114"/>
  <c r="AC66" i="114"/>
  <c r="AD66" i="114"/>
  <c r="AE66" i="114"/>
  <c r="AF66" i="114"/>
  <c r="AG66" i="114"/>
  <c r="AH66" i="114"/>
  <c r="AI66" i="114"/>
  <c r="AJ66" i="114"/>
  <c r="AK66" i="114"/>
  <c r="AL66" i="114"/>
  <c r="AM66" i="114"/>
  <c r="AN66" i="114"/>
  <c r="AO66" i="114"/>
  <c r="AP66" i="114"/>
  <c r="H67" i="114"/>
  <c r="I67" i="114"/>
  <c r="J67" i="114"/>
  <c r="K67" i="114"/>
  <c r="L67" i="114"/>
  <c r="M67" i="114"/>
  <c r="N67" i="114"/>
  <c r="O67" i="114"/>
  <c r="P67" i="114"/>
  <c r="Q67" i="114"/>
  <c r="R67" i="114"/>
  <c r="S67" i="114"/>
  <c r="T67" i="114"/>
  <c r="U67" i="114"/>
  <c r="V67" i="114"/>
  <c r="W67" i="114"/>
  <c r="Y67" i="114"/>
  <c r="Z67" i="114"/>
  <c r="AA67" i="114"/>
  <c r="AB67" i="114"/>
  <c r="AC67" i="114"/>
  <c r="AD67" i="114"/>
  <c r="AE67" i="114"/>
  <c r="AF67" i="114"/>
  <c r="AG67" i="114"/>
  <c r="AH67" i="114"/>
  <c r="AI67" i="114"/>
  <c r="AJ67" i="114"/>
  <c r="AK67" i="114"/>
  <c r="AL67" i="114"/>
  <c r="AM67" i="114"/>
  <c r="AN67" i="114"/>
  <c r="AO67" i="114"/>
  <c r="AP67" i="114"/>
  <c r="H68" i="114"/>
  <c r="I68" i="114"/>
  <c r="J68" i="114"/>
  <c r="K68" i="114"/>
  <c r="L68" i="114"/>
  <c r="M68" i="114"/>
  <c r="N68" i="114"/>
  <c r="O68" i="114"/>
  <c r="P68" i="114"/>
  <c r="Q68" i="114"/>
  <c r="R68" i="114"/>
  <c r="S68" i="114"/>
  <c r="T68" i="114"/>
  <c r="U68" i="114"/>
  <c r="V68" i="114"/>
  <c r="W68" i="114"/>
  <c r="Y68" i="114"/>
  <c r="Z68" i="114"/>
  <c r="AA68" i="114"/>
  <c r="AB68" i="114"/>
  <c r="AC68" i="114"/>
  <c r="AD68" i="114"/>
  <c r="AE68" i="114"/>
  <c r="AF68" i="114"/>
  <c r="AG68" i="114"/>
  <c r="AH68" i="114"/>
  <c r="AI68" i="114"/>
  <c r="AJ68" i="114"/>
  <c r="AK68" i="114"/>
  <c r="AL68" i="114"/>
  <c r="AM68" i="114"/>
  <c r="AN68" i="114"/>
  <c r="AO68" i="114"/>
  <c r="AP68" i="114"/>
  <c r="H69" i="114"/>
  <c r="I69" i="114"/>
  <c r="J69" i="114"/>
  <c r="K69" i="114"/>
  <c r="L69" i="114"/>
  <c r="M69" i="114"/>
  <c r="N69" i="114"/>
  <c r="O69" i="114"/>
  <c r="P69" i="114"/>
  <c r="Q69" i="114"/>
  <c r="R69" i="114"/>
  <c r="S69" i="114"/>
  <c r="T69" i="114"/>
  <c r="U69" i="114"/>
  <c r="V69" i="114"/>
  <c r="W69" i="114"/>
  <c r="Y69" i="114"/>
  <c r="Z69" i="114"/>
  <c r="AA69" i="114"/>
  <c r="AB69" i="114"/>
  <c r="AC69" i="114"/>
  <c r="AD69" i="114"/>
  <c r="AE69" i="114"/>
  <c r="AF69" i="114"/>
  <c r="AG69" i="114"/>
  <c r="AH69" i="114"/>
  <c r="AI69" i="114"/>
  <c r="AJ69" i="114"/>
  <c r="AK69" i="114"/>
  <c r="AL69" i="114"/>
  <c r="AM69" i="114"/>
  <c r="AN69" i="114"/>
  <c r="AO69" i="114"/>
  <c r="AP69" i="114"/>
  <c r="H70" i="114"/>
  <c r="I70" i="114"/>
  <c r="J70" i="114"/>
  <c r="K70" i="114"/>
  <c r="L70" i="114"/>
  <c r="M70" i="114"/>
  <c r="N70" i="114"/>
  <c r="O70" i="114"/>
  <c r="P70" i="114"/>
  <c r="Q70" i="114"/>
  <c r="R70" i="114"/>
  <c r="S70" i="114"/>
  <c r="T70" i="114"/>
  <c r="U70" i="114"/>
  <c r="V70" i="114"/>
  <c r="W70" i="114"/>
  <c r="Y70" i="114"/>
  <c r="Z70" i="114"/>
  <c r="AA70" i="114"/>
  <c r="AB70" i="114"/>
  <c r="AC70" i="114"/>
  <c r="AD70" i="114"/>
  <c r="AE70" i="114"/>
  <c r="AF70" i="114"/>
  <c r="AG70" i="114"/>
  <c r="AH70" i="114"/>
  <c r="AI70" i="114"/>
  <c r="AJ70" i="114"/>
  <c r="AK70" i="114"/>
  <c r="AL70" i="114"/>
  <c r="AM70" i="114"/>
  <c r="AN70" i="114"/>
  <c r="AO70" i="114"/>
  <c r="AP70" i="114"/>
  <c r="H71" i="114"/>
  <c r="I71" i="114"/>
  <c r="J71" i="114"/>
  <c r="K71" i="114"/>
  <c r="L71" i="114"/>
  <c r="M71" i="114"/>
  <c r="N71" i="114"/>
  <c r="O71" i="114"/>
  <c r="P71" i="114"/>
  <c r="Q71" i="114"/>
  <c r="R71" i="114"/>
  <c r="S71" i="114"/>
  <c r="T71" i="114"/>
  <c r="U71" i="114"/>
  <c r="V71" i="114"/>
  <c r="W71" i="114"/>
  <c r="Y71" i="114"/>
  <c r="Z71" i="114"/>
  <c r="AA71" i="114"/>
  <c r="AB71" i="114"/>
  <c r="AC71" i="114"/>
  <c r="AD71" i="114"/>
  <c r="AE71" i="114"/>
  <c r="AF71" i="114"/>
  <c r="AG71" i="114"/>
  <c r="AH71" i="114"/>
  <c r="AI71" i="114"/>
  <c r="AJ71" i="114"/>
  <c r="AK71" i="114"/>
  <c r="AL71" i="114"/>
  <c r="AM71" i="114"/>
  <c r="AN71" i="114"/>
  <c r="AO71" i="114"/>
  <c r="AP71" i="114"/>
  <c r="H72" i="114"/>
  <c r="I72" i="114"/>
  <c r="J72" i="114"/>
  <c r="K72" i="114"/>
  <c r="L72" i="114"/>
  <c r="M72" i="114"/>
  <c r="N72" i="114"/>
  <c r="O72" i="114"/>
  <c r="P72" i="114"/>
  <c r="Q72" i="114"/>
  <c r="R72" i="114"/>
  <c r="S72" i="114"/>
  <c r="T72" i="114"/>
  <c r="U72" i="114"/>
  <c r="V72" i="114"/>
  <c r="W72" i="114"/>
  <c r="Y72" i="114"/>
  <c r="Z72" i="114"/>
  <c r="AA72" i="114"/>
  <c r="AB72" i="114"/>
  <c r="AC72" i="114"/>
  <c r="AD72" i="114"/>
  <c r="AE72" i="114"/>
  <c r="AF72" i="114"/>
  <c r="AG72" i="114"/>
  <c r="AH72" i="114"/>
  <c r="AI72" i="114"/>
  <c r="AJ72" i="114"/>
  <c r="AK72" i="114"/>
  <c r="AL72" i="114"/>
  <c r="AM72" i="114"/>
  <c r="AN72" i="114"/>
  <c r="AO72" i="114"/>
  <c r="AP72" i="114"/>
  <c r="H73" i="114"/>
  <c r="I73" i="114"/>
  <c r="J73" i="114"/>
  <c r="K73" i="114"/>
  <c r="L73" i="114"/>
  <c r="M73" i="114"/>
  <c r="N73" i="114"/>
  <c r="O73" i="114"/>
  <c r="P73" i="114"/>
  <c r="Q73" i="114"/>
  <c r="R73" i="114"/>
  <c r="S73" i="114"/>
  <c r="T73" i="114"/>
  <c r="U73" i="114"/>
  <c r="V73" i="114"/>
  <c r="W73" i="114"/>
  <c r="Y73" i="114"/>
  <c r="Z73" i="114"/>
  <c r="AA73" i="114"/>
  <c r="AB73" i="114"/>
  <c r="AC73" i="114"/>
  <c r="AD73" i="114"/>
  <c r="AE73" i="114"/>
  <c r="AF73" i="114"/>
  <c r="AG73" i="114"/>
  <c r="AH73" i="114"/>
  <c r="AI73" i="114"/>
  <c r="AJ73" i="114"/>
  <c r="AK73" i="114"/>
  <c r="AL73" i="114"/>
  <c r="AM73" i="114"/>
  <c r="AN73" i="114"/>
  <c r="AO73" i="114"/>
  <c r="AP73" i="114"/>
  <c r="H74" i="114"/>
  <c r="I74" i="114"/>
  <c r="J74" i="114"/>
  <c r="K74" i="114"/>
  <c r="L74" i="114"/>
  <c r="M74" i="114"/>
  <c r="N74" i="114"/>
  <c r="O74" i="114"/>
  <c r="P74" i="114"/>
  <c r="Q74" i="114"/>
  <c r="R74" i="114"/>
  <c r="S74" i="114"/>
  <c r="T74" i="114"/>
  <c r="U74" i="114"/>
  <c r="V74" i="114"/>
  <c r="W74" i="114"/>
  <c r="Y74" i="114"/>
  <c r="Z74" i="114"/>
  <c r="AA74" i="114"/>
  <c r="AB74" i="114"/>
  <c r="AC74" i="114"/>
  <c r="AD74" i="114"/>
  <c r="AE74" i="114"/>
  <c r="AF74" i="114"/>
  <c r="AG74" i="114"/>
  <c r="AH74" i="114"/>
  <c r="AI74" i="114"/>
  <c r="AJ74" i="114"/>
  <c r="AK74" i="114"/>
  <c r="AL74" i="114"/>
  <c r="AM74" i="114"/>
  <c r="AN74" i="114"/>
  <c r="AO74" i="114"/>
  <c r="AP74" i="114"/>
  <c r="H75" i="114"/>
  <c r="I75" i="114"/>
  <c r="J75" i="114"/>
  <c r="K75" i="114"/>
  <c r="L75" i="114"/>
  <c r="M75" i="114"/>
  <c r="N75" i="114"/>
  <c r="O75" i="114"/>
  <c r="P75" i="114"/>
  <c r="Q75" i="114"/>
  <c r="R75" i="114"/>
  <c r="S75" i="114"/>
  <c r="T75" i="114"/>
  <c r="U75" i="114"/>
  <c r="V75" i="114"/>
  <c r="W75" i="114"/>
  <c r="Y75" i="114"/>
  <c r="Z75" i="114"/>
  <c r="AA75" i="114"/>
  <c r="AB75" i="114"/>
  <c r="AC75" i="114"/>
  <c r="AD75" i="114"/>
  <c r="AE75" i="114"/>
  <c r="AF75" i="114"/>
  <c r="AG75" i="114"/>
  <c r="AH75" i="114"/>
  <c r="AI75" i="114"/>
  <c r="AJ75" i="114"/>
  <c r="AK75" i="114"/>
  <c r="AL75" i="114"/>
  <c r="AM75" i="114"/>
  <c r="AN75" i="114"/>
  <c r="AO75" i="114"/>
  <c r="AP75" i="114"/>
  <c r="H76" i="114"/>
  <c r="I76" i="114"/>
  <c r="J76" i="114"/>
  <c r="K76" i="114"/>
  <c r="L76" i="114"/>
  <c r="M76" i="114"/>
  <c r="N76" i="114"/>
  <c r="O76" i="114"/>
  <c r="P76" i="114"/>
  <c r="Q76" i="114"/>
  <c r="R76" i="114"/>
  <c r="S76" i="114"/>
  <c r="T76" i="114"/>
  <c r="U76" i="114"/>
  <c r="V76" i="114"/>
  <c r="W76" i="114"/>
  <c r="Y76" i="114"/>
  <c r="Z76" i="114"/>
  <c r="AA76" i="114"/>
  <c r="AB76" i="114"/>
  <c r="AC76" i="114"/>
  <c r="AD76" i="114"/>
  <c r="AE76" i="114"/>
  <c r="AF76" i="114"/>
  <c r="AG76" i="114"/>
  <c r="AH76" i="114"/>
  <c r="AI76" i="114"/>
  <c r="AJ76" i="114"/>
  <c r="AK76" i="114"/>
  <c r="AL76" i="114"/>
  <c r="AM76" i="114"/>
  <c r="AN76" i="114"/>
  <c r="AO76" i="114"/>
  <c r="AP76" i="114"/>
  <c r="H77" i="114"/>
  <c r="I77" i="114"/>
  <c r="J77" i="114"/>
  <c r="K77" i="114"/>
  <c r="L77" i="114"/>
  <c r="M77" i="114"/>
  <c r="N77" i="114"/>
  <c r="O77" i="114"/>
  <c r="P77" i="114"/>
  <c r="Q77" i="114"/>
  <c r="R77" i="114"/>
  <c r="S77" i="114"/>
  <c r="T77" i="114"/>
  <c r="U77" i="114"/>
  <c r="V77" i="114"/>
  <c r="W77" i="114"/>
  <c r="Y77" i="114"/>
  <c r="Z77" i="114"/>
  <c r="AA77" i="114"/>
  <c r="AB77" i="114"/>
  <c r="AC77" i="114"/>
  <c r="AD77" i="114"/>
  <c r="AE77" i="114"/>
  <c r="AF77" i="114"/>
  <c r="AG77" i="114"/>
  <c r="AH77" i="114"/>
  <c r="AI77" i="114"/>
  <c r="AJ77" i="114"/>
  <c r="AK77" i="114"/>
  <c r="AL77" i="114"/>
  <c r="AM77" i="114"/>
  <c r="AN77" i="114"/>
  <c r="AO77" i="114"/>
  <c r="AP77" i="114"/>
  <c r="H78" i="114"/>
  <c r="I78" i="114"/>
  <c r="J78" i="114"/>
  <c r="K78" i="114"/>
  <c r="L78" i="114"/>
  <c r="M78" i="114"/>
  <c r="N78" i="114"/>
  <c r="O78" i="114"/>
  <c r="P78" i="114"/>
  <c r="Q78" i="114"/>
  <c r="R78" i="114"/>
  <c r="S78" i="114"/>
  <c r="T78" i="114"/>
  <c r="U78" i="114"/>
  <c r="V78" i="114"/>
  <c r="W78" i="114"/>
  <c r="Y78" i="114"/>
  <c r="Z78" i="114"/>
  <c r="AA78" i="114"/>
  <c r="AB78" i="114"/>
  <c r="AC78" i="114"/>
  <c r="AD78" i="114"/>
  <c r="AE78" i="114"/>
  <c r="AF78" i="114"/>
  <c r="AG78" i="114"/>
  <c r="AH78" i="114"/>
  <c r="AI78" i="114"/>
  <c r="AJ78" i="114"/>
  <c r="AK78" i="114"/>
  <c r="AL78" i="114"/>
  <c r="AM78" i="114"/>
  <c r="AN78" i="114"/>
  <c r="AO78" i="114"/>
  <c r="AP78" i="114"/>
  <c r="H79" i="114"/>
  <c r="I79" i="114"/>
  <c r="J79" i="114"/>
  <c r="K79" i="114"/>
  <c r="L79" i="114"/>
  <c r="M79" i="114"/>
  <c r="N79" i="114"/>
  <c r="O79" i="114"/>
  <c r="P79" i="114"/>
  <c r="Q79" i="114"/>
  <c r="R79" i="114"/>
  <c r="S79" i="114"/>
  <c r="T79" i="114"/>
  <c r="U79" i="114"/>
  <c r="V79" i="114"/>
  <c r="W79" i="114"/>
  <c r="Y79" i="114"/>
  <c r="Z79" i="114"/>
  <c r="AA79" i="114"/>
  <c r="AB79" i="114"/>
  <c r="AC79" i="114"/>
  <c r="AD79" i="114"/>
  <c r="AE79" i="114"/>
  <c r="AF79" i="114"/>
  <c r="AG79" i="114"/>
  <c r="AH79" i="114"/>
  <c r="AI79" i="114"/>
  <c r="AJ79" i="114"/>
  <c r="AK79" i="114"/>
  <c r="AL79" i="114"/>
  <c r="AM79" i="114"/>
  <c r="AN79" i="114"/>
  <c r="AO79" i="114"/>
  <c r="AP79" i="114"/>
  <c r="H80" i="114"/>
  <c r="I80" i="114"/>
  <c r="J80" i="114"/>
  <c r="K80" i="114"/>
  <c r="L80" i="114"/>
  <c r="M80" i="114"/>
  <c r="N80" i="114"/>
  <c r="O80" i="114"/>
  <c r="P80" i="114"/>
  <c r="Q80" i="114"/>
  <c r="R80" i="114"/>
  <c r="S80" i="114"/>
  <c r="T80" i="114"/>
  <c r="U80" i="114"/>
  <c r="V80" i="114"/>
  <c r="W80" i="114"/>
  <c r="Y80" i="114"/>
  <c r="Z80" i="114"/>
  <c r="AA80" i="114"/>
  <c r="AB80" i="114"/>
  <c r="AC80" i="114"/>
  <c r="AD80" i="114"/>
  <c r="AE80" i="114"/>
  <c r="AF80" i="114"/>
  <c r="AG80" i="114"/>
  <c r="AH80" i="114"/>
  <c r="AI80" i="114"/>
  <c r="AJ80" i="114"/>
  <c r="AK80" i="114"/>
  <c r="AL80" i="114"/>
  <c r="AM80" i="114"/>
  <c r="AN80" i="114"/>
  <c r="AO80" i="114"/>
  <c r="AP80" i="114"/>
  <c r="H81" i="114"/>
  <c r="I81" i="114"/>
  <c r="J81" i="114"/>
  <c r="K81" i="114"/>
  <c r="L81" i="114"/>
  <c r="M81" i="114"/>
  <c r="N81" i="114"/>
  <c r="O81" i="114"/>
  <c r="P81" i="114"/>
  <c r="Q81" i="114"/>
  <c r="R81" i="114"/>
  <c r="S81" i="114"/>
  <c r="T81" i="114"/>
  <c r="U81" i="114"/>
  <c r="V81" i="114"/>
  <c r="W81" i="114"/>
  <c r="Y81" i="114"/>
  <c r="Z81" i="114"/>
  <c r="AA81" i="114"/>
  <c r="AB81" i="114"/>
  <c r="AC81" i="114"/>
  <c r="AD81" i="114"/>
  <c r="AE81" i="114"/>
  <c r="AF81" i="114"/>
  <c r="AG81" i="114"/>
  <c r="AH81" i="114"/>
  <c r="AI81" i="114"/>
  <c r="AJ81" i="114"/>
  <c r="AK81" i="114"/>
  <c r="AL81" i="114"/>
  <c r="AM81" i="114"/>
  <c r="AN81" i="114"/>
  <c r="AO81" i="114"/>
  <c r="AP81" i="114"/>
  <c r="Q50" i="106"/>
  <c r="R50" i="106"/>
  <c r="S50" i="106"/>
  <c r="T50" i="106"/>
  <c r="U50" i="106"/>
  <c r="V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AO50" i="106"/>
  <c r="P50" i="106"/>
  <c r="E30" i="114" l="1"/>
  <c r="E31" i="114"/>
  <c r="E32" i="114"/>
  <c r="E33" i="114"/>
  <c r="E34" i="114"/>
  <c r="E35" i="114"/>
  <c r="E36" i="114"/>
  <c r="E37" i="114"/>
  <c r="E38" i="114"/>
  <c r="E39" i="114"/>
  <c r="E40" i="114"/>
  <c r="E41" i="114"/>
  <c r="E42" i="114"/>
  <c r="E43" i="114"/>
  <c r="E44" i="114"/>
  <c r="E45" i="114"/>
  <c r="E46" i="114"/>
  <c r="E47" i="114"/>
  <c r="E48" i="114"/>
  <c r="E49" i="114"/>
  <c r="E50" i="114"/>
  <c r="E51" i="114"/>
  <c r="E11" i="114"/>
  <c r="E12" i="114"/>
  <c r="E13" i="114"/>
  <c r="E14" i="114"/>
  <c r="E15" i="114"/>
  <c r="E16" i="114"/>
  <c r="E17" i="114"/>
  <c r="E18" i="114"/>
  <c r="E19" i="114"/>
  <c r="E20" i="114"/>
  <c r="E21" i="114"/>
  <c r="E22" i="114"/>
  <c r="E23" i="114"/>
  <c r="E24" i="114"/>
  <c r="E25" i="114"/>
  <c r="E26" i="114"/>
  <c r="E27" i="114"/>
  <c r="E28" i="114"/>
  <c r="E29" i="114"/>
  <c r="E10" i="114"/>
  <c r="E9" i="114"/>
  <c r="Q47" i="106"/>
  <c r="Q49" i="106" s="1"/>
  <c r="R47" i="106"/>
  <c r="R49" i="106" s="1"/>
  <c r="S47" i="106"/>
  <c r="S49" i="106" s="1"/>
  <c r="T47" i="106"/>
  <c r="T49" i="106" s="1"/>
  <c r="U47" i="106"/>
  <c r="U49" i="106" s="1"/>
  <c r="V47" i="106"/>
  <c r="V49" i="106" s="1"/>
  <c r="X49" i="106"/>
  <c r="Y47" i="106"/>
  <c r="Y49" i="106" s="1"/>
  <c r="Z47" i="106"/>
  <c r="Z49" i="106" s="1"/>
  <c r="AA47" i="106"/>
  <c r="AA49" i="106" s="1"/>
  <c r="AB47" i="106"/>
  <c r="AB49" i="106" s="1"/>
  <c r="AC47" i="106"/>
  <c r="AC49" i="106" s="1"/>
  <c r="AD47" i="106"/>
  <c r="AD49" i="106" s="1"/>
  <c r="AE47" i="106"/>
  <c r="AE49" i="106" s="1"/>
  <c r="AF47" i="106"/>
  <c r="AF49" i="106" s="1"/>
  <c r="AG47" i="106"/>
  <c r="AG49" i="106" s="1"/>
  <c r="AH47" i="106"/>
  <c r="AH49" i="106" s="1"/>
  <c r="AI47" i="106"/>
  <c r="AI49" i="106" s="1"/>
  <c r="AJ47" i="106"/>
  <c r="AJ49" i="106" s="1"/>
  <c r="AK47" i="106"/>
  <c r="AK49" i="106" s="1"/>
  <c r="AL47" i="106"/>
  <c r="AL49" i="106" s="1"/>
  <c r="AM47" i="106"/>
  <c r="AM49" i="106" s="1"/>
  <c r="AN47" i="106"/>
  <c r="AN49" i="106" s="1"/>
  <c r="AO47" i="106"/>
  <c r="AO49" i="106" s="1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AA9" i="116"/>
  <c r="AB9" i="116"/>
  <c r="AC9" i="116"/>
  <c r="AD9" i="116"/>
  <c r="AE9" i="116"/>
  <c r="AF9" i="116"/>
  <c r="AG9" i="116"/>
  <c r="AH9" i="116"/>
  <c r="AI9" i="116"/>
  <c r="AJ9" i="116"/>
  <c r="AK9" i="116"/>
  <c r="AL9" i="116"/>
  <c r="AM9" i="116"/>
  <c r="AN9" i="116"/>
  <c r="AO9" i="116"/>
  <c r="AP9" i="116"/>
  <c r="AQ9" i="116"/>
  <c r="AR9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AA10" i="116"/>
  <c r="AB10" i="116"/>
  <c r="AC10" i="116"/>
  <c r="AD10" i="116"/>
  <c r="AE10" i="116"/>
  <c r="AF10" i="116"/>
  <c r="AG10" i="116"/>
  <c r="AH10" i="116"/>
  <c r="AI10" i="116"/>
  <c r="AJ10" i="116"/>
  <c r="AK10" i="116"/>
  <c r="AL10" i="116"/>
  <c r="AM10" i="116"/>
  <c r="AN10" i="116"/>
  <c r="AO10" i="116"/>
  <c r="AP10" i="116"/>
  <c r="AQ10" i="116"/>
  <c r="AR10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AA11" i="116"/>
  <c r="AB11" i="116"/>
  <c r="AC11" i="116"/>
  <c r="AD11" i="116"/>
  <c r="AE11" i="116"/>
  <c r="AF11" i="116"/>
  <c r="AG11" i="116"/>
  <c r="AH11" i="116"/>
  <c r="AI11" i="116"/>
  <c r="AJ11" i="116"/>
  <c r="AK11" i="116"/>
  <c r="AL11" i="116"/>
  <c r="AM11" i="116"/>
  <c r="AN11" i="116"/>
  <c r="AO11" i="116"/>
  <c r="AP11" i="116"/>
  <c r="AQ11" i="116"/>
  <c r="AR11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AA12" i="116"/>
  <c r="AB12" i="116"/>
  <c r="AC12" i="116"/>
  <c r="AD12" i="116"/>
  <c r="AE12" i="116"/>
  <c r="AF12" i="116"/>
  <c r="AG12" i="116"/>
  <c r="AH12" i="116"/>
  <c r="AI12" i="116"/>
  <c r="AJ12" i="116"/>
  <c r="AK12" i="116"/>
  <c r="AL12" i="116"/>
  <c r="AM12" i="116"/>
  <c r="AN12" i="116"/>
  <c r="AO12" i="116"/>
  <c r="AP12" i="116"/>
  <c r="AQ12" i="116"/>
  <c r="AR12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AA13" i="116"/>
  <c r="AB13" i="116"/>
  <c r="AC13" i="116"/>
  <c r="AD13" i="116"/>
  <c r="AE13" i="116"/>
  <c r="AF13" i="116"/>
  <c r="AG13" i="116"/>
  <c r="AH13" i="116"/>
  <c r="AI13" i="116"/>
  <c r="AJ13" i="116"/>
  <c r="AK13" i="116"/>
  <c r="AL13" i="116"/>
  <c r="AM13" i="116"/>
  <c r="AN13" i="116"/>
  <c r="AO13" i="116"/>
  <c r="AP13" i="116"/>
  <c r="AQ13" i="116"/>
  <c r="AR13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AA14" i="116"/>
  <c r="AB14" i="116"/>
  <c r="AC14" i="116"/>
  <c r="AD14" i="116"/>
  <c r="AE14" i="116"/>
  <c r="AF14" i="116"/>
  <c r="AG14" i="116"/>
  <c r="AH14" i="116"/>
  <c r="AI14" i="116"/>
  <c r="AJ14" i="116"/>
  <c r="AK14" i="116"/>
  <c r="AL14" i="116"/>
  <c r="AM14" i="116"/>
  <c r="AN14" i="116"/>
  <c r="AO14" i="116"/>
  <c r="AP14" i="116"/>
  <c r="AQ14" i="116"/>
  <c r="AR14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AA15" i="116"/>
  <c r="AB15" i="116"/>
  <c r="AC15" i="116"/>
  <c r="AD15" i="116"/>
  <c r="AE15" i="116"/>
  <c r="AF15" i="116"/>
  <c r="AG15" i="116"/>
  <c r="AH15" i="116"/>
  <c r="AI15" i="116"/>
  <c r="AJ15" i="116"/>
  <c r="AK15" i="116"/>
  <c r="AL15" i="116"/>
  <c r="AM15" i="116"/>
  <c r="AN15" i="116"/>
  <c r="AO15" i="116"/>
  <c r="AP15" i="116"/>
  <c r="AQ15" i="116"/>
  <c r="AR15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AA16" i="116"/>
  <c r="AB16" i="116"/>
  <c r="AC16" i="116"/>
  <c r="AD16" i="116"/>
  <c r="AE16" i="116"/>
  <c r="AF16" i="116"/>
  <c r="AG16" i="116"/>
  <c r="AH16" i="116"/>
  <c r="AI16" i="116"/>
  <c r="AJ16" i="116"/>
  <c r="AK16" i="116"/>
  <c r="AL16" i="116"/>
  <c r="AM16" i="116"/>
  <c r="AN16" i="116"/>
  <c r="AO16" i="116"/>
  <c r="AP16" i="116"/>
  <c r="AQ16" i="116"/>
  <c r="AR16" i="116"/>
  <c r="K17" i="116"/>
  <c r="L17" i="116"/>
  <c r="M17" i="116"/>
  <c r="N17" i="116"/>
  <c r="O17" i="116"/>
  <c r="P17" i="116"/>
  <c r="Q17" i="116"/>
  <c r="R17" i="116"/>
  <c r="S17" i="116"/>
  <c r="T17" i="116"/>
  <c r="U17" i="116"/>
  <c r="V17" i="116"/>
  <c r="W17" i="116"/>
  <c r="X17" i="116"/>
  <c r="Y17" i="116"/>
  <c r="AA17" i="116"/>
  <c r="AB17" i="116"/>
  <c r="AC17" i="116"/>
  <c r="AD17" i="116"/>
  <c r="AE17" i="116"/>
  <c r="AF17" i="116"/>
  <c r="AG17" i="116"/>
  <c r="AH17" i="116"/>
  <c r="AI17" i="116"/>
  <c r="AJ17" i="116"/>
  <c r="AK17" i="116"/>
  <c r="AL17" i="116"/>
  <c r="AM17" i="116"/>
  <c r="AN17" i="116"/>
  <c r="AO17" i="116"/>
  <c r="AP17" i="116"/>
  <c r="AQ17" i="116"/>
  <c r="AR17" i="116"/>
  <c r="K18" i="116"/>
  <c r="L18" i="116"/>
  <c r="M18" i="116"/>
  <c r="N18" i="116"/>
  <c r="O18" i="116"/>
  <c r="P18" i="116"/>
  <c r="Q18" i="116"/>
  <c r="R18" i="116"/>
  <c r="S18" i="116"/>
  <c r="T18" i="116"/>
  <c r="U18" i="116"/>
  <c r="V18" i="116"/>
  <c r="W18" i="116"/>
  <c r="X18" i="116"/>
  <c r="Y18" i="116"/>
  <c r="AA18" i="116"/>
  <c r="AB18" i="116"/>
  <c r="AC18" i="116"/>
  <c r="AD18" i="116"/>
  <c r="AE18" i="116"/>
  <c r="AF18" i="116"/>
  <c r="AG18" i="116"/>
  <c r="AH18" i="116"/>
  <c r="AI18" i="116"/>
  <c r="AJ18" i="116"/>
  <c r="AK18" i="116"/>
  <c r="AL18" i="116"/>
  <c r="AM18" i="116"/>
  <c r="AN18" i="116"/>
  <c r="AO18" i="116"/>
  <c r="AP18" i="116"/>
  <c r="AQ18" i="116"/>
  <c r="AR18" i="116"/>
  <c r="K19" i="116"/>
  <c r="L19" i="116"/>
  <c r="M19" i="116"/>
  <c r="N19" i="116"/>
  <c r="O19" i="116"/>
  <c r="P19" i="116"/>
  <c r="Q19" i="116"/>
  <c r="R19" i="116"/>
  <c r="S19" i="116"/>
  <c r="T19" i="116"/>
  <c r="U19" i="116"/>
  <c r="V19" i="116"/>
  <c r="W19" i="116"/>
  <c r="X19" i="116"/>
  <c r="Y19" i="116"/>
  <c r="AA19" i="116"/>
  <c r="AB19" i="116"/>
  <c r="AC19" i="116"/>
  <c r="AD19" i="116"/>
  <c r="AE19" i="116"/>
  <c r="AF19" i="116"/>
  <c r="AG19" i="116"/>
  <c r="AH19" i="116"/>
  <c r="AI19" i="116"/>
  <c r="AJ19" i="116"/>
  <c r="AK19" i="116"/>
  <c r="AL19" i="116"/>
  <c r="AM19" i="116"/>
  <c r="AN19" i="116"/>
  <c r="AO19" i="116"/>
  <c r="AP19" i="116"/>
  <c r="AQ19" i="116"/>
  <c r="AR19" i="116"/>
  <c r="K20" i="116"/>
  <c r="L20" i="116"/>
  <c r="M20" i="116"/>
  <c r="N20" i="116"/>
  <c r="O20" i="116"/>
  <c r="P20" i="116"/>
  <c r="Q20" i="116"/>
  <c r="R20" i="116"/>
  <c r="S20" i="116"/>
  <c r="T20" i="116"/>
  <c r="U20" i="116"/>
  <c r="V20" i="116"/>
  <c r="W20" i="116"/>
  <c r="X20" i="116"/>
  <c r="Y20" i="116"/>
  <c r="AA20" i="116"/>
  <c r="AB20" i="116"/>
  <c r="AC20" i="116"/>
  <c r="AD20" i="116"/>
  <c r="AE20" i="116"/>
  <c r="AF20" i="116"/>
  <c r="AG20" i="116"/>
  <c r="AH20" i="116"/>
  <c r="AI20" i="116"/>
  <c r="AJ20" i="116"/>
  <c r="AK20" i="116"/>
  <c r="AL20" i="116"/>
  <c r="AM20" i="116"/>
  <c r="AN20" i="116"/>
  <c r="AO20" i="116"/>
  <c r="AP20" i="116"/>
  <c r="AQ20" i="116"/>
  <c r="AR20" i="116"/>
  <c r="K21" i="116"/>
  <c r="L21" i="116"/>
  <c r="M21" i="116"/>
  <c r="N21" i="116"/>
  <c r="O21" i="116"/>
  <c r="P21" i="116"/>
  <c r="Q21" i="116"/>
  <c r="R21" i="116"/>
  <c r="S21" i="116"/>
  <c r="T21" i="116"/>
  <c r="U21" i="116"/>
  <c r="V21" i="116"/>
  <c r="W21" i="116"/>
  <c r="X21" i="116"/>
  <c r="Y21" i="116"/>
  <c r="AA21" i="116"/>
  <c r="AB21" i="116"/>
  <c r="AC21" i="116"/>
  <c r="AD21" i="116"/>
  <c r="AE21" i="116"/>
  <c r="AF21" i="116"/>
  <c r="AG21" i="116"/>
  <c r="AH21" i="116"/>
  <c r="AI21" i="116"/>
  <c r="AJ21" i="116"/>
  <c r="AK21" i="116"/>
  <c r="AL21" i="116"/>
  <c r="AM21" i="116"/>
  <c r="AN21" i="116"/>
  <c r="AO21" i="116"/>
  <c r="AP21" i="116"/>
  <c r="AQ21" i="116"/>
  <c r="AR21" i="116"/>
  <c r="K22" i="116"/>
  <c r="L22" i="116"/>
  <c r="M22" i="116"/>
  <c r="N22" i="116"/>
  <c r="O22" i="116"/>
  <c r="P22" i="116"/>
  <c r="Q22" i="116"/>
  <c r="R22" i="116"/>
  <c r="S22" i="116"/>
  <c r="T22" i="116"/>
  <c r="U22" i="116"/>
  <c r="V22" i="116"/>
  <c r="W22" i="116"/>
  <c r="X22" i="116"/>
  <c r="Y22" i="116"/>
  <c r="AA22" i="116"/>
  <c r="AB22" i="116"/>
  <c r="AC22" i="116"/>
  <c r="AD22" i="116"/>
  <c r="AE22" i="116"/>
  <c r="AF22" i="116"/>
  <c r="AG22" i="116"/>
  <c r="AH22" i="116"/>
  <c r="AI22" i="116"/>
  <c r="AJ22" i="116"/>
  <c r="AK22" i="116"/>
  <c r="AL22" i="116"/>
  <c r="AM22" i="116"/>
  <c r="AN22" i="116"/>
  <c r="AO22" i="116"/>
  <c r="AP22" i="116"/>
  <c r="AQ22" i="116"/>
  <c r="AR22" i="116"/>
  <c r="K23" i="116"/>
  <c r="L23" i="116"/>
  <c r="M23" i="116"/>
  <c r="N23" i="116"/>
  <c r="O23" i="116"/>
  <c r="P23" i="116"/>
  <c r="Q23" i="116"/>
  <c r="R23" i="116"/>
  <c r="S23" i="116"/>
  <c r="T23" i="116"/>
  <c r="U23" i="116"/>
  <c r="V23" i="116"/>
  <c r="W23" i="116"/>
  <c r="X23" i="116"/>
  <c r="Y23" i="116"/>
  <c r="AA23" i="116"/>
  <c r="AB23" i="116"/>
  <c r="AC23" i="116"/>
  <c r="AD23" i="116"/>
  <c r="AE23" i="116"/>
  <c r="AF23" i="116"/>
  <c r="AG23" i="116"/>
  <c r="AH23" i="116"/>
  <c r="AI23" i="116"/>
  <c r="AJ23" i="116"/>
  <c r="AK23" i="116"/>
  <c r="AL23" i="116"/>
  <c r="AM23" i="116"/>
  <c r="AN23" i="116"/>
  <c r="AO23" i="116"/>
  <c r="AP23" i="116"/>
  <c r="AQ23" i="116"/>
  <c r="AR23" i="116"/>
  <c r="K24" i="116"/>
  <c r="L24" i="116"/>
  <c r="M24" i="116"/>
  <c r="N24" i="116"/>
  <c r="O24" i="116"/>
  <c r="P24" i="116"/>
  <c r="Q24" i="116"/>
  <c r="R24" i="116"/>
  <c r="S24" i="116"/>
  <c r="T24" i="116"/>
  <c r="U24" i="116"/>
  <c r="V24" i="116"/>
  <c r="W24" i="116"/>
  <c r="X24" i="116"/>
  <c r="Y24" i="116"/>
  <c r="AA24" i="116"/>
  <c r="AB24" i="116"/>
  <c r="AC24" i="116"/>
  <c r="AD24" i="116"/>
  <c r="AE24" i="116"/>
  <c r="AF24" i="116"/>
  <c r="AG24" i="116"/>
  <c r="AH24" i="116"/>
  <c r="AI24" i="116"/>
  <c r="AJ24" i="116"/>
  <c r="AK24" i="116"/>
  <c r="AL24" i="116"/>
  <c r="AM24" i="116"/>
  <c r="AN24" i="116"/>
  <c r="AO24" i="116"/>
  <c r="AP24" i="116"/>
  <c r="AQ24" i="116"/>
  <c r="AR24" i="116"/>
  <c r="K25" i="116"/>
  <c r="L25" i="116"/>
  <c r="M25" i="116"/>
  <c r="N25" i="116"/>
  <c r="O25" i="116"/>
  <c r="P25" i="116"/>
  <c r="Q25" i="116"/>
  <c r="R25" i="116"/>
  <c r="S25" i="116"/>
  <c r="T25" i="116"/>
  <c r="U25" i="116"/>
  <c r="V25" i="116"/>
  <c r="W25" i="116"/>
  <c r="X25" i="116"/>
  <c r="Y25" i="116"/>
  <c r="AA25" i="116"/>
  <c r="AB25" i="116"/>
  <c r="AC25" i="116"/>
  <c r="AD25" i="116"/>
  <c r="AE25" i="116"/>
  <c r="AF25" i="116"/>
  <c r="AG25" i="116"/>
  <c r="AH25" i="116"/>
  <c r="AI25" i="116"/>
  <c r="AJ25" i="116"/>
  <c r="AK25" i="116"/>
  <c r="AL25" i="116"/>
  <c r="AM25" i="116"/>
  <c r="AN25" i="116"/>
  <c r="AO25" i="116"/>
  <c r="AP25" i="116"/>
  <c r="AQ25" i="116"/>
  <c r="AR25" i="116"/>
  <c r="K26" i="116"/>
  <c r="L26" i="116"/>
  <c r="M26" i="116"/>
  <c r="N26" i="116"/>
  <c r="O26" i="116"/>
  <c r="P26" i="116"/>
  <c r="Q26" i="116"/>
  <c r="R26" i="116"/>
  <c r="S26" i="116"/>
  <c r="T26" i="116"/>
  <c r="U26" i="116"/>
  <c r="V26" i="116"/>
  <c r="W26" i="116"/>
  <c r="X26" i="116"/>
  <c r="Y26" i="116"/>
  <c r="AA26" i="116"/>
  <c r="AB26" i="116"/>
  <c r="AC26" i="116"/>
  <c r="AD26" i="116"/>
  <c r="AE26" i="116"/>
  <c r="AF26" i="116"/>
  <c r="AG26" i="116"/>
  <c r="AH26" i="116"/>
  <c r="AI26" i="116"/>
  <c r="AJ26" i="116"/>
  <c r="AK26" i="116"/>
  <c r="AL26" i="116"/>
  <c r="AM26" i="116"/>
  <c r="AN26" i="116"/>
  <c r="AO26" i="116"/>
  <c r="AP26" i="116"/>
  <c r="AQ26" i="116"/>
  <c r="AR26" i="116"/>
  <c r="K27" i="116"/>
  <c r="L27" i="116"/>
  <c r="M27" i="116"/>
  <c r="N27" i="116"/>
  <c r="O27" i="116"/>
  <c r="P27" i="116"/>
  <c r="Q27" i="116"/>
  <c r="R27" i="116"/>
  <c r="S27" i="116"/>
  <c r="T27" i="116"/>
  <c r="U27" i="116"/>
  <c r="V27" i="116"/>
  <c r="W27" i="116"/>
  <c r="X27" i="116"/>
  <c r="Y27" i="116"/>
  <c r="AA27" i="116"/>
  <c r="AB27" i="116"/>
  <c r="AC27" i="116"/>
  <c r="AD27" i="116"/>
  <c r="AE27" i="116"/>
  <c r="AF27" i="116"/>
  <c r="AG27" i="116"/>
  <c r="AH27" i="116"/>
  <c r="AI27" i="116"/>
  <c r="AJ27" i="116"/>
  <c r="AK27" i="116"/>
  <c r="AL27" i="116"/>
  <c r="AM27" i="116"/>
  <c r="AN27" i="116"/>
  <c r="AO27" i="116"/>
  <c r="AP27" i="116"/>
  <c r="AQ27" i="116"/>
  <c r="AR27" i="116"/>
  <c r="K28" i="116"/>
  <c r="L28" i="116"/>
  <c r="M28" i="116"/>
  <c r="N28" i="116"/>
  <c r="O28" i="116"/>
  <c r="P28" i="116"/>
  <c r="Q28" i="116"/>
  <c r="R28" i="116"/>
  <c r="S28" i="116"/>
  <c r="T28" i="116"/>
  <c r="U28" i="116"/>
  <c r="V28" i="116"/>
  <c r="W28" i="116"/>
  <c r="X28" i="116"/>
  <c r="Y28" i="116"/>
  <c r="AA28" i="116"/>
  <c r="AB28" i="116"/>
  <c r="AC28" i="116"/>
  <c r="AD28" i="116"/>
  <c r="AE28" i="116"/>
  <c r="AF28" i="116"/>
  <c r="AG28" i="116"/>
  <c r="AH28" i="116"/>
  <c r="AI28" i="116"/>
  <c r="AJ28" i="116"/>
  <c r="AK28" i="116"/>
  <c r="AL28" i="116"/>
  <c r="AM28" i="116"/>
  <c r="AN28" i="116"/>
  <c r="AO28" i="116"/>
  <c r="AP28" i="116"/>
  <c r="AQ28" i="116"/>
  <c r="AR28" i="116"/>
  <c r="K29" i="116"/>
  <c r="L29" i="116"/>
  <c r="M29" i="116"/>
  <c r="N29" i="116"/>
  <c r="O29" i="116"/>
  <c r="P29" i="116"/>
  <c r="Q29" i="116"/>
  <c r="R29" i="116"/>
  <c r="S29" i="116"/>
  <c r="T29" i="116"/>
  <c r="U29" i="116"/>
  <c r="V29" i="116"/>
  <c r="W29" i="116"/>
  <c r="X29" i="116"/>
  <c r="Y29" i="116"/>
  <c r="AA29" i="116"/>
  <c r="AB29" i="116"/>
  <c r="AC29" i="116"/>
  <c r="AD29" i="116"/>
  <c r="AE29" i="116"/>
  <c r="AF29" i="116"/>
  <c r="AG29" i="116"/>
  <c r="AH29" i="116"/>
  <c r="AI29" i="116"/>
  <c r="AJ29" i="116"/>
  <c r="AK29" i="116"/>
  <c r="AL29" i="116"/>
  <c r="AM29" i="116"/>
  <c r="AN29" i="116"/>
  <c r="AO29" i="116"/>
  <c r="AP29" i="116"/>
  <c r="AQ29" i="116"/>
  <c r="AR29" i="116"/>
  <c r="K30" i="116"/>
  <c r="L30" i="116"/>
  <c r="M30" i="116"/>
  <c r="N30" i="116"/>
  <c r="O30" i="116"/>
  <c r="P30" i="116"/>
  <c r="Q30" i="116"/>
  <c r="R30" i="116"/>
  <c r="S30" i="116"/>
  <c r="T30" i="116"/>
  <c r="U30" i="116"/>
  <c r="V30" i="116"/>
  <c r="W30" i="116"/>
  <c r="X30" i="116"/>
  <c r="Y30" i="116"/>
  <c r="AA30" i="116"/>
  <c r="AB30" i="116"/>
  <c r="AC30" i="116"/>
  <c r="AD30" i="116"/>
  <c r="AE30" i="116"/>
  <c r="AF30" i="116"/>
  <c r="AG30" i="116"/>
  <c r="AH30" i="116"/>
  <c r="AI30" i="116"/>
  <c r="AJ30" i="116"/>
  <c r="AK30" i="116"/>
  <c r="AL30" i="116"/>
  <c r="AM30" i="116"/>
  <c r="AN30" i="116"/>
  <c r="AO30" i="116"/>
  <c r="AP30" i="116"/>
  <c r="AQ30" i="116"/>
  <c r="AR30" i="116"/>
  <c r="K31" i="116"/>
  <c r="L31" i="116"/>
  <c r="M31" i="116"/>
  <c r="N31" i="116"/>
  <c r="O31" i="116"/>
  <c r="P31" i="116"/>
  <c r="Q31" i="116"/>
  <c r="R31" i="116"/>
  <c r="S31" i="116"/>
  <c r="T31" i="116"/>
  <c r="U31" i="116"/>
  <c r="V31" i="116"/>
  <c r="W31" i="116"/>
  <c r="X31" i="116"/>
  <c r="Y31" i="116"/>
  <c r="AA31" i="116"/>
  <c r="AB31" i="116"/>
  <c r="AC31" i="116"/>
  <c r="AD31" i="116"/>
  <c r="AE31" i="116"/>
  <c r="AF31" i="116"/>
  <c r="AG31" i="116"/>
  <c r="AH31" i="116"/>
  <c r="AI31" i="116"/>
  <c r="AJ31" i="116"/>
  <c r="AK31" i="116"/>
  <c r="AL31" i="116"/>
  <c r="AM31" i="116"/>
  <c r="AN31" i="116"/>
  <c r="AO31" i="116"/>
  <c r="AP31" i="116"/>
  <c r="AQ31" i="116"/>
  <c r="AR31" i="116"/>
  <c r="K32" i="116"/>
  <c r="L32" i="116"/>
  <c r="M32" i="116"/>
  <c r="N32" i="116"/>
  <c r="O32" i="116"/>
  <c r="P32" i="116"/>
  <c r="Q32" i="116"/>
  <c r="R32" i="116"/>
  <c r="S32" i="116"/>
  <c r="T32" i="116"/>
  <c r="U32" i="116"/>
  <c r="V32" i="116"/>
  <c r="W32" i="116"/>
  <c r="X32" i="116"/>
  <c r="Y32" i="116"/>
  <c r="AA32" i="116"/>
  <c r="AB32" i="116"/>
  <c r="AC32" i="116"/>
  <c r="AD32" i="116"/>
  <c r="AE32" i="116"/>
  <c r="AF32" i="116"/>
  <c r="AG32" i="116"/>
  <c r="AH32" i="116"/>
  <c r="AI32" i="116"/>
  <c r="AJ32" i="116"/>
  <c r="AK32" i="116"/>
  <c r="AL32" i="116"/>
  <c r="AM32" i="116"/>
  <c r="AN32" i="116"/>
  <c r="AO32" i="116"/>
  <c r="AP32" i="116"/>
  <c r="AQ32" i="116"/>
  <c r="AR32" i="116"/>
  <c r="K33" i="116"/>
  <c r="L33" i="116"/>
  <c r="M33" i="116"/>
  <c r="N33" i="116"/>
  <c r="O33" i="116"/>
  <c r="P33" i="116"/>
  <c r="Q33" i="116"/>
  <c r="R33" i="116"/>
  <c r="S33" i="116"/>
  <c r="T33" i="116"/>
  <c r="U33" i="116"/>
  <c r="V33" i="116"/>
  <c r="W33" i="116"/>
  <c r="X33" i="116"/>
  <c r="Y33" i="116"/>
  <c r="AA33" i="116"/>
  <c r="AB33" i="116"/>
  <c r="AC33" i="116"/>
  <c r="AD33" i="116"/>
  <c r="AE33" i="116"/>
  <c r="AF33" i="116"/>
  <c r="AG33" i="116"/>
  <c r="AH33" i="116"/>
  <c r="AI33" i="116"/>
  <c r="AJ33" i="116"/>
  <c r="AK33" i="116"/>
  <c r="AL33" i="116"/>
  <c r="AM33" i="116"/>
  <c r="AN33" i="116"/>
  <c r="AO33" i="116"/>
  <c r="AP33" i="116"/>
  <c r="AQ33" i="116"/>
  <c r="AR33" i="116"/>
  <c r="Z9" i="111"/>
  <c r="Z7" i="111" s="1"/>
  <c r="AJ12" i="111"/>
  <c r="AK12" i="111"/>
  <c r="AL12" i="111"/>
  <c r="AM12" i="111"/>
  <c r="AN12" i="111"/>
  <c r="AO12" i="111"/>
  <c r="AP12" i="111"/>
  <c r="AQ12" i="111"/>
  <c r="AJ14" i="111"/>
  <c r="AK14" i="111"/>
  <c r="AL14" i="111"/>
  <c r="AM14" i="111"/>
  <c r="AN14" i="111"/>
  <c r="AO14" i="111"/>
  <c r="AP14" i="111"/>
  <c r="AQ14" i="111"/>
  <c r="AJ15" i="111"/>
  <c r="AK15" i="111"/>
  <c r="AL15" i="111"/>
  <c r="AM15" i="111"/>
  <c r="AN15" i="111"/>
  <c r="AO15" i="111"/>
  <c r="AP15" i="111"/>
  <c r="AQ15" i="111"/>
  <c r="AI12" i="111"/>
  <c r="AH12" i="111"/>
  <c r="AG12" i="111"/>
  <c r="AI14" i="111"/>
  <c r="AI9" i="111" s="1"/>
  <c r="AI15" i="111"/>
  <c r="AH14" i="111"/>
  <c r="AH15" i="111"/>
  <c r="AC15" i="111"/>
  <c r="AC14" i="111"/>
  <c r="AC12" i="111"/>
  <c r="AG15" i="111"/>
  <c r="AG14" i="111"/>
  <c r="AE12" i="111"/>
  <c r="AF12" i="111"/>
  <c r="AE14" i="111"/>
  <c r="AF14" i="111"/>
  <c r="AE15" i="111"/>
  <c r="AF15" i="111"/>
  <c r="AD12" i="111"/>
  <c r="AD15" i="111"/>
  <c r="AD14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AA7" i="111"/>
  <c r="AB7" i="111"/>
  <c r="K7" i="111"/>
  <c r="AC9" i="111" l="1"/>
  <c r="AC7" i="111" s="1"/>
  <c r="AQ9" i="111"/>
  <c r="AQ7" i="111" s="1"/>
  <c r="AM9" i="111"/>
  <c r="AM7" i="111" s="1"/>
  <c r="AD9" i="111"/>
  <c r="AD7" i="111" s="1"/>
  <c r="AG9" i="111"/>
  <c r="AG7" i="111" s="1"/>
  <c r="AP9" i="111"/>
  <c r="AP7" i="111" s="1"/>
  <c r="AL9" i="111"/>
  <c r="AL7" i="111" s="1"/>
  <c r="AH9" i="111"/>
  <c r="AH7" i="111" s="1"/>
  <c r="AO9" i="111"/>
  <c r="AO7" i="111" s="1"/>
  <c r="AK9" i="111"/>
  <c r="AK7" i="111" s="1"/>
  <c r="AN9" i="111"/>
  <c r="AN7" i="111" s="1"/>
  <c r="AJ9" i="111"/>
  <c r="AJ7" i="111" s="1"/>
  <c r="AF9" i="111"/>
  <c r="AF7" i="111" s="1"/>
  <c r="AE9" i="111"/>
  <c r="AE7" i="111" s="1"/>
  <c r="AI7" i="111"/>
  <c r="H43" i="114" l="1"/>
  <c r="I43" i="114"/>
  <c r="J43" i="114"/>
  <c r="K43" i="114"/>
  <c r="L43" i="114"/>
  <c r="M43" i="114"/>
  <c r="N43" i="114"/>
  <c r="O43" i="114"/>
  <c r="P43" i="114"/>
  <c r="Q43" i="114"/>
  <c r="R43" i="114"/>
  <c r="S43" i="114"/>
  <c r="T43" i="114"/>
  <c r="U43" i="114"/>
  <c r="V43" i="114"/>
  <c r="W43" i="114"/>
  <c r="Y43" i="114"/>
  <c r="Z43" i="114"/>
  <c r="AA43" i="114"/>
  <c r="AB43" i="114"/>
  <c r="AC43" i="114"/>
  <c r="AD43" i="114"/>
  <c r="AE43" i="114"/>
  <c r="AF43" i="114"/>
  <c r="AG43" i="114"/>
  <c r="AH43" i="114"/>
  <c r="AI43" i="114"/>
  <c r="AJ43" i="114"/>
  <c r="AK43" i="114"/>
  <c r="AL43" i="114"/>
  <c r="AM43" i="114"/>
  <c r="AN43" i="114"/>
  <c r="AO43" i="114"/>
  <c r="AP43" i="114"/>
  <c r="H44" i="114"/>
  <c r="I44" i="114"/>
  <c r="J44" i="114"/>
  <c r="K44" i="114"/>
  <c r="L44" i="114"/>
  <c r="M44" i="114"/>
  <c r="N44" i="114"/>
  <c r="O44" i="114"/>
  <c r="P44" i="114"/>
  <c r="Q44" i="114"/>
  <c r="R44" i="114"/>
  <c r="S44" i="114"/>
  <c r="T44" i="114"/>
  <c r="U44" i="114"/>
  <c r="V44" i="114"/>
  <c r="W44" i="114"/>
  <c r="Y44" i="114"/>
  <c r="Z44" i="114"/>
  <c r="AA44" i="114"/>
  <c r="AB44" i="114"/>
  <c r="AC44" i="114"/>
  <c r="AD44" i="114"/>
  <c r="AE44" i="114"/>
  <c r="AF44" i="114"/>
  <c r="AG44" i="114"/>
  <c r="AH44" i="114"/>
  <c r="AI44" i="114"/>
  <c r="AJ44" i="114"/>
  <c r="AK44" i="114"/>
  <c r="AL44" i="114"/>
  <c r="AM44" i="114"/>
  <c r="AN44" i="114"/>
  <c r="AO44" i="114"/>
  <c r="AP44" i="114"/>
  <c r="H45" i="114"/>
  <c r="I45" i="114"/>
  <c r="J45" i="114"/>
  <c r="K45" i="114"/>
  <c r="L45" i="114"/>
  <c r="M45" i="114"/>
  <c r="N45" i="114"/>
  <c r="O45" i="114"/>
  <c r="P45" i="114"/>
  <c r="Q45" i="114"/>
  <c r="R45" i="114"/>
  <c r="S45" i="114"/>
  <c r="T45" i="114"/>
  <c r="U45" i="114"/>
  <c r="V45" i="114"/>
  <c r="W45" i="114"/>
  <c r="Y45" i="114"/>
  <c r="Z45" i="114"/>
  <c r="AA45" i="114"/>
  <c r="AB45" i="114"/>
  <c r="AC45" i="114"/>
  <c r="AD45" i="114"/>
  <c r="AE45" i="114"/>
  <c r="AF45" i="114"/>
  <c r="AG45" i="114"/>
  <c r="AH45" i="114"/>
  <c r="AI45" i="114"/>
  <c r="AJ45" i="114"/>
  <c r="AK45" i="114"/>
  <c r="AL45" i="114"/>
  <c r="AM45" i="114"/>
  <c r="AN45" i="114"/>
  <c r="AO45" i="114"/>
  <c r="AP45" i="114"/>
  <c r="H46" i="114"/>
  <c r="I46" i="114"/>
  <c r="J46" i="114"/>
  <c r="K46" i="114"/>
  <c r="L46" i="114"/>
  <c r="M46" i="114"/>
  <c r="N46" i="114"/>
  <c r="O46" i="114"/>
  <c r="P46" i="114"/>
  <c r="Q46" i="114"/>
  <c r="R46" i="114"/>
  <c r="S46" i="114"/>
  <c r="T46" i="114"/>
  <c r="U46" i="114"/>
  <c r="V46" i="114"/>
  <c r="W46" i="114"/>
  <c r="Y46" i="114"/>
  <c r="Z46" i="114"/>
  <c r="AA46" i="114"/>
  <c r="AB46" i="114"/>
  <c r="AC46" i="114"/>
  <c r="AD46" i="114"/>
  <c r="AE46" i="114"/>
  <c r="AF46" i="114"/>
  <c r="AG46" i="114"/>
  <c r="AH46" i="114"/>
  <c r="AI46" i="114"/>
  <c r="AJ46" i="114"/>
  <c r="AK46" i="114"/>
  <c r="AL46" i="114"/>
  <c r="AM46" i="114"/>
  <c r="AN46" i="114"/>
  <c r="AO46" i="114"/>
  <c r="AP46" i="114"/>
  <c r="H47" i="114"/>
  <c r="I47" i="114"/>
  <c r="J47" i="114"/>
  <c r="K47" i="114"/>
  <c r="L47" i="114"/>
  <c r="M47" i="114"/>
  <c r="N47" i="114"/>
  <c r="O47" i="114"/>
  <c r="P47" i="114"/>
  <c r="Q47" i="114"/>
  <c r="R47" i="114"/>
  <c r="S47" i="114"/>
  <c r="T47" i="114"/>
  <c r="U47" i="114"/>
  <c r="V47" i="114"/>
  <c r="W47" i="114"/>
  <c r="Y47" i="114"/>
  <c r="Z47" i="114"/>
  <c r="AA47" i="114"/>
  <c r="AB47" i="114"/>
  <c r="AC47" i="114"/>
  <c r="AD47" i="114"/>
  <c r="AE47" i="114"/>
  <c r="AF47" i="114"/>
  <c r="AG47" i="114"/>
  <c r="AH47" i="114"/>
  <c r="AI47" i="114"/>
  <c r="AJ47" i="114"/>
  <c r="AK47" i="114"/>
  <c r="AL47" i="114"/>
  <c r="AM47" i="114"/>
  <c r="AN47" i="114"/>
  <c r="AO47" i="114"/>
  <c r="AP47" i="114"/>
  <c r="H48" i="114"/>
  <c r="I48" i="114"/>
  <c r="J48" i="114"/>
  <c r="K48" i="114"/>
  <c r="L48" i="114"/>
  <c r="M48" i="114"/>
  <c r="N48" i="114"/>
  <c r="O48" i="114"/>
  <c r="P48" i="114"/>
  <c r="Q48" i="114"/>
  <c r="R48" i="114"/>
  <c r="S48" i="114"/>
  <c r="T48" i="114"/>
  <c r="U48" i="114"/>
  <c r="V48" i="114"/>
  <c r="W48" i="114"/>
  <c r="Y48" i="114"/>
  <c r="Z48" i="114"/>
  <c r="AA48" i="114"/>
  <c r="AB48" i="114"/>
  <c r="AC48" i="114"/>
  <c r="AD48" i="114"/>
  <c r="AE48" i="114"/>
  <c r="AF48" i="114"/>
  <c r="AG48" i="114"/>
  <c r="AH48" i="114"/>
  <c r="AI48" i="114"/>
  <c r="AJ48" i="114"/>
  <c r="AK48" i="114"/>
  <c r="AL48" i="114"/>
  <c r="AM48" i="114"/>
  <c r="AN48" i="114"/>
  <c r="AO48" i="114"/>
  <c r="AP48" i="114"/>
  <c r="H49" i="114"/>
  <c r="I49" i="114"/>
  <c r="J49" i="114"/>
  <c r="K49" i="114"/>
  <c r="L49" i="114"/>
  <c r="M49" i="114"/>
  <c r="N49" i="114"/>
  <c r="O49" i="114"/>
  <c r="P49" i="114"/>
  <c r="Q49" i="114"/>
  <c r="R49" i="114"/>
  <c r="S49" i="114"/>
  <c r="T49" i="114"/>
  <c r="U49" i="114"/>
  <c r="V49" i="114"/>
  <c r="W49" i="114"/>
  <c r="Y49" i="114"/>
  <c r="Z49" i="114"/>
  <c r="AA49" i="114"/>
  <c r="AB49" i="114"/>
  <c r="AC49" i="114"/>
  <c r="AD49" i="114"/>
  <c r="AE49" i="114"/>
  <c r="AF49" i="114"/>
  <c r="AG49" i="114"/>
  <c r="AH49" i="114"/>
  <c r="AI49" i="114"/>
  <c r="AJ49" i="114"/>
  <c r="AK49" i="114"/>
  <c r="AL49" i="114"/>
  <c r="AM49" i="114"/>
  <c r="AN49" i="114"/>
  <c r="AO49" i="114"/>
  <c r="AP49" i="114"/>
  <c r="H50" i="114"/>
  <c r="I50" i="114"/>
  <c r="J50" i="114"/>
  <c r="K50" i="114"/>
  <c r="L50" i="114"/>
  <c r="M50" i="114"/>
  <c r="N50" i="114"/>
  <c r="O50" i="114"/>
  <c r="P50" i="114"/>
  <c r="Q50" i="114"/>
  <c r="R50" i="114"/>
  <c r="S50" i="114"/>
  <c r="T50" i="114"/>
  <c r="U50" i="114"/>
  <c r="V50" i="114"/>
  <c r="W50" i="114"/>
  <c r="Y50" i="114"/>
  <c r="Z50" i="114"/>
  <c r="AA50" i="114"/>
  <c r="AB50" i="114"/>
  <c r="AC50" i="114"/>
  <c r="AD50" i="114"/>
  <c r="AE50" i="114"/>
  <c r="AF50" i="114"/>
  <c r="AG50" i="114"/>
  <c r="AH50" i="114"/>
  <c r="AI50" i="114"/>
  <c r="AJ50" i="114"/>
  <c r="AK50" i="114"/>
  <c r="AL50" i="114"/>
  <c r="AM50" i="114"/>
  <c r="AN50" i="114"/>
  <c r="AO50" i="114"/>
  <c r="AP50" i="114"/>
  <c r="H51" i="114"/>
  <c r="I51" i="114"/>
  <c r="J51" i="114"/>
  <c r="K51" i="114"/>
  <c r="L51" i="114"/>
  <c r="M51" i="114"/>
  <c r="N51" i="114"/>
  <c r="O51" i="114"/>
  <c r="P51" i="114"/>
  <c r="Q51" i="114"/>
  <c r="R51" i="114"/>
  <c r="S51" i="114"/>
  <c r="T51" i="114"/>
  <c r="U51" i="114"/>
  <c r="V51" i="114"/>
  <c r="W51" i="114"/>
  <c r="Y51" i="114"/>
  <c r="Z51" i="114"/>
  <c r="AA51" i="114"/>
  <c r="AB51" i="114"/>
  <c r="AC51" i="114"/>
  <c r="AD51" i="114"/>
  <c r="AE51" i="114"/>
  <c r="AF51" i="114"/>
  <c r="AG51" i="114"/>
  <c r="AH51" i="114"/>
  <c r="AI51" i="114"/>
  <c r="AJ51" i="114"/>
  <c r="AK51" i="114"/>
  <c r="AL51" i="114"/>
  <c r="AM51" i="114"/>
  <c r="AN51" i="114"/>
  <c r="AO51" i="114"/>
  <c r="AP51" i="114"/>
  <c r="H52" i="114"/>
  <c r="I52" i="114"/>
  <c r="J52" i="114"/>
  <c r="K52" i="114"/>
  <c r="L52" i="114"/>
  <c r="M52" i="114"/>
  <c r="N52" i="114"/>
  <c r="O52" i="114"/>
  <c r="P52" i="114"/>
  <c r="Q52" i="114"/>
  <c r="R52" i="114"/>
  <c r="S52" i="114"/>
  <c r="T52" i="114"/>
  <c r="U52" i="114"/>
  <c r="V52" i="114"/>
  <c r="W52" i="114"/>
  <c r="Y52" i="114"/>
  <c r="Z52" i="114"/>
  <c r="AA52" i="114"/>
  <c r="AB52" i="114"/>
  <c r="AC52" i="114"/>
  <c r="AD52" i="114"/>
  <c r="AE52" i="114"/>
  <c r="AF52" i="114"/>
  <c r="AG52" i="114"/>
  <c r="AH52" i="114"/>
  <c r="AI52" i="114"/>
  <c r="AJ52" i="114"/>
  <c r="AK52" i="114"/>
  <c r="AL52" i="114"/>
  <c r="AM52" i="114"/>
  <c r="AN52" i="114"/>
  <c r="AO52" i="114"/>
  <c r="AP52" i="114"/>
  <c r="H53" i="114"/>
  <c r="I53" i="114"/>
  <c r="J53" i="114"/>
  <c r="K53" i="114"/>
  <c r="L53" i="114"/>
  <c r="M53" i="114"/>
  <c r="N53" i="114"/>
  <c r="O53" i="114"/>
  <c r="P53" i="114"/>
  <c r="Q53" i="114"/>
  <c r="R53" i="114"/>
  <c r="S53" i="114"/>
  <c r="T53" i="114"/>
  <c r="U53" i="114"/>
  <c r="V53" i="114"/>
  <c r="W53" i="114"/>
  <c r="Y53" i="114"/>
  <c r="Z53" i="114"/>
  <c r="AA53" i="114"/>
  <c r="AB53" i="114"/>
  <c r="AC53" i="114"/>
  <c r="AD53" i="114"/>
  <c r="AE53" i="114"/>
  <c r="AF53" i="114"/>
  <c r="AG53" i="114"/>
  <c r="AH53" i="114"/>
  <c r="AI53" i="114"/>
  <c r="AJ53" i="114"/>
  <c r="AK53" i="114"/>
  <c r="AL53" i="114"/>
  <c r="AM53" i="114"/>
  <c r="AN53" i="114"/>
  <c r="AO53" i="114"/>
  <c r="AP53" i="114"/>
  <c r="H54" i="114"/>
  <c r="I54" i="114"/>
  <c r="J54" i="114"/>
  <c r="K54" i="114"/>
  <c r="L54" i="114"/>
  <c r="M54" i="114"/>
  <c r="N54" i="114"/>
  <c r="O54" i="114"/>
  <c r="P54" i="114"/>
  <c r="Q54" i="114"/>
  <c r="R54" i="114"/>
  <c r="S54" i="114"/>
  <c r="T54" i="114"/>
  <c r="U54" i="114"/>
  <c r="V54" i="114"/>
  <c r="W54" i="114"/>
  <c r="Y54" i="114"/>
  <c r="Z54" i="114"/>
  <c r="AA54" i="114"/>
  <c r="AB54" i="114"/>
  <c r="AC54" i="114"/>
  <c r="AD54" i="114"/>
  <c r="AE54" i="114"/>
  <c r="AF54" i="114"/>
  <c r="AG54" i="114"/>
  <c r="AH54" i="114"/>
  <c r="AI54" i="114"/>
  <c r="AJ54" i="114"/>
  <c r="AK54" i="114"/>
  <c r="AL54" i="114"/>
  <c r="AM54" i="114"/>
  <c r="AN54" i="114"/>
  <c r="AO54" i="114"/>
  <c r="AP54" i="114"/>
  <c r="H55" i="114"/>
  <c r="I55" i="114"/>
  <c r="J55" i="114"/>
  <c r="K55" i="114"/>
  <c r="L55" i="114"/>
  <c r="M55" i="114"/>
  <c r="N55" i="114"/>
  <c r="O55" i="114"/>
  <c r="P55" i="114"/>
  <c r="Q55" i="114"/>
  <c r="R55" i="114"/>
  <c r="S55" i="114"/>
  <c r="T55" i="114"/>
  <c r="U55" i="114"/>
  <c r="V55" i="114"/>
  <c r="W55" i="114"/>
  <c r="Y55" i="114"/>
  <c r="Z55" i="114"/>
  <c r="AA55" i="114"/>
  <c r="AB55" i="114"/>
  <c r="AC55" i="114"/>
  <c r="AD55" i="114"/>
  <c r="AE55" i="114"/>
  <c r="AF55" i="114"/>
  <c r="AG55" i="114"/>
  <c r="AH55" i="114"/>
  <c r="AI55" i="114"/>
  <c r="AJ55" i="114"/>
  <c r="AK55" i="114"/>
  <c r="AL55" i="114"/>
  <c r="AM55" i="114"/>
  <c r="AN55" i="114"/>
  <c r="AO55" i="114"/>
  <c r="AP55" i="114"/>
  <c r="H56" i="114"/>
  <c r="I56" i="114"/>
  <c r="J56" i="114"/>
  <c r="K56" i="114"/>
  <c r="L56" i="114"/>
  <c r="M56" i="114"/>
  <c r="N56" i="114"/>
  <c r="O56" i="114"/>
  <c r="P56" i="114"/>
  <c r="Q56" i="114"/>
  <c r="R56" i="114"/>
  <c r="S56" i="114"/>
  <c r="T56" i="114"/>
  <c r="U56" i="114"/>
  <c r="V56" i="114"/>
  <c r="W56" i="114"/>
  <c r="Y56" i="114"/>
  <c r="Z56" i="114"/>
  <c r="AA56" i="114"/>
  <c r="AB56" i="114"/>
  <c r="AC56" i="114"/>
  <c r="AD56" i="114"/>
  <c r="AE56" i="114"/>
  <c r="AF56" i="114"/>
  <c r="AG56" i="114"/>
  <c r="AH56" i="114"/>
  <c r="AI56" i="114"/>
  <c r="AJ56" i="114"/>
  <c r="AK56" i="114"/>
  <c r="AL56" i="114"/>
  <c r="AM56" i="114"/>
  <c r="AN56" i="114"/>
  <c r="AO56" i="114"/>
  <c r="AP56" i="114"/>
  <c r="H57" i="114"/>
  <c r="I57" i="114"/>
  <c r="J57" i="114"/>
  <c r="K57" i="114"/>
  <c r="L57" i="114"/>
  <c r="M57" i="114"/>
  <c r="N57" i="114"/>
  <c r="O57" i="114"/>
  <c r="P57" i="114"/>
  <c r="Q57" i="114"/>
  <c r="R57" i="114"/>
  <c r="S57" i="114"/>
  <c r="T57" i="114"/>
  <c r="U57" i="114"/>
  <c r="V57" i="114"/>
  <c r="W57" i="114"/>
  <c r="Y57" i="114"/>
  <c r="Z57" i="114"/>
  <c r="AA57" i="114"/>
  <c r="AB57" i="114"/>
  <c r="AC57" i="114"/>
  <c r="AD57" i="114"/>
  <c r="AE57" i="114"/>
  <c r="AF57" i="114"/>
  <c r="AG57" i="114"/>
  <c r="AH57" i="114"/>
  <c r="AI57" i="114"/>
  <c r="AJ57" i="114"/>
  <c r="AK57" i="114"/>
  <c r="AL57" i="114"/>
  <c r="AM57" i="114"/>
  <c r="AN57" i="114"/>
  <c r="AO57" i="114"/>
  <c r="AP57" i="114"/>
  <c r="H58" i="114"/>
  <c r="I58" i="114"/>
  <c r="J58" i="114"/>
  <c r="K58" i="114"/>
  <c r="L58" i="114"/>
  <c r="M58" i="114"/>
  <c r="N58" i="114"/>
  <c r="O58" i="114"/>
  <c r="P58" i="114"/>
  <c r="Q58" i="114"/>
  <c r="R58" i="114"/>
  <c r="S58" i="114"/>
  <c r="T58" i="114"/>
  <c r="U58" i="114"/>
  <c r="V58" i="114"/>
  <c r="W58" i="114"/>
  <c r="Y58" i="114"/>
  <c r="Z58" i="114"/>
  <c r="AA58" i="114"/>
  <c r="AB58" i="114"/>
  <c r="AC58" i="114"/>
  <c r="AD58" i="114"/>
  <c r="AE58" i="114"/>
  <c r="AF58" i="114"/>
  <c r="AG58" i="114"/>
  <c r="AH58" i="114"/>
  <c r="AI58" i="114"/>
  <c r="AJ58" i="114"/>
  <c r="AK58" i="114"/>
  <c r="AL58" i="114"/>
  <c r="AM58" i="114"/>
  <c r="AN58" i="114"/>
  <c r="AO58" i="114"/>
  <c r="AP58" i="114"/>
  <c r="H59" i="114"/>
  <c r="I59" i="114"/>
  <c r="J59" i="114"/>
  <c r="K59" i="114"/>
  <c r="L59" i="114"/>
  <c r="M59" i="114"/>
  <c r="N59" i="114"/>
  <c r="O59" i="114"/>
  <c r="P59" i="114"/>
  <c r="Q59" i="114"/>
  <c r="R59" i="114"/>
  <c r="S59" i="114"/>
  <c r="T59" i="114"/>
  <c r="U59" i="114"/>
  <c r="V59" i="114"/>
  <c r="W59" i="114"/>
  <c r="Y59" i="114"/>
  <c r="Z59" i="114"/>
  <c r="AA59" i="114"/>
  <c r="AB59" i="114"/>
  <c r="AC59" i="114"/>
  <c r="AD59" i="114"/>
  <c r="AE59" i="114"/>
  <c r="AF59" i="114"/>
  <c r="AG59" i="114"/>
  <c r="AH59" i="114"/>
  <c r="AI59" i="114"/>
  <c r="AJ59" i="114"/>
  <c r="AK59" i="114"/>
  <c r="AL59" i="114"/>
  <c r="AM59" i="114"/>
  <c r="AN59" i="114"/>
  <c r="AO59" i="114"/>
  <c r="AP59" i="114"/>
  <c r="H60" i="114"/>
  <c r="I60" i="114"/>
  <c r="J60" i="114"/>
  <c r="K60" i="114"/>
  <c r="L60" i="114"/>
  <c r="M60" i="114"/>
  <c r="N60" i="114"/>
  <c r="O60" i="114"/>
  <c r="P60" i="114"/>
  <c r="Q60" i="114"/>
  <c r="R60" i="114"/>
  <c r="S60" i="114"/>
  <c r="T60" i="114"/>
  <c r="U60" i="114"/>
  <c r="V60" i="114"/>
  <c r="W60" i="114"/>
  <c r="Y60" i="114"/>
  <c r="Z60" i="114"/>
  <c r="AA60" i="114"/>
  <c r="AB60" i="114"/>
  <c r="AC60" i="114"/>
  <c r="AD60" i="114"/>
  <c r="AE60" i="114"/>
  <c r="AF60" i="114"/>
  <c r="AG60" i="114"/>
  <c r="AH60" i="114"/>
  <c r="AI60" i="114"/>
  <c r="AJ60" i="114"/>
  <c r="AK60" i="114"/>
  <c r="AL60" i="114"/>
  <c r="AM60" i="114"/>
  <c r="AN60" i="114"/>
  <c r="AO60" i="114"/>
  <c r="AP60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Y9" i="114"/>
  <c r="Z9" i="114"/>
  <c r="AA9" i="114"/>
  <c r="AB9" i="114"/>
  <c r="AC9" i="114"/>
  <c r="AD9" i="114"/>
  <c r="AE9" i="114"/>
  <c r="AF9" i="114"/>
  <c r="AG9" i="114"/>
  <c r="AH9" i="114"/>
  <c r="AI9" i="114"/>
  <c r="AJ9" i="114"/>
  <c r="AK9" i="114"/>
  <c r="AL9" i="114"/>
  <c r="AM9" i="114"/>
  <c r="AN9" i="114"/>
  <c r="AO9" i="114"/>
  <c r="AP9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Y10" i="114"/>
  <c r="Z10" i="114"/>
  <c r="AA10" i="114"/>
  <c r="AB10" i="114"/>
  <c r="AC10" i="114"/>
  <c r="AD10" i="114"/>
  <c r="AE10" i="114"/>
  <c r="AF10" i="114"/>
  <c r="AG10" i="114"/>
  <c r="AH10" i="114"/>
  <c r="AI10" i="114"/>
  <c r="AJ10" i="114"/>
  <c r="AK10" i="114"/>
  <c r="AL10" i="114"/>
  <c r="AM10" i="114"/>
  <c r="AN10" i="114"/>
  <c r="AO10" i="114"/>
  <c r="AP10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Y11" i="114"/>
  <c r="Z11" i="114"/>
  <c r="AA11" i="114"/>
  <c r="AB11" i="114"/>
  <c r="AC11" i="114"/>
  <c r="AD11" i="114"/>
  <c r="AE11" i="114"/>
  <c r="AF11" i="114"/>
  <c r="AG11" i="114"/>
  <c r="AH11" i="114"/>
  <c r="AI11" i="114"/>
  <c r="AJ11" i="114"/>
  <c r="AK11" i="114"/>
  <c r="AL11" i="114"/>
  <c r="AM11" i="114"/>
  <c r="AN11" i="114"/>
  <c r="AO11" i="114"/>
  <c r="AP11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Y12" i="114"/>
  <c r="Z12" i="114"/>
  <c r="AA12" i="114"/>
  <c r="AB12" i="114"/>
  <c r="AC12" i="114"/>
  <c r="AD12" i="114"/>
  <c r="AE12" i="114"/>
  <c r="AF12" i="114"/>
  <c r="AG12" i="114"/>
  <c r="AH12" i="114"/>
  <c r="AI12" i="114"/>
  <c r="AJ12" i="114"/>
  <c r="AK12" i="114"/>
  <c r="AL12" i="114"/>
  <c r="AM12" i="114"/>
  <c r="AN12" i="114"/>
  <c r="AO12" i="114"/>
  <c r="AP12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Y13" i="114"/>
  <c r="Z13" i="114"/>
  <c r="AA13" i="114"/>
  <c r="AB13" i="114"/>
  <c r="AC13" i="114"/>
  <c r="AD13" i="114"/>
  <c r="AE13" i="114"/>
  <c r="AF13" i="114"/>
  <c r="AG13" i="114"/>
  <c r="AH13" i="114"/>
  <c r="AI13" i="114"/>
  <c r="AJ13" i="114"/>
  <c r="AK13" i="114"/>
  <c r="AL13" i="114"/>
  <c r="AM13" i="114"/>
  <c r="AN13" i="114"/>
  <c r="AO13" i="114"/>
  <c r="AP13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Y14" i="114"/>
  <c r="Z14" i="114"/>
  <c r="AA14" i="114"/>
  <c r="AB14" i="114"/>
  <c r="AC14" i="114"/>
  <c r="AD14" i="114"/>
  <c r="AE14" i="114"/>
  <c r="AF14" i="114"/>
  <c r="AG14" i="114"/>
  <c r="AH14" i="114"/>
  <c r="AI14" i="114"/>
  <c r="AJ14" i="114"/>
  <c r="AK14" i="114"/>
  <c r="AL14" i="114"/>
  <c r="AM14" i="114"/>
  <c r="AN14" i="114"/>
  <c r="AO14" i="114"/>
  <c r="AP14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Y15" i="114"/>
  <c r="Z15" i="114"/>
  <c r="AA15" i="114"/>
  <c r="AB15" i="114"/>
  <c r="AC15" i="114"/>
  <c r="AD15" i="114"/>
  <c r="AE15" i="114"/>
  <c r="AF15" i="114"/>
  <c r="AG15" i="114"/>
  <c r="AH15" i="114"/>
  <c r="AI15" i="114"/>
  <c r="AJ15" i="114"/>
  <c r="AK15" i="114"/>
  <c r="AL15" i="114"/>
  <c r="AM15" i="114"/>
  <c r="AN15" i="114"/>
  <c r="AO15" i="114"/>
  <c r="AP15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Y16" i="114"/>
  <c r="Z16" i="114"/>
  <c r="AA16" i="114"/>
  <c r="AB16" i="114"/>
  <c r="AC16" i="114"/>
  <c r="AD16" i="114"/>
  <c r="AE16" i="114"/>
  <c r="AF16" i="114"/>
  <c r="AG16" i="114"/>
  <c r="AH16" i="114"/>
  <c r="AI16" i="114"/>
  <c r="AJ16" i="114"/>
  <c r="AK16" i="114"/>
  <c r="AL16" i="114"/>
  <c r="AM16" i="114"/>
  <c r="AN16" i="114"/>
  <c r="AO16" i="114"/>
  <c r="AP16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Y17" i="114"/>
  <c r="Z17" i="114"/>
  <c r="AA17" i="114"/>
  <c r="AB17" i="114"/>
  <c r="AC17" i="114"/>
  <c r="AD17" i="114"/>
  <c r="AE17" i="114"/>
  <c r="AF17" i="114"/>
  <c r="AG17" i="114"/>
  <c r="AH17" i="114"/>
  <c r="AI17" i="114"/>
  <c r="AJ17" i="114"/>
  <c r="AK17" i="114"/>
  <c r="AL17" i="114"/>
  <c r="AM17" i="114"/>
  <c r="AN17" i="114"/>
  <c r="AO17" i="114"/>
  <c r="AP17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Y18" i="114"/>
  <c r="Z18" i="114"/>
  <c r="AA18" i="114"/>
  <c r="AB18" i="114"/>
  <c r="AC18" i="114"/>
  <c r="AD18" i="114"/>
  <c r="AE18" i="114"/>
  <c r="AF18" i="114"/>
  <c r="AG18" i="114"/>
  <c r="AH18" i="114"/>
  <c r="AI18" i="114"/>
  <c r="AJ18" i="114"/>
  <c r="AK18" i="114"/>
  <c r="AL18" i="114"/>
  <c r="AM18" i="114"/>
  <c r="AN18" i="114"/>
  <c r="AO18" i="114"/>
  <c r="AP18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Y19" i="114"/>
  <c r="Z19" i="114"/>
  <c r="AA19" i="114"/>
  <c r="AB19" i="114"/>
  <c r="AC19" i="114"/>
  <c r="AD19" i="114"/>
  <c r="AE19" i="114"/>
  <c r="AF19" i="114"/>
  <c r="AG19" i="114"/>
  <c r="AH19" i="114"/>
  <c r="AI19" i="114"/>
  <c r="AJ19" i="114"/>
  <c r="AK19" i="114"/>
  <c r="AL19" i="114"/>
  <c r="AM19" i="114"/>
  <c r="AN19" i="114"/>
  <c r="AO19" i="114"/>
  <c r="AP19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Y20" i="114"/>
  <c r="Z20" i="114"/>
  <c r="AA20" i="114"/>
  <c r="AB20" i="114"/>
  <c r="AC20" i="114"/>
  <c r="AD20" i="114"/>
  <c r="AE20" i="114"/>
  <c r="AF20" i="114"/>
  <c r="AG20" i="114"/>
  <c r="AH20" i="114"/>
  <c r="AI20" i="114"/>
  <c r="AJ20" i="114"/>
  <c r="AK20" i="114"/>
  <c r="AL20" i="114"/>
  <c r="AM20" i="114"/>
  <c r="AN20" i="114"/>
  <c r="AO20" i="114"/>
  <c r="AP20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Y21" i="114"/>
  <c r="Z21" i="114"/>
  <c r="AA21" i="114"/>
  <c r="AB21" i="114"/>
  <c r="AC21" i="114"/>
  <c r="AD21" i="114"/>
  <c r="AE21" i="114"/>
  <c r="AF21" i="114"/>
  <c r="AG21" i="114"/>
  <c r="AH21" i="114"/>
  <c r="AI21" i="114"/>
  <c r="AJ21" i="114"/>
  <c r="AK21" i="114"/>
  <c r="AL21" i="114"/>
  <c r="AM21" i="114"/>
  <c r="AN21" i="114"/>
  <c r="AO21" i="114"/>
  <c r="AP21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Y22" i="114"/>
  <c r="Z22" i="114"/>
  <c r="AA22" i="114"/>
  <c r="AB22" i="114"/>
  <c r="AC22" i="114"/>
  <c r="AD22" i="114"/>
  <c r="AE22" i="114"/>
  <c r="AF22" i="114"/>
  <c r="AG22" i="114"/>
  <c r="AH22" i="114"/>
  <c r="AI22" i="114"/>
  <c r="AJ22" i="114"/>
  <c r="AK22" i="114"/>
  <c r="AL22" i="114"/>
  <c r="AM22" i="114"/>
  <c r="AN22" i="114"/>
  <c r="AO22" i="114"/>
  <c r="AP22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Y23" i="114"/>
  <c r="Z23" i="114"/>
  <c r="AA23" i="114"/>
  <c r="AB23" i="114"/>
  <c r="AC23" i="114"/>
  <c r="AD23" i="114"/>
  <c r="AE23" i="114"/>
  <c r="AF23" i="114"/>
  <c r="AG23" i="114"/>
  <c r="AH23" i="114"/>
  <c r="AI23" i="114"/>
  <c r="AJ23" i="114"/>
  <c r="AK23" i="114"/>
  <c r="AL23" i="114"/>
  <c r="AM23" i="114"/>
  <c r="AN23" i="114"/>
  <c r="AO23" i="114"/>
  <c r="AP23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Y24" i="114"/>
  <c r="Z24" i="114"/>
  <c r="AA24" i="114"/>
  <c r="AB24" i="114"/>
  <c r="AC24" i="114"/>
  <c r="AD24" i="114"/>
  <c r="AE24" i="114"/>
  <c r="AF24" i="114"/>
  <c r="AG24" i="114"/>
  <c r="AH24" i="114"/>
  <c r="AI24" i="114"/>
  <c r="AJ24" i="114"/>
  <c r="AK24" i="114"/>
  <c r="AL24" i="114"/>
  <c r="AM24" i="114"/>
  <c r="AN24" i="114"/>
  <c r="AO24" i="114"/>
  <c r="AP24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Y25" i="114"/>
  <c r="Z25" i="114"/>
  <c r="AA25" i="114"/>
  <c r="AB25" i="114"/>
  <c r="AC25" i="114"/>
  <c r="AD25" i="114"/>
  <c r="AE25" i="114"/>
  <c r="AF25" i="114"/>
  <c r="AG25" i="114"/>
  <c r="AH25" i="114"/>
  <c r="AI25" i="114"/>
  <c r="AJ25" i="114"/>
  <c r="AK25" i="114"/>
  <c r="AL25" i="114"/>
  <c r="AM25" i="114"/>
  <c r="AN25" i="114"/>
  <c r="AO25" i="114"/>
  <c r="AP25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Y26" i="114"/>
  <c r="Z26" i="114"/>
  <c r="AA26" i="114"/>
  <c r="AB26" i="114"/>
  <c r="AC26" i="114"/>
  <c r="AD26" i="114"/>
  <c r="AE26" i="114"/>
  <c r="AF26" i="114"/>
  <c r="AG26" i="114"/>
  <c r="AH26" i="114"/>
  <c r="AI26" i="114"/>
  <c r="AJ26" i="114"/>
  <c r="AK26" i="114"/>
  <c r="AL26" i="114"/>
  <c r="AM26" i="114"/>
  <c r="AN26" i="114"/>
  <c r="AO26" i="114"/>
  <c r="AP26" i="114"/>
  <c r="I27" i="114"/>
  <c r="J27" i="114"/>
  <c r="K27" i="114"/>
  <c r="L27" i="114"/>
  <c r="M27" i="114"/>
  <c r="N27" i="114"/>
  <c r="O27" i="114"/>
  <c r="P27" i="114"/>
  <c r="Q27" i="114"/>
  <c r="R27" i="114"/>
  <c r="S27" i="114"/>
  <c r="T27" i="114"/>
  <c r="U27" i="114"/>
  <c r="V27" i="114"/>
  <c r="W27" i="114"/>
  <c r="Y27" i="114"/>
  <c r="Z27" i="114"/>
  <c r="AA27" i="114"/>
  <c r="AB27" i="114"/>
  <c r="AC27" i="114"/>
  <c r="AD27" i="114"/>
  <c r="AE27" i="114"/>
  <c r="AF27" i="114"/>
  <c r="AG27" i="114"/>
  <c r="AH27" i="114"/>
  <c r="AI27" i="114"/>
  <c r="AJ27" i="114"/>
  <c r="AK27" i="114"/>
  <c r="AL27" i="114"/>
  <c r="AM27" i="114"/>
  <c r="AN27" i="114"/>
  <c r="AO27" i="114"/>
  <c r="AP27" i="114"/>
  <c r="I28" i="114"/>
  <c r="J28" i="114"/>
  <c r="K28" i="114"/>
  <c r="L28" i="114"/>
  <c r="M28" i="114"/>
  <c r="N28" i="114"/>
  <c r="O28" i="114"/>
  <c r="P28" i="114"/>
  <c r="Q28" i="114"/>
  <c r="R28" i="114"/>
  <c r="S28" i="114"/>
  <c r="T28" i="114"/>
  <c r="U28" i="114"/>
  <c r="V28" i="114"/>
  <c r="W28" i="114"/>
  <c r="Y28" i="114"/>
  <c r="Z28" i="114"/>
  <c r="AA28" i="114"/>
  <c r="AB28" i="114"/>
  <c r="AC28" i="114"/>
  <c r="AD28" i="114"/>
  <c r="AE28" i="114"/>
  <c r="AF28" i="114"/>
  <c r="AG28" i="114"/>
  <c r="AH28" i="114"/>
  <c r="AI28" i="114"/>
  <c r="AJ28" i="114"/>
  <c r="AK28" i="114"/>
  <c r="AL28" i="114"/>
  <c r="AM28" i="114"/>
  <c r="AN28" i="114"/>
  <c r="AO28" i="114"/>
  <c r="AP28" i="114"/>
  <c r="I29" i="114"/>
  <c r="J29" i="114"/>
  <c r="K29" i="114"/>
  <c r="L29" i="114"/>
  <c r="M29" i="114"/>
  <c r="N29" i="114"/>
  <c r="O29" i="114"/>
  <c r="P29" i="114"/>
  <c r="Q29" i="114"/>
  <c r="R29" i="114"/>
  <c r="S29" i="114"/>
  <c r="T29" i="114"/>
  <c r="U29" i="114"/>
  <c r="V29" i="114"/>
  <c r="W29" i="114"/>
  <c r="Y29" i="114"/>
  <c r="Z29" i="114"/>
  <c r="AA29" i="114"/>
  <c r="AB29" i="114"/>
  <c r="AC29" i="114"/>
  <c r="AD29" i="114"/>
  <c r="AE29" i="114"/>
  <c r="AF29" i="114"/>
  <c r="AG29" i="114"/>
  <c r="AH29" i="114"/>
  <c r="AI29" i="114"/>
  <c r="AJ29" i="114"/>
  <c r="AK29" i="114"/>
  <c r="AL29" i="114"/>
  <c r="AM29" i="114"/>
  <c r="AN29" i="114"/>
  <c r="AO29" i="114"/>
  <c r="AP29" i="114"/>
  <c r="I30" i="114"/>
  <c r="J30" i="114"/>
  <c r="K30" i="114"/>
  <c r="L30" i="114"/>
  <c r="M30" i="114"/>
  <c r="N30" i="114"/>
  <c r="O30" i="114"/>
  <c r="P30" i="114"/>
  <c r="Q30" i="114"/>
  <c r="R30" i="114"/>
  <c r="S30" i="114"/>
  <c r="T30" i="114"/>
  <c r="U30" i="114"/>
  <c r="V30" i="114"/>
  <c r="W30" i="114"/>
  <c r="Y30" i="114"/>
  <c r="Z30" i="114"/>
  <c r="AA30" i="114"/>
  <c r="AB30" i="114"/>
  <c r="AC30" i="114"/>
  <c r="AD30" i="114"/>
  <c r="AE30" i="114"/>
  <c r="AF30" i="114"/>
  <c r="AG30" i="114"/>
  <c r="AH30" i="114"/>
  <c r="AI30" i="114"/>
  <c r="AJ30" i="114"/>
  <c r="AK30" i="114"/>
  <c r="AL30" i="114"/>
  <c r="AM30" i="114"/>
  <c r="AN30" i="114"/>
  <c r="AO30" i="114"/>
  <c r="AP30" i="114"/>
  <c r="I31" i="114"/>
  <c r="J31" i="114"/>
  <c r="K31" i="114"/>
  <c r="L31" i="114"/>
  <c r="M31" i="114"/>
  <c r="N31" i="114"/>
  <c r="O31" i="114"/>
  <c r="P31" i="114"/>
  <c r="Q31" i="114"/>
  <c r="R31" i="114"/>
  <c r="S31" i="114"/>
  <c r="T31" i="114"/>
  <c r="U31" i="114"/>
  <c r="V31" i="114"/>
  <c r="W31" i="114"/>
  <c r="Y31" i="114"/>
  <c r="Z31" i="114"/>
  <c r="AA31" i="114"/>
  <c r="AB31" i="114"/>
  <c r="AC31" i="114"/>
  <c r="AD31" i="114"/>
  <c r="AE31" i="114"/>
  <c r="AF31" i="114"/>
  <c r="AG31" i="114"/>
  <c r="AH31" i="114"/>
  <c r="AI31" i="114"/>
  <c r="AJ31" i="114"/>
  <c r="AK31" i="114"/>
  <c r="AL31" i="114"/>
  <c r="AM31" i="114"/>
  <c r="AN31" i="114"/>
  <c r="AO31" i="114"/>
  <c r="AP31" i="114"/>
  <c r="I32" i="114"/>
  <c r="J32" i="114"/>
  <c r="K32" i="114"/>
  <c r="L32" i="114"/>
  <c r="M32" i="114"/>
  <c r="N32" i="114"/>
  <c r="O32" i="114"/>
  <c r="P32" i="114"/>
  <c r="Q32" i="114"/>
  <c r="R32" i="114"/>
  <c r="S32" i="114"/>
  <c r="T32" i="114"/>
  <c r="U32" i="114"/>
  <c r="V32" i="114"/>
  <c r="W32" i="114"/>
  <c r="Y32" i="114"/>
  <c r="Z32" i="114"/>
  <c r="AA32" i="114"/>
  <c r="AB32" i="114"/>
  <c r="AC32" i="114"/>
  <c r="AD32" i="114"/>
  <c r="AE32" i="114"/>
  <c r="AF32" i="114"/>
  <c r="AG32" i="114"/>
  <c r="AH32" i="114"/>
  <c r="AI32" i="114"/>
  <c r="AJ32" i="114"/>
  <c r="AK32" i="114"/>
  <c r="AL32" i="114"/>
  <c r="AM32" i="114"/>
  <c r="AN32" i="114"/>
  <c r="AO32" i="114"/>
  <c r="AP32" i="114"/>
  <c r="I33" i="114"/>
  <c r="J33" i="114"/>
  <c r="K33" i="114"/>
  <c r="L33" i="114"/>
  <c r="M33" i="114"/>
  <c r="N33" i="114"/>
  <c r="O33" i="114"/>
  <c r="P33" i="114"/>
  <c r="Q33" i="114"/>
  <c r="R33" i="114"/>
  <c r="S33" i="114"/>
  <c r="T33" i="114"/>
  <c r="U33" i="114"/>
  <c r="V33" i="114"/>
  <c r="W33" i="114"/>
  <c r="Y33" i="114"/>
  <c r="Z33" i="114"/>
  <c r="AA33" i="114"/>
  <c r="AB33" i="114"/>
  <c r="AC33" i="114"/>
  <c r="AD33" i="114"/>
  <c r="AE33" i="114"/>
  <c r="AF33" i="114"/>
  <c r="AG33" i="114"/>
  <c r="AH33" i="114"/>
  <c r="AI33" i="114"/>
  <c r="AJ33" i="114"/>
  <c r="AK33" i="114"/>
  <c r="AL33" i="114"/>
  <c r="AM33" i="114"/>
  <c r="AN33" i="114"/>
  <c r="AO33" i="114"/>
  <c r="AP33" i="114"/>
  <c r="I34" i="114"/>
  <c r="J34" i="114"/>
  <c r="K34" i="114"/>
  <c r="L34" i="114"/>
  <c r="M34" i="114"/>
  <c r="N34" i="114"/>
  <c r="O34" i="114"/>
  <c r="P34" i="114"/>
  <c r="Q34" i="114"/>
  <c r="R34" i="114"/>
  <c r="S34" i="114"/>
  <c r="T34" i="114"/>
  <c r="U34" i="114"/>
  <c r="V34" i="114"/>
  <c r="W34" i="114"/>
  <c r="Y34" i="114"/>
  <c r="Z34" i="114"/>
  <c r="AA34" i="114"/>
  <c r="AB34" i="114"/>
  <c r="AC34" i="114"/>
  <c r="AD34" i="114"/>
  <c r="AE34" i="114"/>
  <c r="AF34" i="114"/>
  <c r="AG34" i="114"/>
  <c r="AH34" i="114"/>
  <c r="AI34" i="114"/>
  <c r="AJ34" i="114"/>
  <c r="AK34" i="114"/>
  <c r="AL34" i="114"/>
  <c r="AM34" i="114"/>
  <c r="AN34" i="114"/>
  <c r="AO34" i="114"/>
  <c r="AP34" i="114"/>
  <c r="I35" i="114"/>
  <c r="J35" i="114"/>
  <c r="K35" i="114"/>
  <c r="L35" i="114"/>
  <c r="M35" i="114"/>
  <c r="N35" i="114"/>
  <c r="O35" i="114"/>
  <c r="P35" i="114"/>
  <c r="Q35" i="114"/>
  <c r="R35" i="114"/>
  <c r="S35" i="114"/>
  <c r="T35" i="114"/>
  <c r="U35" i="114"/>
  <c r="V35" i="114"/>
  <c r="W35" i="114"/>
  <c r="Y35" i="114"/>
  <c r="Z35" i="114"/>
  <c r="AA35" i="114"/>
  <c r="AB35" i="114"/>
  <c r="AC35" i="114"/>
  <c r="AD35" i="114"/>
  <c r="AE35" i="114"/>
  <c r="AF35" i="114"/>
  <c r="AG35" i="114"/>
  <c r="AH35" i="114"/>
  <c r="AI35" i="114"/>
  <c r="AJ35" i="114"/>
  <c r="AK35" i="114"/>
  <c r="AL35" i="114"/>
  <c r="AM35" i="114"/>
  <c r="AN35" i="114"/>
  <c r="AO35" i="114"/>
  <c r="AP35" i="114"/>
  <c r="I36" i="114"/>
  <c r="J36" i="114"/>
  <c r="K36" i="114"/>
  <c r="L36" i="114"/>
  <c r="M36" i="114"/>
  <c r="N36" i="114"/>
  <c r="O36" i="114"/>
  <c r="P36" i="114"/>
  <c r="Q36" i="114"/>
  <c r="R36" i="114"/>
  <c r="S36" i="114"/>
  <c r="T36" i="114"/>
  <c r="U36" i="114"/>
  <c r="V36" i="114"/>
  <c r="W36" i="114"/>
  <c r="Y36" i="114"/>
  <c r="Z36" i="114"/>
  <c r="AA36" i="114"/>
  <c r="AB36" i="114"/>
  <c r="AC36" i="114"/>
  <c r="AD36" i="114"/>
  <c r="AE36" i="114"/>
  <c r="AF36" i="114"/>
  <c r="AG36" i="114"/>
  <c r="AH36" i="114"/>
  <c r="AI36" i="114"/>
  <c r="AJ36" i="114"/>
  <c r="AK36" i="114"/>
  <c r="AL36" i="114"/>
  <c r="AM36" i="114"/>
  <c r="AN36" i="114"/>
  <c r="AO36" i="114"/>
  <c r="AP36" i="114"/>
  <c r="I37" i="114"/>
  <c r="J37" i="114"/>
  <c r="K37" i="114"/>
  <c r="L37" i="114"/>
  <c r="M37" i="114"/>
  <c r="N37" i="114"/>
  <c r="O37" i="114"/>
  <c r="P37" i="114"/>
  <c r="Q37" i="114"/>
  <c r="R37" i="114"/>
  <c r="S37" i="114"/>
  <c r="T37" i="114"/>
  <c r="U37" i="114"/>
  <c r="V37" i="114"/>
  <c r="W37" i="114"/>
  <c r="Y37" i="114"/>
  <c r="Z37" i="114"/>
  <c r="AA37" i="114"/>
  <c r="AB37" i="114"/>
  <c r="AC37" i="114"/>
  <c r="AD37" i="114"/>
  <c r="AE37" i="114"/>
  <c r="AF37" i="114"/>
  <c r="AG37" i="114"/>
  <c r="AH37" i="114"/>
  <c r="AI37" i="114"/>
  <c r="AJ37" i="114"/>
  <c r="AK37" i="114"/>
  <c r="AL37" i="114"/>
  <c r="AM37" i="114"/>
  <c r="AN37" i="114"/>
  <c r="AO37" i="114"/>
  <c r="AP37" i="114"/>
  <c r="I38" i="114"/>
  <c r="J38" i="114"/>
  <c r="K38" i="114"/>
  <c r="L38" i="114"/>
  <c r="M38" i="114"/>
  <c r="N38" i="114"/>
  <c r="O38" i="114"/>
  <c r="P38" i="114"/>
  <c r="Q38" i="114"/>
  <c r="R38" i="114"/>
  <c r="S38" i="114"/>
  <c r="T38" i="114"/>
  <c r="U38" i="114"/>
  <c r="V38" i="114"/>
  <c r="W38" i="114"/>
  <c r="Y38" i="114"/>
  <c r="Z38" i="114"/>
  <c r="AA38" i="114"/>
  <c r="AB38" i="114"/>
  <c r="AC38" i="114"/>
  <c r="AD38" i="114"/>
  <c r="AE38" i="114"/>
  <c r="AF38" i="114"/>
  <c r="AG38" i="114"/>
  <c r="AH38" i="114"/>
  <c r="AI38" i="114"/>
  <c r="AJ38" i="114"/>
  <c r="AK38" i="114"/>
  <c r="AL38" i="114"/>
  <c r="AM38" i="114"/>
  <c r="AN38" i="114"/>
  <c r="AO38" i="114"/>
  <c r="AP38" i="114"/>
  <c r="I39" i="114"/>
  <c r="J39" i="114"/>
  <c r="K39" i="114"/>
  <c r="L39" i="114"/>
  <c r="M39" i="114"/>
  <c r="N39" i="114"/>
  <c r="O39" i="114"/>
  <c r="P39" i="114"/>
  <c r="Q39" i="114"/>
  <c r="R39" i="114"/>
  <c r="S39" i="114"/>
  <c r="T39" i="114"/>
  <c r="U39" i="114"/>
  <c r="V39" i="114"/>
  <c r="W39" i="114"/>
  <c r="Y39" i="114"/>
  <c r="Z39" i="114"/>
  <c r="AA39" i="114"/>
  <c r="AB39" i="114"/>
  <c r="AC39" i="114"/>
  <c r="AD39" i="114"/>
  <c r="AE39" i="114"/>
  <c r="AF39" i="114"/>
  <c r="AG39" i="114"/>
  <c r="AH39" i="114"/>
  <c r="AI39" i="114"/>
  <c r="AJ39" i="114"/>
  <c r="AK39" i="114"/>
  <c r="AL39" i="114"/>
  <c r="AM39" i="114"/>
  <c r="AN39" i="114"/>
  <c r="AO39" i="114"/>
  <c r="AP39" i="114"/>
  <c r="I40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Y40" i="114"/>
  <c r="Z40" i="114"/>
  <c r="AA40" i="114"/>
  <c r="AB40" i="114"/>
  <c r="AC40" i="114"/>
  <c r="AD40" i="114"/>
  <c r="AE40" i="114"/>
  <c r="AF40" i="114"/>
  <c r="AG40" i="114"/>
  <c r="AH40" i="114"/>
  <c r="AI40" i="114"/>
  <c r="AJ40" i="114"/>
  <c r="AK40" i="114"/>
  <c r="AL40" i="114"/>
  <c r="AM40" i="114"/>
  <c r="AN40" i="114"/>
  <c r="AO40" i="114"/>
  <c r="AP40" i="114"/>
  <c r="I41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Y41" i="114"/>
  <c r="Z41" i="114"/>
  <c r="AA41" i="114"/>
  <c r="AB41" i="114"/>
  <c r="AC41" i="114"/>
  <c r="AD41" i="114"/>
  <c r="AE41" i="114"/>
  <c r="AF41" i="114"/>
  <c r="AG41" i="114"/>
  <c r="AH41" i="114"/>
  <c r="AI41" i="114"/>
  <c r="AJ41" i="114"/>
  <c r="AK41" i="114"/>
  <c r="AL41" i="114"/>
  <c r="AM41" i="114"/>
  <c r="AN41" i="114"/>
  <c r="AO41" i="114"/>
  <c r="AP41" i="114"/>
  <c r="I42" i="114"/>
  <c r="J42" i="114"/>
  <c r="K42" i="114"/>
  <c r="L42" i="114"/>
  <c r="M42" i="114"/>
  <c r="N42" i="114"/>
  <c r="O42" i="114"/>
  <c r="P42" i="114"/>
  <c r="Q42" i="114"/>
  <c r="R42" i="114"/>
  <c r="S42" i="114"/>
  <c r="T42" i="114"/>
  <c r="U42" i="114"/>
  <c r="V42" i="114"/>
  <c r="W42" i="114"/>
  <c r="Y42" i="114"/>
  <c r="Z42" i="114"/>
  <c r="AA42" i="114"/>
  <c r="AB42" i="114"/>
  <c r="AC42" i="114"/>
  <c r="AD42" i="114"/>
  <c r="AE42" i="114"/>
  <c r="AF42" i="114"/>
  <c r="AG42" i="114"/>
  <c r="AH42" i="114"/>
  <c r="AI42" i="114"/>
  <c r="AJ42" i="114"/>
  <c r="AK42" i="114"/>
  <c r="AL42" i="114"/>
  <c r="AM42" i="114"/>
  <c r="AN42" i="114"/>
  <c r="AO42" i="114"/>
  <c r="AP42" i="114"/>
  <c r="D50" i="114"/>
  <c r="D51" i="114"/>
  <c r="AS6" i="113"/>
  <c r="AT6" i="113"/>
  <c r="AU6" i="113"/>
  <c r="AV6" i="113"/>
  <c r="AW6" i="113"/>
  <c r="AX6" i="113"/>
  <c r="AY6" i="113"/>
  <c r="AZ6" i="113"/>
  <c r="BA6" i="113"/>
  <c r="BB6" i="113"/>
  <c r="BC6" i="113"/>
  <c r="BD6" i="113"/>
  <c r="BE6" i="113"/>
  <c r="BF6" i="113"/>
  <c r="BG6" i="113"/>
  <c r="BH6" i="113"/>
  <c r="AS6" i="112"/>
  <c r="AT6" i="112"/>
  <c r="AU6" i="112"/>
  <c r="AV6" i="112"/>
  <c r="AW6" i="112"/>
  <c r="AX6" i="112"/>
  <c r="AY6" i="112"/>
  <c r="AZ6" i="112"/>
  <c r="BA6" i="112"/>
  <c r="BB6" i="112"/>
  <c r="BC6" i="112"/>
  <c r="BD6" i="112"/>
  <c r="BE6" i="112"/>
  <c r="BF6" i="112"/>
  <c r="BG6" i="112"/>
  <c r="BH6" i="112"/>
  <c r="AT6" i="114"/>
  <c r="AU6" i="114"/>
  <c r="AV6" i="114"/>
  <c r="AW6" i="114"/>
  <c r="AX6" i="114"/>
  <c r="AY6" i="114"/>
  <c r="AZ6" i="114"/>
  <c r="BA6" i="114"/>
  <c r="BB6" i="114"/>
  <c r="BC6" i="114"/>
  <c r="BD6" i="114"/>
  <c r="BE6" i="114"/>
  <c r="BF6" i="114"/>
  <c r="BG6" i="114"/>
  <c r="BH6" i="114"/>
  <c r="BI6" i="114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BE6" i="106"/>
  <c r="BF6" i="106"/>
  <c r="BG6" i="106"/>
  <c r="BH6" i="106"/>
  <c r="AW6" i="108"/>
  <c r="AX6" i="108"/>
  <c r="AY6" i="108"/>
  <c r="AZ6" i="108"/>
  <c r="BA6" i="108"/>
  <c r="BB6" i="108"/>
  <c r="BC6" i="108"/>
  <c r="BD6" i="108"/>
  <c r="BE6" i="108"/>
  <c r="BF6" i="108"/>
  <c r="BG6" i="108"/>
  <c r="BH6" i="108"/>
  <c r="BI6" i="108"/>
  <c r="BJ6" i="108"/>
  <c r="BK6" i="108"/>
  <c r="BL6" i="108"/>
  <c r="AV6" i="116"/>
  <c r="AW6" i="116"/>
  <c r="AX6" i="116"/>
  <c r="AY6" i="116"/>
  <c r="AZ6" i="116"/>
  <c r="BA6" i="116"/>
  <c r="BB6" i="116"/>
  <c r="BC6" i="116"/>
  <c r="BD6" i="116"/>
  <c r="BE6" i="116"/>
  <c r="BF6" i="116"/>
  <c r="BG6" i="116"/>
  <c r="BH6" i="116"/>
  <c r="BI6" i="116"/>
  <c r="BJ6" i="116"/>
  <c r="BK6" i="116"/>
  <c r="AV6" i="107"/>
  <c r="AW6" i="107"/>
  <c r="AX6" i="107"/>
  <c r="AY6" i="107"/>
  <c r="AZ6" i="107"/>
  <c r="BA6" i="107"/>
  <c r="BB6" i="107"/>
  <c r="BC6" i="107"/>
  <c r="BD6" i="107"/>
  <c r="BE6" i="107"/>
  <c r="BF6" i="107"/>
  <c r="BG6" i="107"/>
  <c r="BH6" i="107"/>
  <c r="BI6" i="107"/>
  <c r="BJ6" i="107"/>
  <c r="BK6" i="107"/>
  <c r="AU6" i="109"/>
  <c r="AV6" i="109"/>
  <c r="AW6" i="109"/>
  <c r="AX6" i="109"/>
  <c r="AY6" i="109"/>
  <c r="AZ6" i="109"/>
  <c r="BA6" i="109"/>
  <c r="BB6" i="109"/>
  <c r="BC6" i="109"/>
  <c r="BD6" i="109"/>
  <c r="BE6" i="109"/>
  <c r="BF6" i="109"/>
  <c r="BG6" i="109"/>
  <c r="BH6" i="109"/>
  <c r="BI6" i="109"/>
  <c r="BJ6" i="109"/>
  <c r="AU6" i="110"/>
  <c r="AV6" i="110"/>
  <c r="AW6" i="110"/>
  <c r="AX6" i="110"/>
  <c r="AY6" i="110"/>
  <c r="AZ6" i="110"/>
  <c r="BA6" i="110"/>
  <c r="BB6" i="110"/>
  <c r="BC6" i="110"/>
  <c r="BD6" i="110"/>
  <c r="BE6" i="110"/>
  <c r="BF6" i="110"/>
  <c r="BG6" i="110"/>
  <c r="BH6" i="110"/>
  <c r="BI6" i="110"/>
  <c r="BJ6" i="110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X6" i="113"/>
  <c r="Z6" i="113"/>
  <c r="AA6" i="113"/>
  <c r="AB6" i="113"/>
  <c r="AC6" i="113"/>
  <c r="AD6" i="113"/>
  <c r="AE6" i="113"/>
  <c r="AF6" i="113"/>
  <c r="AG6" i="113"/>
  <c r="AH6" i="113"/>
  <c r="AI6" i="113"/>
  <c r="AJ6" i="113"/>
  <c r="AK6" i="113"/>
  <c r="AL6" i="113"/>
  <c r="AM6" i="113"/>
  <c r="AN6" i="113"/>
  <c r="AO6" i="113"/>
  <c r="G6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X8" i="113"/>
  <c r="Z8" i="113"/>
  <c r="AA8" i="113"/>
  <c r="AB8" i="113"/>
  <c r="AC8" i="113"/>
  <c r="AD8" i="113"/>
  <c r="AE8" i="113"/>
  <c r="AF8" i="113"/>
  <c r="AG8" i="113"/>
  <c r="AH8" i="113"/>
  <c r="AI8" i="113"/>
  <c r="AJ8" i="113"/>
  <c r="AK8" i="113"/>
  <c r="AL8" i="113"/>
  <c r="AM8" i="113"/>
  <c r="AN8" i="113"/>
  <c r="AO8" i="113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X8" i="112"/>
  <c r="Z8" i="112"/>
  <c r="AA8" i="112"/>
  <c r="AB8" i="112"/>
  <c r="AC8" i="112"/>
  <c r="AD8" i="112"/>
  <c r="AE8" i="112"/>
  <c r="AF8" i="112"/>
  <c r="AG8" i="112"/>
  <c r="AH8" i="112"/>
  <c r="AI8" i="112"/>
  <c r="AJ8" i="112"/>
  <c r="AK8" i="112"/>
  <c r="AL8" i="112"/>
  <c r="AM8" i="112"/>
  <c r="AN8" i="112"/>
  <c r="AO8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X6" i="112"/>
  <c r="Z6" i="112"/>
  <c r="AA6" i="112"/>
  <c r="AB6" i="112"/>
  <c r="AC6" i="112"/>
  <c r="AD6" i="112"/>
  <c r="AE6" i="112"/>
  <c r="AF6" i="112"/>
  <c r="AG6" i="112"/>
  <c r="AH6" i="112"/>
  <c r="AI6" i="112"/>
  <c r="AJ6" i="112"/>
  <c r="AK6" i="112"/>
  <c r="AL6" i="112"/>
  <c r="AM6" i="112"/>
  <c r="AN6" i="112"/>
  <c r="AO6" i="112"/>
  <c r="G6" i="112"/>
  <c r="G8" i="112"/>
  <c r="AS8" i="112"/>
  <c r="AT8" i="112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Y8" i="114"/>
  <c r="Z8" i="114"/>
  <c r="AA8" i="114"/>
  <c r="AB8" i="114"/>
  <c r="AC8" i="114"/>
  <c r="AD8" i="114"/>
  <c r="AE8" i="114"/>
  <c r="AF8" i="114"/>
  <c r="AG8" i="114"/>
  <c r="AH8" i="114"/>
  <c r="AI8" i="114"/>
  <c r="AJ8" i="114"/>
  <c r="AK8" i="114"/>
  <c r="AL8" i="114"/>
  <c r="AM8" i="114"/>
  <c r="AN8" i="114"/>
  <c r="AO8" i="114"/>
  <c r="AP8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Y6" i="114"/>
  <c r="Z6" i="114"/>
  <c r="AA6" i="114"/>
  <c r="AB6" i="114"/>
  <c r="AC6" i="114"/>
  <c r="AD6" i="114"/>
  <c r="AE6" i="114"/>
  <c r="AF6" i="114"/>
  <c r="AG6" i="114"/>
  <c r="AH6" i="114"/>
  <c r="AI6" i="114"/>
  <c r="AJ6" i="114"/>
  <c r="AK6" i="114"/>
  <c r="AL6" i="114"/>
  <c r="AM6" i="114"/>
  <c r="AN6" i="114"/>
  <c r="AO6" i="114"/>
  <c r="AP6" i="114"/>
  <c r="H6" i="114"/>
  <c r="AT8" i="114"/>
  <c r="AT83" i="114"/>
  <c r="AT79" i="114"/>
  <c r="AT73" i="114"/>
  <c r="AT68" i="114"/>
  <c r="AT62" i="114"/>
  <c r="AT58" i="114"/>
  <c r="AT54" i="114"/>
  <c r="AT42" i="114"/>
  <c r="AT41" i="114"/>
  <c r="AT40" i="114"/>
  <c r="AT39" i="114"/>
  <c r="AT38" i="114"/>
  <c r="AT37" i="114"/>
  <c r="AT36" i="114"/>
  <c r="AT35" i="114"/>
  <c r="AT34" i="114"/>
  <c r="AT33" i="114"/>
  <c r="AT32" i="114"/>
  <c r="AT31" i="114"/>
  <c r="AT30" i="114"/>
  <c r="AT29" i="114"/>
  <c r="AT28" i="114"/>
  <c r="AT27" i="114"/>
  <c r="AT26" i="114"/>
  <c r="AT25" i="114"/>
  <c r="AT24" i="114"/>
  <c r="AT23" i="114"/>
  <c r="AT22" i="114"/>
  <c r="AT21" i="114"/>
  <c r="AT20" i="114"/>
  <c r="AT19" i="114"/>
  <c r="AT18" i="114"/>
  <c r="AT17" i="114"/>
  <c r="AT16" i="114"/>
  <c r="AT15" i="114"/>
  <c r="AT14" i="114"/>
  <c r="AT13" i="114"/>
  <c r="AT12" i="114"/>
  <c r="AT11" i="114"/>
  <c r="AT10" i="114"/>
  <c r="AT9" i="114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AO6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O8" i="106"/>
  <c r="AS8" i="106"/>
  <c r="AT8" i="106"/>
  <c r="G6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B8" i="108"/>
  <c r="AC8" i="108"/>
  <c r="AD8" i="108"/>
  <c r="AE8" i="108"/>
  <c r="AF8" i="108"/>
  <c r="AG8" i="108"/>
  <c r="AH8" i="108"/>
  <c r="AI8" i="108"/>
  <c r="AJ8" i="108"/>
  <c r="AK8" i="108"/>
  <c r="AL8" i="108"/>
  <c r="AM8" i="108"/>
  <c r="AN8" i="108"/>
  <c r="AO8" i="108"/>
  <c r="AP8" i="108"/>
  <c r="AQ8" i="108"/>
  <c r="AR8" i="108"/>
  <c r="AS8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X6" i="108"/>
  <c r="Y6" i="108"/>
  <c r="Z6" i="108"/>
  <c r="AB6" i="108"/>
  <c r="AC6" i="108"/>
  <c r="AD6" i="108"/>
  <c r="AE6" i="108"/>
  <c r="AF6" i="108"/>
  <c r="AG6" i="108"/>
  <c r="AH6" i="108"/>
  <c r="AI6" i="108"/>
  <c r="AJ6" i="108"/>
  <c r="AK6" i="108"/>
  <c r="AL6" i="108"/>
  <c r="AM6" i="108"/>
  <c r="AN6" i="108"/>
  <c r="AO6" i="108"/>
  <c r="AP6" i="108"/>
  <c r="AQ6" i="108"/>
  <c r="AR6" i="108"/>
  <c r="AS6" i="108"/>
  <c r="K8" i="108"/>
  <c r="K6" i="108"/>
  <c r="J8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AA6" i="116"/>
  <c r="AB6" i="116"/>
  <c r="AC6" i="116"/>
  <c r="AD6" i="116"/>
  <c r="AE6" i="116"/>
  <c r="AF6" i="116"/>
  <c r="AG6" i="116"/>
  <c r="AH6" i="116"/>
  <c r="AI6" i="116"/>
  <c r="AJ6" i="116"/>
  <c r="AK6" i="116"/>
  <c r="AL6" i="116"/>
  <c r="AM6" i="116"/>
  <c r="AN6" i="116"/>
  <c r="AO6" i="116"/>
  <c r="AP6" i="116"/>
  <c r="AQ6" i="116"/>
  <c r="AR6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AA8" i="116"/>
  <c r="AB8" i="116"/>
  <c r="AC8" i="116"/>
  <c r="AD8" i="116"/>
  <c r="AE8" i="116"/>
  <c r="AF8" i="116"/>
  <c r="AG8" i="116"/>
  <c r="AH8" i="116"/>
  <c r="AI8" i="116"/>
  <c r="AJ8" i="116"/>
  <c r="AK8" i="116"/>
  <c r="AL8" i="116"/>
  <c r="AM8" i="116"/>
  <c r="AN8" i="116"/>
  <c r="AO8" i="116"/>
  <c r="AP8" i="116"/>
  <c r="AQ8" i="116"/>
  <c r="AR8" i="116"/>
  <c r="J6" i="116"/>
  <c r="AR2" i="116"/>
  <c r="AQ2" i="116"/>
  <c r="AP2" i="116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AA6" i="107"/>
  <c r="AB6" i="107"/>
  <c r="AC6" i="107"/>
  <c r="AD6" i="107"/>
  <c r="AE6" i="107"/>
  <c r="AF6" i="107"/>
  <c r="AG6" i="107"/>
  <c r="AH6" i="107"/>
  <c r="AI6" i="107"/>
  <c r="AJ6" i="107"/>
  <c r="AK6" i="107"/>
  <c r="AL6" i="107"/>
  <c r="AM6" i="107"/>
  <c r="AN6" i="107"/>
  <c r="AO6" i="107"/>
  <c r="AP6" i="107"/>
  <c r="AQ6" i="107"/>
  <c r="AR6" i="107"/>
  <c r="J6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AA8" i="107"/>
  <c r="AB8" i="107"/>
  <c r="AC8" i="107"/>
  <c r="AD8" i="107"/>
  <c r="AE8" i="107"/>
  <c r="AF8" i="107"/>
  <c r="AG8" i="107"/>
  <c r="AH8" i="107"/>
  <c r="AI8" i="107"/>
  <c r="AJ8" i="107"/>
  <c r="AK8" i="107"/>
  <c r="AL8" i="107"/>
  <c r="AM8" i="107"/>
  <c r="AN8" i="107"/>
  <c r="AO8" i="107"/>
  <c r="AP8" i="107"/>
  <c r="AQ8" i="107"/>
  <c r="AR8" i="107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I6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Z6" i="110"/>
  <c r="AA6" i="110"/>
  <c r="AB6" i="110"/>
  <c r="AC6" i="110"/>
  <c r="AD6" i="110"/>
  <c r="AE6" i="110"/>
  <c r="AF6" i="110"/>
  <c r="AG6" i="110"/>
  <c r="AH6" i="110"/>
  <c r="AI6" i="110"/>
  <c r="AJ6" i="110"/>
  <c r="AK6" i="110"/>
  <c r="AL6" i="110"/>
  <c r="AM6" i="110"/>
  <c r="AN6" i="110"/>
  <c r="AO6" i="110"/>
  <c r="AP6" i="110"/>
  <c r="AQ6" i="110"/>
  <c r="I6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Z8" i="110"/>
  <c r="AA8" i="110"/>
  <c r="AB8" i="110"/>
  <c r="AC8" i="110"/>
  <c r="AD8" i="110"/>
  <c r="AE8" i="110"/>
  <c r="AF8" i="110"/>
  <c r="AG8" i="110"/>
  <c r="AH8" i="110"/>
  <c r="AI8" i="110"/>
  <c r="AJ8" i="110"/>
  <c r="AK8" i="110"/>
  <c r="AL8" i="110"/>
  <c r="AM8" i="110"/>
  <c r="AN8" i="110"/>
  <c r="AO8" i="110"/>
  <c r="AP8" i="110"/>
  <c r="AQ8" i="110"/>
  <c r="J8" i="107"/>
  <c r="BI54" i="114" l="1"/>
  <c r="BH54" i="114"/>
  <c r="BG54" i="114"/>
  <c r="BF54" i="114"/>
  <c r="BE54" i="114"/>
  <c r="BD54" i="114"/>
  <c r="BC54" i="114"/>
  <c r="BB54" i="114"/>
  <c r="BA54" i="114"/>
  <c r="AZ54" i="114"/>
  <c r="AY54" i="114"/>
  <c r="AX54" i="114"/>
  <c r="AW54" i="114"/>
  <c r="AV54" i="114"/>
  <c r="AU54" i="114"/>
  <c r="AU58" i="114"/>
  <c r="AV58" i="114"/>
  <c r="AW58" i="114"/>
  <c r="AX58" i="114"/>
  <c r="AY58" i="114"/>
  <c r="AZ58" i="114"/>
  <c r="BA58" i="114"/>
  <c r="BB58" i="114"/>
  <c r="BC58" i="114"/>
  <c r="BD58" i="114"/>
  <c r="BE58" i="114"/>
  <c r="BF58" i="114"/>
  <c r="BG58" i="114"/>
  <c r="BH58" i="114"/>
  <c r="BI58" i="114"/>
  <c r="AU62" i="114"/>
  <c r="AV62" i="114"/>
  <c r="AW62" i="114"/>
  <c r="AX62" i="114"/>
  <c r="AY62" i="114"/>
  <c r="AZ62" i="114"/>
  <c r="BA62" i="114"/>
  <c r="BB62" i="114"/>
  <c r="BC62" i="114"/>
  <c r="BD62" i="114"/>
  <c r="BE62" i="114"/>
  <c r="BF62" i="114"/>
  <c r="BG62" i="114"/>
  <c r="BH62" i="114"/>
  <c r="BI62" i="114"/>
  <c r="AU68" i="114"/>
  <c r="AV68" i="114"/>
  <c r="AW68" i="114"/>
  <c r="AX68" i="114"/>
  <c r="AY68" i="114"/>
  <c r="AZ68" i="114"/>
  <c r="BA68" i="114"/>
  <c r="BB68" i="114"/>
  <c r="BC68" i="114"/>
  <c r="BD68" i="114"/>
  <c r="BE68" i="114"/>
  <c r="BF68" i="114"/>
  <c r="BG68" i="114"/>
  <c r="BH68" i="114"/>
  <c r="BI68" i="114"/>
  <c r="AU83" i="114"/>
  <c r="AV83" i="114"/>
  <c r="AW83" i="114"/>
  <c r="AX83" i="114"/>
  <c r="AY83" i="114"/>
  <c r="AZ83" i="114"/>
  <c r="BA83" i="114"/>
  <c r="BB83" i="114"/>
  <c r="BC83" i="114"/>
  <c r="BD83" i="114"/>
  <c r="BE83" i="114"/>
  <c r="BF83" i="114"/>
  <c r="BG83" i="114"/>
  <c r="BH83" i="114"/>
  <c r="BI83" i="114"/>
  <c r="AU79" i="114"/>
  <c r="AV79" i="114"/>
  <c r="AW79" i="114"/>
  <c r="AX79" i="114"/>
  <c r="AY79" i="114"/>
  <c r="AZ79" i="114"/>
  <c r="BA79" i="114"/>
  <c r="BB79" i="114"/>
  <c r="BC79" i="114"/>
  <c r="BD79" i="114"/>
  <c r="BE79" i="114"/>
  <c r="BF79" i="114"/>
  <c r="BG79" i="114"/>
  <c r="BH79" i="114"/>
  <c r="BI79" i="114"/>
  <c r="AU73" i="114"/>
  <c r="AV73" i="114"/>
  <c r="AW73" i="114"/>
  <c r="AX73" i="114"/>
  <c r="AY73" i="114"/>
  <c r="AZ73" i="114"/>
  <c r="BA73" i="114"/>
  <c r="BB73" i="114"/>
  <c r="BC73" i="114"/>
  <c r="BD73" i="114"/>
  <c r="BE73" i="114"/>
  <c r="BF73" i="114"/>
  <c r="BG73" i="114"/>
  <c r="BH73" i="114"/>
  <c r="BI73" i="114"/>
  <c r="D9" i="113"/>
  <c r="D8" i="113"/>
  <c r="D9" i="112"/>
  <c r="D8" i="112"/>
  <c r="D8" i="114"/>
  <c r="D9" i="114"/>
  <c r="D10" i="114"/>
  <c r="D11" i="114"/>
  <c r="D12" i="114"/>
  <c r="D13" i="114"/>
  <c r="D14" i="114"/>
  <c r="D15" i="114"/>
  <c r="D16" i="114"/>
  <c r="D17" i="114"/>
  <c r="D18" i="114"/>
  <c r="D19" i="114"/>
  <c r="D20" i="114"/>
  <c r="D21" i="114"/>
  <c r="D22" i="114"/>
  <c r="D23" i="114"/>
  <c r="D24" i="114"/>
  <c r="D25" i="114"/>
  <c r="D26" i="114"/>
  <c r="D27" i="114"/>
  <c r="D28" i="114"/>
  <c r="D29" i="114"/>
  <c r="D30" i="114"/>
  <c r="D31" i="114"/>
  <c r="D32" i="114"/>
  <c r="D33" i="114"/>
  <c r="D34" i="114"/>
  <c r="D35" i="114"/>
  <c r="D36" i="114"/>
  <c r="D37" i="114"/>
  <c r="D38" i="114"/>
  <c r="D39" i="114"/>
  <c r="D40" i="114"/>
  <c r="D41" i="114"/>
  <c r="D42" i="114"/>
  <c r="D43" i="114"/>
  <c r="D44" i="114"/>
  <c r="D45" i="114"/>
  <c r="D46" i="114"/>
  <c r="D47" i="114"/>
  <c r="D48" i="114"/>
  <c r="D49" i="114"/>
  <c r="AV23" i="116"/>
  <c r="AW23" i="116"/>
  <c r="AX23" i="116"/>
  <c r="AY23" i="116"/>
  <c r="AZ23" i="116"/>
  <c r="BA23" i="116"/>
  <c r="BB23" i="116"/>
  <c r="BC23" i="116"/>
  <c r="BD23" i="116"/>
  <c r="BE23" i="116"/>
  <c r="BF23" i="116"/>
  <c r="BG23" i="116"/>
  <c r="BH23" i="116"/>
  <c r="BI23" i="116"/>
  <c r="BJ23" i="116"/>
  <c r="BK23" i="116"/>
  <c r="AV24" i="116"/>
  <c r="AW24" i="116"/>
  <c r="AX24" i="116"/>
  <c r="AY24" i="116"/>
  <c r="AZ24" i="116"/>
  <c r="BA24" i="116"/>
  <c r="BB24" i="116"/>
  <c r="BC24" i="116"/>
  <c r="BD24" i="116"/>
  <c r="BE24" i="116"/>
  <c r="BF24" i="116"/>
  <c r="BG24" i="116"/>
  <c r="BH24" i="116"/>
  <c r="BI24" i="116"/>
  <c r="BJ24" i="116"/>
  <c r="BK24" i="116"/>
  <c r="AV25" i="116"/>
  <c r="AW25" i="116"/>
  <c r="AX25" i="116"/>
  <c r="AY25" i="116"/>
  <c r="AZ25" i="116"/>
  <c r="BA25" i="116"/>
  <c r="BB25" i="116"/>
  <c r="BC25" i="116"/>
  <c r="BD25" i="116"/>
  <c r="BE25" i="116"/>
  <c r="BF25" i="116"/>
  <c r="BG25" i="116"/>
  <c r="BH25" i="116"/>
  <c r="BI25" i="116"/>
  <c r="BJ25" i="116"/>
  <c r="BK25" i="116"/>
  <c r="AV26" i="116"/>
  <c r="AW26" i="116"/>
  <c r="AX26" i="116"/>
  <c r="AY26" i="116"/>
  <c r="AZ26" i="116"/>
  <c r="BA26" i="116"/>
  <c r="BB26" i="116"/>
  <c r="BC26" i="116"/>
  <c r="BD26" i="116"/>
  <c r="BE26" i="116"/>
  <c r="BF26" i="116"/>
  <c r="BG26" i="116"/>
  <c r="BH26" i="116"/>
  <c r="BI26" i="116"/>
  <c r="BJ26" i="116"/>
  <c r="BK26" i="116"/>
  <c r="AV27" i="116"/>
  <c r="AW27" i="116"/>
  <c r="AX27" i="116"/>
  <c r="AY27" i="116"/>
  <c r="AZ27" i="116"/>
  <c r="BA27" i="116"/>
  <c r="BB27" i="116"/>
  <c r="BC27" i="116"/>
  <c r="BD27" i="116"/>
  <c r="BE27" i="116"/>
  <c r="BF27" i="116"/>
  <c r="BG27" i="116"/>
  <c r="BH27" i="116"/>
  <c r="BI27" i="116"/>
  <c r="BJ27" i="116"/>
  <c r="BK27" i="116"/>
  <c r="AV28" i="116"/>
  <c r="AW28" i="116"/>
  <c r="AX28" i="116"/>
  <c r="AY28" i="116"/>
  <c r="AZ28" i="116"/>
  <c r="BA28" i="116"/>
  <c r="BB28" i="116"/>
  <c r="BC28" i="116"/>
  <c r="BD28" i="116"/>
  <c r="BE28" i="116"/>
  <c r="BF28" i="116"/>
  <c r="BG28" i="116"/>
  <c r="BH28" i="116"/>
  <c r="BI28" i="116"/>
  <c r="BJ28" i="116"/>
  <c r="BK28" i="116"/>
  <c r="AV29" i="116"/>
  <c r="AW29" i="116"/>
  <c r="AX29" i="116"/>
  <c r="AY29" i="116"/>
  <c r="AZ29" i="116"/>
  <c r="BA29" i="116"/>
  <c r="BB29" i="116"/>
  <c r="BC29" i="116"/>
  <c r="BD29" i="116"/>
  <c r="BE29" i="116"/>
  <c r="BF29" i="116"/>
  <c r="BG29" i="116"/>
  <c r="BH29" i="116"/>
  <c r="BI29" i="116"/>
  <c r="BJ29" i="116"/>
  <c r="BK29" i="116"/>
  <c r="AV30" i="116"/>
  <c r="AW30" i="116"/>
  <c r="AX30" i="116"/>
  <c r="AY30" i="116"/>
  <c r="AZ30" i="116"/>
  <c r="BA30" i="116"/>
  <c r="BB30" i="116"/>
  <c r="BC30" i="116"/>
  <c r="BD30" i="116"/>
  <c r="BE30" i="116"/>
  <c r="BF30" i="116"/>
  <c r="BG30" i="116"/>
  <c r="BH30" i="116"/>
  <c r="BI30" i="116"/>
  <c r="BJ30" i="116"/>
  <c r="BK30" i="116"/>
  <c r="AV31" i="116"/>
  <c r="AW31" i="116"/>
  <c r="AX31" i="116"/>
  <c r="AY31" i="116"/>
  <c r="AZ31" i="116"/>
  <c r="BA31" i="116"/>
  <c r="BB31" i="116"/>
  <c r="BC31" i="116"/>
  <c r="BD31" i="116"/>
  <c r="BE31" i="116"/>
  <c r="BF31" i="116"/>
  <c r="BG31" i="116"/>
  <c r="BH31" i="116"/>
  <c r="BI31" i="116"/>
  <c r="BJ31" i="116"/>
  <c r="BK31" i="116"/>
  <c r="AV32" i="116"/>
  <c r="AW32" i="116"/>
  <c r="AX32" i="116"/>
  <c r="AY32" i="116"/>
  <c r="AZ32" i="116"/>
  <c r="BA32" i="116"/>
  <c r="BB32" i="116"/>
  <c r="BC32" i="116"/>
  <c r="BD32" i="116"/>
  <c r="BE32" i="116"/>
  <c r="BF32" i="116"/>
  <c r="BG32" i="116"/>
  <c r="BH32" i="116"/>
  <c r="BI32" i="116"/>
  <c r="BJ32" i="116"/>
  <c r="BK32" i="116"/>
  <c r="AV33" i="116"/>
  <c r="AW33" i="116"/>
  <c r="AX33" i="116"/>
  <c r="AY33" i="116"/>
  <c r="AZ33" i="116"/>
  <c r="BA33" i="116"/>
  <c r="BB33" i="116"/>
  <c r="BC33" i="116"/>
  <c r="BD33" i="116"/>
  <c r="BE33" i="116"/>
  <c r="BF33" i="116"/>
  <c r="BG33" i="116"/>
  <c r="BH33" i="116"/>
  <c r="BI33" i="116"/>
  <c r="BJ33" i="116"/>
  <c r="BK33" i="116"/>
  <c r="AV10" i="116"/>
  <c r="AW10" i="116"/>
  <c r="AX10" i="116"/>
  <c r="AY10" i="116"/>
  <c r="AZ10" i="116"/>
  <c r="BA10" i="116"/>
  <c r="BB10" i="116"/>
  <c r="BC10" i="116"/>
  <c r="BD10" i="116"/>
  <c r="BE10" i="116"/>
  <c r="BF10" i="116"/>
  <c r="BG10" i="116"/>
  <c r="BH10" i="116"/>
  <c r="BI10" i="116"/>
  <c r="BJ10" i="116"/>
  <c r="BK10" i="116"/>
  <c r="AV11" i="116"/>
  <c r="AW11" i="116"/>
  <c r="AX11" i="116"/>
  <c r="AY11" i="116"/>
  <c r="AZ11" i="116"/>
  <c r="BA11" i="116"/>
  <c r="BB11" i="116"/>
  <c r="BC11" i="116"/>
  <c r="BD11" i="116"/>
  <c r="BE11" i="116"/>
  <c r="BF11" i="116"/>
  <c r="BG11" i="116"/>
  <c r="BH11" i="116"/>
  <c r="BI11" i="116"/>
  <c r="BJ11" i="116"/>
  <c r="BK11" i="116"/>
  <c r="AV12" i="116"/>
  <c r="AW12" i="116"/>
  <c r="AX12" i="116"/>
  <c r="AY12" i="116"/>
  <c r="AZ12" i="116"/>
  <c r="BA12" i="116"/>
  <c r="BB12" i="116"/>
  <c r="BC12" i="116"/>
  <c r="BD12" i="116"/>
  <c r="BE12" i="116"/>
  <c r="BF12" i="116"/>
  <c r="BG12" i="116"/>
  <c r="BH12" i="116"/>
  <c r="BI12" i="116"/>
  <c r="BJ12" i="116"/>
  <c r="BK12" i="116"/>
  <c r="AV13" i="116"/>
  <c r="AW13" i="116"/>
  <c r="AX13" i="116"/>
  <c r="AY13" i="116"/>
  <c r="AZ13" i="116"/>
  <c r="BA13" i="116"/>
  <c r="BB13" i="116"/>
  <c r="BC13" i="116"/>
  <c r="BD13" i="116"/>
  <c r="BE13" i="116"/>
  <c r="BF13" i="116"/>
  <c r="BG13" i="116"/>
  <c r="BH13" i="116"/>
  <c r="BI13" i="116"/>
  <c r="BJ13" i="116"/>
  <c r="BK13" i="116"/>
  <c r="AV14" i="116"/>
  <c r="AW14" i="116"/>
  <c r="AX14" i="116"/>
  <c r="AY14" i="116"/>
  <c r="AZ14" i="116"/>
  <c r="BA14" i="116"/>
  <c r="BB14" i="116"/>
  <c r="BC14" i="116"/>
  <c r="BD14" i="116"/>
  <c r="BE14" i="116"/>
  <c r="BF14" i="116"/>
  <c r="BG14" i="116"/>
  <c r="BH14" i="116"/>
  <c r="BI14" i="116"/>
  <c r="BJ14" i="116"/>
  <c r="BK14" i="116"/>
  <c r="AV15" i="116"/>
  <c r="AW15" i="116"/>
  <c r="AX15" i="116"/>
  <c r="AY15" i="116"/>
  <c r="AZ15" i="116"/>
  <c r="BA15" i="116"/>
  <c r="BB15" i="116"/>
  <c r="BC15" i="116"/>
  <c r="BD15" i="116"/>
  <c r="BE15" i="116"/>
  <c r="BF15" i="116"/>
  <c r="BG15" i="116"/>
  <c r="BH15" i="116"/>
  <c r="BI15" i="116"/>
  <c r="BJ15" i="116"/>
  <c r="BK15" i="116"/>
  <c r="AV16" i="116"/>
  <c r="AW16" i="116"/>
  <c r="AX16" i="116"/>
  <c r="AY16" i="116"/>
  <c r="AZ16" i="116"/>
  <c r="BA16" i="116"/>
  <c r="BB16" i="116"/>
  <c r="BC16" i="116"/>
  <c r="BD16" i="116"/>
  <c r="BE16" i="116"/>
  <c r="BF16" i="116"/>
  <c r="BG16" i="116"/>
  <c r="BH16" i="116"/>
  <c r="BI16" i="116"/>
  <c r="BJ16" i="116"/>
  <c r="BK16" i="116"/>
  <c r="AV17" i="116"/>
  <c r="AW17" i="116"/>
  <c r="AX17" i="116"/>
  <c r="AY17" i="116"/>
  <c r="AZ17" i="116"/>
  <c r="BA17" i="116"/>
  <c r="BB17" i="116"/>
  <c r="BC17" i="116"/>
  <c r="BD17" i="116"/>
  <c r="BE17" i="116"/>
  <c r="BF17" i="116"/>
  <c r="BG17" i="116"/>
  <c r="BH17" i="116"/>
  <c r="BI17" i="116"/>
  <c r="BJ17" i="116"/>
  <c r="BK17" i="116"/>
  <c r="AV18" i="116"/>
  <c r="AW18" i="116"/>
  <c r="AX18" i="116"/>
  <c r="AY18" i="116"/>
  <c r="AZ18" i="116"/>
  <c r="BA18" i="116"/>
  <c r="BB18" i="116"/>
  <c r="BC18" i="116"/>
  <c r="BD18" i="116"/>
  <c r="BE18" i="116"/>
  <c r="BF18" i="116"/>
  <c r="BG18" i="116"/>
  <c r="BH18" i="116"/>
  <c r="BI18" i="116"/>
  <c r="BJ18" i="116"/>
  <c r="BK18" i="116"/>
  <c r="AV19" i="116"/>
  <c r="AW19" i="116"/>
  <c r="AX19" i="116"/>
  <c r="AY19" i="116"/>
  <c r="AZ19" i="116"/>
  <c r="BA19" i="116"/>
  <c r="BB19" i="116"/>
  <c r="BC19" i="116"/>
  <c r="BD19" i="116"/>
  <c r="BE19" i="116"/>
  <c r="BF19" i="116"/>
  <c r="BG19" i="116"/>
  <c r="BH19" i="116"/>
  <c r="BI19" i="116"/>
  <c r="BJ19" i="116"/>
  <c r="BK19" i="116"/>
  <c r="AV20" i="116"/>
  <c r="AW20" i="116"/>
  <c r="AX20" i="116"/>
  <c r="AY20" i="116"/>
  <c r="AZ20" i="116"/>
  <c r="BA20" i="116"/>
  <c r="BB20" i="116"/>
  <c r="BC20" i="116"/>
  <c r="BD20" i="116"/>
  <c r="BE20" i="116"/>
  <c r="BF20" i="116"/>
  <c r="BG20" i="116"/>
  <c r="BH20" i="116"/>
  <c r="BI20" i="116"/>
  <c r="BJ20" i="116"/>
  <c r="BK20" i="116"/>
  <c r="AV21" i="116"/>
  <c r="AW21" i="116"/>
  <c r="AX21" i="116"/>
  <c r="AY21" i="116"/>
  <c r="AZ21" i="116"/>
  <c r="BA21" i="116"/>
  <c r="BB21" i="116"/>
  <c r="BC21" i="116"/>
  <c r="BD21" i="116"/>
  <c r="BE21" i="116"/>
  <c r="BF21" i="116"/>
  <c r="BG21" i="116"/>
  <c r="BH21" i="116"/>
  <c r="BI21" i="116"/>
  <c r="BJ21" i="116"/>
  <c r="BK21" i="116"/>
  <c r="AV22" i="116"/>
  <c r="AW22" i="116"/>
  <c r="AX22" i="116"/>
  <c r="AY22" i="116"/>
  <c r="AZ22" i="116"/>
  <c r="BA22" i="116"/>
  <c r="BB22" i="116"/>
  <c r="BC22" i="116"/>
  <c r="BD22" i="116"/>
  <c r="BE22" i="116"/>
  <c r="BF22" i="116"/>
  <c r="BG22" i="116"/>
  <c r="BH22" i="116"/>
  <c r="BI22" i="116"/>
  <c r="BJ22" i="116"/>
  <c r="BK22" i="116"/>
  <c r="AV9" i="116"/>
  <c r="AW9" i="116"/>
  <c r="AX9" i="116"/>
  <c r="AY9" i="116"/>
  <c r="AZ9" i="116"/>
  <c r="BA9" i="116"/>
  <c r="BB9" i="116"/>
  <c r="BC9" i="116"/>
  <c r="BD9" i="116"/>
  <c r="BE9" i="116"/>
  <c r="BF9" i="116"/>
  <c r="BG9" i="116"/>
  <c r="BH9" i="116"/>
  <c r="BI9" i="116"/>
  <c r="BJ9" i="116"/>
  <c r="BK9" i="116"/>
  <c r="BN8" i="116"/>
  <c r="BM8" i="116"/>
  <c r="BL8" i="116"/>
  <c r="BK8" i="116"/>
  <c r="BJ8" i="116"/>
  <c r="BI8" i="116"/>
  <c r="BH8" i="116"/>
  <c r="BG8" i="116"/>
  <c r="BF8" i="116"/>
  <c r="BE8" i="116"/>
  <c r="BD8" i="116"/>
  <c r="BC8" i="116"/>
  <c r="BB8" i="116"/>
  <c r="BA8" i="116"/>
  <c r="AZ8" i="116"/>
  <c r="AY8" i="116"/>
  <c r="AX8" i="116"/>
  <c r="AW8" i="116"/>
  <c r="AV8" i="116"/>
  <c r="A1" i="116"/>
  <c r="H10" i="114"/>
  <c r="AU10" i="114"/>
  <c r="AV10" i="114"/>
  <c r="AW10" i="114"/>
  <c r="AX10" i="114"/>
  <c r="AY10" i="114"/>
  <c r="AZ10" i="114"/>
  <c r="BA10" i="114"/>
  <c r="BB10" i="114"/>
  <c r="BC10" i="114"/>
  <c r="BD10" i="114"/>
  <c r="BE10" i="114"/>
  <c r="BF10" i="114"/>
  <c r="BG10" i="114"/>
  <c r="BH10" i="114"/>
  <c r="BI10" i="114"/>
  <c r="H11" i="114"/>
  <c r="AU11" i="114"/>
  <c r="AV11" i="114"/>
  <c r="AW11" i="114"/>
  <c r="AX11" i="114"/>
  <c r="AY11" i="114"/>
  <c r="AZ11" i="114"/>
  <c r="BA11" i="114"/>
  <c r="BB11" i="114"/>
  <c r="BC11" i="114"/>
  <c r="BD11" i="114"/>
  <c r="BE11" i="114"/>
  <c r="BF11" i="114"/>
  <c r="BG11" i="114"/>
  <c r="BH11" i="114"/>
  <c r="BI11" i="114"/>
  <c r="H12" i="114"/>
  <c r="AU12" i="114"/>
  <c r="AV12" i="114"/>
  <c r="AW12" i="114"/>
  <c r="AX12" i="114"/>
  <c r="AY12" i="114"/>
  <c r="AZ12" i="114"/>
  <c r="BA12" i="114"/>
  <c r="BB12" i="114"/>
  <c r="BC12" i="114"/>
  <c r="BD12" i="114"/>
  <c r="BE12" i="114"/>
  <c r="BF12" i="114"/>
  <c r="BG12" i="114"/>
  <c r="BH12" i="114"/>
  <c r="BI12" i="114"/>
  <c r="H13" i="114"/>
  <c r="AU13" i="114"/>
  <c r="AV13" i="114"/>
  <c r="AW13" i="114"/>
  <c r="AX13" i="114"/>
  <c r="AY13" i="114"/>
  <c r="AZ13" i="114"/>
  <c r="BA13" i="114"/>
  <c r="BB13" i="114"/>
  <c r="BC13" i="114"/>
  <c r="BD13" i="114"/>
  <c r="BE13" i="114"/>
  <c r="BF13" i="114"/>
  <c r="BG13" i="114"/>
  <c r="BH13" i="114"/>
  <c r="BI13" i="114"/>
  <c r="H14" i="114"/>
  <c r="AU14" i="114"/>
  <c r="AV14" i="114"/>
  <c r="AW14" i="114"/>
  <c r="AX14" i="114"/>
  <c r="AY14" i="114"/>
  <c r="AZ14" i="114"/>
  <c r="BA14" i="114"/>
  <c r="BB14" i="114"/>
  <c r="BC14" i="114"/>
  <c r="BD14" i="114"/>
  <c r="BE14" i="114"/>
  <c r="BF14" i="114"/>
  <c r="BG14" i="114"/>
  <c r="BH14" i="114"/>
  <c r="BI14" i="114"/>
  <c r="H15" i="114"/>
  <c r="AU15" i="114"/>
  <c r="AV15" i="114"/>
  <c r="AW15" i="114"/>
  <c r="AX15" i="114"/>
  <c r="AY15" i="114"/>
  <c r="AZ15" i="114"/>
  <c r="BA15" i="114"/>
  <c r="BB15" i="114"/>
  <c r="BC15" i="114"/>
  <c r="BD15" i="114"/>
  <c r="BE15" i="114"/>
  <c r="BF15" i="114"/>
  <c r="BG15" i="114"/>
  <c r="BH15" i="114"/>
  <c r="BI15" i="114"/>
  <c r="H16" i="114"/>
  <c r="AU16" i="114"/>
  <c r="AV16" i="114"/>
  <c r="AW16" i="114"/>
  <c r="AX16" i="114"/>
  <c r="AY16" i="114"/>
  <c r="AZ16" i="114"/>
  <c r="BA16" i="114"/>
  <c r="BB16" i="114"/>
  <c r="BC16" i="114"/>
  <c r="BD16" i="114"/>
  <c r="BE16" i="114"/>
  <c r="BF16" i="114"/>
  <c r="BG16" i="114"/>
  <c r="BH16" i="114"/>
  <c r="BI16" i="114"/>
  <c r="H17" i="114"/>
  <c r="AU17" i="114"/>
  <c r="AV17" i="114"/>
  <c r="AW17" i="114"/>
  <c r="AX17" i="114"/>
  <c r="AY17" i="114"/>
  <c r="AZ17" i="114"/>
  <c r="BA17" i="114"/>
  <c r="BB17" i="114"/>
  <c r="BC17" i="114"/>
  <c r="BD17" i="114"/>
  <c r="BE17" i="114"/>
  <c r="BF17" i="114"/>
  <c r="BG17" i="114"/>
  <c r="BH17" i="114"/>
  <c r="BI17" i="114"/>
  <c r="H18" i="114"/>
  <c r="AU18" i="114"/>
  <c r="AV18" i="114"/>
  <c r="AW18" i="114"/>
  <c r="AX18" i="114"/>
  <c r="AY18" i="114"/>
  <c r="AZ18" i="114"/>
  <c r="BA18" i="114"/>
  <c r="BB18" i="114"/>
  <c r="BC18" i="114"/>
  <c r="BD18" i="114"/>
  <c r="BE18" i="114"/>
  <c r="BF18" i="114"/>
  <c r="BG18" i="114"/>
  <c r="BH18" i="114"/>
  <c r="BI18" i="114"/>
  <c r="H19" i="114"/>
  <c r="AU19" i="114"/>
  <c r="AV19" i="114"/>
  <c r="AW19" i="114"/>
  <c r="AX19" i="114"/>
  <c r="AY19" i="114"/>
  <c r="AZ19" i="114"/>
  <c r="BA19" i="114"/>
  <c r="BB19" i="114"/>
  <c r="BC19" i="114"/>
  <c r="BD19" i="114"/>
  <c r="BE19" i="114"/>
  <c r="BF19" i="114"/>
  <c r="BG19" i="114"/>
  <c r="BH19" i="114"/>
  <c r="BI19" i="114"/>
  <c r="H20" i="114"/>
  <c r="AU20" i="114"/>
  <c r="AV20" i="114"/>
  <c r="AW20" i="114"/>
  <c r="AX20" i="114"/>
  <c r="AY20" i="114"/>
  <c r="AZ20" i="114"/>
  <c r="BA20" i="114"/>
  <c r="BB20" i="114"/>
  <c r="BC20" i="114"/>
  <c r="BD20" i="114"/>
  <c r="BE20" i="114"/>
  <c r="BF20" i="114"/>
  <c r="BG20" i="114"/>
  <c r="BH20" i="114"/>
  <c r="BI20" i="114"/>
  <c r="H21" i="114"/>
  <c r="AU21" i="114"/>
  <c r="AV21" i="114"/>
  <c r="AW21" i="114"/>
  <c r="AX21" i="114"/>
  <c r="AY21" i="114"/>
  <c r="AZ21" i="114"/>
  <c r="BA21" i="114"/>
  <c r="BB21" i="114"/>
  <c r="BC21" i="114"/>
  <c r="BD21" i="114"/>
  <c r="BE21" i="114"/>
  <c r="BF21" i="114"/>
  <c r="BG21" i="114"/>
  <c r="BH21" i="114"/>
  <c r="BI21" i="114"/>
  <c r="H22" i="114"/>
  <c r="AU22" i="114"/>
  <c r="AV22" i="114"/>
  <c r="AW22" i="114"/>
  <c r="AX22" i="114"/>
  <c r="AY22" i="114"/>
  <c r="AZ22" i="114"/>
  <c r="BA22" i="114"/>
  <c r="BB22" i="114"/>
  <c r="BC22" i="114"/>
  <c r="BD22" i="114"/>
  <c r="BE22" i="114"/>
  <c r="BF22" i="114"/>
  <c r="BG22" i="114"/>
  <c r="BH22" i="114"/>
  <c r="BI22" i="114"/>
  <c r="H23" i="114"/>
  <c r="AU23" i="114"/>
  <c r="AV23" i="114"/>
  <c r="AW23" i="114"/>
  <c r="AX23" i="114"/>
  <c r="AY23" i="114"/>
  <c r="AZ23" i="114"/>
  <c r="BA23" i="114"/>
  <c r="BB23" i="114"/>
  <c r="BC23" i="114"/>
  <c r="BD23" i="114"/>
  <c r="BE23" i="114"/>
  <c r="BF23" i="114"/>
  <c r="BG23" i="114"/>
  <c r="BH23" i="114"/>
  <c r="BI23" i="114"/>
  <c r="H24" i="114"/>
  <c r="AU24" i="114"/>
  <c r="AV24" i="114"/>
  <c r="AW24" i="114"/>
  <c r="AX24" i="114"/>
  <c r="AY24" i="114"/>
  <c r="AZ24" i="114"/>
  <c r="BA24" i="114"/>
  <c r="BB24" i="114"/>
  <c r="BC24" i="114"/>
  <c r="BD24" i="114"/>
  <c r="BE24" i="114"/>
  <c r="BF24" i="114"/>
  <c r="BG24" i="114"/>
  <c r="BH24" i="114"/>
  <c r="BI24" i="114"/>
  <c r="H25" i="114"/>
  <c r="AU25" i="114"/>
  <c r="AV25" i="114"/>
  <c r="AW25" i="114"/>
  <c r="AX25" i="114"/>
  <c r="AY25" i="114"/>
  <c r="AZ25" i="114"/>
  <c r="BA25" i="114"/>
  <c r="BB25" i="114"/>
  <c r="BC25" i="114"/>
  <c r="BD25" i="114"/>
  <c r="BE25" i="114"/>
  <c r="BF25" i="114"/>
  <c r="BG25" i="114"/>
  <c r="BH25" i="114"/>
  <c r="BI25" i="114"/>
  <c r="H26" i="114"/>
  <c r="AU26" i="114"/>
  <c r="AV26" i="114"/>
  <c r="AW26" i="114"/>
  <c r="AX26" i="114"/>
  <c r="AY26" i="114"/>
  <c r="AZ26" i="114"/>
  <c r="BA26" i="114"/>
  <c r="BB26" i="114"/>
  <c r="BC26" i="114"/>
  <c r="BD26" i="114"/>
  <c r="BE26" i="114"/>
  <c r="BF26" i="114"/>
  <c r="BG26" i="114"/>
  <c r="BH26" i="114"/>
  <c r="BI26" i="114"/>
  <c r="H27" i="114"/>
  <c r="AU27" i="114"/>
  <c r="AV27" i="114"/>
  <c r="AW27" i="114"/>
  <c r="AX27" i="114"/>
  <c r="AY27" i="114"/>
  <c r="AZ27" i="114"/>
  <c r="BA27" i="114"/>
  <c r="BB27" i="114"/>
  <c r="BC27" i="114"/>
  <c r="BD27" i="114"/>
  <c r="BE27" i="114"/>
  <c r="BF27" i="114"/>
  <c r="BG27" i="114"/>
  <c r="BH27" i="114"/>
  <c r="BI27" i="114"/>
  <c r="H28" i="114"/>
  <c r="AU28" i="114"/>
  <c r="AV28" i="114"/>
  <c r="AW28" i="114"/>
  <c r="AX28" i="114"/>
  <c r="AY28" i="114"/>
  <c r="AZ28" i="114"/>
  <c r="BA28" i="114"/>
  <c r="BB28" i="114"/>
  <c r="BC28" i="114"/>
  <c r="BD28" i="114"/>
  <c r="BE28" i="114"/>
  <c r="BF28" i="114"/>
  <c r="BG28" i="114"/>
  <c r="BH28" i="114"/>
  <c r="BI28" i="114"/>
  <c r="H29" i="114"/>
  <c r="AU29" i="114"/>
  <c r="AV29" i="114"/>
  <c r="AW29" i="114"/>
  <c r="AX29" i="114"/>
  <c r="AY29" i="114"/>
  <c r="AZ29" i="114"/>
  <c r="BA29" i="114"/>
  <c r="BB29" i="114"/>
  <c r="BC29" i="114"/>
  <c r="BD29" i="114"/>
  <c r="BE29" i="114"/>
  <c r="BF29" i="114"/>
  <c r="BG29" i="114"/>
  <c r="BH29" i="114"/>
  <c r="BI29" i="114"/>
  <c r="H30" i="114"/>
  <c r="AU30" i="114"/>
  <c r="AV30" i="114"/>
  <c r="AW30" i="114"/>
  <c r="AX30" i="114"/>
  <c r="AY30" i="114"/>
  <c r="AZ30" i="114"/>
  <c r="BA30" i="114"/>
  <c r="BB30" i="114"/>
  <c r="BC30" i="114"/>
  <c r="BD30" i="114"/>
  <c r="BE30" i="114"/>
  <c r="BF30" i="114"/>
  <c r="BG30" i="114"/>
  <c r="BH30" i="114"/>
  <c r="BI30" i="114"/>
  <c r="H31" i="114"/>
  <c r="AU31" i="114"/>
  <c r="AV31" i="114"/>
  <c r="AW31" i="114"/>
  <c r="AX31" i="114"/>
  <c r="AY31" i="114"/>
  <c r="AZ31" i="114"/>
  <c r="BA31" i="114"/>
  <c r="BB31" i="114"/>
  <c r="BC31" i="114"/>
  <c r="BD31" i="114"/>
  <c r="BE31" i="114"/>
  <c r="BF31" i="114"/>
  <c r="BG31" i="114"/>
  <c r="BH31" i="114"/>
  <c r="BI31" i="114"/>
  <c r="H32" i="114"/>
  <c r="AU32" i="114"/>
  <c r="AV32" i="114"/>
  <c r="AW32" i="114"/>
  <c r="AX32" i="114"/>
  <c r="AY32" i="114"/>
  <c r="AZ32" i="114"/>
  <c r="BA32" i="114"/>
  <c r="BB32" i="114"/>
  <c r="BC32" i="114"/>
  <c r="BD32" i="114"/>
  <c r="BE32" i="114"/>
  <c r="BF32" i="114"/>
  <c r="BG32" i="114"/>
  <c r="BH32" i="114"/>
  <c r="BI32" i="114"/>
  <c r="H33" i="114"/>
  <c r="AU33" i="114"/>
  <c r="AV33" i="114"/>
  <c r="AW33" i="114"/>
  <c r="AX33" i="114"/>
  <c r="AY33" i="114"/>
  <c r="AZ33" i="114"/>
  <c r="BA33" i="114"/>
  <c r="BB33" i="114"/>
  <c r="BC33" i="114"/>
  <c r="BD33" i="114"/>
  <c r="BE33" i="114"/>
  <c r="BF33" i="114"/>
  <c r="BG33" i="114"/>
  <c r="BH33" i="114"/>
  <c r="BI33" i="114"/>
  <c r="H34" i="114"/>
  <c r="AU34" i="114"/>
  <c r="AV34" i="114"/>
  <c r="AW34" i="114"/>
  <c r="AX34" i="114"/>
  <c r="AY34" i="114"/>
  <c r="AZ34" i="114"/>
  <c r="BA34" i="114"/>
  <c r="BB34" i="114"/>
  <c r="BC34" i="114"/>
  <c r="BD34" i="114"/>
  <c r="BE34" i="114"/>
  <c r="BF34" i="114"/>
  <c r="BG34" i="114"/>
  <c r="BH34" i="114"/>
  <c r="BI34" i="114"/>
  <c r="H35" i="114"/>
  <c r="AU35" i="114"/>
  <c r="AV35" i="114"/>
  <c r="AW35" i="114"/>
  <c r="AX35" i="114"/>
  <c r="AY35" i="114"/>
  <c r="AZ35" i="114"/>
  <c r="BA35" i="114"/>
  <c r="BB35" i="114"/>
  <c r="BC35" i="114"/>
  <c r="BD35" i="114"/>
  <c r="BE35" i="114"/>
  <c r="BF35" i="114"/>
  <c r="BG35" i="114"/>
  <c r="BH35" i="114"/>
  <c r="BI35" i="114"/>
  <c r="H36" i="114"/>
  <c r="AU36" i="114"/>
  <c r="AV36" i="114"/>
  <c r="AW36" i="114"/>
  <c r="AX36" i="114"/>
  <c r="AY36" i="114"/>
  <c r="AZ36" i="114"/>
  <c r="BA36" i="114"/>
  <c r="BB36" i="114"/>
  <c r="BC36" i="114"/>
  <c r="BD36" i="114"/>
  <c r="BE36" i="114"/>
  <c r="BF36" i="114"/>
  <c r="BG36" i="114"/>
  <c r="BH36" i="114"/>
  <c r="BI36" i="114"/>
  <c r="H37" i="114"/>
  <c r="AU37" i="114"/>
  <c r="AV37" i="114"/>
  <c r="AW37" i="114"/>
  <c r="AX37" i="114"/>
  <c r="AY37" i="114"/>
  <c r="AZ37" i="114"/>
  <c r="BA37" i="114"/>
  <c r="BB37" i="114"/>
  <c r="BC37" i="114"/>
  <c r="BD37" i="114"/>
  <c r="BE37" i="114"/>
  <c r="BF37" i="114"/>
  <c r="BG37" i="114"/>
  <c r="BH37" i="114"/>
  <c r="BI37" i="114"/>
  <c r="H38" i="114"/>
  <c r="AU38" i="114"/>
  <c r="AV38" i="114"/>
  <c r="AW38" i="114"/>
  <c r="AX38" i="114"/>
  <c r="AY38" i="114"/>
  <c r="AZ38" i="114"/>
  <c r="BA38" i="114"/>
  <c r="BB38" i="114"/>
  <c r="BC38" i="114"/>
  <c r="BD38" i="114"/>
  <c r="BE38" i="114"/>
  <c r="BF38" i="114"/>
  <c r="BG38" i="114"/>
  <c r="BH38" i="114"/>
  <c r="BI38" i="114"/>
  <c r="H39" i="114"/>
  <c r="AU39" i="114"/>
  <c r="AV39" i="114"/>
  <c r="AW39" i="114"/>
  <c r="AX39" i="114"/>
  <c r="AY39" i="114"/>
  <c r="AZ39" i="114"/>
  <c r="BA39" i="114"/>
  <c r="BB39" i="114"/>
  <c r="BC39" i="114"/>
  <c r="BD39" i="114"/>
  <c r="BE39" i="114"/>
  <c r="BF39" i="114"/>
  <c r="BG39" i="114"/>
  <c r="BH39" i="114"/>
  <c r="BI39" i="114"/>
  <c r="H40" i="114"/>
  <c r="AU40" i="114"/>
  <c r="AV40" i="114"/>
  <c r="AW40" i="114"/>
  <c r="AX40" i="114"/>
  <c r="AY40" i="114"/>
  <c r="AZ40" i="114"/>
  <c r="BA40" i="114"/>
  <c r="BB40" i="114"/>
  <c r="BC40" i="114"/>
  <c r="BD40" i="114"/>
  <c r="BE40" i="114"/>
  <c r="BF40" i="114"/>
  <c r="BG40" i="114"/>
  <c r="BH40" i="114"/>
  <c r="BI40" i="114"/>
  <c r="H41" i="114"/>
  <c r="AU41" i="114"/>
  <c r="AV41" i="114"/>
  <c r="AW41" i="114"/>
  <c r="AX41" i="114"/>
  <c r="AY41" i="114"/>
  <c r="AZ41" i="114"/>
  <c r="BA41" i="114"/>
  <c r="BB41" i="114"/>
  <c r="BC41" i="114"/>
  <c r="BD41" i="114"/>
  <c r="BE41" i="114"/>
  <c r="BF41" i="114"/>
  <c r="BG41" i="114"/>
  <c r="BH41" i="114"/>
  <c r="BI41" i="114"/>
  <c r="H42" i="114"/>
  <c r="AU42" i="114"/>
  <c r="AV42" i="114"/>
  <c r="AW42" i="114"/>
  <c r="AX42" i="114"/>
  <c r="AY42" i="114"/>
  <c r="AZ42" i="114"/>
  <c r="BA42" i="114"/>
  <c r="BB42" i="114"/>
  <c r="BC42" i="114"/>
  <c r="BD42" i="114"/>
  <c r="BE42" i="114"/>
  <c r="BF42" i="114"/>
  <c r="BG42" i="114"/>
  <c r="BH42" i="114"/>
  <c r="BI42" i="114"/>
  <c r="H9" i="114"/>
  <c r="AU9" i="114"/>
  <c r="AV9" i="114"/>
  <c r="AW9" i="114"/>
  <c r="AX9" i="114"/>
  <c r="AY9" i="114"/>
  <c r="AZ9" i="114"/>
  <c r="BA9" i="114"/>
  <c r="BB9" i="114"/>
  <c r="BC9" i="114"/>
  <c r="BD9" i="114"/>
  <c r="BE9" i="114"/>
  <c r="BF9" i="114"/>
  <c r="BG9" i="114"/>
  <c r="BH9" i="114"/>
  <c r="BI9" i="114"/>
  <c r="BN8" i="114"/>
  <c r="BM8" i="114"/>
  <c r="BL8" i="114"/>
  <c r="BK8" i="114"/>
  <c r="BJ8" i="114"/>
  <c r="BI8" i="114"/>
  <c r="BH8" i="114"/>
  <c r="BG8" i="114"/>
  <c r="BF8" i="114"/>
  <c r="BE8" i="114"/>
  <c r="BD8" i="114"/>
  <c r="BC8" i="114"/>
  <c r="BB8" i="114"/>
  <c r="BA8" i="114"/>
  <c r="AZ8" i="114"/>
  <c r="AY8" i="114"/>
  <c r="AX8" i="114"/>
  <c r="AW8" i="114"/>
  <c r="AV8" i="114"/>
  <c r="AU8" i="114"/>
  <c r="H8" i="114"/>
  <c r="A1" i="114"/>
  <c r="BM8" i="113"/>
  <c r="BL8" i="113"/>
  <c r="BK8" i="113"/>
  <c r="BJ8" i="113"/>
  <c r="BI8" i="113"/>
  <c r="BH8" i="113"/>
  <c r="BG8" i="113"/>
  <c r="BF8" i="113"/>
  <c r="BE8" i="113"/>
  <c r="BD8" i="113"/>
  <c r="BC8" i="113"/>
  <c r="BB8" i="113"/>
  <c r="BA8" i="113"/>
  <c r="AZ8" i="113"/>
  <c r="AY8" i="113"/>
  <c r="AX8" i="113"/>
  <c r="AW8" i="113"/>
  <c r="AV8" i="113"/>
  <c r="AU8" i="113"/>
  <c r="AT8" i="113"/>
  <c r="AS8" i="113"/>
  <c r="G8" i="113"/>
  <c r="A1" i="113"/>
  <c r="BM8" i="112"/>
  <c r="BL8" i="112"/>
  <c r="BK8" i="112"/>
  <c r="BJ8" i="112"/>
  <c r="BI8" i="112"/>
  <c r="BH8" i="112"/>
  <c r="BG8" i="112"/>
  <c r="BF8" i="112"/>
  <c r="BE8" i="112"/>
  <c r="BD8" i="112"/>
  <c r="BC8" i="112"/>
  <c r="BB8" i="112"/>
  <c r="BA8" i="112"/>
  <c r="AZ8" i="112"/>
  <c r="AY8" i="112"/>
  <c r="AX8" i="112"/>
  <c r="AW8" i="112"/>
  <c r="AV8" i="112"/>
  <c r="AU8" i="112"/>
  <c r="A1" i="112"/>
  <c r="AU8" i="106" l="1"/>
  <c r="AV8" i="106"/>
  <c r="AW8" i="106"/>
  <c r="AX8" i="106"/>
  <c r="AY8" i="106"/>
  <c r="AZ8" i="106"/>
  <c r="BA8" i="106"/>
  <c r="BB8" i="106"/>
  <c r="BC8" i="106"/>
  <c r="BD8" i="106"/>
  <c r="BE8" i="106"/>
  <c r="BF8" i="106"/>
  <c r="BG8" i="106"/>
  <c r="BH8" i="106"/>
  <c r="BI8" i="106"/>
  <c r="BJ8" i="106"/>
  <c r="BK8" i="106"/>
  <c r="BL8" i="106"/>
  <c r="BM8" i="106"/>
  <c r="G8" i="106"/>
  <c r="AW8" i="108"/>
  <c r="AX8" i="108"/>
  <c r="AY8" i="108"/>
  <c r="AZ8" i="108"/>
  <c r="BA8" i="108"/>
  <c r="BB8" i="108"/>
  <c r="BC8" i="108"/>
  <c r="BD8" i="108"/>
  <c r="BE8" i="108"/>
  <c r="BF8" i="108"/>
  <c r="BG8" i="108"/>
  <c r="BH8" i="108"/>
  <c r="BI8" i="108"/>
  <c r="BJ8" i="108"/>
  <c r="BK8" i="108"/>
  <c r="BL8" i="108"/>
  <c r="BM8" i="108"/>
  <c r="BN8" i="108"/>
  <c r="BO8" i="108"/>
  <c r="AV8" i="107"/>
  <c r="AW8" i="107"/>
  <c r="AX8" i="107"/>
  <c r="AY8" i="107"/>
  <c r="AZ8" i="107"/>
  <c r="BA8" i="107"/>
  <c r="BB8" i="107"/>
  <c r="BC8" i="107"/>
  <c r="BD8" i="107"/>
  <c r="BE8" i="107"/>
  <c r="BF8" i="107"/>
  <c r="BG8" i="107"/>
  <c r="BH8" i="107"/>
  <c r="BI8" i="107"/>
  <c r="BJ8" i="107"/>
  <c r="BK8" i="107"/>
  <c r="BL8" i="107"/>
  <c r="BM8" i="107"/>
  <c r="BN8" i="107"/>
  <c r="BH8" i="109"/>
  <c r="BI8" i="109"/>
  <c r="BJ8" i="109"/>
  <c r="BK8" i="109"/>
  <c r="BL8" i="109"/>
  <c r="BM8" i="109"/>
  <c r="BN8" i="109"/>
  <c r="AV8" i="109"/>
  <c r="AW8" i="109"/>
  <c r="AX8" i="109"/>
  <c r="AY8" i="109"/>
  <c r="AZ8" i="109"/>
  <c r="BA8" i="109"/>
  <c r="BB8" i="109"/>
  <c r="BC8" i="109"/>
  <c r="BD8" i="109"/>
  <c r="BE8" i="109"/>
  <c r="BF8" i="109"/>
  <c r="BG8" i="109"/>
  <c r="I8" i="109"/>
  <c r="I8" i="110"/>
  <c r="AU8" i="110"/>
  <c r="AV8" i="110"/>
  <c r="AW8" i="110"/>
  <c r="AX8" i="110"/>
  <c r="AY8" i="110"/>
  <c r="AZ8" i="110"/>
  <c r="BA8" i="110"/>
  <c r="BB8" i="110"/>
  <c r="BC8" i="110"/>
  <c r="BD8" i="110"/>
  <c r="BE8" i="110"/>
  <c r="BF8" i="110"/>
  <c r="BG8" i="110"/>
  <c r="BH8" i="110"/>
  <c r="BI8" i="110"/>
  <c r="BJ8" i="110"/>
  <c r="BK8" i="110"/>
  <c r="BL8" i="110"/>
  <c r="BM8" i="110"/>
  <c r="BN8" i="110"/>
  <c r="BO8" i="110"/>
  <c r="A1" i="111" l="1"/>
  <c r="A1" i="110"/>
  <c r="A1" i="109"/>
  <c r="A1" i="108"/>
  <c r="A1" i="107"/>
  <c r="A1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tc={938932A1-D5D5-4FDE-B198-AF6A19032697}</author>
  </authors>
  <commentList>
    <comment ref="Z9" authorId="0" shapeId="0" xr:uid="{938932A1-D5D5-4FDE-B198-AF6A190326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 are manually calculated to match switching steps.  Current flow won't match.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tc={7FE6F748-1E32-4FD4-A359-897A4B159F1F}</author>
  </authors>
  <commentList>
    <comment ref="AD9" authorId="0" shapeId="0" xr:uid="{7FE6F748-1E32-4FD4-A359-897A4B159F1F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Values are not correct, powerflow needs to be rerun.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tc={47202AE5-0AD9-4CEE-8198-B96CA0EB6CB2}</author>
  </authors>
  <commentList>
    <comment ref="AA26" authorId="0" shapeId="0" xr:uid="{47202AE5-0AD9-4CEE-8198-B96CA0EB6CB2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tc={72BAEE49-1175-4927-BA32-D61222DDBF77}</author>
    <author>tc={C413539C-0517-420E-81BF-F2D71B425DDE}</author>
    <author>tc={2DC0D242-DE4F-49EC-A25F-BEEECC5BC521}</author>
    <author>tc={378EB08C-3C84-4387-A09D-BB9EC8ECFAFB}</author>
    <author>tc={427B8D46-A49E-4D5E-A490-0381491F6529}</author>
    <author>tc={A7C8555F-5868-4C52-89B9-4AB0CEBBEF24}</author>
    <author>tc={FCA88B07-1A55-4294-954C-15485D8BDEFF}</author>
    <author>tc={7F448787-6CE8-4417-88B7-4B04078C16A5}</author>
    <author>tc={6E6E0758-FBED-4211-B685-AA9A76AF0CB5}</author>
    <author>tc={1E26B3C5-7D2A-4BD2-9B0F-685CD2464A8A}</author>
    <author>tc={1958CB95-5598-4F9B-989E-92AD93C0C461}</author>
  </authors>
  <commentList>
    <comment ref="D9" authorId="0" shapeId="0" xr:uid="{72BAEE49-1175-4927-BA32-D61222DDBF77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D15" authorId="1" shapeId="0" xr:uid="{C413539C-0517-420E-81BF-F2D71B425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D21" authorId="2" shapeId="0" xr:uid="{2DC0D242-DE4F-49EC-A25F-BEEECC5BC521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D22" authorId="3" shapeId="0" xr:uid="{378EB08C-3C84-4387-A09D-BB9EC8ECFAFB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D29" authorId="4" shapeId="0" xr:uid="{427B8D46-A49E-4D5E-A490-0381491F65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D39" authorId="5" shapeId="0" xr:uid="{A7C8555F-5868-4C52-89B9-4AB0CEBBEF24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0" authorId="6" shapeId="0" xr:uid="{FCA88B07-1A55-4294-954C-15485D8B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1" authorId="7" shapeId="0" xr:uid="{7F448787-6CE8-4417-88B7-4B04078C1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D42" authorId="8" shapeId="0" xr:uid="{6E6E0758-FBED-4211-B685-AA9A76AF0CB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D43" authorId="9" shapeId="0" xr:uid="{1E26B3C5-7D2A-4BD2-9B0F-685CD2464A8A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  <comment ref="E43" authorId="10" shapeId="0" xr:uid="{1958CB95-5598-4F9B-989E-92AD93C0C46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beyond this point need to be calculated</t>
      </text>
    </comment>
  </commentList>
</comments>
</file>

<file path=xl/sharedStrings.xml><?xml version="1.0" encoding="utf-8"?>
<sst xmlns="http://schemas.openxmlformats.org/spreadsheetml/2006/main" count="819" uniqueCount="382">
  <si>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</si>
  <si>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</si>
  <si>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</si>
  <si>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</si>
  <si>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</si>
  <si>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</si>
  <si>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</si>
  <si>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</si>
  <si>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</si>
  <si>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</si>
  <si>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</si>
  <si>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</si>
  <si>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</si>
  <si>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</si>
  <si>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</si>
  <si>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</si>
  <si>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</si>
  <si>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</si>
  <si>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</si>
  <si>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</si>
  <si>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</si>
  <si>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</si>
  <si>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</si>
  <si>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</si>
  <si>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</si>
  <si>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</si>
  <si>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</si>
  <si>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</si>
  <si>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</si>
  <si>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</si>
  <si>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</si>
  <si>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</si>
  <si>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</si>
  <si>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</si>
  <si>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</si>
  <si>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</si>
  <si>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</si>
  <si>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</si>
  <si>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</si>
  <si>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</si>
  <si>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</si>
  <si>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</si>
  <si>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</si>
  <si>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</si>
  <si>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</si>
  <si>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</si>
  <si>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</si>
  <si>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</si>
  <si>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</si>
  <si>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</si>
  <si>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</si>
  <si>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</si>
  <si>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</si>
  <si>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</si>
  <si>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</si>
  <si>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</si>
  <si>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</si>
  <si>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</si>
  <si>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</si>
  <si>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</si>
  <si>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</si>
  <si>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</si>
  <si>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</si>
  <si>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</si>
  <si>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</si>
  <si>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</si>
  <si>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</si>
  <si>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</si>
  <si>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</si>
  <si>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</si>
  <si>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</si>
  <si>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</si>
  <si>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</si>
  <si>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</si>
  <si>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</si>
  <si>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</si>
  <si>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</si>
  <si>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</si>
  <si>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</si>
  <si>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</si>
  <si>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</si>
  <si>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</si>
  <si>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</si>
  <si>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</si>
  <si>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</si>
  <si>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</si>
  <si>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</si>
  <si>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</si>
  <si>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</si>
  <si>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</si>
  <si>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</si>
  <si>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</si>
  <si>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</si>
  <si>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</si>
  <si>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</si>
  <si>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</si>
  <si>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</si>
  <si>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</si>
  <si>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</si>
  <si>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</si>
  <si>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</si>
  <si>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</si>
  <si>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</si>
  <si>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</si>
  <si>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</si>
  <si>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</si>
  <si>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</si>
  <si>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</si>
  <si>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</si>
  <si>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</si>
  <si>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</si>
  <si>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</si>
  <si>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</si>
  <si>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</si>
  <si>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</si>
  <si>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</si>
  <si>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</si>
  <si>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</si>
  <si>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</si>
  <si>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</si>
  <si>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</si>
  <si>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</si>
  <si>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</si>
  <si>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</si>
  <si>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</si>
  <si>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</si>
  <si>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</si>
  <si>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</si>
  <si>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</si>
  <si>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</si>
  <si>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</si>
  <si>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</si>
  <si>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</si>
  <si>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</si>
  <si>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</si>
  <si>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</si>
  <si>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</si>
  <si>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</si>
  <si>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</si>
  <si>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</si>
  <si>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</si>
  <si>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</si>
  <si>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</si>
  <si>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</si>
  <si>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</si>
  <si>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</si>
  <si>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</si>
  <si>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</si>
  <si>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</si>
  <si>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</si>
  <si>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</si>
  <si>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</si>
  <si>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</si>
  <si>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</si>
  <si>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</si>
  <si>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</si>
  <si>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</si>
  <si>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</si>
  <si>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</si>
  <si>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</si>
  <si>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</si>
  <si>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</si>
  <si>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</si>
  <si>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</si>
  <si>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</si>
  <si>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</si>
  <si>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lne_AL048A_GRNA1-_1</t>
  </si>
  <si>
    <t>lne_CHAP1-_AL048A_1</t>
  </si>
  <si>
    <t>lne_AL048B_GRNA1-_1</t>
  </si>
  <si>
    <t>lne_CHAP1-_AL048B_1</t>
  </si>
  <si>
    <t>Current (kA) &gt;&gt;&gt;</t>
  </si>
  <si>
    <t>Rating (kA)</t>
  </si>
  <si>
    <t>Loading (MVA) &gt;&gt;&gt;</t>
  </si>
  <si>
    <t>CHAP08_CHAPX3_1</t>
  </si>
  <si>
    <t>SOLWAY</t>
  </si>
  <si>
    <t>CHAP3-_SOLWAY</t>
  </si>
  <si>
    <t>HARK</t>
  </si>
  <si>
    <t>DUMF-2</t>
  </si>
  <si>
    <t>ECCF-2</t>
  </si>
  <si>
    <t>GRNA-2</t>
  </si>
  <si>
    <t>DUMF-1</t>
  </si>
  <si>
    <t>ECCF-1</t>
  </si>
  <si>
    <t>GRNA-1</t>
  </si>
  <si>
    <t>EWEH3</t>
  </si>
  <si>
    <t>ewehillwindfarm1</t>
  </si>
  <si>
    <t>minsca33kv</t>
  </si>
  <si>
    <t>stevenscroft33kv</t>
  </si>
  <si>
    <t>ewehillgretna</t>
  </si>
  <si>
    <t>chapelcrossgretna1</t>
  </si>
  <si>
    <t>gretna400kv</t>
  </si>
  <si>
    <t>gretna132kv</t>
  </si>
  <si>
    <t>chapelcross132kv</t>
  </si>
  <si>
    <t>chapelcross33kv</t>
  </si>
  <si>
    <t>network</t>
  </si>
  <si>
    <t>ewehillwindfarm2</t>
  </si>
  <si>
    <t>GretnaA + Newcastleton</t>
  </si>
  <si>
    <t>LockerbieA + B</t>
  </si>
  <si>
    <t>Kirkbank + Moffat A</t>
  </si>
  <si>
    <t>Moffat B</t>
  </si>
  <si>
    <t>Stevens Croft energised</t>
  </si>
  <si>
    <t>Gretna 132kV brkr closed</t>
  </si>
  <si>
    <t>Annan energised</t>
  </si>
  <si>
    <t>Middelbie energised</t>
  </si>
  <si>
    <t>Langholm energised</t>
  </si>
  <si>
    <t>Steven's croft SPD brkr closed and line to Chapelcross energised</t>
  </si>
  <si>
    <t>Chapelcross 33kV B/B energised</t>
  </si>
  <si>
    <t>Circuit Minsca WF energised</t>
  </si>
  <si>
    <t>Circuit to Ewe Hill WF energised</t>
  </si>
  <si>
    <t>Grid trfr  1 + Chapelcross - Gretna line energised</t>
  </si>
  <si>
    <t>Gretna B energised</t>
  </si>
  <si>
    <t>Step -1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</si>
  <si>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</si>
  <si>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</si>
  <si>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</si>
  <si>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</si>
  <si>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</si>
  <si>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</si>
  <si>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</si>
  <si>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</si>
  <si>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</si>
  <si>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</si>
  <si>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</si>
  <si>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</si>
  <si>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</si>
  <si>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</si>
  <si>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</si>
  <si>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</si>
  <si>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</si>
  <si>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</si>
  <si>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</si>
  <si>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</si>
  <si>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</si>
  <si>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</si>
  <si>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</si>
  <si>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</si>
  <si>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</si>
  <si>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</si>
  <si>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</si>
  <si>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</si>
  <si>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</si>
  <si>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</si>
  <si>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</si>
  <si>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Post black-out</t>
  </si>
  <si>
    <t>Energise Steven's Croft</t>
  </si>
  <si>
    <t>6.2 Energise Chapelcross - Annan circuit 2
(698-23)</t>
  </si>
  <si>
    <t>5.4 Energise Ewe Hill 2 WF
(GRID 1)</t>
  </si>
  <si>
    <t>5.3 Energise Gretna - Ewe Hill 2 132kV circuit
(805)</t>
  </si>
  <si>
    <t>5.2 Energise Gretna SGT1 400/132kV
(780)</t>
  </si>
  <si>
    <t>5.1 Close Gretna CB, energise Gretna 132kV BB 
(305)</t>
  </si>
  <si>
    <t>4.3 Energise Chapelcross - Gretna 1 132kV circuit
(698-1105)</t>
  </si>
  <si>
    <t>4.2 Energise Chapelcross 132kV M1 BB
(698-710)</t>
  </si>
  <si>
    <t>4.1 Energise Chapelcross Grid 1 132/33kV Trfr
(698-10)</t>
  </si>
  <si>
    <t>3.2 Energise Ewe Hill WF
(CUSTOMER)</t>
  </si>
  <si>
    <t xml:space="preserve">3.1 Energise Ewe Hill 1 PoC
(12) </t>
  </si>
  <si>
    <t>2.2 Energise Minsca WF
(CUSTOMER)</t>
  </si>
  <si>
    <t>2.1 Energise Minsca PoC
(MINSCA WF)</t>
  </si>
  <si>
    <t>1.2 Energise Steven's Croft cable to Chapelcross
(CHAP)</t>
  </si>
  <si>
    <t>1.1 Energise Steven's croft BB
(CUSTOMER)</t>
  </si>
  <si>
    <t>8.1 Minsca WF, Ewe Hill 1 WF, Ewe Hill 2 WF to produce 20% MW</t>
  </si>
  <si>
    <t>7.1 Energise Middlebie SWS - Middlebie circuit
(780-11)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</si>
  <si>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</si>
  <si>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</si>
  <si>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</si>
  <si>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</si>
  <si>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11.4 Energise Chapelcross -Lockerbie circuit 2
(698-22)</t>
  </si>
  <si>
    <t>11.3 Minsca WF, Ewe Hill 1 WF to produce 45% MW</t>
  </si>
  <si>
    <t>12.1 Energise Lockerbie - Kirkbank and Moffat 1
(694-13)</t>
  </si>
  <si>
    <t>13.1 Energise Lockerbie - Moffat 2
(694-23)</t>
  </si>
  <si>
    <t>14.2 Close Lockerbie 11kV bus section 
(679-01)</t>
  </si>
  <si>
    <t>14.1 Close Annan 11kV bus section 
(662-01)</t>
  </si>
  <si>
    <t>Step 31</t>
  </si>
  <si>
    <t>14.3 Close Moffat 11kV bus section 
(683-01)</t>
  </si>
  <si>
    <t>14.4 Connect Langholm T2 
(676-20)</t>
  </si>
  <si>
    <t>14.5 Connect Gretna T1
(673-10)</t>
  </si>
  <si>
    <t>Restore to normal</t>
  </si>
  <si>
    <t>CHAP1-_M1-_1</t>
  </si>
  <si>
    <t>CHAP1-_M1-_2</t>
  </si>
  <si>
    <t>CHAP1-_R1-_1</t>
  </si>
  <si>
    <t>CHAP1-_T1</t>
  </si>
  <si>
    <t>CHAP1-_T2</t>
  </si>
  <si>
    <t>MINS3-_MINSC</t>
  </si>
  <si>
    <t>STCR_AUX</t>
  </si>
  <si>
    <t>STCR3-_STCR0G</t>
  </si>
  <si>
    <t>STCR0G-_2</t>
  </si>
  <si>
    <t>STCR0G-_1</t>
  </si>
  <si>
    <t xml:space="preserve"> MINS0G</t>
  </si>
  <si>
    <t xml:space="preserve">STCR_DIESEL </t>
  </si>
  <si>
    <t>STRC0G-_STCRLVT</t>
  </si>
  <si>
    <t>Pre-restoration</t>
  </si>
  <si>
    <t>3,4</t>
  </si>
  <si>
    <t>1,2</t>
  </si>
  <si>
    <t>7,8,9</t>
  </si>
  <si>
    <t>10,11,12,13</t>
  </si>
  <si>
    <t>14,15</t>
  </si>
  <si>
    <t>20,21</t>
  </si>
  <si>
    <t>16,17</t>
  </si>
  <si>
    <t>22,23,24</t>
  </si>
  <si>
    <t>27,28,29,30,31</t>
  </si>
  <si>
    <t>15.1 Energise Gretna 400kV B/B from Harker
(X605)</t>
  </si>
  <si>
    <t>15.2 Connect Transmisison network to Chapelcross DRZ via SGT1
(X510)</t>
  </si>
  <si>
    <t>5.5 Energise Ewe Hill 2 circuits (WG2)</t>
  </si>
  <si>
    <t>Step 32</t>
  </si>
  <si>
    <t>Step 33</t>
  </si>
  <si>
    <t>Step 34</t>
  </si>
  <si>
    <t>GRNA1-_SGT1</t>
  </si>
  <si>
    <t>GRNA1-_SGT2</t>
  </si>
  <si>
    <t>GRNA1-_EWEH</t>
  </si>
  <si>
    <t>GRNA4-_M1-_SGT1</t>
  </si>
  <si>
    <t>CHAP1-_GRNA1</t>
  </si>
  <si>
    <t>EWEH3-_GRID1A-_WG2</t>
  </si>
  <si>
    <t>EWEH0G_2</t>
  </si>
  <si>
    <t>Step -2</t>
  </si>
  <si>
    <t>HARK4</t>
  </si>
  <si>
    <t>GRNA4-_M1</t>
  </si>
  <si>
    <t>GRTNA4-</t>
  </si>
  <si>
    <t>Y</t>
  </si>
  <si>
    <t>Ewehill 1 WF 33kV BB</t>
  </si>
  <si>
    <t>Ewehill 1 WF 33kV WF BB</t>
  </si>
  <si>
    <t>PowerFactory names</t>
  </si>
  <si>
    <t>Ewehill 2 WF 33kV WF BB</t>
  </si>
  <si>
    <t>PowerFactory name</t>
  </si>
  <si>
    <t>EWEH3-_MIBI3-_1</t>
  </si>
  <si>
    <t>STCR_DIESEL</t>
  </si>
  <si>
    <t>EWEH3-_EWEH0G_1</t>
  </si>
  <si>
    <t>Minsca 33kV WF BB</t>
  </si>
  <si>
    <t xml:space="preserve">Ewe Hill </t>
  </si>
  <si>
    <t>Chapelgross 33kV BB A2</t>
  </si>
  <si>
    <t>Chapelgross 33kV BB A1</t>
  </si>
  <si>
    <t>Stevenscroft 11kV BB</t>
  </si>
  <si>
    <t>Stevenscroft 33kV BB</t>
  </si>
  <si>
    <t>Annan 11kV BB1</t>
  </si>
  <si>
    <t>Annan 11kV BB2</t>
  </si>
  <si>
    <t>Lockerbie 33kV BB B</t>
  </si>
  <si>
    <t>Lockerbie 33kV BB A</t>
  </si>
  <si>
    <t>Lockerbie 11kV BB A</t>
  </si>
  <si>
    <t>Lockerbie 11kV BB B</t>
  </si>
  <si>
    <t>Moffat 11kV BB B</t>
  </si>
  <si>
    <t>Middlebie 11kV BB</t>
  </si>
  <si>
    <t>Langholm 11kV BB A</t>
  </si>
  <si>
    <t>Moffat 11kV BB A</t>
  </si>
  <si>
    <t>Middlebie 33kV BB</t>
  </si>
  <si>
    <t>Langholm 33kV BB B</t>
  </si>
  <si>
    <t>Langholm 33kV BB A</t>
  </si>
  <si>
    <t>Newcastleton 11kV BB</t>
  </si>
  <si>
    <t>Gretna 33kV BB B</t>
  </si>
  <si>
    <t>Gretna 33kV BB A</t>
  </si>
  <si>
    <t>Gretna 11kB BB B</t>
  </si>
  <si>
    <t>Gretna 11kB BB A</t>
  </si>
  <si>
    <t>Solway 33kV BB</t>
  </si>
  <si>
    <t>Chapelcross 132kV BB</t>
  </si>
  <si>
    <t>Gretna 132kV</t>
  </si>
  <si>
    <t>Ewehill 1 WF 33kV</t>
  </si>
  <si>
    <t>Not used</t>
  </si>
  <si>
    <t>N/A</t>
  </si>
  <si>
    <t>Minsca 33kV BB</t>
  </si>
  <si>
    <t>Annan 33/11kV T2</t>
  </si>
  <si>
    <t>Moffat 33/11kV T1</t>
  </si>
  <si>
    <t>Kirbank 33/11kV T1</t>
  </si>
  <si>
    <t>Lockerbie 33/11kV T2</t>
  </si>
  <si>
    <t>Gretna 33/11 kV T1</t>
  </si>
  <si>
    <t>Annan 33/11kV T1</t>
  </si>
  <si>
    <t>Middlebie 33/11kV T1</t>
  </si>
  <si>
    <t>Langholm 33/11kV T2</t>
  </si>
  <si>
    <t>Chapelcross 33kV BB</t>
  </si>
  <si>
    <t>Newcastleton 33/11kV T1</t>
  </si>
  <si>
    <t>Langholm 33/11kV T1</t>
  </si>
  <si>
    <t>Moffat 33/11kV T2</t>
  </si>
  <si>
    <t>Gretna 33/11kV T2</t>
  </si>
  <si>
    <t>Lockerbie 33/11kV T1</t>
  </si>
  <si>
    <t>Gretna 400kV</t>
  </si>
  <si>
    <t>Busbars not shown</t>
  </si>
  <si>
    <t>Busbars N/A</t>
  </si>
  <si>
    <t>Busbars on SLD</t>
  </si>
  <si>
    <t>Not used in simulation</t>
  </si>
  <si>
    <t>Name in Simulation SLD</t>
  </si>
  <si>
    <t>V should be &gt; 0</t>
  </si>
  <si>
    <t>6.1 Energise Chapelcross - Annan circuit 1 (698-14)</t>
  </si>
  <si>
    <t>11.2 Energise Chapelcross -Lockerbie circuit 1
(698-13)</t>
  </si>
  <si>
    <t>Value should be &gt; 0</t>
  </si>
  <si>
    <t>Lines are on SLD</t>
  </si>
  <si>
    <t>End of sheet</t>
  </si>
  <si>
    <t>Kirkbank 11kV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</si>
</sst>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131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2" borderId="0" xfId="53" applyAlignment="1">
      <alignment horizontal="center" vertical="center"/>
    </xf>
    <xf numFmtId="0" fontId="21" fillId="40" borderId="0" xfId="58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41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5" borderId="10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3" fillId="0" borderId="0" xfId="54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18" fillId="39" borderId="0" xfId="2" applyNumberFormat="1" applyFont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  <xf numFmtId="167" fontId="18" fillId="0" borderId="0" xfId="2" applyNumberFormat="1" applyFont="1" applyFill="1" applyAlignment="1">
      <alignment horizontal="center" vertical="center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2" fontId="30" fillId="0" borderId="0" xfId="0" applyNumberFormat="1" applyFont="1" applyAlignment="1">
      <alignment horizontal="center" vertical="top" wrapText="1"/>
    </xf>
    <xf numFmtId="2" fontId="16" fillId="0" borderId="0" xfId="0" applyNumberFormat="1" applyFont="1" applyAlignment="1">
      <alignment vertical="top" wrapText="1"/>
    </xf>
    <xf numFmtId="0" fontId="0" fillId="46" borderId="0" xfId="0" applyFill="1" applyAlignment="1">
      <alignment vertical="center"/>
    </xf>
    <xf numFmtId="0" fontId="0" fillId="46" borderId="0" xfId="0" applyFill="1" applyAlignment="1">
      <alignment horizontal="right" vertical="center"/>
    </xf>
    <xf numFmtId="2" fontId="0" fillId="46" borderId="10" xfId="0" applyNumberFormat="1" applyFill="1" applyBorder="1" applyAlignment="1">
      <alignment horizontal="center" vertical="center"/>
    </xf>
    <xf numFmtId="0" fontId="0" fillId="46" borderId="0" xfId="0" applyFont="1" applyFill="1" applyAlignment="1">
      <alignment horizontal="right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18" fillId="47" borderId="0" xfId="2" applyNumberFormat="1" applyFont="1" applyFill="1" applyAlignment="1">
      <alignment horizontal="center" vertical="center"/>
    </xf>
    <xf numFmtId="2" fontId="30" fillId="0" borderId="0" xfId="0" applyNumberFormat="1" applyFont="1" applyAlignment="1">
      <alignment vertical="top" wrapText="1"/>
    </xf>
    <xf numFmtId="0" fontId="0" fillId="47" borderId="0" xfId="0" applyFill="1" applyAlignment="1">
      <alignment horizontal="center" vertical="center"/>
    </xf>
    <xf numFmtId="2" fontId="18" fillId="47" borderId="0" xfId="2" quotePrefix="1" applyNumberFormat="1" applyFont="1" applyFill="1" applyAlignment="1">
      <alignment horizontal="center" vertical="center"/>
    </xf>
    <xf numFmtId="2" fontId="3" fillId="0" borderId="0" xfId="54" applyNumberFormat="1" applyAlignment="1">
      <alignment horizontal="center" vertical="top" wrapText="1"/>
    </xf>
    <xf numFmtId="2" fontId="18" fillId="0" borderId="0" xfId="2" applyNumberFormat="1" applyFont="1" applyFill="1" applyAlignment="1">
      <alignment horizontal="center" vertical="center"/>
    </xf>
    <xf numFmtId="2" fontId="18" fillId="0" borderId="0" xfId="2" applyNumberFormat="1" applyFont="1" applyFill="1" applyAlignment="1">
      <alignment horizontal="left" vertical="center"/>
    </xf>
    <xf numFmtId="0" fontId="21" fillId="0" borderId="0" xfId="58" applyFill="1" applyAlignment="1">
      <alignment horizontal="right" vertical="center"/>
    </xf>
    <xf numFmtId="2" fontId="21" fillId="0" borderId="0" xfId="58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21" fillId="0" borderId="0" xfId="58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53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49" borderId="0" xfId="0" applyFill="1" applyAlignment="1">
      <alignment vertical="center"/>
    </xf>
    <xf numFmtId="0" fontId="0" fillId="49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5" borderId="10" xfId="0" applyFill="1" applyBorder="1" applyAlignment="1">
      <alignment horizontal="center" vertical="center"/>
    </xf>
    <xf numFmtId="0" fontId="0" fillId="49" borderId="10" xfId="0" applyFill="1" applyBorder="1" applyAlignment="1">
      <alignment horizontal="left" vertical="center"/>
    </xf>
    <xf numFmtId="0" fontId="0" fillId="46" borderId="10" xfId="0" applyFill="1" applyBorder="1" applyAlignment="1">
      <alignment horizontal="left" vertical="center"/>
    </xf>
    <xf numFmtId="0" fontId="0" fillId="46" borderId="11" xfId="0" applyFill="1" applyBorder="1" applyAlignment="1">
      <alignment horizontal="left" vertical="center"/>
    </xf>
    <xf numFmtId="0" fontId="0" fillId="46" borderId="12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46" borderId="1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6" borderId="15" xfId="0" applyFill="1" applyBorder="1" applyAlignment="1">
      <alignment horizontal="left" vertical="center"/>
    </xf>
    <xf numFmtId="0" fontId="0" fillId="46" borderId="14" xfId="0" applyFill="1" applyBorder="1" applyAlignment="1">
      <alignment horizontal="left" vertical="center"/>
    </xf>
    <xf numFmtId="2" fontId="3" fillId="0" borderId="0" xfId="54" applyNumberFormat="1" applyFill="1" applyAlignment="1">
      <alignment vertical="center"/>
    </xf>
    <xf numFmtId="2" fontId="0" fillId="52" borderId="10" xfId="0" applyNumberFormat="1" applyFill="1" applyBorder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5" fillId="0" borderId="0" xfId="7" applyAlignment="1">
      <alignment vertical="center" wrapText="1"/>
    </xf>
    <xf numFmtId="0" fontId="0" fillId="54" borderId="0" xfId="0" applyFill="1" applyAlignment="1">
      <alignment vertical="center"/>
    </xf>
    <xf numFmtId="0" fontId="0" fillId="51" borderId="10" xfId="0" applyFill="1" applyBorder="1" applyAlignment="1">
      <alignment horizontal="center" vertical="center"/>
    </xf>
    <xf numFmtId="167" fontId="0" fillId="51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7" fontId="0" fillId="0" borderId="10" xfId="0" applyNumberFormat="1" applyFill="1" applyBorder="1" applyAlignment="1">
      <alignment horizontal="center" vertical="center"/>
    </xf>
    <xf numFmtId="0" fontId="0" fillId="54" borderId="14" xfId="0" applyFill="1" applyBorder="1" applyAlignment="1">
      <alignment horizontal="left" vertical="center"/>
    </xf>
    <xf numFmtId="0" fontId="0" fillId="54" borderId="15" xfId="0" applyFill="1" applyBorder="1" applyAlignment="1">
      <alignment horizontal="left" vertical="center"/>
    </xf>
    <xf numFmtId="0" fontId="0" fillId="52" borderId="10" xfId="0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0" borderId="0" xfId="0" applyFill="1" applyAlignment="1">
      <alignment vertical="center"/>
    </xf>
    <xf numFmtId="0" fontId="0" fillId="55" borderId="0" xfId="0" applyFill="1" applyAlignment="1">
      <alignment horizontal="right" vertical="center"/>
    </xf>
    <xf numFmtId="0" fontId="0" fillId="55" borderId="10" xfId="0" applyFill="1" applyBorder="1" applyAlignment="1">
      <alignment horizontal="center" vertical="center"/>
    </xf>
    <xf numFmtId="0" fontId="0" fillId="5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5" borderId="0" xfId="0" applyFill="1" applyAlignment="1">
      <alignment horizontal="left" vertical="center"/>
    </xf>
    <xf numFmtId="0" fontId="0" fillId="48" borderId="0" xfId="0" applyFill="1" applyAlignment="1">
      <alignment vertical="center"/>
    </xf>
    <xf numFmtId="0" fontId="0" fillId="36" borderId="0" xfId="0" applyFill="1" applyAlignment="1">
      <alignment vertical="center"/>
    </xf>
    <xf numFmtId="167" fontId="21" fillId="0" borderId="0" xfId="58" applyNumberFormat="1" applyFill="1" applyAlignment="1">
      <alignment horizontal="right" vertical="center"/>
    </xf>
    <xf numFmtId="0" fontId="30" fillId="51" borderId="0" xfId="0" applyFont="1" applyFill="1" applyAlignment="1">
      <alignment vertical="center"/>
    </xf>
    <xf numFmtId="0" fontId="0" fillId="52" borderId="0" xfId="0" applyFill="1" applyAlignment="1">
      <alignment vertical="center"/>
    </xf>
    <xf numFmtId="0" fontId="21" fillId="51" borderId="0" xfId="58" applyFill="1" applyAlignment="1">
      <alignment horizontal="right" vertical="center"/>
    </xf>
    <xf numFmtId="167" fontId="0" fillId="36" borderId="0" xfId="0" applyNumberFormat="1" applyFill="1" applyAlignment="1">
      <alignment vertical="center"/>
    </xf>
    <xf numFmtId="0" fontId="21" fillId="36" borderId="0" xfId="58" applyFill="1" applyAlignment="1">
      <alignment horizontal="right" vertical="center"/>
    </xf>
    <xf numFmtId="0" fontId="21" fillId="55" borderId="0" xfId="58" applyFill="1" applyAlignment="1">
      <alignment horizontal="right" vertical="center"/>
    </xf>
    <xf numFmtId="0" fontId="21" fillId="52" borderId="0" xfId="58" applyFill="1" applyAlignment="1">
      <alignment horizontal="right" vertical="center"/>
    </xf>
    <xf numFmtId="2" fontId="0" fillId="56" borderId="10" xfId="0" applyNumberFormat="1" applyFill="1" applyBorder="1" applyAlignment="1">
      <alignment horizontal="center" vertical="center"/>
    </xf>
    <xf numFmtId="0" fontId="0" fillId="56" borderId="0" xfId="0" applyFill="1" applyAlignment="1">
      <alignment vertical="center"/>
    </xf>
    <xf numFmtId="2" fontId="0" fillId="56" borderId="10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56" borderId="17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56" borderId="12" xfId="0" applyNumberFormat="1" applyFill="1" applyBorder="1" applyAlignment="1">
      <alignment horizontal="center" vertical="center"/>
    </xf>
    <xf numFmtId="0" fontId="0" fillId="57" borderId="10" xfId="0" applyFill="1" applyBorder="1" applyAlignment="1">
      <alignment horizontal="center" vertical="center"/>
    </xf>
    <xf numFmtId="2" fontId="3" fillId="56" borderId="0" xfId="54" applyNumberFormat="1" applyFill="1" applyAlignment="1">
      <alignment vertical="top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227"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9FF99"/>
      <color rgb="FF99FF66"/>
      <color rgb="FF66FF66"/>
      <color rgb="FF00FF00"/>
      <color rgb="FFFFC7CE"/>
      <color rgb="FFFFCCCC"/>
      <color rgb="FFFFC000"/>
      <color rgb="FFB7B7FF"/>
      <color rgb="FFFF7C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ter Gutschow" id="{95E0D485-5FB5-467A-92EF-8C577E3F9705}" userId="S::dieter.gutschow@tneigroup.com::0060e370-a060-4fe0-beec-3ca9000d1324" providerId="AD"/>
</personList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9" dT="2021-05-07T16:43:47.33" personId="{95E0D485-5FB5-467A-92EF-8C577E3F9705}" id="{938932A1-D5D5-4FDE-B198-AF6A19032697}">
    <text>Cells in yellow are manually calculated to match switching steps.  Current flow won't match.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9" dT="2021-05-07T16:44:22.18" personId="{95E0D485-5FB5-467A-92EF-8C577E3F9705}" id="{7FE6F748-1E32-4FD4-A359-897A4B159F1F}">
    <text>Cells in yellow: Values are not correct, powerflow needs to be rerun.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A26" dT="2021-05-07T17:16:27.78" personId="{95E0D485-5FB5-467A-92EF-8C577E3F9705}" id="{47202AE5-0AD9-4CEE-8198-B96CA0EB6CB2}">
    <text>cells in yellow: manual value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9" dT="2021-05-14T15:36:07.85" personId="{95E0D485-5FB5-467A-92EF-8C577E3F9705}" id="{72BAEE49-1175-4927-BA32-D61222DDBF77}">
    <text>132kV line to Harker</text>
  </threadedComment>
  <threadedComment ref="D15" dT="2021-05-14T15:33:52.85" personId="{95E0D485-5FB5-467A-92EF-8C577E3F9705}" id="{C413539C-0517-420E-81BF-F2D71B425DDE}">
    <text>section of line from Chapelcross to T-off to Dumfries sector 414</text>
  </threadedComment>
  <threadedComment ref="D21" dT="2021-05-14T15:27:41.15" personId="{95E0D485-5FB5-467A-92EF-8C577E3F9705}" id="{2DC0D242-DE4F-49EC-A25F-BEEECC5BC521}">
    <text>Langholm 33kV A to Langholm T1</text>
  </threadedComment>
  <threadedComment ref="D22" dT="2021-05-14T15:27:08.00" personId="{95E0D485-5FB5-467A-92EF-8C577E3F9705}" id="{378EB08C-3C84-4387-A09D-BB9EC8ECFAFB}">
    <text>Langholm 33kV B to Langholm T2</text>
  </threadedComment>
  <threadedComment ref="D29" dT="2021-05-14T15:33:20.38" personId="{95E0D485-5FB5-467A-92EF-8C577E3F9705}" id="{427B8D46-A49E-4D5E-A490-0381491F6529}">
    <text>Section of line between Chapelcross and Lockerbie going to Dumfries Sector 414</text>
  </threadedComment>
  <threadedComment ref="D39" dT="2021-05-14T15:37:00.51" personId="{95E0D485-5FB5-467A-92EF-8C577E3F9705}" id="{A7C8555F-5868-4C52-89B9-4AB0CEBBEF24}">
    <text>Cable section of 132kV line A from Chapelcross 132kV to Getna</text>
  </threadedComment>
  <threadedComment ref="D40" dT="2021-05-14T15:37:00.51" personId="{95E0D485-5FB5-467A-92EF-8C577E3F9705}" id="{FCA88B07-1A55-4294-954C-15485D8BDEFF}">
    <text>Cable section of 132kV line A from Chapelcross 132kV to Getna</text>
  </threadedComment>
  <threadedComment ref="D41" dT="2021-05-14T15:38:26.84" personId="{95E0D485-5FB5-467A-92EF-8C577E3F9705}" id="{7F448787-6CE8-4417-88B7-4B04078C16A5}">
    <text>Cable section of 132kV line B from Chapelcross 132kV to Getna</text>
  </threadedComment>
  <threadedComment ref="D42" dT="2021-05-14T15:38:55.16" personId="{95E0D485-5FB5-467A-92EF-8C577E3F9705}" id="{6E6E0758-FBED-4211-B685-AA9A76AF0CB5}">
    <text>Overhead line B from Chapelcross 132kV to Getna</text>
  </threadedComment>
  <threadedComment ref="D43" dT="2021-05-14T15:30:26.63" personId="{95E0D485-5FB5-467A-92EF-8C577E3F9705}" id="{1E26B3C5-7D2A-4BD2-9B0F-685CD2464A8A}">
    <text>Gretna 33kV to T junction of line from Chapelcross to Langholm</text>
  </threadedComment>
  <threadedComment ref="E43" dT="2021-05-15T14:48:54.81" personId="{95E0D485-5FB5-467A-92EF-8C577E3F9705}" id="{1958CB95-5598-4F9B-989E-92AD93C0C461}">
    <text>Values beyond this point need to be calculated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BT153"/>
  <sheetViews>
    <sheetView showGridLines="0" zoomScale="80" zoomScaleNormal="80" workbookViewId="0">
      <pane xSplit="8" topLeftCell="S1" activePane="topRight" state="frozen"/>
      <selection activeCell="I9" sqref="I9"/>
      <selection pane="topRight" activeCell="G9" sqref="G9:G15"/>
    </sheetView>
  </sheetViews>
  <sheetFormatPr defaultColWidth="0" defaultRowHeight="15" customHeight="1" zeroHeight="1" x14ac:dyDescent="0.25"/>
  <cols>
    <col min="1" max="4" width="2.7109375" style="2" customWidth="1"/>
    <col min="5" max="5" width="18.5703125" style="4" customWidth="1"/>
    <col min="6" max="7" width="15.7109375" style="25" customWidth="1"/>
    <col min="8" max="8" width="2.7109375" style="4" customWidth="1"/>
    <col min="9" max="45" width="15.7109375" style="13" customWidth="1"/>
    <col min="46" max="46" width="6.855468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" x14ac:dyDescent="0.25">
      <c r="D6" s="3"/>
      <c r="E6" s="2"/>
      <c r="F6" s="28"/>
      <c r="G6" s="28"/>
      <c r="H6" s="2"/>
      <c r="I6" s="45" t="s">
        <v>242</v>
      </c>
      <c r="J6" s="45" t="s">
        <v>288</v>
      </c>
      <c r="K6" s="45" t="s">
        <v>243</v>
      </c>
      <c r="L6" s="45" t="s">
        <v>257</v>
      </c>
      <c r="M6" s="45" t="s">
        <v>256</v>
      </c>
      <c r="N6" s="45" t="s">
        <v>255</v>
      </c>
      <c r="O6" s="45" t="s">
        <v>254</v>
      </c>
      <c r="P6" s="45" t="s">
        <v>253</v>
      </c>
      <c r="Q6" s="45" t="s">
        <v>252</v>
      </c>
      <c r="R6" s="45" t="s">
        <v>251</v>
      </c>
      <c r="S6" s="45" t="s">
        <v>250</v>
      </c>
      <c r="T6" s="45" t="s">
        <v>249</v>
      </c>
      <c r="U6" s="45" t="s">
        <v>248</v>
      </c>
      <c r="V6" s="45" t="s">
        <v>247</v>
      </c>
      <c r="W6" s="45" t="s">
        <v>246</v>
      </c>
      <c r="X6" s="45" t="s">
        <v>245</v>
      </c>
      <c r="Y6" s="45" t="s">
        <v>300</v>
      </c>
      <c r="Z6" s="45" t="s">
        <v>376</v>
      </c>
      <c r="AA6" s="45" t="s">
        <v>244</v>
      </c>
      <c r="AB6" s="45" t="s">
        <v>259</v>
      </c>
      <c r="AC6" s="45" t="s">
        <v>258</v>
      </c>
      <c r="AD6" s="45" t="s">
        <v>260</v>
      </c>
      <c r="AE6" s="45" t="s">
        <v>261</v>
      </c>
      <c r="AF6" s="45" t="s">
        <v>262</v>
      </c>
      <c r="AG6" s="45" t="s">
        <v>263</v>
      </c>
      <c r="AH6" s="45" t="s">
        <v>377</v>
      </c>
      <c r="AI6" s="45" t="s">
        <v>265</v>
      </c>
      <c r="AJ6" s="45" t="s">
        <v>264</v>
      </c>
      <c r="AK6" s="45" t="s">
        <v>266</v>
      </c>
      <c r="AL6" s="45" t="s">
        <v>267</v>
      </c>
      <c r="AM6" s="45" t="s">
        <v>269</v>
      </c>
      <c r="AN6" s="45" t="s">
        <v>268</v>
      </c>
      <c r="AO6" s="45" t="s">
        <v>271</v>
      </c>
      <c r="AP6" s="45" t="s">
        <v>272</v>
      </c>
      <c r="AQ6" s="45" t="s">
        <v>273</v>
      </c>
      <c r="AR6" s="45" t="s">
        <v>298</v>
      </c>
      <c r="AS6" s="45" t="s">
        <v>299</v>
      </c>
      <c r="AT6" s="45"/>
      <c r="AU6" s="50" t="s">
        <v>199</v>
      </c>
      <c r="AV6" s="50" t="s">
        <v>204</v>
      </c>
      <c r="AW6" s="50" t="s">
        <v>205</v>
      </c>
      <c r="AX6" s="50" t="s">
        <v>206</v>
      </c>
      <c r="AY6" s="50" t="s">
        <v>207</v>
      </c>
      <c r="AZ6" s="50" t="s">
        <v>208</v>
      </c>
      <c r="BA6" s="50" t="s">
        <v>200</v>
      </c>
      <c r="BB6" s="50" t="s">
        <v>201</v>
      </c>
      <c r="BC6" s="50" t="s">
        <v>202</v>
      </c>
      <c r="BD6" s="50" t="s">
        <v>203</v>
      </c>
      <c r="BE6" s="50" t="s">
        <v>209</v>
      </c>
      <c r="BF6" s="50" t="s">
        <v>195</v>
      </c>
      <c r="BG6" s="50" t="s">
        <v>196</v>
      </c>
      <c r="BH6" s="50" t="s">
        <v>197</v>
      </c>
      <c r="BI6" s="50" t="s">
        <v>198</v>
      </c>
      <c r="BJ6" s="50" t="s">
        <v>274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18</v>
      </c>
      <c r="J7" s="44"/>
      <c r="K7" s="63">
        <f>SUM(K9:K16)</f>
        <v>4.5120131339953238</v>
      </c>
      <c r="L7" s="63">
        <f t="shared" ref="L7:AQ7" si="0">SUM(L9:L16)</f>
        <v>4.5120131339953238</v>
      </c>
      <c r="M7" s="63">
        <f t="shared" si="0"/>
        <v>4.5120131339953238</v>
      </c>
      <c r="N7" s="63">
        <f t="shared" si="0"/>
        <v>5.0106280754938757</v>
      </c>
      <c r="O7" s="63">
        <f t="shared" si="0"/>
        <v>5.0106280754938757</v>
      </c>
      <c r="P7" s="63">
        <f t="shared" si="0"/>
        <v>5.5140178134928943</v>
      </c>
      <c r="Q7" s="63">
        <f t="shared" si="0"/>
        <v>5.5140178134928943</v>
      </c>
      <c r="R7" s="63">
        <f t="shared" si="0"/>
        <v>5.5491083610674226</v>
      </c>
      <c r="S7" s="63">
        <f t="shared" si="0"/>
        <v>5.5491083610674226</v>
      </c>
      <c r="T7" s="63">
        <f t="shared" si="0"/>
        <v>5.5491083610674226</v>
      </c>
      <c r="U7" s="63">
        <f t="shared" si="0"/>
        <v>5.6468813064257048</v>
      </c>
      <c r="V7" s="63">
        <f t="shared" si="0"/>
        <v>5.6468813064257048</v>
      </c>
      <c r="W7" s="63">
        <f t="shared" si="0"/>
        <v>5.6468813064257048</v>
      </c>
      <c r="X7" s="63">
        <f t="shared" si="0"/>
        <v>5.6468813064257048</v>
      </c>
      <c r="Y7" s="63">
        <f t="shared" si="0"/>
        <v>5.6468813064257048</v>
      </c>
      <c r="Z7" s="63">
        <f t="shared" si="0"/>
        <v>15.901884033668395</v>
      </c>
      <c r="AA7" s="63">
        <f t="shared" si="0"/>
        <v>26.156886760911085</v>
      </c>
      <c r="AB7" s="63">
        <f t="shared" si="0"/>
        <v>30.884519221484275</v>
      </c>
      <c r="AC7" s="63">
        <f t="shared" si="0"/>
        <v>37.533649533537002</v>
      </c>
      <c r="AD7" s="63">
        <f t="shared" si="0"/>
        <v>45.21458416768715</v>
      </c>
      <c r="AE7" s="63">
        <f t="shared" si="0"/>
        <v>39.350663939063764</v>
      </c>
      <c r="AF7" s="63">
        <f t="shared" si="0"/>
        <v>39.350663939063764</v>
      </c>
      <c r="AG7" s="63">
        <f t="shared" si="0"/>
        <v>66.813535629931636</v>
      </c>
      <c r="AH7" s="63">
        <f t="shared" si="0"/>
        <v>66.813535629931636</v>
      </c>
      <c r="AI7" s="63">
        <f t="shared" si="0"/>
        <v>66.813535629931636</v>
      </c>
      <c r="AJ7" s="63">
        <f t="shared" si="0"/>
        <v>66.813535629931636</v>
      </c>
      <c r="AK7" s="63">
        <f t="shared" si="0"/>
        <v>58.197604579300503</v>
      </c>
      <c r="AL7" s="63">
        <f t="shared" si="0"/>
        <v>61.063750597291538</v>
      </c>
      <c r="AM7" s="63">
        <f t="shared" si="0"/>
        <v>55.912766756247883</v>
      </c>
      <c r="AN7" s="63">
        <f t="shared" si="0"/>
        <v>55.912766756247883</v>
      </c>
      <c r="AO7" s="63">
        <f t="shared" si="0"/>
        <v>55.912766756247883</v>
      </c>
      <c r="AP7" s="63">
        <f t="shared" si="0"/>
        <v>55.912766756247883</v>
      </c>
      <c r="AQ7" s="63">
        <f t="shared" si="0"/>
        <v>55.912766756247883</v>
      </c>
      <c r="AR7" s="78">
        <v>33</v>
      </c>
      <c r="AS7" s="78">
        <v>34</v>
      </c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15</v>
      </c>
      <c r="G8" s="29" t="s">
        <v>16</v>
      </c>
      <c r="I8" s="23" t="s">
        <v>311</v>
      </c>
      <c r="J8" s="23" t="s">
        <v>210</v>
      </c>
      <c r="K8" s="23" t="s">
        <v>211</v>
      </c>
      <c r="L8" s="23" t="s">
        <v>212</v>
      </c>
      <c r="M8" s="23" t="s">
        <v>213</v>
      </c>
      <c r="N8" s="23" t="s">
        <v>214</v>
      </c>
      <c r="O8" s="23" t="s">
        <v>215</v>
      </c>
      <c r="P8" s="23" t="s">
        <v>216</v>
      </c>
      <c r="Q8" s="23" t="s">
        <v>217</v>
      </c>
      <c r="R8" s="23" t="s">
        <v>218</v>
      </c>
      <c r="S8" s="23" t="s">
        <v>219</v>
      </c>
      <c r="T8" s="23" t="s">
        <v>220</v>
      </c>
      <c r="U8" s="23" t="s">
        <v>221</v>
      </c>
      <c r="V8" s="23" t="s">
        <v>222</v>
      </c>
      <c r="W8" s="23" t="s">
        <v>223</v>
      </c>
      <c r="X8" s="23" t="s">
        <v>224</v>
      </c>
      <c r="Y8" s="23" t="s">
        <v>225</v>
      </c>
      <c r="Z8" s="23" t="s">
        <v>226</v>
      </c>
      <c r="AA8" s="23" t="s">
        <v>227</v>
      </c>
      <c r="AB8" s="23" t="s">
        <v>228</v>
      </c>
      <c r="AC8" s="23" t="s">
        <v>229</v>
      </c>
      <c r="AD8" s="23" t="s">
        <v>230</v>
      </c>
      <c r="AE8" s="23" t="s">
        <v>231</v>
      </c>
      <c r="AF8" s="23" t="s">
        <v>232</v>
      </c>
      <c r="AG8" s="23" t="s">
        <v>233</v>
      </c>
      <c r="AH8" s="23" t="s">
        <v>234</v>
      </c>
      <c r="AI8" s="23" t="s">
        <v>235</v>
      </c>
      <c r="AJ8" s="23" t="s">
        <v>236</v>
      </c>
      <c r="AK8" s="23" t="s">
        <v>237</v>
      </c>
      <c r="AL8" s="23" t="s">
        <v>238</v>
      </c>
      <c r="AM8" s="23" t="s">
        <v>239</v>
      </c>
      <c r="AN8" s="23" t="s">
        <v>240</v>
      </c>
      <c r="AO8" s="23" t="s">
        <v>241</v>
      </c>
      <c r="AP8" s="23" t="s">
        <v>270</v>
      </c>
      <c r="AQ8" s="23" t="s">
        <v>301</v>
      </c>
      <c r="AR8" s="23" t="s">
        <v>302</v>
      </c>
      <c r="AS8" s="23" t="s">
        <v>303</v>
      </c>
      <c r="AT8" s="62"/>
      <c r="AU8" s="23" t="s">
        <v>27</v>
      </c>
      <c r="AV8" s="23" t="s">
        <v>28</v>
      </c>
      <c r="AW8" s="23" t="s">
        <v>29</v>
      </c>
      <c r="AX8" s="23" t="s">
        <v>30</v>
      </c>
      <c r="AY8" s="23" t="s">
        <v>31</v>
      </c>
      <c r="AZ8" s="23" t="s">
        <v>32</v>
      </c>
      <c r="BA8" s="23" t="s">
        <v>33</v>
      </c>
      <c r="BB8" s="23" t="s">
        <v>34</v>
      </c>
      <c r="BC8" s="23" t="s">
        <v>35</v>
      </c>
      <c r="BD8" s="23" t="s">
        <v>36</v>
      </c>
      <c r="BE8" s="23" t="s">
        <v>37</v>
      </c>
      <c r="BF8" s="23" t="s">
        <v>38</v>
      </c>
      <c r="BG8" s="23" t="s">
        <v>39</v>
      </c>
      <c r="BH8" s="23" t="s">
        <v>40</v>
      </c>
      <c r="BI8" s="23" t="s">
        <v>41</v>
      </c>
      <c r="BJ8" s="23" t="s">
        <v>42</v>
      </c>
      <c r="BK8" s="18"/>
      <c r="BL8" s="18"/>
      <c r="BM8" s="18"/>
      <c r="BN8" s="18"/>
      <c r="BO8" s="18"/>
    </row>
    <row r="9" spans="1:68" x14ac:dyDescent="0.25">
      <c r="E9" s="11" t="s">
        <v>20</v>
      </c>
      <c r="F9" s="30">
        <v>0</v>
      </c>
      <c r="G9" s="30">
        <v>45</v>
      </c>
      <c r="I9" s="16">
        <v>0</v>
      </c>
      <c r="J9" s="16">
        <v>0</v>
      </c>
      <c r="K9" s="16">
        <v>4.5120131339953238</v>
      </c>
      <c r="L9" s="16">
        <v>4.5120131339953238</v>
      </c>
      <c r="M9" s="16">
        <v>4.5120131339953238</v>
      </c>
      <c r="N9" s="16">
        <v>5.0106280754938757</v>
      </c>
      <c r="O9" s="16">
        <v>5.0106280754938757</v>
      </c>
      <c r="P9" s="16">
        <v>5.5140178134928943</v>
      </c>
      <c r="Q9" s="16">
        <v>5.5140178134928943</v>
      </c>
      <c r="R9" s="16">
        <v>5.5491083610674226</v>
      </c>
      <c r="S9" s="16">
        <v>5.5491083610674226</v>
      </c>
      <c r="T9" s="16">
        <v>5.5491083610674226</v>
      </c>
      <c r="U9" s="16">
        <v>5.6468813064257048</v>
      </c>
      <c r="V9" s="16">
        <v>5.6468813064257048</v>
      </c>
      <c r="W9" s="16">
        <v>5.6468813064257048</v>
      </c>
      <c r="X9" s="16">
        <v>5.6468813064257048</v>
      </c>
      <c r="Y9" s="16">
        <v>5.6468813064257048</v>
      </c>
      <c r="Z9" s="37">
        <f>(AA9+X9)/2</f>
        <v>15.901884033668395</v>
      </c>
      <c r="AA9" s="40">
        <v>26.156886760911085</v>
      </c>
      <c r="AB9" s="16">
        <v>30.884519221484275</v>
      </c>
      <c r="AC9" s="37">
        <f t="shared" ref="AC9:AS9" si="1">AC19-SUM(AC10:AC15)</f>
        <v>19.733649533337001</v>
      </c>
      <c r="AD9" s="37">
        <f t="shared" si="1"/>
        <v>27.414584167487149</v>
      </c>
      <c r="AE9" s="37">
        <f t="shared" si="1"/>
        <v>21.550663938863764</v>
      </c>
      <c r="AF9" s="37">
        <f t="shared" si="1"/>
        <v>21.550663938863764</v>
      </c>
      <c r="AG9" s="37">
        <f t="shared" si="1"/>
        <v>44.563535629731646</v>
      </c>
      <c r="AH9" s="37">
        <f t="shared" si="1"/>
        <v>44.563535629731646</v>
      </c>
      <c r="AI9" s="37">
        <f t="shared" si="1"/>
        <v>34.563535629731646</v>
      </c>
      <c r="AJ9" s="37">
        <f t="shared" si="1"/>
        <v>34.563535629731646</v>
      </c>
      <c r="AK9" s="37">
        <f t="shared" si="1"/>
        <v>25.947604579100499</v>
      </c>
      <c r="AL9" s="37">
        <f t="shared" si="1"/>
        <v>28.813750597091534</v>
      </c>
      <c r="AM9" s="37">
        <f t="shared" si="1"/>
        <v>23.66276675604788</v>
      </c>
      <c r="AN9" s="37">
        <f t="shared" si="1"/>
        <v>23.66276675604788</v>
      </c>
      <c r="AO9" s="37">
        <f t="shared" si="1"/>
        <v>23.66276675604788</v>
      </c>
      <c r="AP9" s="37">
        <f t="shared" si="1"/>
        <v>23.66276675604788</v>
      </c>
      <c r="AQ9" s="37">
        <f t="shared" si="1"/>
        <v>23.66276675604788</v>
      </c>
      <c r="AR9" s="37">
        <f t="shared" si="1"/>
        <v>23.66276675604788</v>
      </c>
      <c r="AS9" s="37">
        <f t="shared" si="1"/>
        <v>23.66276675604788</v>
      </c>
      <c r="AT9" s="16"/>
      <c r="AU9" s="16">
        <v>4.500000021999945</v>
      </c>
      <c r="AV9" s="16">
        <v>4.5120131339953238</v>
      </c>
      <c r="AW9" s="16">
        <v>4.5120131339953238</v>
      </c>
      <c r="AX9" s="16">
        <v>5.0106280754938757</v>
      </c>
      <c r="AY9" s="16">
        <v>5.5140178134928943</v>
      </c>
      <c r="AZ9" s="16">
        <v>5.5491083610674226</v>
      </c>
      <c r="BA9" s="16">
        <v>5.6468813064257048</v>
      </c>
      <c r="BB9" s="16">
        <v>26.156886760911085</v>
      </c>
      <c r="BC9" s="16">
        <v>30.884519221484275</v>
      </c>
      <c r="BD9" s="16">
        <v>17.533649464314543</v>
      </c>
      <c r="BE9" s="16">
        <v>25.214584101225853</v>
      </c>
      <c r="BF9" s="16">
        <v>19.350644343221273</v>
      </c>
      <c r="BG9" s="16">
        <v>41.813535318721151</v>
      </c>
      <c r="BH9" s="16">
        <v>33.197566437258423</v>
      </c>
      <c r="BI9" s="16">
        <v>36.063750320951556</v>
      </c>
      <c r="BJ9" s="16">
        <v>30.912733213392301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2.0000000267028642E-10</v>
      </c>
      <c r="AD11" s="16">
        <v>2.0000000267028642E-10</v>
      </c>
      <c r="AE11" s="16">
        <v>2.0000000267028642E-10</v>
      </c>
      <c r="AF11" s="16">
        <v>2.0000000267028642E-10</v>
      </c>
      <c r="AG11" s="16">
        <v>2.0000000267028642E-10</v>
      </c>
      <c r="AH11" s="16">
        <v>2.0000000267028642E-10</v>
      </c>
      <c r="AI11" s="16">
        <v>2.0000000267028642E-10</v>
      </c>
      <c r="AJ11" s="16">
        <v>2.0000000267028642E-10</v>
      </c>
      <c r="AK11" s="16">
        <v>2.0000000267028639E-10</v>
      </c>
      <c r="AL11" s="16">
        <v>2.0000000267028637E-10</v>
      </c>
      <c r="AM11" s="16">
        <v>2.0000000267028642E-10</v>
      </c>
      <c r="AN11" s="16">
        <v>2.0000000267028642E-10</v>
      </c>
      <c r="AO11" s="16">
        <v>2.0000000267028642E-10</v>
      </c>
      <c r="AP11" s="16">
        <v>2.0000000267028642E-10</v>
      </c>
      <c r="AQ11" s="16">
        <v>2.0000000267028642E-10</v>
      </c>
      <c r="AR11" s="16">
        <v>2.0000000267028642E-10</v>
      </c>
      <c r="AS11" s="16">
        <v>2.0000000267028642E-10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2.0000000267028642E-10</v>
      </c>
      <c r="BE11" s="16">
        <v>2.0000000267028639E-10</v>
      </c>
      <c r="BF11" s="16">
        <v>2.0000000267028637E-10</v>
      </c>
      <c r="BG11" s="16">
        <v>2.0000000267028642E-10</v>
      </c>
      <c r="BH11" s="16">
        <v>2.0000000267028639E-10</v>
      </c>
      <c r="BI11" s="16">
        <v>2.0000000267028637E-10</v>
      </c>
      <c r="BJ11" s="16">
        <v>2.0000000267028642E-10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37">
        <f>0.2*$G12</f>
        <v>2.4000000000000004</v>
      </c>
      <c r="AD12" s="37">
        <f>0.2*$G12</f>
        <v>2.4000000000000004</v>
      </c>
      <c r="AE12" s="37">
        <f t="shared" ref="AE12:AF12" si="2">0.2*$G12</f>
        <v>2.4000000000000004</v>
      </c>
      <c r="AF12" s="37">
        <f t="shared" si="2"/>
        <v>2.4000000000000004</v>
      </c>
      <c r="AG12" s="37">
        <f>0.25*$G12</f>
        <v>3</v>
      </c>
      <c r="AH12" s="37">
        <f>0.25*$G12</f>
        <v>3</v>
      </c>
      <c r="AI12" s="37">
        <f>0.45*$G12</f>
        <v>5.4</v>
      </c>
      <c r="AJ12" s="37">
        <f t="shared" ref="AJ12:AS12" si="3">0.45*$G12</f>
        <v>5.4</v>
      </c>
      <c r="AK12" s="37">
        <f t="shared" si="3"/>
        <v>5.4</v>
      </c>
      <c r="AL12" s="37">
        <f t="shared" si="3"/>
        <v>5.4</v>
      </c>
      <c r="AM12" s="37">
        <f t="shared" si="3"/>
        <v>5.4</v>
      </c>
      <c r="AN12" s="37">
        <f t="shared" si="3"/>
        <v>5.4</v>
      </c>
      <c r="AO12" s="37">
        <f t="shared" si="3"/>
        <v>5.4</v>
      </c>
      <c r="AP12" s="37">
        <f t="shared" si="3"/>
        <v>5.4</v>
      </c>
      <c r="AQ12" s="37">
        <f t="shared" si="3"/>
        <v>5.4</v>
      </c>
      <c r="AR12" s="37">
        <f t="shared" si="3"/>
        <v>5.4</v>
      </c>
      <c r="AS12" s="37">
        <f t="shared" si="3"/>
        <v>5.4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4.999999951435548</v>
      </c>
      <c r="BH12" s="16">
        <v>5.0000148792421291</v>
      </c>
      <c r="BI12" s="16">
        <v>5.000000180090086</v>
      </c>
      <c r="BJ12" s="16">
        <v>5.0000130454949465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10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37">
        <f>0.2*$G14</f>
        <v>7.6000000000000005</v>
      </c>
      <c r="AD14" s="37">
        <f>0.2*$G14</f>
        <v>7.6000000000000005</v>
      </c>
      <c r="AE14" s="37">
        <f t="shared" ref="AE14:AF15" si="4">0.2*$G14</f>
        <v>7.6000000000000005</v>
      </c>
      <c r="AF14" s="37">
        <f t="shared" si="4"/>
        <v>7.6000000000000005</v>
      </c>
      <c r="AG14" s="37">
        <f>0.25*$G14</f>
        <v>9.5</v>
      </c>
      <c r="AH14" s="37">
        <f>0.25*$G14</f>
        <v>9.5</v>
      </c>
      <c r="AI14" s="37">
        <f>0.45*$G14</f>
        <v>17.100000000000001</v>
      </c>
      <c r="AJ14" s="37">
        <f t="shared" ref="AJ14:AS14" si="5">0.45*$G14</f>
        <v>17.100000000000001</v>
      </c>
      <c r="AK14" s="37">
        <f t="shared" si="5"/>
        <v>17.100000000000001</v>
      </c>
      <c r="AL14" s="37">
        <f t="shared" si="5"/>
        <v>17.100000000000001</v>
      </c>
      <c r="AM14" s="37">
        <f t="shared" si="5"/>
        <v>17.100000000000001</v>
      </c>
      <c r="AN14" s="37">
        <f t="shared" si="5"/>
        <v>17.100000000000001</v>
      </c>
      <c r="AO14" s="37">
        <f t="shared" si="5"/>
        <v>17.100000000000001</v>
      </c>
      <c r="AP14" s="37">
        <f t="shared" si="5"/>
        <v>17.100000000000001</v>
      </c>
      <c r="AQ14" s="37">
        <f t="shared" si="5"/>
        <v>17.100000000000001</v>
      </c>
      <c r="AR14" s="37">
        <f t="shared" si="5"/>
        <v>17.100000000000001</v>
      </c>
      <c r="AS14" s="37">
        <f t="shared" si="5"/>
        <v>17.100000000000001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20.000000069022455</v>
      </c>
      <c r="BE14" s="16">
        <v>20.000000066261293</v>
      </c>
      <c r="BF14" s="16">
        <v>20.000019595642488</v>
      </c>
      <c r="BG14" s="16">
        <v>20.000000359574951</v>
      </c>
      <c r="BH14" s="16">
        <v>20.000023262599953</v>
      </c>
      <c r="BI14" s="16">
        <v>20.000000096049902</v>
      </c>
      <c r="BJ14" s="16">
        <v>20.000020497160634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37">
        <f>0.2*$G15</f>
        <v>7.8000000000000007</v>
      </c>
      <c r="AD15" s="37">
        <f>0.2*$G15</f>
        <v>7.8000000000000007</v>
      </c>
      <c r="AE15" s="37">
        <f t="shared" si="4"/>
        <v>7.8000000000000007</v>
      </c>
      <c r="AF15" s="37">
        <f t="shared" si="4"/>
        <v>7.8000000000000007</v>
      </c>
      <c r="AG15" s="37">
        <f>0.25*$G15</f>
        <v>9.75</v>
      </c>
      <c r="AH15" s="37">
        <f>0.25*$G15</f>
        <v>9.75</v>
      </c>
      <c r="AI15" s="37">
        <f>0.25*$G15</f>
        <v>9.75</v>
      </c>
      <c r="AJ15" s="37">
        <f t="shared" ref="AJ15:AS15" si="6">0.25*$G15</f>
        <v>9.75</v>
      </c>
      <c r="AK15" s="37">
        <f t="shared" si="6"/>
        <v>9.75</v>
      </c>
      <c r="AL15" s="37">
        <f t="shared" si="6"/>
        <v>9.75</v>
      </c>
      <c r="AM15" s="37">
        <f t="shared" si="6"/>
        <v>9.75</v>
      </c>
      <c r="AN15" s="37">
        <f t="shared" si="6"/>
        <v>9.75</v>
      </c>
      <c r="AO15" s="37">
        <f t="shared" si="6"/>
        <v>9.75</v>
      </c>
      <c r="AP15" s="37">
        <f t="shared" si="6"/>
        <v>9.75</v>
      </c>
      <c r="AQ15" s="37">
        <f t="shared" si="6"/>
        <v>9.75</v>
      </c>
      <c r="AR15" s="37">
        <f t="shared" si="6"/>
        <v>9.75</v>
      </c>
      <c r="AS15" s="37">
        <f t="shared" si="6"/>
        <v>9.75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x14ac:dyDescent="0.25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spans="2:69" ht="15" customHeight="1" x14ac:dyDescent="0.25"/>
    <row r="18" spans="2:69" ht="15" customHeight="1" x14ac:dyDescent="0.25">
      <c r="B18" s="5" t="s">
        <v>14</v>
      </c>
      <c r="C18" s="5"/>
      <c r="D18" s="5"/>
      <c r="E18" s="6"/>
      <c r="F18" s="26"/>
      <c r="G18" s="26"/>
      <c r="H18" s="1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14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4"/>
      <c r="BQ18" s="4"/>
    </row>
    <row r="19" spans="2:69" ht="15" customHeight="1" x14ac:dyDescent="0.25">
      <c r="K19" s="16">
        <v>4.5120131339953238</v>
      </c>
      <c r="L19" s="16">
        <v>4.5120131339953238</v>
      </c>
      <c r="M19" s="16">
        <v>4.5120131339953238</v>
      </c>
      <c r="N19" s="16">
        <v>5.0106280754938757</v>
      </c>
      <c r="O19" s="16">
        <v>5.0106280754938757</v>
      </c>
      <c r="P19" s="16">
        <v>5.5140178134928943</v>
      </c>
      <c r="Q19" s="16">
        <v>5.5140178134928943</v>
      </c>
      <c r="R19" s="16">
        <v>5.5491083610674226</v>
      </c>
      <c r="S19" s="16">
        <v>5.5491083610674226</v>
      </c>
      <c r="T19" s="16">
        <v>5.5491083610674226</v>
      </c>
      <c r="U19" s="16">
        <v>5.6468813064257048</v>
      </c>
      <c r="V19" s="16">
        <v>5.6468813064257048</v>
      </c>
      <c r="W19" s="16">
        <v>5.6468813064257048</v>
      </c>
      <c r="X19" s="16">
        <v>5.6468813064257048</v>
      </c>
      <c r="Y19" s="16"/>
      <c r="Z19" s="16">
        <v>26.156886760911085</v>
      </c>
      <c r="AA19" s="16">
        <v>26.156886760911085</v>
      </c>
      <c r="AB19" s="16">
        <v>30.884519221484275</v>
      </c>
      <c r="AC19" s="16">
        <v>37.533649533537002</v>
      </c>
      <c r="AD19" s="16">
        <v>45.21458416768715</v>
      </c>
      <c r="AE19" s="16">
        <v>39.350663939063764</v>
      </c>
      <c r="AF19" s="16">
        <v>39.350663939063764</v>
      </c>
      <c r="AG19" s="16">
        <v>66.81353562993165</v>
      </c>
      <c r="AH19" s="16">
        <v>66.81353562993165</v>
      </c>
      <c r="AI19" s="16">
        <v>66.81353562993165</v>
      </c>
      <c r="AJ19" s="16">
        <v>66.81353562993165</v>
      </c>
      <c r="AK19" s="16">
        <v>58.197604579300503</v>
      </c>
      <c r="AL19" s="16">
        <v>61.063750597291538</v>
      </c>
      <c r="AM19" s="16">
        <v>55.912766756247883</v>
      </c>
      <c r="AN19" s="16">
        <v>55.912766756247883</v>
      </c>
      <c r="AO19" s="16">
        <v>55.912766756247883</v>
      </c>
      <c r="AP19" s="16">
        <v>55.912766756247883</v>
      </c>
      <c r="AQ19" s="16">
        <v>55.912766756247883</v>
      </c>
      <c r="AR19" s="16">
        <v>55.912766756247883</v>
      </c>
      <c r="AS19" s="16">
        <v>55.912766756247883</v>
      </c>
    </row>
    <row r="20" spans="2:69" ht="15" customHeight="1" x14ac:dyDescent="0.25">
      <c r="E20" s="110"/>
    </row>
    <row r="21" spans="2:69" ht="15" customHeight="1" x14ac:dyDescent="0.25"/>
    <row r="22" spans="2:69" ht="15" customHeight="1" x14ac:dyDescent="0.25"/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</sheetData>
  <sheetProtection formatCells="0" formatColumns="0" formatRows="0" sort="0" autoFilter="0"/>
  <phoneticPr fontId="28" type="noConversion"/>
  <conditionalFormatting sqref="E9:G16">
    <cfRule type="cellIs" dxfId="226" priority="5" operator="equal">
      <formula>""</formula>
    </cfRule>
  </conditionalFormatting>
  <conditionalFormatting sqref="I9:BO16">
    <cfRule type="cellIs" dxfId="225" priority="4" operator="equal">
      <formula>""</formula>
    </cfRule>
  </conditionalFormatting>
  <conditionalFormatting sqref="I9:BO16">
    <cfRule type="expression" dxfId="224" priority="3">
      <formula>IF(I9&lt;$F9,1,IF(I9&gt;$G9,1,0))</formula>
    </cfRule>
  </conditionalFormatting>
  <conditionalFormatting sqref="K19:AS19">
    <cfRule type="cellIs" dxfId="223" priority="2" operator="equal">
      <formula>""</formula>
    </cfRule>
  </conditionalFormatting>
  <conditionalFormatting sqref="K19:AS19">
    <cfRule type="expression" dxfId="222" priority="1">
      <formula>IF(K19&lt;$F19,1,IF(K19&gt;$G19,1,0))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BV83"/>
  <sheetViews>
    <sheetView showGridLines="0" zoomScale="80" zoomScaleNormal="80" workbookViewId="0">
      <pane xSplit="6" topLeftCell="W1" activePane="topRight" state="frozen"/>
      <selection activeCell="AN240" sqref="AN240"/>
      <selection pane="topRight" activeCell="AA16" sqref="AA16"/>
    </sheetView>
  </sheetViews>
  <sheetFormatPr defaultColWidth="0" defaultRowHeight="15" customHeight="1" x14ac:dyDescent="0.25"/>
  <cols>
    <col min="1" max="3" width="2.7109375" style="2" customWidth="1"/>
    <col min="4" max="4" width="20.5703125" style="2" bestFit="1" customWidth="1"/>
    <col min="5" max="5" width="30.7109375" style="4" customWidth="1"/>
    <col min="6" max="6" width="2.7109375" style="4" customWidth="1"/>
    <col min="7" max="7" width="15.7109375" style="13" customWidth="1"/>
    <col min="8" max="41" width="15.7109375" style="4" customWidth="1"/>
    <col min="42" max="44" width="11.42578125" style="4" customWidth="1"/>
    <col min="45" max="65" width="15.7109375" style="4" customWidth="1"/>
    <col min="66" max="66" width="2.7109375" style="2" customWidth="1"/>
    <col min="67" max="74" width="0" style="2" hidden="1" customWidth="1"/>
    <col min="75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78.75" customHeight="1" x14ac:dyDescent="0.25">
      <c r="D6" s="3"/>
      <c r="E6" s="2"/>
      <c r="F6" s="2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2"/>
      <c r="G7" s="22" t="s">
        <v>18</v>
      </c>
      <c r="H7" s="2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290</v>
      </c>
      <c r="AU7" s="36" t="s">
        <v>290</v>
      </c>
      <c r="AV7" s="36" t="s">
        <v>289</v>
      </c>
      <c r="AW7" s="36">
        <v>5.6</v>
      </c>
      <c r="AX7" s="36" t="s">
        <v>291</v>
      </c>
      <c r="AY7" s="36" t="s">
        <v>292</v>
      </c>
      <c r="AZ7" s="36" t="s">
        <v>293</v>
      </c>
      <c r="BA7" s="36" t="s">
        <v>295</v>
      </c>
      <c r="BB7" s="36">
        <v>18</v>
      </c>
      <c r="BC7" s="36">
        <v>19</v>
      </c>
      <c r="BD7" s="36" t="s">
        <v>294</v>
      </c>
      <c r="BE7" s="36" t="s">
        <v>296</v>
      </c>
      <c r="BF7" s="36">
        <v>25</v>
      </c>
      <c r="BG7" s="36">
        <v>26</v>
      </c>
      <c r="BH7" s="36" t="s">
        <v>297</v>
      </c>
      <c r="BI7" s="2"/>
      <c r="BJ7" s="2"/>
      <c r="BK7" s="2"/>
      <c r="BL7" s="2"/>
      <c r="BM7" s="2"/>
    </row>
    <row r="8" spans="1:66" x14ac:dyDescent="0.25">
      <c r="D8" s="2" t="str">
        <f>'Lines - Loading'!C8</f>
        <v>network</v>
      </c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D9" s="2" t="str">
        <f>'Lines - Loading'!C9</f>
        <v>chapelcross33kv</v>
      </c>
      <c r="E9" s="76" t="str">
        <f>'Lines - Loading'!E9</f>
        <v>lne_CHAP1-_HAKB1-_1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37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37">
        <v>0</v>
      </c>
      <c r="AQ9" s="37">
        <v>0</v>
      </c>
      <c r="AR9" s="16"/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/>
      <c r="BJ9" s="16"/>
      <c r="BK9" s="16"/>
      <c r="BL9" s="16"/>
      <c r="BM9" s="16"/>
    </row>
    <row r="10" spans="1:66" x14ac:dyDescent="0.25">
      <c r="D10" s="2" t="str">
        <f>'Lines - Loading'!C10</f>
        <v>chapelcross33kv</v>
      </c>
      <c r="E10" s="76" t="str">
        <f>'Lines - Loading'!E10</f>
        <v>CRAG5B_LAHO5-_1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37">
        <v>0</v>
      </c>
      <c r="X10" s="16">
        <v>0</v>
      </c>
      <c r="Y10" s="16">
        <v>0</v>
      </c>
      <c r="Z10" s="16">
        <v>0</v>
      </c>
      <c r="AA10" s="16">
        <v>1.7211992758876173E-8</v>
      </c>
      <c r="AB10" s="16">
        <v>2.1179671505400538E-8</v>
      </c>
      <c r="AC10" s="16">
        <v>2.210738082713651E-8</v>
      </c>
      <c r="AD10" s="16">
        <v>2.210738082713651E-8</v>
      </c>
      <c r="AE10" s="16">
        <v>2.1958428230302913E-8</v>
      </c>
      <c r="AF10" s="16">
        <v>2.1958428230302913E-8</v>
      </c>
      <c r="AG10" s="16">
        <v>2.1958428230302913E-8</v>
      </c>
      <c r="AH10" s="16">
        <v>2.205805269811643E-8</v>
      </c>
      <c r="AI10" s="16">
        <v>2.1967089513444432E-8</v>
      </c>
      <c r="AJ10" s="16">
        <v>2.1946570070604514E-8</v>
      </c>
      <c r="AK10" s="16">
        <v>2.1946570070604514E-8</v>
      </c>
      <c r="AL10" s="16">
        <v>2.1946570070604514E-8</v>
      </c>
      <c r="AM10" s="16">
        <v>2.1946570070604514E-8</v>
      </c>
      <c r="AN10" s="16">
        <v>2.1946570070604514E-8</v>
      </c>
      <c r="AO10" s="16">
        <v>2.1946570070604514E-8</v>
      </c>
      <c r="AP10" s="37">
        <v>2.1946570070604514E-8</v>
      </c>
      <c r="AQ10" s="37">
        <v>2.1946570070604514E-8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1.7211992758876173E-8</v>
      </c>
      <c r="BC10" s="16">
        <v>2.1179671505400538E-8</v>
      </c>
      <c r="BD10" s="16">
        <v>2.210738082713651E-8</v>
      </c>
      <c r="BE10" s="16">
        <v>2.1958428230302913E-8</v>
      </c>
      <c r="BF10" s="16">
        <v>2.205805269811643E-8</v>
      </c>
      <c r="BG10" s="16">
        <v>2.1967089513444432E-8</v>
      </c>
      <c r="BH10" s="16">
        <v>2.1946570070604514E-8</v>
      </c>
      <c r="BI10" s="16"/>
      <c r="BJ10" s="16"/>
      <c r="BK10" s="16"/>
      <c r="BL10" s="16"/>
      <c r="BM10" s="16"/>
    </row>
    <row r="11" spans="1:66" x14ac:dyDescent="0.25">
      <c r="D11" s="2" t="str">
        <f>'Lines - Loading'!C11</f>
        <v>chapelcross33kv</v>
      </c>
      <c r="E11" s="76" t="str">
        <f>'Lines - Loading'!E11</f>
        <v>CHAPX3_LAHO3B_1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37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2.202954553927261</v>
      </c>
      <c r="AD11" s="16">
        <v>2.202954553927261</v>
      </c>
      <c r="AE11" s="16">
        <v>1.0958197246818044</v>
      </c>
      <c r="AF11" s="16">
        <v>1.0958197246818044</v>
      </c>
      <c r="AG11" s="16">
        <v>1.0958197246818044</v>
      </c>
      <c r="AH11" s="16">
        <v>1.0956779347847467</v>
      </c>
      <c r="AI11" s="16">
        <v>1.0957055969365341</v>
      </c>
      <c r="AJ11" s="16">
        <v>3.5189596689857856</v>
      </c>
      <c r="AK11" s="16">
        <v>3.5189596689857856</v>
      </c>
      <c r="AL11" s="16">
        <v>3.5189596689857856</v>
      </c>
      <c r="AM11" s="16">
        <v>3.5189596689857856</v>
      </c>
      <c r="AN11" s="16">
        <v>3.5189596689857856</v>
      </c>
      <c r="AO11" s="16">
        <v>3.5189596689857856</v>
      </c>
      <c r="AP11" s="37">
        <v>3.5189596689857856</v>
      </c>
      <c r="AQ11" s="37">
        <v>3.5189596689857856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2.202954553927261</v>
      </c>
      <c r="BE11" s="16">
        <v>1.0958197246818044</v>
      </c>
      <c r="BF11" s="16">
        <v>1.0956779347847467</v>
      </c>
      <c r="BG11" s="16">
        <v>1.0957055969365341</v>
      </c>
      <c r="BH11" s="16">
        <v>3.5189596689857856</v>
      </c>
      <c r="BI11" s="16"/>
      <c r="BJ11" s="16"/>
      <c r="BK11" s="16"/>
      <c r="BL11" s="16"/>
      <c r="BM11" s="16"/>
    </row>
    <row r="12" spans="1:66" x14ac:dyDescent="0.25">
      <c r="D12" s="2" t="str">
        <f>'Lines - Loading'!C12</f>
        <v>chapelcross33kv</v>
      </c>
      <c r="E12" s="76" t="str">
        <f>'Lines - Loading'!E12</f>
        <v>LOBI3B_MOFTT2_1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37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4.5842160537740222</v>
      </c>
      <c r="AJ12" s="16">
        <v>2.4533974711222486</v>
      </c>
      <c r="AK12" s="16">
        <v>2.4533974711222486</v>
      </c>
      <c r="AL12" s="16">
        <v>2.4533974711222486</v>
      </c>
      <c r="AM12" s="16">
        <v>2.4533974711222486</v>
      </c>
      <c r="AN12" s="16">
        <v>2.4533974711222486</v>
      </c>
      <c r="AO12" s="16">
        <v>2.4533974711222486</v>
      </c>
      <c r="AP12" s="37">
        <v>2.4533974711222486</v>
      </c>
      <c r="AQ12" s="37">
        <v>2.4533974711222486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4.5842160537740222</v>
      </c>
      <c r="BH12" s="16">
        <v>2.4533974711222486</v>
      </c>
      <c r="BI12" s="16"/>
      <c r="BJ12" s="16"/>
      <c r="BK12" s="16"/>
      <c r="BL12" s="16"/>
      <c r="BM12" s="16"/>
    </row>
    <row r="13" spans="1:66" x14ac:dyDescent="0.25">
      <c r="D13" s="2" t="str">
        <f>'Lines - Loading'!C13</f>
        <v>chapelcross33kv</v>
      </c>
      <c r="E13" s="76" t="str">
        <f>'Lines - Loading'!E13</f>
        <v>lne_CHAP1-_DUMF1-_1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37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37">
        <v>0</v>
      </c>
      <c r="AQ13" s="37">
        <v>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D14" s="2" t="str">
        <f>'Lines - Loading'!C14</f>
        <v>chapelcross33kv</v>
      </c>
      <c r="E14" s="76" t="str">
        <f>'Lines - Loading'!E14</f>
        <v>CHAP3-_LOBI3B_1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37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15.610244145654219</v>
      </c>
      <c r="AF14" s="16">
        <v>15.610244145654219</v>
      </c>
      <c r="AG14" s="16">
        <v>15.610244145654219</v>
      </c>
      <c r="AH14" s="16">
        <v>7.5440923672499105</v>
      </c>
      <c r="AI14" s="16">
        <v>12.434267306926003</v>
      </c>
      <c r="AJ14" s="16">
        <v>10.278242630798452</v>
      </c>
      <c r="AK14" s="16">
        <v>10.278242630798452</v>
      </c>
      <c r="AL14" s="16">
        <v>10.278242630798452</v>
      </c>
      <c r="AM14" s="16">
        <v>10.278242630798452</v>
      </c>
      <c r="AN14" s="16">
        <v>10.278242630798452</v>
      </c>
      <c r="AO14" s="16">
        <v>10.278242630798452</v>
      </c>
      <c r="AP14" s="37">
        <v>10.278242630798452</v>
      </c>
      <c r="AQ14" s="37">
        <v>10.278242630798452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15.610244145654219</v>
      </c>
      <c r="BF14" s="16">
        <v>7.5440923672499105</v>
      </c>
      <c r="BG14" s="16">
        <v>12.434267306926003</v>
      </c>
      <c r="BH14" s="16">
        <v>10.278242630798452</v>
      </c>
      <c r="BI14" s="16"/>
      <c r="BJ14" s="16"/>
      <c r="BK14" s="16"/>
      <c r="BL14" s="16"/>
      <c r="BM14" s="16"/>
    </row>
    <row r="15" spans="1:66" x14ac:dyDescent="0.25">
      <c r="D15" s="2" t="str">
        <f>'Lines - Loading'!C15</f>
        <v>chapelcross33kv</v>
      </c>
      <c r="E15" s="76" t="str">
        <f>'Lines - Loading'!E15</f>
        <v>CHAP3-_CHAPX1_1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37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15.58534701831103</v>
      </c>
      <c r="AF15" s="16">
        <v>15.58534701831103</v>
      </c>
      <c r="AG15" s="16">
        <v>15.58534701831103</v>
      </c>
      <c r="AH15" s="16">
        <v>15.633985449423648</v>
      </c>
      <c r="AI15" s="16">
        <v>13.44724348803528</v>
      </c>
      <c r="AJ15" s="16">
        <v>10.982561658163664</v>
      </c>
      <c r="AK15" s="16">
        <v>10.982561658163664</v>
      </c>
      <c r="AL15" s="16">
        <v>10.982561658163664</v>
      </c>
      <c r="AM15" s="16">
        <v>10.982561658163664</v>
      </c>
      <c r="AN15" s="16">
        <v>10.982561658163664</v>
      </c>
      <c r="AO15" s="16">
        <v>10.982561658163664</v>
      </c>
      <c r="AP15" s="37">
        <v>10.982561658163664</v>
      </c>
      <c r="AQ15" s="37">
        <v>10.982561658163664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15.58534701831103</v>
      </c>
      <c r="BF15" s="16">
        <v>15.633985449423648</v>
      </c>
      <c r="BG15" s="16">
        <v>13.44724348803528</v>
      </c>
      <c r="BH15" s="16">
        <v>10.982561658163664</v>
      </c>
      <c r="BI15" s="16"/>
      <c r="BJ15" s="16"/>
      <c r="BK15" s="16"/>
      <c r="BL15" s="16"/>
      <c r="BM15" s="16"/>
    </row>
    <row r="16" spans="1:66" x14ac:dyDescent="0.25">
      <c r="D16" s="2" t="str">
        <f>'Lines - Loading'!C16</f>
        <v>chapelcross33kv</v>
      </c>
      <c r="E16" s="76" t="str">
        <f>'Lines - Loading'!E16</f>
        <v>CHAPX4_KIBAT1_1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37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2.7693233794128544</v>
      </c>
      <c r="AI16" s="16">
        <v>2.0675600575911948</v>
      </c>
      <c r="AJ16" s="16">
        <v>1.3722777221161211</v>
      </c>
      <c r="AK16" s="16">
        <v>1.3722777221161211</v>
      </c>
      <c r="AL16" s="16">
        <v>1.3722777221161211</v>
      </c>
      <c r="AM16" s="16">
        <v>1.3722777221161211</v>
      </c>
      <c r="AN16" s="16">
        <v>1.3722777221161211</v>
      </c>
      <c r="AO16" s="16">
        <v>1.3722777221161211</v>
      </c>
      <c r="AP16" s="37">
        <v>1.3722777221161211</v>
      </c>
      <c r="AQ16" s="37">
        <v>1.3722777221161211</v>
      </c>
      <c r="AR16" s="16"/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2.7693233794128544</v>
      </c>
      <c r="BG16" s="16">
        <v>2.0675600575911948</v>
      </c>
      <c r="BH16" s="16">
        <v>1.3722777221161211</v>
      </c>
      <c r="BI16" s="16"/>
      <c r="BJ16" s="16"/>
      <c r="BK16" s="16"/>
      <c r="BL16" s="16"/>
      <c r="BM16" s="16"/>
    </row>
    <row r="17" spans="4:65" x14ac:dyDescent="0.25">
      <c r="D17" s="2" t="str">
        <f>'Lines - Loading'!C17</f>
        <v>chapelcross33kv</v>
      </c>
      <c r="E17" s="76" t="str">
        <f>'Lines - Loading'!E17</f>
        <v>CHAPX4_MOFTT1_1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37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4.4053427243626926</v>
      </c>
      <c r="AI17" s="16">
        <v>3.2763880400042047</v>
      </c>
      <c r="AJ17" s="16">
        <v>1.936548237075093</v>
      </c>
      <c r="AK17" s="16">
        <v>1.936548237075093</v>
      </c>
      <c r="AL17" s="16">
        <v>1.936548237075093</v>
      </c>
      <c r="AM17" s="16">
        <v>1.936548237075093</v>
      </c>
      <c r="AN17" s="16">
        <v>1.936548237075093</v>
      </c>
      <c r="AO17" s="16">
        <v>1.936548237075093</v>
      </c>
      <c r="AP17" s="37">
        <v>1.936548237075093</v>
      </c>
      <c r="AQ17" s="37">
        <v>1.936548237075093</v>
      </c>
      <c r="AR17" s="16"/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4.4053427243626926</v>
      </c>
      <c r="BG17" s="16">
        <v>3.2763880400042047</v>
      </c>
      <c r="BH17" s="16">
        <v>1.936548237075093</v>
      </c>
      <c r="BI17" s="16"/>
      <c r="BJ17" s="16"/>
      <c r="BK17" s="16"/>
      <c r="BL17" s="16"/>
      <c r="BM17" s="16"/>
    </row>
    <row r="18" spans="4:65" x14ac:dyDescent="0.25">
      <c r="D18" s="2" t="str">
        <f>'Lines - Loading'!C18</f>
        <v>chapelcross33kv</v>
      </c>
      <c r="E18" s="76" t="str">
        <f>'Lines - Loading'!E18</f>
        <v>CHAP3-_CHAPX3_1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37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-2.2104695737249211</v>
      </c>
      <c r="AD18" s="16">
        <v>-2.2104695737249211</v>
      </c>
      <c r="AE18" s="16">
        <v>-1.103123061732981</v>
      </c>
      <c r="AF18" s="16">
        <v>-1.103123061732981</v>
      </c>
      <c r="AG18" s="16">
        <v>-1.103123061732981</v>
      </c>
      <c r="AH18" s="16">
        <v>-1.1031942111315349</v>
      </c>
      <c r="AI18" s="16">
        <v>-1.1031863050130721</v>
      </c>
      <c r="AJ18" s="16">
        <v>-5.8634157199076888</v>
      </c>
      <c r="AK18" s="16">
        <v>-5.8634157199076888</v>
      </c>
      <c r="AL18" s="16">
        <v>-5.8634157199076888</v>
      </c>
      <c r="AM18" s="16">
        <v>-5.8634157199076888</v>
      </c>
      <c r="AN18" s="16">
        <v>-5.8634157199076888</v>
      </c>
      <c r="AO18" s="16">
        <v>-5.8634157199076888</v>
      </c>
      <c r="AP18" s="37">
        <v>-5.8634157199076888</v>
      </c>
      <c r="AQ18" s="37">
        <v>-5.8634157199076888</v>
      </c>
      <c r="AR18" s="16"/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-2.2104695737249211</v>
      </c>
      <c r="BE18" s="16">
        <v>-1.103123061732981</v>
      </c>
      <c r="BF18" s="16">
        <v>-1.1031942111315349</v>
      </c>
      <c r="BG18" s="16">
        <v>-1.1031863050130721</v>
      </c>
      <c r="BH18" s="16">
        <v>-5.8634157199076888</v>
      </c>
      <c r="BI18" s="16"/>
      <c r="BJ18" s="16"/>
      <c r="BK18" s="16"/>
      <c r="BL18" s="16"/>
      <c r="BM18" s="16"/>
    </row>
    <row r="19" spans="4:65" x14ac:dyDescent="0.25">
      <c r="D19" s="2" t="str">
        <f>'Lines - Loading'!C19</f>
        <v>chapelcross33kv</v>
      </c>
      <c r="E19" s="76" t="str">
        <f>'Lines - Loading'!E19</f>
        <v>GRNA3A_GRNAT1_1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37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7.4752807610140547E-3</v>
      </c>
      <c r="AD19" s="16">
        <v>7.4752807610140547E-3</v>
      </c>
      <c r="AE19" s="16">
        <v>7.2647172607854466E-3</v>
      </c>
      <c r="AF19" s="16">
        <v>7.2647172607854466E-3</v>
      </c>
      <c r="AG19" s="16">
        <v>7.2647172607854466E-3</v>
      </c>
      <c r="AH19" s="16">
        <v>7.4765306347341215E-3</v>
      </c>
      <c r="AI19" s="16">
        <v>7.4411504488448655E-3</v>
      </c>
      <c r="AJ19" s="16">
        <v>2.3310148167276954</v>
      </c>
      <c r="AK19" s="16">
        <v>2.3310148167276954</v>
      </c>
      <c r="AL19" s="16">
        <v>2.3310148167276954</v>
      </c>
      <c r="AM19" s="16">
        <v>2.3310148167276954</v>
      </c>
      <c r="AN19" s="16">
        <v>2.3310148167276954</v>
      </c>
      <c r="AO19" s="16">
        <v>2.3310148167276954</v>
      </c>
      <c r="AP19" s="37">
        <v>2.3310148167276954</v>
      </c>
      <c r="AQ19" s="37">
        <v>2.3310148167276954</v>
      </c>
      <c r="AR19" s="16"/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7.4752807610140547E-3</v>
      </c>
      <c r="BE19" s="16">
        <v>7.2647172607854466E-3</v>
      </c>
      <c r="BF19" s="16">
        <v>7.4765306347341215E-3</v>
      </c>
      <c r="BG19" s="16">
        <v>7.4411504488448655E-3</v>
      </c>
      <c r="BH19" s="16">
        <v>2.3310148167276954</v>
      </c>
      <c r="BI19" s="16"/>
      <c r="BJ19" s="16"/>
      <c r="BK19" s="16"/>
      <c r="BL19" s="16"/>
      <c r="BM19" s="16"/>
    </row>
    <row r="20" spans="4:65" x14ac:dyDescent="0.25">
      <c r="D20" s="2" t="str">
        <f>'Lines - Loading'!C20</f>
        <v>chapelcross33kv</v>
      </c>
      <c r="E20" s="76" t="str">
        <f>'Lines - Loading'!E20</f>
        <v>LOBI3A_LOBIT1_1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37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14.76033249014638</v>
      </c>
      <c r="AF20" s="16">
        <v>14.76033249014638</v>
      </c>
      <c r="AG20" s="16">
        <v>14.76033249014638</v>
      </c>
      <c r="AH20" s="16">
        <v>7.3537459794088802</v>
      </c>
      <c r="AI20" s="16">
        <v>7.3533529687036356</v>
      </c>
      <c r="AJ20" s="16">
        <v>7.2345980306823261</v>
      </c>
      <c r="AK20" s="16">
        <v>7.2345980306823261</v>
      </c>
      <c r="AL20" s="16">
        <v>7.2345980306823261</v>
      </c>
      <c r="AM20" s="16">
        <v>7.2345980306823261</v>
      </c>
      <c r="AN20" s="16">
        <v>7.2345980306823261</v>
      </c>
      <c r="AO20" s="16">
        <v>7.2345980306823261</v>
      </c>
      <c r="AP20" s="37">
        <v>7.2345980306823261</v>
      </c>
      <c r="AQ20" s="37">
        <v>7.2345980306823261</v>
      </c>
      <c r="AR20" s="16"/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14.76033249014638</v>
      </c>
      <c r="BF20" s="16">
        <v>7.3537459794088802</v>
      </c>
      <c r="BG20" s="16">
        <v>7.3533529687036356</v>
      </c>
      <c r="BH20" s="16">
        <v>7.2345980306823261</v>
      </c>
      <c r="BI20" s="16"/>
      <c r="BJ20" s="16"/>
      <c r="BK20" s="16"/>
      <c r="BL20" s="16"/>
      <c r="BM20" s="16"/>
    </row>
    <row r="21" spans="4:65" x14ac:dyDescent="0.25">
      <c r="D21" s="2" t="str">
        <f>'Lines - Loading'!C21</f>
        <v>chapelcross33kv</v>
      </c>
      <c r="E21" s="76" t="str">
        <f>'Lines - Loading'!E21</f>
        <v>LAHO3A_LAHOT1_1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37">
        <v>0</v>
      </c>
      <c r="X21" s="16">
        <v>0</v>
      </c>
      <c r="Y21" s="16">
        <v>0</v>
      </c>
      <c r="Z21" s="16">
        <v>0</v>
      </c>
      <c r="AA21" s="16">
        <v>12.788054050103248</v>
      </c>
      <c r="AB21" s="16">
        <v>9.5607775552244814</v>
      </c>
      <c r="AC21" s="16">
        <v>6.3641458743355681</v>
      </c>
      <c r="AD21" s="16">
        <v>6.3641458743355681</v>
      </c>
      <c r="AE21" s="16">
        <v>6.3642459491112175</v>
      </c>
      <c r="AF21" s="16">
        <v>6.3642459491112175</v>
      </c>
      <c r="AG21" s="16">
        <v>6.3642459491112175</v>
      </c>
      <c r="AH21" s="16">
        <v>6.3641803094291749</v>
      </c>
      <c r="AI21" s="16">
        <v>6.3642403391794931</v>
      </c>
      <c r="AJ21" s="16">
        <v>3.9467100846694407</v>
      </c>
      <c r="AK21" s="16">
        <v>3.9467100846694407</v>
      </c>
      <c r="AL21" s="16">
        <v>3.9467100846694407</v>
      </c>
      <c r="AM21" s="16">
        <v>3.9467100846694407</v>
      </c>
      <c r="AN21" s="16">
        <v>3.9467100846694407</v>
      </c>
      <c r="AO21" s="16">
        <v>3.9467100846694407</v>
      </c>
      <c r="AP21" s="37">
        <v>3.9467100846694407</v>
      </c>
      <c r="AQ21" s="37">
        <v>3.9467100846694407</v>
      </c>
      <c r="AR21" s="16"/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12.788054050103248</v>
      </c>
      <c r="BC21" s="16">
        <v>9.5607775552244814</v>
      </c>
      <c r="BD21" s="16">
        <v>6.3641458743355681</v>
      </c>
      <c r="BE21" s="16">
        <v>6.3642459491112175</v>
      </c>
      <c r="BF21" s="16">
        <v>6.3641803094291749</v>
      </c>
      <c r="BG21" s="16">
        <v>6.3642403391794931</v>
      </c>
      <c r="BH21" s="16">
        <v>3.9467100846694407</v>
      </c>
      <c r="BI21" s="16"/>
      <c r="BJ21" s="16"/>
      <c r="BK21" s="16"/>
      <c r="BL21" s="16"/>
      <c r="BM21" s="16"/>
    </row>
    <row r="22" spans="4:65" x14ac:dyDescent="0.25">
      <c r="D22" s="2" t="str">
        <f>'Lines - Loading'!C22</f>
        <v>chapelcross33kv</v>
      </c>
      <c r="E22" s="76" t="str">
        <f>'Lines - Loading'!E22</f>
        <v>LAHO3B_LAHOT2_1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37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2.2081059141602511E-8</v>
      </c>
      <c r="AD22" s="16">
        <v>2.2081059141602511E-8</v>
      </c>
      <c r="AE22" s="16">
        <v>2.1817209893893063E-8</v>
      </c>
      <c r="AF22" s="16">
        <v>2.1817209893893063E-8</v>
      </c>
      <c r="AG22" s="16">
        <v>2.1817209893893063E-8</v>
      </c>
      <c r="AH22" s="16">
        <v>2.216598311560335E-8</v>
      </c>
      <c r="AI22" s="16">
        <v>2.2060699832129947E-8</v>
      </c>
      <c r="AJ22" s="16">
        <v>2.4073985180469366</v>
      </c>
      <c r="AK22" s="16">
        <v>2.4073985180469366</v>
      </c>
      <c r="AL22" s="16">
        <v>2.4073985180469366</v>
      </c>
      <c r="AM22" s="16">
        <v>2.4073985180469366</v>
      </c>
      <c r="AN22" s="16">
        <v>2.4073985180469366</v>
      </c>
      <c r="AO22" s="16">
        <v>2.4073985180469366</v>
      </c>
      <c r="AP22" s="37">
        <v>2.4073985180469366</v>
      </c>
      <c r="AQ22" s="37">
        <v>2.4073985180469366</v>
      </c>
      <c r="AR22" s="16"/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2.2081059141602511E-8</v>
      </c>
      <c r="BE22" s="16">
        <v>2.1817209893893063E-8</v>
      </c>
      <c r="BF22" s="16">
        <v>2.216598311560335E-8</v>
      </c>
      <c r="BG22" s="16">
        <v>2.2060699832129947E-8</v>
      </c>
      <c r="BH22" s="16">
        <v>2.4073985180469366</v>
      </c>
      <c r="BI22" s="16"/>
      <c r="BJ22" s="16"/>
      <c r="BK22" s="16"/>
      <c r="BL22" s="16"/>
      <c r="BM22" s="16"/>
    </row>
    <row r="23" spans="4:65" x14ac:dyDescent="0.25">
      <c r="D23" s="2" t="str">
        <f>'Lines - Loading'!C23</f>
        <v>chapelcross33kv</v>
      </c>
      <c r="E23" s="76" t="str">
        <f>'Lines - Loading'!E23</f>
        <v>MIBI3-_MIBIT1_1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37">
        <v>0</v>
      </c>
      <c r="X23" s="16">
        <v>0</v>
      </c>
      <c r="Y23" s="16">
        <v>0</v>
      </c>
      <c r="Z23" s="16">
        <v>10.490783028278798</v>
      </c>
      <c r="AA23" s="16">
        <v>7.8585531456755389</v>
      </c>
      <c r="AB23" s="16">
        <v>5.2319185785316105</v>
      </c>
      <c r="AC23" s="16">
        <v>5.2317361537307177</v>
      </c>
      <c r="AD23" s="16">
        <v>5.2317361537307177</v>
      </c>
      <c r="AE23" s="16">
        <v>5.231816118805992</v>
      </c>
      <c r="AF23" s="16">
        <v>5.231816118805992</v>
      </c>
      <c r="AG23" s="16">
        <v>5.231816118805992</v>
      </c>
      <c r="AH23" s="16">
        <v>5.2317952224360669</v>
      </c>
      <c r="AI23" s="16">
        <v>5.2318437150761312</v>
      </c>
      <c r="AJ23" s="16">
        <v>5.2316705683134455</v>
      </c>
      <c r="AK23" s="16">
        <v>5.2316705683134455</v>
      </c>
      <c r="AL23" s="16">
        <v>5.2316705683134455</v>
      </c>
      <c r="AM23" s="16">
        <v>5.2316705683134455</v>
      </c>
      <c r="AN23" s="16">
        <v>5.2316705683134455</v>
      </c>
      <c r="AO23" s="16">
        <v>5.2316705683134455</v>
      </c>
      <c r="AP23" s="37">
        <v>5.2316705683134455</v>
      </c>
      <c r="AQ23" s="37">
        <v>5.2316705683134455</v>
      </c>
      <c r="AR23" s="16"/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10.490783028278798</v>
      </c>
      <c r="BB23" s="16">
        <v>7.8585531456755389</v>
      </c>
      <c r="BC23" s="16">
        <v>5.2319185785316105</v>
      </c>
      <c r="BD23" s="16">
        <v>5.2317361537307177</v>
      </c>
      <c r="BE23" s="16">
        <v>5.231816118805992</v>
      </c>
      <c r="BF23" s="16">
        <v>5.2317952224360669</v>
      </c>
      <c r="BG23" s="16">
        <v>5.2318437150761312</v>
      </c>
      <c r="BH23" s="16">
        <v>5.2316705683134455</v>
      </c>
      <c r="BI23" s="16"/>
      <c r="BJ23" s="16"/>
      <c r="BK23" s="16"/>
      <c r="BL23" s="16"/>
      <c r="BM23" s="16"/>
    </row>
    <row r="24" spans="4:65" ht="15.75" customHeight="1" x14ac:dyDescent="0.25">
      <c r="D24" s="2" t="str">
        <f>'Lines - Loading'!C24</f>
        <v>chapelcross33kv</v>
      </c>
      <c r="E24" s="76" t="str">
        <f>'Lines - Loading'!E24</f>
        <v>GRNA3B_GRNAT2_1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37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14.395013867698779</v>
      </c>
      <c r="AC24" s="16">
        <v>10.776162372076055</v>
      </c>
      <c r="AD24" s="16">
        <v>10.776162372076055</v>
      </c>
      <c r="AE24" s="16">
        <v>7.1725649326689735</v>
      </c>
      <c r="AF24" s="16">
        <v>7.1725649326689735</v>
      </c>
      <c r="AG24" s="16">
        <v>7.1725649326689735</v>
      </c>
      <c r="AH24" s="16">
        <v>7.1724540187940189</v>
      </c>
      <c r="AI24" s="16">
        <v>7.1725617989228381</v>
      </c>
      <c r="AJ24" s="16">
        <v>4.8362451529479618</v>
      </c>
      <c r="AK24" s="16">
        <v>4.8362451529479618</v>
      </c>
      <c r="AL24" s="16">
        <v>4.8362451529479618</v>
      </c>
      <c r="AM24" s="16">
        <v>4.8362451529479618</v>
      </c>
      <c r="AN24" s="16">
        <v>4.8362451529479618</v>
      </c>
      <c r="AO24" s="16">
        <v>4.8362451529479618</v>
      </c>
      <c r="AP24" s="37">
        <v>4.8362451529479618</v>
      </c>
      <c r="AQ24" s="37">
        <v>4.8362451529479618</v>
      </c>
      <c r="AR24" s="16"/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14.395013867698779</v>
      </c>
      <c r="BD24" s="16">
        <v>10.776162372076055</v>
      </c>
      <c r="BE24" s="16">
        <v>7.1725649326689735</v>
      </c>
      <c r="BF24" s="16">
        <v>7.1724540187940189</v>
      </c>
      <c r="BG24" s="16">
        <v>7.1725617989228381</v>
      </c>
      <c r="BH24" s="16">
        <v>4.8362451529479618</v>
      </c>
      <c r="BI24" s="16"/>
      <c r="BJ24" s="16"/>
      <c r="BK24" s="16"/>
      <c r="BL24" s="16"/>
      <c r="BM24" s="16"/>
    </row>
    <row r="25" spans="4:65" x14ac:dyDescent="0.25">
      <c r="D25" s="2" t="str">
        <f>'Lines - Loading'!C25</f>
        <v>chapelcross33kv</v>
      </c>
      <c r="E25" s="76" t="str">
        <f>'Lines - Loading'!E25</f>
        <v>MIBI3-_LAHO3A_1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37">
        <v>0</v>
      </c>
      <c r="X25" s="16">
        <v>0</v>
      </c>
      <c r="Y25" s="16">
        <v>0</v>
      </c>
      <c r="Z25" s="16">
        <v>0</v>
      </c>
      <c r="AA25" s="16">
        <v>15.046881417843204</v>
      </c>
      <c r="AB25" s="16">
        <v>10.595931647275432</v>
      </c>
      <c r="AC25" s="16">
        <v>6.7601002367147229</v>
      </c>
      <c r="AD25" s="16">
        <v>6.7601002367147229</v>
      </c>
      <c r="AE25" s="16">
        <v>6.7628589896330116</v>
      </c>
      <c r="AF25" s="16">
        <v>6.7628589896330116</v>
      </c>
      <c r="AG25" s="16">
        <v>6.7628589896330116</v>
      </c>
      <c r="AH25" s="16">
        <v>6.7507725146750364</v>
      </c>
      <c r="AI25" s="16">
        <v>6.7524158072090854</v>
      </c>
      <c r="AJ25" s="16">
        <v>4.0957295410486516</v>
      </c>
      <c r="AK25" s="16">
        <v>4.0957295410486516</v>
      </c>
      <c r="AL25" s="16">
        <v>4.0957295410486516</v>
      </c>
      <c r="AM25" s="16">
        <v>4.0957295410486516</v>
      </c>
      <c r="AN25" s="16">
        <v>4.0957295410486516</v>
      </c>
      <c r="AO25" s="16">
        <v>4.0957295410486516</v>
      </c>
      <c r="AP25" s="37">
        <v>4.0957295410486516</v>
      </c>
      <c r="AQ25" s="37">
        <v>4.0957295410486516</v>
      </c>
      <c r="AR25" s="16"/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15.046881417843204</v>
      </c>
      <c r="BC25" s="16">
        <v>10.595931647275432</v>
      </c>
      <c r="BD25" s="16">
        <v>6.7601002367147229</v>
      </c>
      <c r="BE25" s="16">
        <v>6.7628589896330116</v>
      </c>
      <c r="BF25" s="16">
        <v>6.7507725146750364</v>
      </c>
      <c r="BG25" s="16">
        <v>6.7524158072090854</v>
      </c>
      <c r="BH25" s="16">
        <v>4.0957295410486516</v>
      </c>
      <c r="BI25" s="16"/>
      <c r="BJ25" s="16"/>
      <c r="BK25" s="16"/>
      <c r="BL25" s="16"/>
      <c r="BM25" s="16"/>
    </row>
    <row r="26" spans="4:65" x14ac:dyDescent="0.25">
      <c r="D26" s="2" t="str">
        <f>'Lines - Loading'!C26</f>
        <v>chapelcross33kv</v>
      </c>
      <c r="E26" s="76" t="str">
        <f>'Lines - Loading'!E26</f>
        <v>LAHO3B_NEWCT1_1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37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2.1963326935936993</v>
      </c>
      <c r="AD26" s="16">
        <v>2.1963326935936993</v>
      </c>
      <c r="AE26" s="16">
        <v>1.0941402044820614</v>
      </c>
      <c r="AF26" s="16">
        <v>1.0941402044820614</v>
      </c>
      <c r="AG26" s="16">
        <v>1.0941402044820614</v>
      </c>
      <c r="AH26" s="16">
        <v>1.0940464637844811</v>
      </c>
      <c r="AI26" s="16">
        <v>1.0940662780382304</v>
      </c>
      <c r="AJ26" s="16">
        <v>1.0941146477571586</v>
      </c>
      <c r="AK26" s="16">
        <v>1.0941146477571586</v>
      </c>
      <c r="AL26" s="16">
        <v>1.0941146477571586</v>
      </c>
      <c r="AM26" s="16">
        <v>1.0941146477571586</v>
      </c>
      <c r="AN26" s="16">
        <v>1.0941146477571586</v>
      </c>
      <c r="AO26" s="16">
        <v>1.0941146477571586</v>
      </c>
      <c r="AP26" s="37">
        <v>1.0941146477571586</v>
      </c>
      <c r="AQ26" s="37">
        <v>1.0941146477571586</v>
      </c>
      <c r="AR26" s="16"/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2.1963326935936993</v>
      </c>
      <c r="BE26" s="16">
        <v>1.0941402044820614</v>
      </c>
      <c r="BF26" s="16">
        <v>1.0940464637844811</v>
      </c>
      <c r="BG26" s="16">
        <v>1.0940662780382304</v>
      </c>
      <c r="BH26" s="16">
        <v>1.0941146477571586</v>
      </c>
      <c r="BI26" s="16"/>
      <c r="BJ26" s="16"/>
      <c r="BK26" s="16"/>
      <c r="BL26" s="16"/>
      <c r="BM26" s="16"/>
    </row>
    <row r="27" spans="4:65" x14ac:dyDescent="0.25">
      <c r="D27" s="2" t="str">
        <f>'Lines - Loading'!C27</f>
        <v>chapelcross33kv</v>
      </c>
      <c r="E27" s="76" t="str">
        <f>'Lines - Loading'!E27</f>
        <v>CHAP3-_MIBI3-_1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0.50103568735172943</v>
      </c>
      <c r="O27" s="16">
        <v>0.50103568735172943</v>
      </c>
      <c r="P27" s="16">
        <v>0.50103249059024713</v>
      </c>
      <c r="Q27" s="16">
        <v>0.50103249059024713</v>
      </c>
      <c r="R27" s="16">
        <v>0.50103249059024713</v>
      </c>
      <c r="S27" s="16">
        <v>0.50102981449113715</v>
      </c>
      <c r="T27" s="16">
        <v>0.50102981449113715</v>
      </c>
      <c r="U27" s="16">
        <v>0.50102981449113715</v>
      </c>
      <c r="V27" s="16">
        <v>0.50102981449113715</v>
      </c>
      <c r="W27" s="37">
        <v>0.50102981449113715</v>
      </c>
      <c r="X27" s="16">
        <v>0.50106973115313347</v>
      </c>
      <c r="Y27" s="16">
        <v>0.50106973115313347</v>
      </c>
      <c r="Z27" s="16">
        <v>11.16762957538997</v>
      </c>
      <c r="AA27" s="16">
        <v>24.255991153100933</v>
      </c>
      <c r="AB27" s="16">
        <v>16.720397907145887</v>
      </c>
      <c r="AC27" s="16">
        <v>12.710649138660607</v>
      </c>
      <c r="AD27" s="16">
        <v>12.710649138660607</v>
      </c>
      <c r="AE27" s="16">
        <v>7.6421472120962477</v>
      </c>
      <c r="AF27" s="16">
        <v>7.6421472120962477</v>
      </c>
      <c r="AG27" s="16">
        <v>7.6421472120962477</v>
      </c>
      <c r="AH27" s="16">
        <v>7.6170870340568388</v>
      </c>
      <c r="AI27" s="16">
        <v>7.6244238034395311</v>
      </c>
      <c r="AJ27" s="16">
        <v>4.9044048567406886</v>
      </c>
      <c r="AK27" s="16">
        <v>4.9044048567406886</v>
      </c>
      <c r="AL27" s="16">
        <v>4.9044048567406886</v>
      </c>
      <c r="AM27" s="16">
        <v>4.9044048567406886</v>
      </c>
      <c r="AN27" s="16">
        <v>4.9044048567406886</v>
      </c>
      <c r="AO27" s="16">
        <v>4.9044048567406886</v>
      </c>
      <c r="AP27" s="37">
        <v>4.9044048567406886</v>
      </c>
      <c r="AQ27" s="37">
        <v>4.9044048567406886</v>
      </c>
      <c r="AR27" s="16"/>
      <c r="AS27" s="16">
        <v>0</v>
      </c>
      <c r="AT27" s="16">
        <v>0</v>
      </c>
      <c r="AU27" s="16">
        <v>0</v>
      </c>
      <c r="AV27" s="16">
        <v>0</v>
      </c>
      <c r="AW27" s="16">
        <v>0.50103568735172943</v>
      </c>
      <c r="AX27" s="16">
        <v>0.50103249059024713</v>
      </c>
      <c r="AY27" s="16">
        <v>0.50102981449113715</v>
      </c>
      <c r="AZ27" s="16">
        <v>0.50106973115313347</v>
      </c>
      <c r="BA27" s="16">
        <v>11.16762957538997</v>
      </c>
      <c r="BB27" s="16">
        <v>24.255991153100933</v>
      </c>
      <c r="BC27" s="16">
        <v>16.720397907145887</v>
      </c>
      <c r="BD27" s="16">
        <v>12.710649138660607</v>
      </c>
      <c r="BE27" s="16">
        <v>7.6421472120962477</v>
      </c>
      <c r="BF27" s="16">
        <v>7.6170870340568388</v>
      </c>
      <c r="BG27" s="16">
        <v>7.6244238034395311</v>
      </c>
      <c r="BH27" s="16">
        <v>4.9044048567406886</v>
      </c>
      <c r="BI27" s="16"/>
      <c r="BJ27" s="16"/>
      <c r="BK27" s="16"/>
      <c r="BL27" s="16"/>
      <c r="BM27" s="16"/>
    </row>
    <row r="28" spans="4:65" x14ac:dyDescent="0.25">
      <c r="D28" s="2" t="str">
        <f>'Lines - Loading'!C28</f>
        <v>chapelcross33kv</v>
      </c>
      <c r="E28" s="76" t="str">
        <f>'Lines - Loading'!E28</f>
        <v>ANANT1_CHAP3-_1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37">
        <v>0</v>
      </c>
      <c r="X28" s="16">
        <v>12.238214274585852</v>
      </c>
      <c r="Y28" s="16">
        <v>12.238214274585852</v>
      </c>
      <c r="Z28" s="16">
        <v>9.1505423992322026</v>
      </c>
      <c r="AA28" s="16">
        <v>6.0823208850270465</v>
      </c>
      <c r="AB28" s="16">
        <v>6.082450552027078</v>
      </c>
      <c r="AC28" s="16">
        <v>6.0818413120043875</v>
      </c>
      <c r="AD28" s="16">
        <v>6.0818413120043875</v>
      </c>
      <c r="AE28" s="16">
        <v>6.0827118543935299</v>
      </c>
      <c r="AF28" s="16">
        <v>6.0827118543935299</v>
      </c>
      <c r="AG28" s="16">
        <v>6.0827118543935299</v>
      </c>
      <c r="AH28" s="16">
        <v>6.0821196125772143</v>
      </c>
      <c r="AI28" s="16">
        <v>6.0822701320322006</v>
      </c>
      <c r="AJ28" s="16">
        <v>6.1115375840304438</v>
      </c>
      <c r="AK28" s="16">
        <v>6.1115375840304438</v>
      </c>
      <c r="AL28" s="16">
        <v>6.1115375840304438</v>
      </c>
      <c r="AM28" s="16">
        <v>6.1115375840304438</v>
      </c>
      <c r="AN28" s="16">
        <v>6.1115375840304438</v>
      </c>
      <c r="AO28" s="16">
        <v>6.1115375840304438</v>
      </c>
      <c r="AP28" s="37">
        <v>6.1115375840304438</v>
      </c>
      <c r="AQ28" s="37">
        <v>6.1115375840304438</v>
      </c>
      <c r="AR28" s="16"/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12.238214274585852</v>
      </c>
      <c r="BA28" s="16">
        <v>9.1505423992322026</v>
      </c>
      <c r="BB28" s="16">
        <v>6.0823208850270465</v>
      </c>
      <c r="BC28" s="16">
        <v>6.082450552027078</v>
      </c>
      <c r="BD28" s="16">
        <v>6.0818413120043875</v>
      </c>
      <c r="BE28" s="16">
        <v>6.0827118543935299</v>
      </c>
      <c r="BF28" s="16">
        <v>6.0821196125772143</v>
      </c>
      <c r="BG28" s="16">
        <v>6.0822701320322006</v>
      </c>
      <c r="BH28" s="16">
        <v>6.1115375840304438</v>
      </c>
      <c r="BI28" s="16"/>
      <c r="BJ28" s="16"/>
      <c r="BK28" s="16"/>
      <c r="BL28" s="16"/>
      <c r="BM28" s="16"/>
    </row>
    <row r="29" spans="4:65" x14ac:dyDescent="0.25">
      <c r="D29" s="2" t="str">
        <f>'Lines - Loading'!C29</f>
        <v>chapelcross33kv</v>
      </c>
      <c r="E29" s="76" t="str">
        <f>'Lines - Loading'!E29</f>
        <v>CARU3A_CHAPX1_1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37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-1.0622500073696629E-8</v>
      </c>
      <c r="AF29" s="16">
        <v>-1.0622500073696629E-8</v>
      </c>
      <c r="AG29" s="16">
        <v>-1.0622500073696629E-8</v>
      </c>
      <c r="AH29" s="16">
        <v>-1.0944836558754924E-8</v>
      </c>
      <c r="AI29" s="16">
        <v>-1.0906891871733263E-8</v>
      </c>
      <c r="AJ29" s="16">
        <v>-1.1042116502479227E-8</v>
      </c>
      <c r="AK29" s="16">
        <v>-1.1042116502479227E-8</v>
      </c>
      <c r="AL29" s="16">
        <v>-1.1042116502479227E-8</v>
      </c>
      <c r="AM29" s="16">
        <v>-1.1042116502479227E-8</v>
      </c>
      <c r="AN29" s="16">
        <v>-1.1042116502479227E-8</v>
      </c>
      <c r="AO29" s="16">
        <v>-1.1042116502479227E-8</v>
      </c>
      <c r="AP29" s="37">
        <v>-1.1042116502479227E-8</v>
      </c>
      <c r="AQ29" s="37">
        <v>-1.1042116502479227E-8</v>
      </c>
      <c r="AR29" s="16"/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-1.0622500073696629E-8</v>
      </c>
      <c r="BF29" s="16">
        <v>-1.0944836558754924E-8</v>
      </c>
      <c r="BG29" s="16">
        <v>-1.0906891871733263E-8</v>
      </c>
      <c r="BH29" s="16">
        <v>-1.1042116502479227E-8</v>
      </c>
      <c r="BI29" s="16"/>
      <c r="BJ29" s="16"/>
      <c r="BK29" s="16"/>
      <c r="BL29" s="16"/>
      <c r="BM29" s="16"/>
    </row>
    <row r="30" spans="4:65" x14ac:dyDescent="0.25">
      <c r="D30" s="2" t="str">
        <f>'Lines - Loading'!C30</f>
        <v>chapelcross33kv</v>
      </c>
      <c r="E30" s="76" t="str">
        <f>'Lines - Loading'!E30</f>
        <v>ANANT2_CHAP3-_1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37">
        <v>0</v>
      </c>
      <c r="X30" s="16">
        <v>12.238651472710023</v>
      </c>
      <c r="Y30" s="16">
        <v>12.238651472710023</v>
      </c>
      <c r="Z30" s="16">
        <v>9.1507710565236113</v>
      </c>
      <c r="AA30" s="16">
        <v>6.0824174104190085</v>
      </c>
      <c r="AB30" s="16">
        <v>6.0825475313504018</v>
      </c>
      <c r="AC30" s="16">
        <v>6.0819361599608976</v>
      </c>
      <c r="AD30" s="16">
        <v>6.0819361599608976</v>
      </c>
      <c r="AE30" s="16">
        <v>6.0828079083567532</v>
      </c>
      <c r="AF30" s="16">
        <v>6.0828079083567532</v>
      </c>
      <c r="AG30" s="16">
        <v>6.0828079083567532</v>
      </c>
      <c r="AH30" s="16">
        <v>6.0822154376006647</v>
      </c>
      <c r="AI30" s="16">
        <v>6.0823664795098136</v>
      </c>
      <c r="AJ30" s="16">
        <v>6.052449419526031</v>
      </c>
      <c r="AK30" s="16">
        <v>6.052449419526031</v>
      </c>
      <c r="AL30" s="16">
        <v>6.052449419526031</v>
      </c>
      <c r="AM30" s="16">
        <v>6.052449419526031</v>
      </c>
      <c r="AN30" s="16">
        <v>6.052449419526031</v>
      </c>
      <c r="AO30" s="16">
        <v>6.052449419526031</v>
      </c>
      <c r="AP30" s="37">
        <v>6.052449419526031</v>
      </c>
      <c r="AQ30" s="37">
        <v>6.052449419526031</v>
      </c>
      <c r="AR30" s="16"/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12.238651472710023</v>
      </c>
      <c r="BA30" s="16">
        <v>9.1507710565236113</v>
      </c>
      <c r="BB30" s="16">
        <v>6.0824174104190085</v>
      </c>
      <c r="BC30" s="16">
        <v>6.0825475313504018</v>
      </c>
      <c r="BD30" s="16">
        <v>6.0819361599608976</v>
      </c>
      <c r="BE30" s="16">
        <v>6.0828079083567532</v>
      </c>
      <c r="BF30" s="16">
        <v>6.0822154376006647</v>
      </c>
      <c r="BG30" s="16">
        <v>6.0823664795098136</v>
      </c>
      <c r="BH30" s="16">
        <v>6.052449419526031</v>
      </c>
      <c r="BI30" s="16"/>
      <c r="BJ30" s="16"/>
      <c r="BK30" s="16"/>
      <c r="BL30" s="16"/>
      <c r="BM30" s="16"/>
    </row>
    <row r="31" spans="4:65" ht="15" customHeight="1" x14ac:dyDescent="0.25">
      <c r="D31" s="2" t="str">
        <f>'Lines - Loading'!C31</f>
        <v>chapelcross33kv</v>
      </c>
      <c r="E31" s="76" t="str">
        <f>'Lines - Loading'!E31</f>
        <v>EWHC3-_MIBI3-_1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0.50056233394437499</v>
      </c>
      <c r="O31" s="16">
        <v>0.50056233394437499</v>
      </c>
      <c r="P31" s="16">
        <v>0.50055529164880297</v>
      </c>
      <c r="Q31" s="16">
        <v>0.50055529164880297</v>
      </c>
      <c r="R31" s="16">
        <v>0.50055529164880297</v>
      </c>
      <c r="S31" s="16">
        <v>0.50054893604588557</v>
      </c>
      <c r="T31" s="16">
        <v>0.50054893604588557</v>
      </c>
      <c r="U31" s="16">
        <v>0.50054893604588557</v>
      </c>
      <c r="V31" s="16">
        <v>0.50054893604588557</v>
      </c>
      <c r="W31" s="37">
        <v>0.50054893604588557</v>
      </c>
      <c r="X31" s="16">
        <v>0.50062000583783706</v>
      </c>
      <c r="Y31" s="16">
        <v>0.50062000583783706</v>
      </c>
      <c r="Z31" s="16">
        <v>0.50065938344409044</v>
      </c>
      <c r="AA31" s="16">
        <v>0.50068667736892558</v>
      </c>
      <c r="AB31" s="16">
        <v>0.5006534812357657</v>
      </c>
      <c r="AC31" s="16">
        <v>0.50061560997279708</v>
      </c>
      <c r="AD31" s="16">
        <v>0.50061560997279708</v>
      </c>
      <c r="AE31" s="16">
        <v>-4.446589831038148</v>
      </c>
      <c r="AF31" s="16">
        <v>-4.446589831038148</v>
      </c>
      <c r="AG31" s="16">
        <v>-4.446589831038148</v>
      </c>
      <c r="AH31" s="16">
        <v>-4.4530137141254382</v>
      </c>
      <c r="AI31" s="16">
        <v>-4.4499540209273594</v>
      </c>
      <c r="AJ31" s="16">
        <v>-4.4597168884855147</v>
      </c>
      <c r="AK31" s="16">
        <v>-4.4597168884855147</v>
      </c>
      <c r="AL31" s="16">
        <v>-4.4597168884855147</v>
      </c>
      <c r="AM31" s="16">
        <v>-4.4597168884855147</v>
      </c>
      <c r="AN31" s="16">
        <v>-4.4597168884855147</v>
      </c>
      <c r="AO31" s="16">
        <v>-4.4597168884855147</v>
      </c>
      <c r="AP31" s="37">
        <v>-4.4597168884855147</v>
      </c>
      <c r="AQ31" s="37">
        <v>-4.4597168884855147</v>
      </c>
      <c r="AR31" s="16"/>
      <c r="AS31" s="16">
        <v>0</v>
      </c>
      <c r="AT31" s="16">
        <v>0</v>
      </c>
      <c r="AU31" s="16">
        <v>0</v>
      </c>
      <c r="AV31" s="16">
        <v>0</v>
      </c>
      <c r="AW31" s="16">
        <v>0.50056233394437499</v>
      </c>
      <c r="AX31" s="16">
        <v>0.50055529164880297</v>
      </c>
      <c r="AY31" s="16">
        <v>0.50054893604588557</v>
      </c>
      <c r="AZ31" s="16">
        <v>0.50062000583783706</v>
      </c>
      <c r="BA31" s="16">
        <v>0.50065938344409044</v>
      </c>
      <c r="BB31" s="16">
        <v>0.50068667736892558</v>
      </c>
      <c r="BC31" s="16">
        <v>0.5006534812357657</v>
      </c>
      <c r="BD31" s="16">
        <v>0.50061560997279708</v>
      </c>
      <c r="BE31" s="16">
        <v>-4.446589831038148</v>
      </c>
      <c r="BF31" s="16">
        <v>-4.4530137141254382</v>
      </c>
      <c r="BG31" s="16">
        <v>-4.4499540209273594</v>
      </c>
      <c r="BH31" s="16">
        <v>-4.4597168884855147</v>
      </c>
      <c r="BI31" s="16"/>
      <c r="BJ31" s="16"/>
      <c r="BK31" s="16"/>
      <c r="BL31" s="16"/>
      <c r="BM31" s="16"/>
    </row>
    <row r="32" spans="4:65" ht="15" customHeight="1" x14ac:dyDescent="0.25">
      <c r="D32" s="2" t="str">
        <f>'Lines - Loading'!C32</f>
        <v>chapelcross33kv</v>
      </c>
      <c r="E32" s="76" t="str">
        <f>'Lines - Loading'!E32</f>
        <v>CRAG5A_LAHO5-_1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37">
        <v>0</v>
      </c>
      <c r="X32" s="16">
        <v>0</v>
      </c>
      <c r="Y32" s="16">
        <v>0</v>
      </c>
      <c r="Z32" s="16">
        <v>0</v>
      </c>
      <c r="AA32" s="16">
        <v>-1.7410875629295693E-8</v>
      </c>
      <c r="AB32" s="16">
        <v>-2.1376832325203493E-8</v>
      </c>
      <c r="AC32" s="16">
        <v>-2.2306044849522737E-8</v>
      </c>
      <c r="AD32" s="16">
        <v>-2.2306044849522737E-8</v>
      </c>
      <c r="AE32" s="16">
        <v>-2.2156065664841538E-8</v>
      </c>
      <c r="AF32" s="16">
        <v>-2.2156065664841538E-8</v>
      </c>
      <c r="AG32" s="16">
        <v>-2.2156065664841538E-8</v>
      </c>
      <c r="AH32" s="16">
        <v>-2.2259992921948988E-8</v>
      </c>
      <c r="AI32" s="16">
        <v>-2.2167772345577621E-8</v>
      </c>
      <c r="AJ32" s="16">
        <v>-2.2145036160474067E-8</v>
      </c>
      <c r="AK32" s="16">
        <v>-2.2145036160474067E-8</v>
      </c>
      <c r="AL32" s="16">
        <v>-2.2145036160474067E-8</v>
      </c>
      <c r="AM32" s="16">
        <v>-2.2145036160474067E-8</v>
      </c>
      <c r="AN32" s="16">
        <v>-2.2145036160474067E-8</v>
      </c>
      <c r="AO32" s="16">
        <v>-2.2145036160474067E-8</v>
      </c>
      <c r="AP32" s="37">
        <v>-2.2145036160474067E-8</v>
      </c>
      <c r="AQ32" s="37">
        <v>-2.2145036160474067E-8</v>
      </c>
      <c r="AR32" s="16"/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-1.7410875629295693E-8</v>
      </c>
      <c r="BC32" s="16">
        <v>-2.1376832325203493E-8</v>
      </c>
      <c r="BD32" s="16">
        <v>-2.2306044849522737E-8</v>
      </c>
      <c r="BE32" s="16">
        <v>-2.2156065664841538E-8</v>
      </c>
      <c r="BF32" s="16">
        <v>-2.2259992921948988E-8</v>
      </c>
      <c r="BG32" s="16">
        <v>-2.2167772345577621E-8</v>
      </c>
      <c r="BH32" s="16">
        <v>-2.2145036160474067E-8</v>
      </c>
      <c r="BI32" s="16"/>
      <c r="BJ32" s="16"/>
      <c r="BK32" s="16"/>
      <c r="BL32" s="16"/>
      <c r="BM32" s="16"/>
    </row>
    <row r="33" spans="4:65" ht="15" customHeight="1" x14ac:dyDescent="0.25">
      <c r="D33" s="2" t="str">
        <f>'Lines - Loading'!C33</f>
        <v>chapelcross33kv</v>
      </c>
      <c r="E33" s="76" t="str">
        <f>'Lines - Loading'!E33</f>
        <v>CHAPX4_LOBI3A_1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37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-7.1746661127650926</v>
      </c>
      <c r="AI33" s="16">
        <v>-5.3439481069637571</v>
      </c>
      <c r="AJ33" s="16">
        <v>-3.3088259692269837</v>
      </c>
      <c r="AK33" s="16">
        <v>-3.3088259692269837</v>
      </c>
      <c r="AL33" s="16">
        <v>-3.3088259692269837</v>
      </c>
      <c r="AM33" s="16">
        <v>-3.3088259692269837</v>
      </c>
      <c r="AN33" s="16">
        <v>-3.3088259692269837</v>
      </c>
      <c r="AO33" s="16">
        <v>-3.3088259692269837</v>
      </c>
      <c r="AP33" s="37">
        <v>-3.3088259692269837</v>
      </c>
      <c r="AQ33" s="37">
        <v>-3.3088259692269837</v>
      </c>
      <c r="AR33" s="16"/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-7.1746661127650926</v>
      </c>
      <c r="BG33" s="16">
        <v>-5.3439481069637571</v>
      </c>
      <c r="BH33" s="16">
        <v>-3.3088259692269837</v>
      </c>
      <c r="BI33" s="16"/>
      <c r="BJ33" s="16"/>
      <c r="BK33" s="16"/>
      <c r="BL33" s="16"/>
      <c r="BM33" s="16"/>
    </row>
    <row r="34" spans="4:65" ht="15" customHeight="1" x14ac:dyDescent="0.25">
      <c r="D34" s="2" t="str">
        <f>'Lines - Loading'!C34</f>
        <v>chapelcross33kv</v>
      </c>
      <c r="E34" s="76" t="str">
        <f>'Lines - Loading'!E34</f>
        <v>CHAPX1_LOBI3A_1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37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15.534535476552888</v>
      </c>
      <c r="AF34" s="16">
        <v>15.534535476552888</v>
      </c>
      <c r="AG34" s="16">
        <v>15.534535476552888</v>
      </c>
      <c r="AH34" s="16">
        <v>15.5860501959048</v>
      </c>
      <c r="AI34" s="16">
        <v>13.411799292279044</v>
      </c>
      <c r="AJ34" s="16">
        <v>10.959291190782185</v>
      </c>
      <c r="AK34" s="16">
        <v>10.959291190782185</v>
      </c>
      <c r="AL34" s="16">
        <v>10.959291190782185</v>
      </c>
      <c r="AM34" s="16">
        <v>10.959291190782185</v>
      </c>
      <c r="AN34" s="16">
        <v>10.959291190782185</v>
      </c>
      <c r="AO34" s="16">
        <v>10.959291190782185</v>
      </c>
      <c r="AP34" s="37">
        <v>10.959291190782185</v>
      </c>
      <c r="AQ34" s="37">
        <v>10.959291190782185</v>
      </c>
      <c r="AR34" s="16"/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15.534535476552888</v>
      </c>
      <c r="BF34" s="16">
        <v>15.5860501959048</v>
      </c>
      <c r="BG34" s="16">
        <v>13.411799292279044</v>
      </c>
      <c r="BH34" s="16">
        <v>10.959291190782185</v>
      </c>
      <c r="BI34" s="16"/>
      <c r="BJ34" s="16"/>
      <c r="BK34" s="16"/>
      <c r="BL34" s="16"/>
      <c r="BM34" s="16"/>
    </row>
    <row r="35" spans="4:65" ht="15" customHeight="1" x14ac:dyDescent="0.25">
      <c r="D35" s="2" t="str">
        <f>'Lines - Loading'!C35</f>
        <v>chapelcross33kv</v>
      </c>
      <c r="E35" s="76" t="str">
        <f>'Lines - Loading'!E35</f>
        <v>CHAP3-_GRNA3B_1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37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14.923339687879167</v>
      </c>
      <c r="AC35" s="16">
        <v>11.056595057963051</v>
      </c>
      <c r="AD35" s="16">
        <v>11.056595057963051</v>
      </c>
      <c r="AE35" s="16">
        <v>7.2985479768524986</v>
      </c>
      <c r="AF35" s="16">
        <v>7.2985479768524986</v>
      </c>
      <c r="AG35" s="16">
        <v>7.2985479768524986</v>
      </c>
      <c r="AH35" s="16">
        <v>7.2947600934094083</v>
      </c>
      <c r="AI35" s="16">
        <v>7.2954727779747817</v>
      </c>
      <c r="AJ35" s="16">
        <v>4.8909474626948848</v>
      </c>
      <c r="AK35" s="16">
        <v>4.8909474626948848</v>
      </c>
      <c r="AL35" s="16">
        <v>4.8909474626948848</v>
      </c>
      <c r="AM35" s="16">
        <v>4.8909474626948848</v>
      </c>
      <c r="AN35" s="16">
        <v>4.8909474626948848</v>
      </c>
      <c r="AO35" s="16">
        <v>4.8909474626948848</v>
      </c>
      <c r="AP35" s="37">
        <v>4.8909474626948848</v>
      </c>
      <c r="AQ35" s="37">
        <v>4.8909474626948848</v>
      </c>
      <c r="AR35" s="16"/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14.923339687879167</v>
      </c>
      <c r="BD35" s="16">
        <v>11.056595057963051</v>
      </c>
      <c r="BE35" s="16">
        <v>7.2985479768524986</v>
      </c>
      <c r="BF35" s="16">
        <v>7.2947600934094083</v>
      </c>
      <c r="BG35" s="16">
        <v>7.2954727779747817</v>
      </c>
      <c r="BH35" s="16">
        <v>4.8909474626948848</v>
      </c>
      <c r="BI35" s="16"/>
      <c r="BJ35" s="16"/>
      <c r="BK35" s="16"/>
      <c r="BL35" s="16"/>
      <c r="BM35" s="16"/>
    </row>
    <row r="36" spans="4:65" ht="15" customHeight="1" x14ac:dyDescent="0.25">
      <c r="D36" s="2" t="str">
        <f>'Lines - Loading'!C36</f>
        <v>chapelcross33kv</v>
      </c>
      <c r="E36" s="76" t="str">
        <f>'Lines - Loading'!E36</f>
        <v>CHAP3-_MINS3-_1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0.50240266116193588</v>
      </c>
      <c r="M36" s="16">
        <v>0.50240266116193588</v>
      </c>
      <c r="N36" s="16">
        <v>0.50239408111911055</v>
      </c>
      <c r="O36" s="16">
        <v>0.50239408111911055</v>
      </c>
      <c r="P36" s="16">
        <v>0.50235620652485913</v>
      </c>
      <c r="Q36" s="16">
        <v>0.50235620652485913</v>
      </c>
      <c r="R36" s="16">
        <v>0.50235620652485913</v>
      </c>
      <c r="S36" s="16">
        <v>0.50232184993658713</v>
      </c>
      <c r="T36" s="16">
        <v>0.50232184993658713</v>
      </c>
      <c r="U36" s="16">
        <v>0.50232184993658713</v>
      </c>
      <c r="V36" s="16">
        <v>0.50232184993658713</v>
      </c>
      <c r="W36" s="37">
        <v>0.50232184993658713</v>
      </c>
      <c r="X36" s="16">
        <v>0.5026977888688835</v>
      </c>
      <c r="Y36" s="16">
        <v>0.5026977888688835</v>
      </c>
      <c r="Z36" s="16">
        <v>0.50273723613201871</v>
      </c>
      <c r="AA36" s="16">
        <v>-19.236814173262424</v>
      </c>
      <c r="AB36" s="16">
        <v>-19.232591178640515</v>
      </c>
      <c r="AC36" s="16">
        <v>-19.246533424691929</v>
      </c>
      <c r="AD36" s="16">
        <v>-19.246533424691929</v>
      </c>
      <c r="AE36" s="16">
        <v>-19.205459692034228</v>
      </c>
      <c r="AF36" s="16">
        <v>-19.205459692034228</v>
      </c>
      <c r="AG36" s="16">
        <v>-19.205459692034228</v>
      </c>
      <c r="AH36" s="16">
        <v>-19.242037755657069</v>
      </c>
      <c r="AI36" s="16">
        <v>-19.238287980986254</v>
      </c>
      <c r="AJ36" s="16">
        <v>-19.245238253549392</v>
      </c>
      <c r="AK36" s="16">
        <v>-19.245238253549392</v>
      </c>
      <c r="AL36" s="16">
        <v>-19.245238253549392</v>
      </c>
      <c r="AM36" s="16">
        <v>-19.245238253549392</v>
      </c>
      <c r="AN36" s="16">
        <v>-19.245238253549392</v>
      </c>
      <c r="AO36" s="16">
        <v>-19.245238253549392</v>
      </c>
      <c r="AP36" s="37">
        <v>-19.245238253549392</v>
      </c>
      <c r="AQ36" s="37">
        <v>-19.245238253549392</v>
      </c>
      <c r="AR36" s="16"/>
      <c r="AS36" s="16">
        <v>0</v>
      </c>
      <c r="AT36" s="16">
        <v>0</v>
      </c>
      <c r="AU36" s="16">
        <v>0</v>
      </c>
      <c r="AV36" s="16">
        <v>0.50240266116193588</v>
      </c>
      <c r="AW36" s="16">
        <v>0.50239408111911055</v>
      </c>
      <c r="AX36" s="16">
        <v>0.50235620652485913</v>
      </c>
      <c r="AY36" s="16">
        <v>0.50232184993658713</v>
      </c>
      <c r="AZ36" s="16">
        <v>0.5026977888688835</v>
      </c>
      <c r="BA36" s="16">
        <v>0.50273723613201871</v>
      </c>
      <c r="BB36" s="16">
        <v>-19.236814173262424</v>
      </c>
      <c r="BC36" s="16">
        <v>-19.232591178640515</v>
      </c>
      <c r="BD36" s="16">
        <v>-19.246533424691929</v>
      </c>
      <c r="BE36" s="16">
        <v>-19.205459692034228</v>
      </c>
      <c r="BF36" s="16">
        <v>-19.242037755657069</v>
      </c>
      <c r="BG36" s="16">
        <v>-19.238287980986254</v>
      </c>
      <c r="BH36" s="16">
        <v>-19.245238253549392</v>
      </c>
      <c r="BI36" s="16"/>
      <c r="BJ36" s="16"/>
      <c r="BK36" s="16"/>
      <c r="BL36" s="16"/>
      <c r="BM36" s="16"/>
    </row>
    <row r="37" spans="4:65" ht="15" customHeight="1" x14ac:dyDescent="0.25">
      <c r="D37" s="2" t="str">
        <f>'Lines - Loading'!C37</f>
        <v>chapelcross33kv</v>
      </c>
      <c r="E37" s="76" t="str">
        <f>'Lines - Loading'!E37</f>
        <v>CHAP3-_STCR3-_1</v>
      </c>
      <c r="G37" s="16">
        <v>0</v>
      </c>
      <c r="H37" s="16">
        <v>0</v>
      </c>
      <c r="I37" s="16">
        <v>-1.1414794506875064E-8</v>
      </c>
      <c r="J37" s="16">
        <v>-1.1414794506875064E-8</v>
      </c>
      <c r="K37" s="16">
        <v>-1.1414794506875064E-8</v>
      </c>
      <c r="L37" s="16">
        <v>-0.50240267249831583</v>
      </c>
      <c r="M37" s="16">
        <v>-0.50240267249831583</v>
      </c>
      <c r="N37" s="16">
        <v>-1.0034297798286729</v>
      </c>
      <c r="O37" s="16">
        <v>-1.0034297798286729</v>
      </c>
      <c r="P37" s="16">
        <v>-1.0320337779754558</v>
      </c>
      <c r="Q37" s="16">
        <v>-1.0320337779754558</v>
      </c>
      <c r="R37" s="16">
        <v>-1.0320337779754558</v>
      </c>
      <c r="S37" s="16">
        <v>-1.1219899204185135</v>
      </c>
      <c r="T37" s="16">
        <v>-1.1219899204185135</v>
      </c>
      <c r="U37" s="16">
        <v>-1.1219899204185135</v>
      </c>
      <c r="V37" s="16">
        <v>-1.1219899204185135</v>
      </c>
      <c r="W37" s="37">
        <v>-1.1219899204185135</v>
      </c>
      <c r="X37" s="16">
        <v>-25.555566640919583</v>
      </c>
      <c r="Y37" s="16">
        <v>-25.555566640919583</v>
      </c>
      <c r="Z37" s="16">
        <v>-30.046022937129607</v>
      </c>
      <c r="AA37" s="16">
        <v>-17.260924134804693</v>
      </c>
      <c r="AB37" s="16">
        <v>-24.652841594075092</v>
      </c>
      <c r="AC37" s="16">
        <v>-19.010270402363858</v>
      </c>
      <c r="AD37" s="16">
        <v>-19.010270402363858</v>
      </c>
      <c r="AE37" s="16">
        <v>-40.279247927441752</v>
      </c>
      <c r="AF37" s="16">
        <v>-40.279247927441752</v>
      </c>
      <c r="AG37" s="16">
        <v>-40.279247927441752</v>
      </c>
      <c r="AH37" s="16">
        <v>-32.217834662846876</v>
      </c>
      <c r="AI37" s="16">
        <v>-34.912446623328151</v>
      </c>
      <c r="AJ37" s="16">
        <v>-30.057904939537408</v>
      </c>
      <c r="AK37" s="16">
        <v>-30.057904939537408</v>
      </c>
      <c r="AL37" s="16">
        <v>-30.057904939537408</v>
      </c>
      <c r="AM37" s="16">
        <v>-30.057904939537408</v>
      </c>
      <c r="AN37" s="16">
        <v>-30.057904939537408</v>
      </c>
      <c r="AO37" s="16">
        <v>-30.057904939537408</v>
      </c>
      <c r="AP37" s="37">
        <v>-30.057904939537408</v>
      </c>
      <c r="AQ37" s="37">
        <v>-30.057904939537408</v>
      </c>
      <c r="AR37" s="16"/>
      <c r="AS37" s="16">
        <v>0</v>
      </c>
      <c r="AT37" s="16">
        <v>-1.1414794506875064E-8</v>
      </c>
      <c r="AU37" s="16">
        <v>-1.1414794506875064E-8</v>
      </c>
      <c r="AV37" s="16">
        <v>-0.50240267249831583</v>
      </c>
      <c r="AW37" s="16">
        <v>-1.0034297798286729</v>
      </c>
      <c r="AX37" s="16">
        <v>-1.0320337779754558</v>
      </c>
      <c r="AY37" s="16">
        <v>-1.1219899204185135</v>
      </c>
      <c r="AZ37" s="16">
        <v>-25.555566640919583</v>
      </c>
      <c r="BA37" s="16">
        <v>-30.046022937129607</v>
      </c>
      <c r="BB37" s="16">
        <v>-17.260924134804693</v>
      </c>
      <c r="BC37" s="16">
        <v>-24.652841594075092</v>
      </c>
      <c r="BD37" s="16">
        <v>-19.010270402363858</v>
      </c>
      <c r="BE37" s="16">
        <v>-40.279247927441752</v>
      </c>
      <c r="BF37" s="16">
        <v>-32.217834662846876</v>
      </c>
      <c r="BG37" s="16">
        <v>-34.912446623328151</v>
      </c>
      <c r="BH37" s="16">
        <v>-30.057904939537408</v>
      </c>
      <c r="BI37" s="16"/>
      <c r="BJ37" s="16"/>
      <c r="BK37" s="16"/>
      <c r="BL37" s="16"/>
      <c r="BM37" s="16"/>
    </row>
    <row r="38" spans="4:65" ht="15" customHeight="1" x14ac:dyDescent="0.25">
      <c r="D38" s="2" t="str">
        <f>'Lines - Loading'!C38</f>
        <v>chapelcross33kv</v>
      </c>
      <c r="E38" s="76" t="str">
        <f>'Lines - Loading'!E38</f>
        <v>LOBI3B_LOBIT2_1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37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14.791633997308953</v>
      </c>
      <c r="AF38" s="16">
        <v>14.791633997308953</v>
      </c>
      <c r="AG38" s="16">
        <v>14.791633997308953</v>
      </c>
      <c r="AH38" s="16">
        <v>7.3670210998994801</v>
      </c>
      <c r="AI38" s="16">
        <v>7.366770663054595</v>
      </c>
      <c r="AJ38" s="16">
        <v>7.4888058258306351</v>
      </c>
      <c r="AK38" s="16">
        <v>7.4888058258306351</v>
      </c>
      <c r="AL38" s="16">
        <v>7.4888058258306351</v>
      </c>
      <c r="AM38" s="16">
        <v>7.4888058258306351</v>
      </c>
      <c r="AN38" s="16">
        <v>7.4888058258306351</v>
      </c>
      <c r="AO38" s="16">
        <v>7.4888058258306351</v>
      </c>
      <c r="AP38" s="37">
        <v>7.4888058258306351</v>
      </c>
      <c r="AQ38" s="37">
        <v>7.4888058258306351</v>
      </c>
      <c r="AR38" s="16"/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14.791633997308953</v>
      </c>
      <c r="BF38" s="16">
        <v>7.3670210998994801</v>
      </c>
      <c r="BG38" s="16">
        <v>7.366770663054595</v>
      </c>
      <c r="BH38" s="16">
        <v>7.4888058258306351</v>
      </c>
      <c r="BI38" s="16"/>
      <c r="BJ38" s="16"/>
      <c r="BK38" s="16"/>
      <c r="BL38" s="16"/>
      <c r="BM38" s="16"/>
    </row>
    <row r="39" spans="4:65" ht="15" customHeight="1" x14ac:dyDescent="0.25">
      <c r="D39" s="2" t="str">
        <f>'Lines - Loading'!C39</f>
        <v>chapelcross33kv</v>
      </c>
      <c r="E39" s="76" t="str">
        <f>'Lines - Loading'!E39</f>
        <v>lne_AL048A_GRNA1-_1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37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37">
        <v>0</v>
      </c>
      <c r="AQ39" s="37">
        <v>0</v>
      </c>
      <c r="AR39" s="16"/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/>
      <c r="BJ39" s="16"/>
      <c r="BK39" s="16"/>
      <c r="BL39" s="16"/>
      <c r="BM39" s="16"/>
    </row>
    <row r="40" spans="4:65" ht="15" customHeight="1" x14ac:dyDescent="0.25">
      <c r="D40" s="2" t="str">
        <f>'Lines - Loading'!C40</f>
        <v>chapelcross33kv</v>
      </c>
      <c r="E40" s="76" t="str">
        <f>'Lines - Loading'!E40</f>
        <v>lne_CHAP1-_AL048A_1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37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37">
        <v>0</v>
      </c>
      <c r="AQ40" s="37">
        <v>0</v>
      </c>
      <c r="AR40" s="16"/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/>
      <c r="BJ40" s="16"/>
      <c r="BK40" s="16"/>
      <c r="BL40" s="16"/>
      <c r="BM40" s="16"/>
    </row>
    <row r="41" spans="4:65" ht="15" customHeight="1" x14ac:dyDescent="0.25">
      <c r="D41" s="2" t="str">
        <f>'Lines - Loading'!C41</f>
        <v>chapelcross33kv</v>
      </c>
      <c r="E41" s="76" t="str">
        <f>'Lines - Loading'!E41</f>
        <v>lne_AL048B_GRNA1-_1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4.2666236516053502E-8</v>
      </c>
      <c r="Q41" s="16">
        <v>4.2666236516053502E-8</v>
      </c>
      <c r="R41" s="16">
        <v>4.2666236516053502E-8</v>
      </c>
      <c r="S41" s="16">
        <v>8.9274062465084958E-2</v>
      </c>
      <c r="T41" s="16">
        <v>8.9274062465084958E-2</v>
      </c>
      <c r="U41" s="16">
        <v>8.9274062465084958E-2</v>
      </c>
      <c r="V41" s="16">
        <v>8.9274062465084958E-2</v>
      </c>
      <c r="W41" s="37">
        <v>8.9274062465084958E-2</v>
      </c>
      <c r="X41" s="16">
        <v>4.8096729577181085E-2</v>
      </c>
      <c r="Y41" s="16">
        <v>4.8096729577181085E-2</v>
      </c>
      <c r="Z41" s="16">
        <v>4.7717603455103952E-2</v>
      </c>
      <c r="AA41" s="16">
        <v>4.9429092384477791E-2</v>
      </c>
      <c r="AB41" s="16">
        <v>4.9228982011336964E-2</v>
      </c>
      <c r="AC41" s="16">
        <v>7.0615659831036015E-2</v>
      </c>
      <c r="AD41" s="16">
        <v>7.0615659831036015E-2</v>
      </c>
      <c r="AE41" s="16">
        <v>4.8343888121979706E-2</v>
      </c>
      <c r="AF41" s="16">
        <v>4.8343888121979706E-2</v>
      </c>
      <c r="AG41" s="16">
        <v>4.8343888121979706E-2</v>
      </c>
      <c r="AH41" s="16">
        <v>7.0013184891875357E-2</v>
      </c>
      <c r="AI41" s="16">
        <v>4.9508007542566956E-2</v>
      </c>
      <c r="AJ41" s="16">
        <v>7.0398046068159803E-2</v>
      </c>
      <c r="AK41" s="16">
        <v>7.0398046068159803E-2</v>
      </c>
      <c r="AL41" s="16">
        <v>7.0398046068159803E-2</v>
      </c>
      <c r="AM41" s="16">
        <v>7.0398046068159803E-2</v>
      </c>
      <c r="AN41" s="16">
        <v>7.0398046068159803E-2</v>
      </c>
      <c r="AO41" s="16">
        <v>7.0398046068159803E-2</v>
      </c>
      <c r="AP41" s="37">
        <v>7.0398046068159803E-2</v>
      </c>
      <c r="AQ41" s="37">
        <v>7.0398046068159803E-2</v>
      </c>
      <c r="AR41" s="16"/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4.2666236516053502E-8</v>
      </c>
      <c r="AY41" s="16">
        <v>8.9274062465084958E-2</v>
      </c>
      <c r="AZ41" s="16">
        <v>4.8096729577181085E-2</v>
      </c>
      <c r="BA41" s="16">
        <v>4.7717603455103952E-2</v>
      </c>
      <c r="BB41" s="16">
        <v>4.9429092384477791E-2</v>
      </c>
      <c r="BC41" s="16">
        <v>4.9228982011336964E-2</v>
      </c>
      <c r="BD41" s="16">
        <v>7.0615659831036015E-2</v>
      </c>
      <c r="BE41" s="16">
        <v>4.8343888121979706E-2</v>
      </c>
      <c r="BF41" s="16">
        <v>7.0013184891875357E-2</v>
      </c>
      <c r="BG41" s="16">
        <v>4.9508007542566956E-2</v>
      </c>
      <c r="BH41" s="16">
        <v>7.0398046068159803E-2</v>
      </c>
      <c r="BI41" s="16"/>
      <c r="BJ41" s="16"/>
      <c r="BK41" s="16"/>
      <c r="BL41" s="16"/>
      <c r="BM41" s="16"/>
    </row>
    <row r="42" spans="4:65" ht="15" customHeight="1" x14ac:dyDescent="0.25">
      <c r="D42" s="2" t="str">
        <f>'Lines - Loading'!C42</f>
        <v>chapelcross33kv</v>
      </c>
      <c r="E42" s="76" t="str">
        <f>'Lines - Loading'!E42</f>
        <v>lne_CHAP1-_AL048B_1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5.9125513156232934E-5</v>
      </c>
      <c r="Q42" s="16">
        <v>5.9125513156232934E-5</v>
      </c>
      <c r="R42" s="16">
        <v>5.9125513156232934E-5</v>
      </c>
      <c r="S42" s="16">
        <v>8.9581444488696982E-2</v>
      </c>
      <c r="T42" s="16">
        <v>8.9581444488696982E-2</v>
      </c>
      <c r="U42" s="16">
        <v>8.9581444488696982E-2</v>
      </c>
      <c r="V42" s="16">
        <v>8.9581444488696982E-2</v>
      </c>
      <c r="W42" s="37">
        <v>8.9581444488696982E-2</v>
      </c>
      <c r="X42" s="16">
        <v>4.8286471671882714E-2</v>
      </c>
      <c r="Y42" s="16">
        <v>4.8286471671882714E-2</v>
      </c>
      <c r="Z42" s="16">
        <v>4.790584963478417E-2</v>
      </c>
      <c r="AA42" s="16">
        <v>4.9624086702083181E-2</v>
      </c>
      <c r="AB42" s="16">
        <v>4.9423186897888605E-2</v>
      </c>
      <c r="AC42" s="16">
        <v>7.0917515057741465E-2</v>
      </c>
      <c r="AD42" s="16">
        <v>7.0917515057741465E-2</v>
      </c>
      <c r="AE42" s="16">
        <v>4.8534603331827242E-2</v>
      </c>
      <c r="AF42" s="16">
        <v>4.8534603331827242E-2</v>
      </c>
      <c r="AG42" s="16">
        <v>4.8534603331827242E-2</v>
      </c>
      <c r="AH42" s="16">
        <v>7.031236734300772E-2</v>
      </c>
      <c r="AI42" s="16">
        <v>4.970331316345078E-2</v>
      </c>
      <c r="AJ42" s="16">
        <v>7.0698890188821917E-2</v>
      </c>
      <c r="AK42" s="16">
        <v>7.0698890188821917E-2</v>
      </c>
      <c r="AL42" s="16">
        <v>7.0698890188821917E-2</v>
      </c>
      <c r="AM42" s="16">
        <v>7.0698890188821917E-2</v>
      </c>
      <c r="AN42" s="16">
        <v>7.0698890188821917E-2</v>
      </c>
      <c r="AO42" s="16">
        <v>7.0698890188821917E-2</v>
      </c>
      <c r="AP42" s="37">
        <v>7.0698890188821917E-2</v>
      </c>
      <c r="AQ42" s="37">
        <v>7.0698890188821917E-2</v>
      </c>
      <c r="AR42" s="16"/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5.9125513156232934E-5</v>
      </c>
      <c r="AY42" s="16">
        <v>8.9581444488696982E-2</v>
      </c>
      <c r="AZ42" s="16">
        <v>4.8286471671882714E-2</v>
      </c>
      <c r="BA42" s="16">
        <v>4.790584963478417E-2</v>
      </c>
      <c r="BB42" s="16">
        <v>4.9624086702083181E-2</v>
      </c>
      <c r="BC42" s="16">
        <v>4.9423186897888605E-2</v>
      </c>
      <c r="BD42" s="16">
        <v>7.0917515057741465E-2</v>
      </c>
      <c r="BE42" s="16">
        <v>4.8534603331827242E-2</v>
      </c>
      <c r="BF42" s="16">
        <v>7.031236734300772E-2</v>
      </c>
      <c r="BG42" s="16">
        <v>4.970331316345078E-2</v>
      </c>
      <c r="BH42" s="16">
        <v>7.0698890188821917E-2</v>
      </c>
      <c r="BI42" s="16"/>
      <c r="BJ42" s="16"/>
      <c r="BK42" s="16"/>
      <c r="BL42" s="16"/>
      <c r="BM42" s="16"/>
    </row>
    <row r="43" spans="4:65" ht="15" customHeight="1" x14ac:dyDescent="0.25">
      <c r="D43" s="2" t="str">
        <f>'Lines - Loading'!C43</f>
        <v>chapelcross33kv</v>
      </c>
      <c r="E43" s="36" t="str">
        <f>'Lines - Loading'!E43</f>
        <v>CHAP08_CHAPX3_1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6.4698914154230798E-12</v>
      </c>
      <c r="Q43" s="16">
        <v>6.4698914154230798E-12</v>
      </c>
      <c r="R43" s="16">
        <v>6.4698914154230798E-12</v>
      </c>
      <c r="S43" s="16">
        <v>6.5560330364674516E-12</v>
      </c>
      <c r="T43" s="16">
        <v>6.5560330364674516E-12</v>
      </c>
      <c r="U43" s="16">
        <v>6.5560330364674516E-12</v>
      </c>
      <c r="V43" s="16">
        <v>6.5560330364674516E-12</v>
      </c>
      <c r="W43" s="37">
        <v>6.5560330364674516E-12</v>
      </c>
      <c r="X43" s="16">
        <v>4.0008484060980766E-12</v>
      </c>
      <c r="Y43" s="16">
        <v>4.0008484060980766E-12</v>
      </c>
      <c r="Z43" s="16">
        <v>3.9670942685108689E-12</v>
      </c>
      <c r="AA43" s="16">
        <v>4.1085469919331478E-12</v>
      </c>
      <c r="AB43" s="16">
        <v>4.0924953211712595E-12</v>
      </c>
      <c r="AC43" s="16">
        <v>6.3277869340292066E-12</v>
      </c>
      <c r="AD43" s="16">
        <v>6.3277869340292066E-12</v>
      </c>
      <c r="AE43" s="16">
        <v>4.0186542380480153E-12</v>
      </c>
      <c r="AF43" s="16">
        <v>4.0186542380480153E-12</v>
      </c>
      <c r="AG43" s="16">
        <v>4.0186542380480153E-12</v>
      </c>
      <c r="AH43" s="16">
        <v>6.2697064472658562E-12</v>
      </c>
      <c r="AI43" s="16">
        <v>4.116431510031238E-12</v>
      </c>
      <c r="AJ43" s="16">
        <v>6.2973076392683867E-12</v>
      </c>
      <c r="AK43" s="16">
        <v>6.2973076392683867E-12</v>
      </c>
      <c r="AL43" s="16">
        <v>6.2973076392683867E-12</v>
      </c>
      <c r="AM43" s="16">
        <v>6.2973076392683867E-12</v>
      </c>
      <c r="AN43" s="16">
        <v>6.2973076392683867E-12</v>
      </c>
      <c r="AO43" s="16">
        <v>6.2973076392683867E-12</v>
      </c>
      <c r="AP43" s="37">
        <v>6.2973076392683867E-12</v>
      </c>
      <c r="AQ43" s="37">
        <v>6.2973076392683867E-12</v>
      </c>
      <c r="AR43" s="16"/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6.4698914154230798E-12</v>
      </c>
      <c r="AY43" s="16">
        <v>6.5560330364674516E-12</v>
      </c>
      <c r="AZ43" s="16">
        <v>4.0008484060980766E-12</v>
      </c>
      <c r="BA43" s="16">
        <v>3.9670942685108689E-12</v>
      </c>
      <c r="BB43" s="16">
        <v>4.1085469919331478E-12</v>
      </c>
      <c r="BC43" s="16">
        <v>4.0924953211712595E-12</v>
      </c>
      <c r="BD43" s="16">
        <v>6.3277869340292066E-12</v>
      </c>
      <c r="BE43" s="16">
        <v>4.0186542380480153E-12</v>
      </c>
      <c r="BF43" s="16">
        <v>6.2697064472658562E-12</v>
      </c>
      <c r="BG43" s="16">
        <v>4.116431510031238E-12</v>
      </c>
      <c r="BH43" s="16">
        <v>6.2973076392683867E-12</v>
      </c>
      <c r="BI43" s="16"/>
      <c r="BJ43" s="16"/>
      <c r="BK43" s="16"/>
      <c r="BL43" s="16"/>
      <c r="BM43" s="16"/>
    </row>
    <row r="44" spans="4:65" ht="15" customHeight="1" x14ac:dyDescent="0.25">
      <c r="D44" s="2" t="str">
        <f>'Lines - Loading'!C44</f>
        <v>chapelcross33kv</v>
      </c>
      <c r="E44" s="36" t="str">
        <f>'Lines - Loading'!E44</f>
        <v>CHAP3-_SOLWAY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-2.3269467722954486E-12</v>
      </c>
      <c r="Q44" s="16">
        <v>-2.3269467722954486E-12</v>
      </c>
      <c r="R44" s="16">
        <v>-2.3269467722954486E-12</v>
      </c>
      <c r="S44" s="16">
        <v>-2.3550180559704789E-12</v>
      </c>
      <c r="T44" s="16">
        <v>-2.3550180559704789E-12</v>
      </c>
      <c r="U44" s="16">
        <v>-2.3550180559704789E-12</v>
      </c>
      <c r="V44" s="16">
        <v>-2.3550180559704789E-12</v>
      </c>
      <c r="W44" s="37">
        <v>-2.3550180559704789E-12</v>
      </c>
      <c r="X44" s="16">
        <v>-1.4335366252458807E-12</v>
      </c>
      <c r="Y44" s="16">
        <v>-1.4335366252458807E-12</v>
      </c>
      <c r="Z44" s="16">
        <v>-1.4222379693944596E-12</v>
      </c>
      <c r="AA44" s="16">
        <v>-1.4732324882633407E-12</v>
      </c>
      <c r="AB44" s="16">
        <v>-1.4672638628137383E-12</v>
      </c>
      <c r="AC44" s="16">
        <v>-2.2689088139432351E-12</v>
      </c>
      <c r="AD44" s="16">
        <v>-2.2689088139432351E-12</v>
      </c>
      <c r="AE44" s="16">
        <v>-1.4408972662649223E-12</v>
      </c>
      <c r="AF44" s="16">
        <v>-1.4408972662649223E-12</v>
      </c>
      <c r="AG44" s="16">
        <v>-1.4408972662649223E-12</v>
      </c>
      <c r="AH44" s="16">
        <v>-2.2489084535217722E-12</v>
      </c>
      <c r="AI44" s="16">
        <v>-1.4755900327022032E-12</v>
      </c>
      <c r="AJ44" s="16">
        <v>-2.2614053056328292E-12</v>
      </c>
      <c r="AK44" s="16">
        <v>-2.2614053056328292E-12</v>
      </c>
      <c r="AL44" s="16">
        <v>-2.2614053056328292E-12</v>
      </c>
      <c r="AM44" s="16">
        <v>-2.2614053056328292E-12</v>
      </c>
      <c r="AN44" s="16">
        <v>-2.2614053056328292E-12</v>
      </c>
      <c r="AO44" s="16">
        <v>-2.2614053056328292E-12</v>
      </c>
      <c r="AP44" s="37">
        <v>-2.2614053056328292E-12</v>
      </c>
      <c r="AQ44" s="37">
        <v>-2.2614053056328292E-12</v>
      </c>
      <c r="AR44" s="16"/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-2.3269467722954486E-12</v>
      </c>
      <c r="AY44" s="16">
        <v>-2.3550180559704789E-12</v>
      </c>
      <c r="AZ44" s="16">
        <v>-1.4335366252458807E-12</v>
      </c>
      <c r="BA44" s="16">
        <v>-1.4222379693944596E-12</v>
      </c>
      <c r="BB44" s="16">
        <v>-1.4732324882633407E-12</v>
      </c>
      <c r="BC44" s="16">
        <v>-1.4672638628137383E-12</v>
      </c>
      <c r="BD44" s="16">
        <v>-2.2689088139432351E-12</v>
      </c>
      <c r="BE44" s="16">
        <v>-1.4408972662649223E-12</v>
      </c>
      <c r="BF44" s="16">
        <v>-2.2489084535217722E-12</v>
      </c>
      <c r="BG44" s="16">
        <v>-1.4755900327022032E-12</v>
      </c>
      <c r="BH44" s="16">
        <v>-2.2614053056328292E-12</v>
      </c>
      <c r="BI44" s="16"/>
      <c r="BJ44" s="16"/>
      <c r="BK44" s="16"/>
      <c r="BL44" s="16"/>
      <c r="BM44" s="16"/>
    </row>
    <row r="45" spans="4:65" ht="15" customHeight="1" x14ac:dyDescent="0.25">
      <c r="D45" s="2" t="str">
        <f>'Lines - Loading'!C45</f>
        <v>chapelcross132kv</v>
      </c>
      <c r="E45" s="36" t="str">
        <f>'Lines - Loading'!E45</f>
        <v>CHAP3A1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37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37">
        <v>0</v>
      </c>
      <c r="AQ45" s="37">
        <v>0</v>
      </c>
      <c r="AR45" s="16"/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/>
      <c r="BJ45" s="16"/>
      <c r="BK45" s="16"/>
      <c r="BL45" s="16"/>
      <c r="BM45" s="16"/>
    </row>
    <row r="46" spans="4:65" ht="15" customHeight="1" x14ac:dyDescent="0.25">
      <c r="D46" s="2" t="str">
        <f>'Lines - Loading'!C46</f>
        <v>chapelcross132kv</v>
      </c>
      <c r="E46" s="36" t="str">
        <f>'Lines - Loading'!E46</f>
        <v>CHAP3A2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37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37">
        <v>0</v>
      </c>
      <c r="AQ46" s="37">
        <v>0</v>
      </c>
      <c r="AR46" s="16"/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/>
      <c r="BJ46" s="16"/>
      <c r="BK46" s="16"/>
      <c r="BL46" s="16"/>
      <c r="BM46" s="16"/>
    </row>
    <row r="47" spans="4:65" ht="15" customHeight="1" x14ac:dyDescent="0.25">
      <c r="D47" s="2" t="str">
        <f>'Lines - Loading'!C47</f>
        <v>chapelcross132kv</v>
      </c>
      <c r="E47" s="36" t="str">
        <f>'Lines - Loading'!E47</f>
        <v>CHAP1-_CHAP3-_1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37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37">
        <v>0</v>
      </c>
      <c r="AQ47" s="37">
        <v>0</v>
      </c>
      <c r="AR47" s="16"/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/>
      <c r="BJ47" s="16"/>
      <c r="BK47" s="16"/>
      <c r="BL47" s="16"/>
      <c r="BM47" s="16"/>
    </row>
    <row r="48" spans="4:65" ht="15" customHeight="1" x14ac:dyDescent="0.25">
      <c r="D48" s="2" t="str">
        <f>'Lines - Loading'!C48</f>
        <v>chapelcross132kv</v>
      </c>
      <c r="E48" s="36" t="str">
        <f>'Lines - Loading'!E48</f>
        <v>CHAP1-_CHAP3-_2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37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37">
        <v>0</v>
      </c>
      <c r="AQ48" s="37">
        <v>0</v>
      </c>
      <c r="AR48" s="16"/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/>
      <c r="BJ48" s="16"/>
      <c r="BK48" s="16"/>
      <c r="BL48" s="16"/>
      <c r="BM48" s="16"/>
    </row>
    <row r="49" spans="4:65" ht="15" customHeight="1" x14ac:dyDescent="0.25">
      <c r="D49" s="2" t="str">
        <f>'Lines - Loading'!C49</f>
        <v>chapelcross132kv</v>
      </c>
      <c r="E49" s="36" t="str">
        <f>'Lines - Loading'!E49</f>
        <v>CHAP1-_M1-_1</v>
      </c>
      <c r="G49" s="16">
        <v>999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37">
        <v>999</v>
      </c>
      <c r="X49" s="16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37">
        <v>999</v>
      </c>
      <c r="AQ49" s="37">
        <v>999</v>
      </c>
      <c r="AR49" s="16"/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/>
      <c r="BJ49" s="16"/>
      <c r="BK49" s="16"/>
      <c r="BL49" s="16"/>
      <c r="BM49" s="16"/>
    </row>
    <row r="50" spans="4:65" ht="15" customHeight="1" x14ac:dyDescent="0.25">
      <c r="D50" s="2" t="str">
        <f>'Lines - Loading'!C50</f>
        <v>chapelcross132kv</v>
      </c>
      <c r="E50" s="36" t="str">
        <f>'Lines - Loading'!E50</f>
        <v>CHAP1-_M1-_2</v>
      </c>
      <c r="G50" s="16">
        <v>999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37">
        <v>999</v>
      </c>
      <c r="X50" s="16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37">
        <v>999</v>
      </c>
      <c r="AQ50" s="37">
        <v>999</v>
      </c>
      <c r="AR50" s="16"/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/>
      <c r="BJ50" s="16"/>
      <c r="BK50" s="16"/>
      <c r="BL50" s="16"/>
      <c r="BM50" s="16"/>
    </row>
    <row r="51" spans="4:65" ht="15" customHeight="1" x14ac:dyDescent="0.25">
      <c r="D51" s="2" t="str">
        <f>'Lines - Loading'!C51</f>
        <v>chapelcross132kv</v>
      </c>
      <c r="E51" s="36" t="str">
        <f>'Lines - Loading'!E51</f>
        <v>CHAP1-_R1-_1</v>
      </c>
      <c r="G51" s="16">
        <v>999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37">
        <v>999</v>
      </c>
      <c r="X51" s="16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37">
        <v>999</v>
      </c>
      <c r="AQ51" s="37">
        <v>999</v>
      </c>
      <c r="AR51" s="16"/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/>
      <c r="BJ51" s="16"/>
      <c r="BK51" s="16"/>
      <c r="BL51" s="16"/>
      <c r="BM51" s="16"/>
    </row>
    <row r="52" spans="4:65" ht="15" customHeight="1" x14ac:dyDescent="0.25">
      <c r="D52" s="2" t="str">
        <f>'Lines - Loading'!C52</f>
        <v>chapelcross132kv</v>
      </c>
      <c r="E52" s="36" t="str">
        <f>'Lines - Loading'!E52</f>
        <v>HARK</v>
      </c>
      <c r="G52" s="16">
        <v>999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37">
        <v>999</v>
      </c>
      <c r="X52" s="16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37">
        <v>999</v>
      </c>
      <c r="AQ52" s="37">
        <v>999</v>
      </c>
      <c r="AR52" s="16"/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/>
      <c r="BJ52" s="16"/>
      <c r="BK52" s="16"/>
      <c r="BL52" s="16"/>
      <c r="BM52" s="16"/>
    </row>
    <row r="53" spans="4:65" ht="15" customHeight="1" x14ac:dyDescent="0.25">
      <c r="D53" s="2" t="str">
        <f>'Lines - Loading'!C53</f>
        <v>chapelcross132kv</v>
      </c>
      <c r="E53" s="36" t="str">
        <f>'Lines - Loading'!E53</f>
        <v>DUMF-2</v>
      </c>
      <c r="G53" s="16">
        <v>999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37">
        <v>999</v>
      </c>
      <c r="X53" s="16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37">
        <v>999</v>
      </c>
      <c r="AQ53" s="37">
        <v>999</v>
      </c>
      <c r="AR53" s="16"/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/>
      <c r="BJ53" s="16"/>
      <c r="BK53" s="16"/>
      <c r="BL53" s="16"/>
      <c r="BM53" s="16"/>
    </row>
    <row r="54" spans="4:65" ht="15" customHeight="1" x14ac:dyDescent="0.25">
      <c r="D54" s="2" t="str">
        <f>'Lines - Loading'!C54</f>
        <v>chapelcross132kv</v>
      </c>
      <c r="E54" s="36" t="str">
        <f>'Lines - Loading'!E54</f>
        <v>ECCF-2</v>
      </c>
      <c r="G54" s="16">
        <v>999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37">
        <v>999</v>
      </c>
      <c r="X54" s="16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37">
        <v>999</v>
      </c>
      <c r="AQ54" s="37">
        <v>999</v>
      </c>
      <c r="AR54" s="16"/>
      <c r="AS54" s="16">
        <v>999</v>
      </c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/>
      <c r="BJ54" s="16"/>
      <c r="BK54" s="16"/>
      <c r="BL54" s="16"/>
      <c r="BM54" s="16"/>
    </row>
    <row r="55" spans="4:65" ht="15" customHeight="1" x14ac:dyDescent="0.25">
      <c r="D55" s="2" t="str">
        <f>'Lines - Loading'!C55</f>
        <v>chapelcross132kv</v>
      </c>
      <c r="E55" s="36" t="str">
        <f>'Lines - Loading'!E55</f>
        <v>GRNA-2</v>
      </c>
      <c r="G55" s="16">
        <v>999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37">
        <v>999</v>
      </c>
      <c r="X55" s="16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37">
        <v>999</v>
      </c>
      <c r="AQ55" s="37">
        <v>999</v>
      </c>
      <c r="AR55" s="16"/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/>
      <c r="BJ55" s="16"/>
      <c r="BK55" s="16"/>
      <c r="BL55" s="16"/>
      <c r="BM55" s="16"/>
    </row>
    <row r="56" spans="4:65" ht="15" customHeight="1" x14ac:dyDescent="0.25">
      <c r="D56" s="2" t="str">
        <f>'Lines - Loading'!C56</f>
        <v>chapelcross132kv</v>
      </c>
      <c r="E56" s="36" t="str">
        <f>'Lines - Loading'!E56</f>
        <v>DUMF-1</v>
      </c>
      <c r="G56" s="16">
        <v>999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37">
        <v>999</v>
      </c>
      <c r="X56" s="16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37">
        <v>999</v>
      </c>
      <c r="AQ56" s="37">
        <v>999</v>
      </c>
      <c r="AR56" s="16"/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/>
      <c r="BJ56" s="16"/>
      <c r="BK56" s="16"/>
      <c r="BL56" s="16"/>
      <c r="BM56" s="16"/>
    </row>
    <row r="57" spans="4:65" ht="15" customHeight="1" x14ac:dyDescent="0.25">
      <c r="D57" s="2" t="str">
        <f>'Lines - Loading'!C57</f>
        <v>chapelcross132kv</v>
      </c>
      <c r="E57" s="36" t="str">
        <f>'Lines - Loading'!E57</f>
        <v>ECCF-1</v>
      </c>
      <c r="G57" s="16">
        <v>999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37">
        <v>999</v>
      </c>
      <c r="X57" s="16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37">
        <v>999</v>
      </c>
      <c r="AQ57" s="37">
        <v>999</v>
      </c>
      <c r="AR57" s="16"/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/>
      <c r="BJ57" s="16"/>
      <c r="BK57" s="16"/>
      <c r="BL57" s="16"/>
      <c r="BM57" s="16"/>
    </row>
    <row r="58" spans="4:65" ht="15" customHeight="1" x14ac:dyDescent="0.25">
      <c r="D58" s="2" t="str">
        <f>'Lines - Loading'!C58</f>
        <v>chapelcross132kv</v>
      </c>
      <c r="E58" s="36" t="str">
        <f>'Lines - Loading'!E58</f>
        <v>CHAP1-_T1</v>
      </c>
      <c r="G58" s="16">
        <v>999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37">
        <v>999</v>
      </c>
      <c r="X58" s="16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37">
        <v>999</v>
      </c>
      <c r="AQ58" s="37">
        <v>999</v>
      </c>
      <c r="AR58" s="16"/>
      <c r="AS58" s="16">
        <v>999</v>
      </c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/>
      <c r="BJ58" s="16"/>
      <c r="BK58" s="16"/>
      <c r="BL58" s="16"/>
      <c r="BM58" s="16"/>
    </row>
    <row r="59" spans="4:65" ht="15" customHeight="1" x14ac:dyDescent="0.25">
      <c r="D59" s="2" t="str">
        <f>'Lines - Loading'!C59</f>
        <v>chapelcross132kv</v>
      </c>
      <c r="E59" s="36" t="str">
        <f>'Lines - Loading'!E59</f>
        <v>CHAP1-_T2</v>
      </c>
      <c r="G59" s="16">
        <v>999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37">
        <v>999</v>
      </c>
      <c r="X59" s="16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37">
        <v>999</v>
      </c>
      <c r="AQ59" s="37">
        <v>999</v>
      </c>
      <c r="AR59" s="16"/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/>
      <c r="BJ59" s="16"/>
      <c r="BK59" s="16"/>
      <c r="BL59" s="16"/>
      <c r="BM59" s="16"/>
    </row>
    <row r="60" spans="4:65" ht="15" customHeight="1" x14ac:dyDescent="0.25">
      <c r="D60" s="2" t="str">
        <f>'Lines - Loading'!C60</f>
        <v>chapelcross132kv</v>
      </c>
      <c r="E60" s="36" t="str">
        <f>'Lines - Loading'!E60</f>
        <v>GRNA-1</v>
      </c>
      <c r="G60" s="16">
        <v>999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37">
        <v>999</v>
      </c>
      <c r="X60" s="16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37">
        <v>999</v>
      </c>
      <c r="AQ60" s="37">
        <v>999</v>
      </c>
      <c r="AR60" s="16"/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/>
      <c r="BJ60" s="16"/>
      <c r="BK60" s="16"/>
      <c r="BL60" s="16"/>
      <c r="BM60" s="16"/>
    </row>
    <row r="61" spans="4:65" ht="15" customHeight="1" x14ac:dyDescent="0.25">
      <c r="D61" s="2" t="str">
        <f>'Lines - Loading'!C61</f>
        <v>stevenscroft33kv</v>
      </c>
      <c r="E61" s="36" t="str">
        <f>'Lines - Loading'!E61</f>
        <v>STCR3-</v>
      </c>
      <c r="G61" s="16">
        <v>999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37">
        <v>999</v>
      </c>
      <c r="X61" s="16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37">
        <v>999</v>
      </c>
      <c r="AQ61" s="37">
        <v>999</v>
      </c>
      <c r="AR61" s="16"/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/>
      <c r="BJ61" s="16"/>
      <c r="BK61" s="16"/>
      <c r="BL61" s="16"/>
      <c r="BM61" s="16"/>
    </row>
    <row r="62" spans="4:65" ht="15" customHeight="1" x14ac:dyDescent="0.25">
      <c r="D62" s="2" t="str">
        <f>'Lines - Loading'!C62</f>
        <v>stevenscroft33kv</v>
      </c>
      <c r="E62" s="36" t="str">
        <f>'Lines - Loading'!E62</f>
        <v>STCR3-_STCR0G</v>
      </c>
      <c r="G62" s="16">
        <v>999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37">
        <v>999</v>
      </c>
      <c r="X62" s="16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37">
        <v>999</v>
      </c>
      <c r="AQ62" s="37">
        <v>999</v>
      </c>
      <c r="AR62" s="16"/>
      <c r="AS62" s="16">
        <v>999</v>
      </c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/>
      <c r="BJ62" s="16"/>
      <c r="BK62" s="16"/>
      <c r="BL62" s="16"/>
      <c r="BM62" s="16"/>
    </row>
    <row r="63" spans="4:65" ht="15" customHeight="1" x14ac:dyDescent="0.25">
      <c r="D63" s="2" t="str">
        <f>'Lines - Loading'!C63</f>
        <v>stevenscroft33kv</v>
      </c>
      <c r="E63" s="36" t="str">
        <f>'Lines - Loading'!E63</f>
        <v>STCR0G-_2</v>
      </c>
      <c r="G63" s="16">
        <v>999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37">
        <v>999</v>
      </c>
      <c r="X63" s="16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37">
        <v>999</v>
      </c>
      <c r="AQ63" s="37">
        <v>999</v>
      </c>
      <c r="AR63" s="16"/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/>
      <c r="BJ63" s="16"/>
      <c r="BK63" s="16"/>
      <c r="BL63" s="16"/>
      <c r="BM63" s="16"/>
    </row>
    <row r="64" spans="4:65" ht="15" customHeight="1" x14ac:dyDescent="0.25">
      <c r="D64" s="2" t="str">
        <f>'Lines - Loading'!C64</f>
        <v>stevenscroft33kv</v>
      </c>
      <c r="E64" s="36" t="str">
        <f>'Lines - Loading'!E64</f>
        <v>STCR0G-_1</v>
      </c>
      <c r="G64" s="16">
        <v>999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37">
        <v>999</v>
      </c>
      <c r="X64" s="16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37">
        <v>999</v>
      </c>
      <c r="AQ64" s="37">
        <v>999</v>
      </c>
      <c r="AR64" s="16"/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/>
      <c r="BJ64" s="16"/>
      <c r="BK64" s="16"/>
      <c r="BL64" s="16"/>
      <c r="BM64" s="16"/>
    </row>
    <row r="65" spans="4:65" ht="15" customHeight="1" x14ac:dyDescent="0.25">
      <c r="D65" s="2" t="str">
        <f>'Lines - Loading'!C65</f>
        <v>stevenscroft33kv</v>
      </c>
      <c r="E65" s="36" t="str">
        <f>'Lines - Loading'!E65</f>
        <v>STRC0G-_STCRLVT</v>
      </c>
      <c r="G65" s="16">
        <v>999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37">
        <v>999</v>
      </c>
      <c r="X65" s="16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37">
        <v>999</v>
      </c>
      <c r="AQ65" s="37">
        <v>999</v>
      </c>
      <c r="AR65" s="16"/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/>
      <c r="BJ65" s="16"/>
      <c r="BK65" s="16"/>
      <c r="BL65" s="16"/>
      <c r="BM65" s="16"/>
    </row>
    <row r="66" spans="4:65" ht="15" customHeight="1" x14ac:dyDescent="0.25">
      <c r="D66" s="2" t="str">
        <f>'Lines - Loading'!C66</f>
        <v>stevenscroft33kv</v>
      </c>
      <c r="E66" s="36" t="str">
        <f>'Lines - Loading'!E66</f>
        <v>STCR_AUX</v>
      </c>
      <c r="G66" s="16">
        <v>999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37">
        <v>999</v>
      </c>
      <c r="X66" s="16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37">
        <v>999</v>
      </c>
      <c r="AQ66" s="37">
        <v>999</v>
      </c>
      <c r="AR66" s="16"/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/>
      <c r="BJ66" s="16"/>
      <c r="BK66" s="16"/>
      <c r="BL66" s="16"/>
      <c r="BM66" s="16"/>
    </row>
    <row r="67" spans="4:65" ht="15" customHeight="1" x14ac:dyDescent="0.25">
      <c r="D67" s="2" t="str">
        <f>'Lines - Loading'!C67</f>
        <v>stevenscroft33kv</v>
      </c>
      <c r="E67" s="36" t="str">
        <f>'Lines - Loading'!E67</f>
        <v xml:space="preserve">STCR_DIESEL </v>
      </c>
      <c r="G67" s="16">
        <v>999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37">
        <v>999</v>
      </c>
      <c r="X67" s="16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37">
        <v>999</v>
      </c>
      <c r="AQ67" s="37">
        <v>999</v>
      </c>
      <c r="AR67" s="16"/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/>
      <c r="BJ67" s="16"/>
      <c r="BK67" s="16"/>
      <c r="BL67" s="16"/>
      <c r="BM67" s="16"/>
    </row>
    <row r="68" spans="4:65" ht="15" customHeight="1" x14ac:dyDescent="0.25">
      <c r="D68" s="2" t="str">
        <f>'Lines - Loading'!C68</f>
        <v>minsca33kv</v>
      </c>
      <c r="E68" s="36" t="str">
        <f>'Lines - Loading'!E68</f>
        <v>MINS3-</v>
      </c>
      <c r="G68" s="16">
        <v>999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37">
        <v>999</v>
      </c>
      <c r="X68" s="16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37">
        <v>999</v>
      </c>
      <c r="AQ68" s="37">
        <v>999</v>
      </c>
      <c r="AR68" s="16"/>
      <c r="AS68" s="16">
        <v>999</v>
      </c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/>
      <c r="BJ68" s="16"/>
      <c r="BK68" s="16"/>
      <c r="BL68" s="16"/>
      <c r="BM68" s="16"/>
    </row>
    <row r="69" spans="4:65" ht="15" customHeight="1" x14ac:dyDescent="0.25">
      <c r="D69" s="2" t="str">
        <f>'Lines - Loading'!C69</f>
        <v>minsca33kv</v>
      </c>
      <c r="E69" s="36" t="str">
        <f>'Lines - Loading'!E69</f>
        <v>MINS3-_MINSC</v>
      </c>
      <c r="G69" s="16">
        <v>999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37">
        <v>999</v>
      </c>
      <c r="X69" s="16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37">
        <v>999</v>
      </c>
      <c r="AQ69" s="37">
        <v>999</v>
      </c>
      <c r="AR69" s="16"/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/>
      <c r="BJ69" s="16"/>
      <c r="BK69" s="16"/>
      <c r="BL69" s="16"/>
      <c r="BM69" s="16"/>
    </row>
    <row r="70" spans="4:65" ht="15" customHeight="1" x14ac:dyDescent="0.25">
      <c r="D70" s="2" t="str">
        <f>'Lines - Loading'!C70</f>
        <v>minsca33kv</v>
      </c>
      <c r="E70" s="36" t="str">
        <f>'Lines - Loading'!E70</f>
        <v xml:space="preserve"> MINS0G</v>
      </c>
      <c r="G70" s="16">
        <v>999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37">
        <v>999</v>
      </c>
      <c r="X70" s="16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37">
        <v>999</v>
      </c>
      <c r="AQ70" s="37">
        <v>999</v>
      </c>
      <c r="AR70" s="16"/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/>
      <c r="BJ70" s="16"/>
      <c r="BK70" s="16"/>
      <c r="BL70" s="16"/>
      <c r="BM70" s="16"/>
    </row>
    <row r="71" spans="4:65" ht="15" customHeight="1" x14ac:dyDescent="0.25">
      <c r="D71" s="2" t="str">
        <f>'Lines - Loading'!C71</f>
        <v>ewehillwindfarm1</v>
      </c>
      <c r="E71" s="36" t="str">
        <f>'Lines - Loading'!E71</f>
        <v>EWEH3-</v>
      </c>
      <c r="G71" s="16">
        <v>999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37">
        <v>999</v>
      </c>
      <c r="X71" s="16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37">
        <v>999</v>
      </c>
      <c r="AQ71" s="37">
        <v>999</v>
      </c>
      <c r="AR71" s="16"/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/>
      <c r="BJ71" s="16"/>
      <c r="BK71" s="16"/>
      <c r="BL71" s="16"/>
      <c r="BM71" s="16"/>
    </row>
    <row r="72" spans="4:65" ht="15" customHeight="1" x14ac:dyDescent="0.25">
      <c r="D72" s="2" t="str">
        <f>'Lines - Loading'!C72</f>
        <v>ewehillwindfarm1</v>
      </c>
      <c r="E72" s="36" t="str">
        <f>'Lines - Loading'!E72</f>
        <v>EWHC3-_EWHC0G_1</v>
      </c>
      <c r="G72" s="16">
        <v>999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37">
        <v>999</v>
      </c>
      <c r="X72" s="16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37">
        <v>999</v>
      </c>
      <c r="AQ72" s="37">
        <v>999</v>
      </c>
      <c r="AR72" s="16"/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/>
      <c r="BJ72" s="16"/>
      <c r="BK72" s="16"/>
      <c r="BL72" s="16"/>
      <c r="BM72" s="16"/>
    </row>
    <row r="73" spans="4:65" ht="15" customHeight="1" x14ac:dyDescent="0.25">
      <c r="D73" s="2" t="str">
        <f>'Lines - Loading'!C73</f>
        <v>ewehillwindfarm1</v>
      </c>
      <c r="E73" s="36" t="str">
        <f>'Lines - Loading'!E73</f>
        <v>EWEH0G</v>
      </c>
      <c r="G73" s="16">
        <v>999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37">
        <v>999</v>
      </c>
      <c r="X73" s="16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37">
        <v>999</v>
      </c>
      <c r="AQ73" s="37">
        <v>999</v>
      </c>
      <c r="AR73" s="16"/>
      <c r="AS73" s="16">
        <v>999</v>
      </c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/>
      <c r="BJ73" s="16"/>
      <c r="BK73" s="16"/>
      <c r="BL73" s="16"/>
      <c r="BM73" s="16"/>
    </row>
    <row r="74" spans="4:65" ht="15" customHeight="1" x14ac:dyDescent="0.25">
      <c r="D74" s="2" t="str">
        <f>'Lines - Loading'!C74</f>
        <v>gretna132kv</v>
      </c>
      <c r="E74" s="36" t="str">
        <f>'Lines - Loading'!E74</f>
        <v>GRNA1-_SGT1</v>
      </c>
      <c r="G74" s="16">
        <v>999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37">
        <v>999</v>
      </c>
      <c r="X74" s="16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37">
        <v>999</v>
      </c>
      <c r="AQ74" s="37">
        <v>999</v>
      </c>
      <c r="AR74" s="16"/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/>
      <c r="BJ74" s="16"/>
      <c r="BK74" s="16"/>
      <c r="BL74" s="16"/>
      <c r="BM74" s="16"/>
    </row>
    <row r="75" spans="4:65" ht="15" customHeight="1" x14ac:dyDescent="0.25">
      <c r="D75" s="2" t="str">
        <f>'Lines - Loading'!C75</f>
        <v>gretna132kv</v>
      </c>
      <c r="E75" s="36" t="str">
        <f>'Lines - Loading'!E75</f>
        <v>GRNA1-_SGT2</v>
      </c>
      <c r="G75" s="16">
        <v>999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37">
        <v>999</v>
      </c>
      <c r="X75" s="16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37">
        <v>999</v>
      </c>
      <c r="AQ75" s="37">
        <v>999</v>
      </c>
      <c r="AR75" s="16"/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/>
      <c r="BJ75" s="16"/>
      <c r="BK75" s="16"/>
      <c r="BL75" s="16"/>
      <c r="BM75" s="16"/>
    </row>
    <row r="76" spans="4:65" ht="15" customHeight="1" x14ac:dyDescent="0.25">
      <c r="D76" s="2" t="str">
        <f>'Lines - Loading'!C76</f>
        <v>gretna132kv</v>
      </c>
      <c r="E76" s="36" t="str">
        <f>'Lines - Loading'!E76</f>
        <v>GRNA1-_EWEH</v>
      </c>
      <c r="G76" s="16">
        <v>999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37">
        <v>999</v>
      </c>
      <c r="X76" s="16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37">
        <v>999</v>
      </c>
      <c r="AQ76" s="37">
        <v>999</v>
      </c>
      <c r="AR76" s="16"/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/>
      <c r="BJ76" s="16"/>
      <c r="BK76" s="16"/>
      <c r="BL76" s="16"/>
      <c r="BM76" s="16"/>
    </row>
    <row r="77" spans="4:65" ht="15" customHeight="1" x14ac:dyDescent="0.25">
      <c r="D77" s="2" t="str">
        <f>'Lines - Loading'!C77</f>
        <v>gretna400kv</v>
      </c>
      <c r="E77" s="36" t="str">
        <f>'Lines - Loading'!E77</f>
        <v>GRNA4-_M1-_SGT1</v>
      </c>
      <c r="G77" s="16">
        <v>999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37">
        <v>999</v>
      </c>
      <c r="X77" s="16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37">
        <v>999</v>
      </c>
      <c r="AQ77" s="37">
        <v>999</v>
      </c>
      <c r="AR77" s="16"/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/>
      <c r="BJ77" s="16"/>
      <c r="BK77" s="16"/>
      <c r="BL77" s="16"/>
      <c r="BM77" s="16"/>
    </row>
    <row r="78" spans="4:65" ht="15" customHeight="1" x14ac:dyDescent="0.25">
      <c r="D78" s="2" t="str">
        <f>'Lines - Loading'!C78</f>
        <v>chapelcrossgretna1</v>
      </c>
      <c r="E78" s="36" t="str">
        <f>'Lines - Loading'!E78</f>
        <v>CHAP1-_GRNA1</v>
      </c>
      <c r="G78" s="16">
        <v>999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37">
        <v>999</v>
      </c>
      <c r="X78" s="16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37">
        <v>999</v>
      </c>
      <c r="AQ78" s="37">
        <v>999</v>
      </c>
      <c r="AR78" s="16"/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/>
      <c r="BJ78" s="16"/>
      <c r="BK78" s="16"/>
      <c r="BL78" s="16"/>
      <c r="BM78" s="16"/>
    </row>
    <row r="79" spans="4:65" ht="15" customHeight="1" x14ac:dyDescent="0.25">
      <c r="D79" s="2" t="str">
        <f>'Lines - Loading'!C79</f>
        <v>ewehillgretna</v>
      </c>
      <c r="E79" s="36" t="str">
        <f>'Lines - Loading'!E79</f>
        <v>EWEH3</v>
      </c>
      <c r="G79" s="16">
        <v>999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37">
        <v>999</v>
      </c>
      <c r="X79" s="16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37">
        <v>999</v>
      </c>
      <c r="AQ79" s="37">
        <v>999</v>
      </c>
      <c r="AR79" s="16"/>
      <c r="AS79" s="16">
        <v>999</v>
      </c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/>
      <c r="BJ79" s="16"/>
      <c r="BK79" s="16"/>
      <c r="BL79" s="16"/>
      <c r="BM79" s="16"/>
    </row>
    <row r="80" spans="4:65" ht="15" customHeight="1" x14ac:dyDescent="0.25">
      <c r="D80" s="2" t="str">
        <f>'Lines - Loading'!C80</f>
        <v>ewehillgretna</v>
      </c>
      <c r="E80" s="36" t="str">
        <f>'Lines - Loading'!E80</f>
        <v>EWEH3-_GRID1A-_WG2</v>
      </c>
      <c r="G80" s="16">
        <v>999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37">
        <v>999</v>
      </c>
      <c r="X80" s="16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37">
        <v>999</v>
      </c>
      <c r="AQ80" s="37">
        <v>999</v>
      </c>
      <c r="AR80" s="16"/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/>
      <c r="BJ80" s="16"/>
      <c r="BK80" s="16"/>
      <c r="BL80" s="16"/>
      <c r="BM80" s="16"/>
    </row>
    <row r="81" spans="4:65" ht="15" customHeight="1" x14ac:dyDescent="0.25">
      <c r="D81" s="2" t="str">
        <f>'Lines - Loading'!C81</f>
        <v>ewehillwindfarm2</v>
      </c>
      <c r="E81" s="36" t="str">
        <f>'Lines - Loading'!E81</f>
        <v>EWEH0G_2</v>
      </c>
      <c r="G81" s="16">
        <v>999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37">
        <v>999</v>
      </c>
      <c r="X81" s="16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37">
        <v>999</v>
      </c>
      <c r="AQ81" s="37">
        <v>999</v>
      </c>
      <c r="AR81" s="16"/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/>
      <c r="BJ81" s="16"/>
      <c r="BK81" s="16"/>
      <c r="BL81" s="16"/>
      <c r="BM81" s="16"/>
    </row>
    <row r="82" spans="4:65" ht="15" customHeight="1" x14ac:dyDescent="0.25">
      <c r="D82" s="2" t="str">
        <f>'Lines - Loading'!C82</f>
        <v>gretna400kv</v>
      </c>
      <c r="E82" s="36" t="str">
        <f>'Lines - Loading'!E82</f>
        <v>HARK4</v>
      </c>
      <c r="G82" s="16">
        <v>999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37">
        <v>999</v>
      </c>
      <c r="X82" s="16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37">
        <v>999</v>
      </c>
      <c r="AQ82" s="37">
        <v>999</v>
      </c>
      <c r="AR82" s="16"/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/>
      <c r="BJ82" s="16"/>
      <c r="BK82" s="16"/>
      <c r="BL82" s="16"/>
      <c r="BM82" s="16"/>
    </row>
    <row r="83" spans="4:65" ht="15" customHeight="1" x14ac:dyDescent="0.25">
      <c r="D83" s="2" t="str">
        <f>'Lines - Loading'!C83</f>
        <v>gretna400kv</v>
      </c>
      <c r="E83" s="36" t="str">
        <f>'Lines - Loading'!E83</f>
        <v>GRNA4-_M1</v>
      </c>
      <c r="G83" s="16">
        <v>999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37">
        <v>999</v>
      </c>
      <c r="X83" s="16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37">
        <v>999</v>
      </c>
      <c r="AQ83" s="37">
        <v>999</v>
      </c>
      <c r="AR83" s="16"/>
      <c r="AS83" s="16">
        <v>999</v>
      </c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/>
      <c r="BJ83" s="16"/>
      <c r="BK83" s="16"/>
      <c r="BL83" s="16"/>
      <c r="BM83" s="16"/>
    </row>
  </sheetData>
  <sheetProtection formatCells="0" formatColumns="0" formatRows="0" sort="0" autoFilter="0"/>
  <phoneticPr fontId="28" type="noConversion"/>
  <conditionalFormatting sqref="G9:I83 AP9:BM83">
    <cfRule type="cellIs" dxfId="64" priority="53" operator="equal">
      <formula>""</formula>
    </cfRule>
  </conditionalFormatting>
  <conditionalFormatting sqref="J9:J83">
    <cfRule type="cellIs" dxfId="63" priority="45" operator="equal">
      <formula>""</formula>
    </cfRule>
  </conditionalFormatting>
  <conditionalFormatting sqref="K9:K83">
    <cfRule type="cellIs" dxfId="62" priority="44" operator="equal">
      <formula>""</formula>
    </cfRule>
  </conditionalFormatting>
  <conditionalFormatting sqref="L9:L83">
    <cfRule type="cellIs" dxfId="61" priority="43" operator="equal">
      <formula>""</formula>
    </cfRule>
  </conditionalFormatting>
  <conditionalFormatting sqref="M9:M83">
    <cfRule type="cellIs" dxfId="60" priority="42" operator="equal">
      <formula>""</formula>
    </cfRule>
  </conditionalFormatting>
  <conditionalFormatting sqref="N9:N83">
    <cfRule type="cellIs" dxfId="59" priority="41" operator="equal">
      <formula>""</formula>
    </cfRule>
  </conditionalFormatting>
  <conditionalFormatting sqref="O9:O83">
    <cfRule type="cellIs" dxfId="58" priority="40" operator="equal">
      <formula>""</formula>
    </cfRule>
  </conditionalFormatting>
  <conditionalFormatting sqref="P9:P83">
    <cfRule type="cellIs" dxfId="57" priority="39" operator="equal">
      <formula>""</formula>
    </cfRule>
  </conditionalFormatting>
  <conditionalFormatting sqref="Q9:Q83">
    <cfRule type="cellIs" dxfId="56" priority="38" operator="equal">
      <formula>""</formula>
    </cfRule>
  </conditionalFormatting>
  <conditionalFormatting sqref="R9:R83">
    <cfRule type="cellIs" dxfId="55" priority="37" operator="equal">
      <formula>""</formula>
    </cfRule>
  </conditionalFormatting>
  <conditionalFormatting sqref="S9:S83">
    <cfRule type="cellIs" dxfId="54" priority="36" operator="equal">
      <formula>""</formula>
    </cfRule>
  </conditionalFormatting>
  <conditionalFormatting sqref="T9:T83">
    <cfRule type="cellIs" dxfId="53" priority="35" operator="equal">
      <formula>""</formula>
    </cfRule>
  </conditionalFormatting>
  <conditionalFormatting sqref="U9:U83">
    <cfRule type="cellIs" dxfId="52" priority="34" operator="equal">
      <formula>""</formula>
    </cfRule>
  </conditionalFormatting>
  <conditionalFormatting sqref="V9:W83">
    <cfRule type="cellIs" dxfId="51" priority="33" operator="equal">
      <formula>""</formula>
    </cfRule>
  </conditionalFormatting>
  <conditionalFormatting sqref="X9:X83">
    <cfRule type="cellIs" dxfId="50" priority="17" operator="equal">
      <formula>""</formula>
    </cfRule>
  </conditionalFormatting>
  <conditionalFormatting sqref="Y9:Y83">
    <cfRule type="cellIs" dxfId="49" priority="16" operator="equal">
      <formula>""</formula>
    </cfRule>
  </conditionalFormatting>
  <conditionalFormatting sqref="Z9:Z83">
    <cfRule type="cellIs" dxfId="48" priority="14" operator="equal">
      <formula>""</formula>
    </cfRule>
  </conditionalFormatting>
  <conditionalFormatting sqref="AA9:AC83">
    <cfRule type="cellIs" dxfId="47" priority="13" operator="equal">
      <formula>""</formula>
    </cfRule>
  </conditionalFormatting>
  <conditionalFormatting sqref="AD9:AD83">
    <cfRule type="cellIs" dxfId="46" priority="12" operator="equal">
      <formula>""</formula>
    </cfRule>
  </conditionalFormatting>
  <conditionalFormatting sqref="AE9:AE83">
    <cfRule type="cellIs" dxfId="45" priority="11" operator="equal">
      <formula>""</formula>
    </cfRule>
  </conditionalFormatting>
  <conditionalFormatting sqref="AF9:AF83">
    <cfRule type="cellIs" dxfId="44" priority="10" operator="equal">
      <formula>""</formula>
    </cfRule>
  </conditionalFormatting>
  <conditionalFormatting sqref="AG9:AG83">
    <cfRule type="cellIs" dxfId="43" priority="9" operator="equal">
      <formula>""</formula>
    </cfRule>
  </conditionalFormatting>
  <conditionalFormatting sqref="AH9:AJ83">
    <cfRule type="cellIs" dxfId="42" priority="8" operator="equal">
      <formula>""</formula>
    </cfRule>
  </conditionalFormatting>
  <conditionalFormatting sqref="AK9:AK83">
    <cfRule type="cellIs" dxfId="41" priority="7" operator="equal">
      <formula>""</formula>
    </cfRule>
  </conditionalFormatting>
  <conditionalFormatting sqref="AL9:AL83">
    <cfRule type="cellIs" dxfId="40" priority="6" operator="equal">
      <formula>""</formula>
    </cfRule>
  </conditionalFormatting>
  <conditionalFormatting sqref="AM9:AM83">
    <cfRule type="cellIs" dxfId="39" priority="5" operator="equal">
      <formula>""</formula>
    </cfRule>
  </conditionalFormatting>
  <conditionalFormatting sqref="AO9:AO83">
    <cfRule type="cellIs" dxfId="38" priority="19" operator="equal">
      <formula>""</formula>
    </cfRule>
  </conditionalFormatting>
  <conditionalFormatting sqref="G9:BH83">
    <cfRule type="cellIs" dxfId="37" priority="18" operator="greaterThan">
      <formula>99</formula>
    </cfRule>
  </conditionalFormatting>
  <conditionalFormatting sqref="AN9:AN83">
    <cfRule type="cellIs" dxfId="36" priority="4" operator="equal">
      <formula>""</formula>
    </cfRule>
  </conditionalFormatting>
  <conditionalFormatting sqref="AP9:AP83">
    <cfRule type="cellIs" dxfId="35" priority="2" operator="equal">
      <formula>""</formula>
    </cfRule>
  </conditionalFormatting>
  <conditionalFormatting sqref="AQ9:AQ83">
    <cfRule type="cellIs" dxfId="34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BV83"/>
  <sheetViews>
    <sheetView showGridLines="0" topLeftCell="A6" zoomScale="80" zoomScaleNormal="80" workbookViewId="0">
      <pane xSplit="6" topLeftCell="P1" activePane="topRight" state="frozen"/>
      <selection activeCell="AN240" sqref="AN240"/>
      <selection pane="topRight" activeCell="U17" sqref="U17"/>
    </sheetView>
  </sheetViews>
  <sheetFormatPr defaultColWidth="0" defaultRowHeight="15" customHeight="1" x14ac:dyDescent="0.25"/>
  <cols>
    <col min="1" max="3" width="2.7109375" style="2" customWidth="1"/>
    <col min="4" max="4" width="21.7109375" style="2" customWidth="1"/>
    <col min="5" max="5" width="30.7109375" style="4" customWidth="1"/>
    <col min="6" max="6" width="2.7109375" style="4" customWidth="1"/>
    <col min="7" max="7" width="15.7109375" style="13" customWidth="1"/>
    <col min="8" max="41" width="15.7109375" style="4" customWidth="1"/>
    <col min="42" max="44" width="13.140625" style="4" customWidth="1"/>
    <col min="45" max="65" width="15.7109375" style="4" customWidth="1"/>
    <col min="66" max="66" width="2.7109375" style="2" customWidth="1"/>
    <col min="67" max="74" width="0" style="2" hidden="1" customWidth="1"/>
    <col min="75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Reactive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75.75" customHeight="1" x14ac:dyDescent="0.25">
      <c r="D6" s="3"/>
      <c r="E6" s="2"/>
      <c r="F6" s="2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2"/>
      <c r="G7" s="22" t="s">
        <v>19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290</v>
      </c>
      <c r="AU7" s="36" t="s">
        <v>290</v>
      </c>
      <c r="AV7" s="36" t="s">
        <v>289</v>
      </c>
      <c r="AW7" s="36">
        <v>5.6</v>
      </c>
      <c r="AX7" s="36" t="s">
        <v>291</v>
      </c>
      <c r="AY7" s="36" t="s">
        <v>292</v>
      </c>
      <c r="AZ7" s="36" t="s">
        <v>293</v>
      </c>
      <c r="BA7" s="36" t="s">
        <v>295</v>
      </c>
      <c r="BB7" s="36">
        <v>18</v>
      </c>
      <c r="BC7" s="36">
        <v>19</v>
      </c>
      <c r="BD7" s="36" t="s">
        <v>294</v>
      </c>
      <c r="BE7" s="36" t="s">
        <v>296</v>
      </c>
      <c r="BF7" s="36">
        <v>25</v>
      </c>
      <c r="BG7" s="36">
        <v>26</v>
      </c>
      <c r="BH7" s="36" t="s">
        <v>297</v>
      </c>
      <c r="BI7" s="2"/>
      <c r="BJ7" s="2"/>
      <c r="BK7" s="2"/>
      <c r="BL7" s="2"/>
      <c r="BM7" s="2"/>
    </row>
    <row r="8" spans="1:66" x14ac:dyDescent="0.25">
      <c r="D8" s="2" t="str">
        <f>'Lines - Loading'!C8</f>
        <v>network</v>
      </c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D9" s="2" t="str">
        <f>'Lines - Loading'!C9</f>
        <v>chapelcross33kv</v>
      </c>
      <c r="E9" s="75" t="str">
        <f>'Lines - Loading'!E9</f>
        <v>lne_CHAP1-_HAKB1-_1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40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40">
        <v>0</v>
      </c>
      <c r="AQ9" s="40">
        <v>0</v>
      </c>
      <c r="AR9" s="16"/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/>
      <c r="BJ9" s="16"/>
      <c r="BK9" s="16"/>
      <c r="BL9" s="16"/>
      <c r="BM9" s="16"/>
    </row>
    <row r="10" spans="1:66" x14ac:dyDescent="0.25">
      <c r="D10" s="2" t="str">
        <f>'Lines - Loading'!C10</f>
        <v>chapelcross33kv</v>
      </c>
      <c r="E10" s="75" t="str">
        <f>'Lines - Loading'!E10</f>
        <v>CRAG5B_LAHO5-_1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40">
        <v>0</v>
      </c>
      <c r="X10" s="16">
        <v>0</v>
      </c>
      <c r="Y10" s="16">
        <v>0</v>
      </c>
      <c r="Z10" s="16">
        <v>0</v>
      </c>
      <c r="AA10" s="16">
        <v>5.2217824134257655E-15</v>
      </c>
      <c r="AB10" s="16">
        <v>-1.1451379108118501E-14</v>
      </c>
      <c r="AC10" s="16">
        <v>3.244010388702052E-15</v>
      </c>
      <c r="AD10" s="16">
        <v>3.244010388702052E-15</v>
      </c>
      <c r="AE10" s="16">
        <v>1.3081688005506658E-14</v>
      </c>
      <c r="AF10" s="16">
        <v>1.3081688005506658E-14</v>
      </c>
      <c r="AG10" s="16">
        <v>1.3081688005506658E-14</v>
      </c>
      <c r="AH10" s="16">
        <v>2.6282536013771732E-14</v>
      </c>
      <c r="AI10" s="16">
        <v>1.0918319291259411E-14</v>
      </c>
      <c r="AJ10" s="16">
        <v>-8.3840260290171973E-14</v>
      </c>
      <c r="AK10" s="16">
        <v>-8.3840260290171973E-14</v>
      </c>
      <c r="AL10" s="16">
        <v>-8.3840260290171973E-14</v>
      </c>
      <c r="AM10" s="16">
        <v>-8.3840260290171973E-14</v>
      </c>
      <c r="AN10" s="16">
        <v>-8.3840260290171973E-14</v>
      </c>
      <c r="AO10" s="16">
        <v>-8.3840260290171973E-14</v>
      </c>
      <c r="AP10" s="40">
        <v>-8.3840260290171973E-14</v>
      </c>
      <c r="AQ10" s="40">
        <v>-8.3840260290171973E-14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5.2217824134257655E-15</v>
      </c>
      <c r="BC10" s="16">
        <v>-1.1451379108118501E-14</v>
      </c>
      <c r="BD10" s="16">
        <v>3.244010388702052E-15</v>
      </c>
      <c r="BE10" s="16">
        <v>1.3081688005506658E-14</v>
      </c>
      <c r="BF10" s="16">
        <v>2.6282536013771732E-14</v>
      </c>
      <c r="BG10" s="16">
        <v>1.0918319291259411E-14</v>
      </c>
      <c r="BH10" s="16">
        <v>-8.3840260290171973E-14</v>
      </c>
      <c r="BI10" s="16"/>
      <c r="BJ10" s="16"/>
      <c r="BK10" s="16"/>
      <c r="BL10" s="16"/>
      <c r="BM10" s="16"/>
    </row>
    <row r="11" spans="1:66" x14ac:dyDescent="0.25">
      <c r="D11" s="2" t="str">
        <f>'Lines - Loading'!C11</f>
        <v>chapelcross33kv</v>
      </c>
      <c r="E11" s="75" t="str">
        <f>'Lines - Loading'!E11</f>
        <v>CHAPX3_LAHO3B_1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40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0.12300373964708988</v>
      </c>
      <c r="AD11" s="16">
        <v>0.12300373964708988</v>
      </c>
      <c r="AE11" s="16">
        <v>-6.1391265517235505E-3</v>
      </c>
      <c r="AF11" s="16">
        <v>-6.1391265517235505E-3</v>
      </c>
      <c r="AG11" s="16">
        <v>-6.1391265517235505E-3</v>
      </c>
      <c r="AH11" s="16">
        <v>-8.9176851613345098E-3</v>
      </c>
      <c r="AI11" s="16">
        <v>-8.3695192175776145E-3</v>
      </c>
      <c r="AJ11" s="16">
        <v>-0.48323978169993609</v>
      </c>
      <c r="AK11" s="16">
        <v>-0.48323978169993609</v>
      </c>
      <c r="AL11" s="16">
        <v>-0.48323978169993609</v>
      </c>
      <c r="AM11" s="16">
        <v>-0.48323978169993609</v>
      </c>
      <c r="AN11" s="16">
        <v>-0.48323978169993609</v>
      </c>
      <c r="AO11" s="16">
        <v>-0.48323978169993609</v>
      </c>
      <c r="AP11" s="40">
        <v>-0.48323978169993609</v>
      </c>
      <c r="AQ11" s="40">
        <v>-0.48323978169993609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0.12300373964708988</v>
      </c>
      <c r="BE11" s="16">
        <v>-6.1391265517235505E-3</v>
      </c>
      <c r="BF11" s="16">
        <v>-8.9176851613345098E-3</v>
      </c>
      <c r="BG11" s="16">
        <v>-8.3695192175776145E-3</v>
      </c>
      <c r="BH11" s="16">
        <v>-0.48323978169993609</v>
      </c>
      <c r="BI11" s="16"/>
      <c r="BJ11" s="16"/>
      <c r="BK11" s="16"/>
      <c r="BL11" s="16"/>
      <c r="BM11" s="16"/>
    </row>
    <row r="12" spans="1:66" x14ac:dyDescent="0.25">
      <c r="D12" s="2" t="str">
        <f>'Lines - Loading'!C12</f>
        <v>chapelcross33kv</v>
      </c>
      <c r="E12" s="75" t="str">
        <f>'Lines - Loading'!E12</f>
        <v>LOBI3B_MOFTT2_1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40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6.702165058448406E-2</v>
      </c>
      <c r="AJ12" s="16">
        <v>-0.53677582782515043</v>
      </c>
      <c r="AK12" s="16">
        <v>-0.53677582782515043</v>
      </c>
      <c r="AL12" s="16">
        <v>-0.53677582782515043</v>
      </c>
      <c r="AM12" s="16">
        <v>-0.53677582782515043</v>
      </c>
      <c r="AN12" s="16">
        <v>-0.53677582782515043</v>
      </c>
      <c r="AO12" s="16">
        <v>-0.53677582782515043</v>
      </c>
      <c r="AP12" s="40">
        <v>-0.53677582782515043</v>
      </c>
      <c r="AQ12" s="40">
        <v>-0.53677582782515043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6.702165058448406E-2</v>
      </c>
      <c r="BH12" s="16">
        <v>-0.53677582782515043</v>
      </c>
      <c r="BI12" s="16"/>
      <c r="BJ12" s="16"/>
      <c r="BK12" s="16"/>
      <c r="BL12" s="16"/>
      <c r="BM12" s="16"/>
    </row>
    <row r="13" spans="1:66" x14ac:dyDescent="0.25">
      <c r="D13" s="2" t="str">
        <f>'Lines - Loading'!C13</f>
        <v>chapelcross33kv</v>
      </c>
      <c r="E13" s="75" t="str">
        <f>'Lines - Loading'!E13</f>
        <v>lne_CHAP1-_DUMF1-_1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0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40">
        <v>0</v>
      </c>
      <c r="AQ13" s="40">
        <v>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D14" s="2" t="str">
        <f>'Lines - Loading'!C14</f>
        <v>chapelcross33kv</v>
      </c>
      <c r="E14" s="75" t="str">
        <f>'Lines - Loading'!E14</f>
        <v>CHAP3-_LOBI3B_1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0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3.9444784139334725</v>
      </c>
      <c r="AF14" s="16">
        <v>3.9444784139334725</v>
      </c>
      <c r="AG14" s="16">
        <v>3.9444784139334725</v>
      </c>
      <c r="AH14" s="16">
        <v>0.88277404183636587</v>
      </c>
      <c r="AI14" s="16">
        <v>1.4771433855677176</v>
      </c>
      <c r="AJ14" s="16">
        <v>2.1029579128031166</v>
      </c>
      <c r="AK14" s="16">
        <v>2.1029579128031166</v>
      </c>
      <c r="AL14" s="16">
        <v>2.1029579128031166</v>
      </c>
      <c r="AM14" s="16">
        <v>2.1029579128031166</v>
      </c>
      <c r="AN14" s="16">
        <v>2.1029579128031166</v>
      </c>
      <c r="AO14" s="16">
        <v>2.1029579128031166</v>
      </c>
      <c r="AP14" s="40">
        <v>2.1029579128031166</v>
      </c>
      <c r="AQ14" s="40">
        <v>2.1029579128031166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3.9444784139334725</v>
      </c>
      <c r="BF14" s="16">
        <v>0.88277404183636587</v>
      </c>
      <c r="BG14" s="16">
        <v>1.4771433855677176</v>
      </c>
      <c r="BH14" s="16">
        <v>2.1029579128031166</v>
      </c>
      <c r="BI14" s="16"/>
      <c r="BJ14" s="16"/>
      <c r="BK14" s="16"/>
      <c r="BL14" s="16"/>
      <c r="BM14" s="16"/>
    </row>
    <row r="15" spans="1:66" x14ac:dyDescent="0.25">
      <c r="D15" s="2" t="str">
        <f>'Lines - Loading'!C15</f>
        <v>chapelcross33kv</v>
      </c>
      <c r="E15" s="75" t="str">
        <f>'Lines - Loading'!E15</f>
        <v>CHAP3-_CHAPX1_1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0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3.4766479955798824</v>
      </c>
      <c r="AF15" s="16">
        <v>3.4766479955798824</v>
      </c>
      <c r="AG15" s="16">
        <v>3.4766479955798824</v>
      </c>
      <c r="AH15" s="16">
        <v>1.7563215827145999</v>
      </c>
      <c r="AI15" s="16">
        <v>1.1473190976076371</v>
      </c>
      <c r="AJ15" s="16">
        <v>-0.43517092015820102</v>
      </c>
      <c r="AK15" s="16">
        <v>-0.43517092015820102</v>
      </c>
      <c r="AL15" s="16">
        <v>-0.43517092015820102</v>
      </c>
      <c r="AM15" s="16">
        <v>-0.43517092015820102</v>
      </c>
      <c r="AN15" s="16">
        <v>-0.43517092015820102</v>
      </c>
      <c r="AO15" s="16">
        <v>-0.43517092015820102</v>
      </c>
      <c r="AP15" s="40">
        <v>-0.43517092015820102</v>
      </c>
      <c r="AQ15" s="40">
        <v>-0.43517092015820102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3.4766479955798824</v>
      </c>
      <c r="BF15" s="16">
        <v>1.7563215827145999</v>
      </c>
      <c r="BG15" s="16">
        <v>1.1473190976076371</v>
      </c>
      <c r="BH15" s="16">
        <v>-0.43517092015820102</v>
      </c>
      <c r="BI15" s="16"/>
      <c r="BJ15" s="16"/>
      <c r="BK15" s="16"/>
      <c r="BL15" s="16"/>
      <c r="BM15" s="16"/>
    </row>
    <row r="16" spans="1:66" x14ac:dyDescent="0.25">
      <c r="D16" s="2" t="str">
        <f>'Lines - Loading'!C16</f>
        <v>chapelcross33kv</v>
      </c>
      <c r="E16" s="75" t="str">
        <f>'Lines - Loading'!E16</f>
        <v>CHAPX4_KIBAT1_1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0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-0.31997048374725112</v>
      </c>
      <c r="AI16" s="16">
        <v>-0.31264599003376914</v>
      </c>
      <c r="AJ16" s="16">
        <v>-0.29028201656640407</v>
      </c>
      <c r="AK16" s="16">
        <v>-0.29028201656640407</v>
      </c>
      <c r="AL16" s="16">
        <v>-0.29028201656640407</v>
      </c>
      <c r="AM16" s="16">
        <v>-0.29028201656640407</v>
      </c>
      <c r="AN16" s="16">
        <v>-0.29028201656640407</v>
      </c>
      <c r="AO16" s="16">
        <v>-0.29028201656640407</v>
      </c>
      <c r="AP16" s="40">
        <v>-0.29028201656640407</v>
      </c>
      <c r="AQ16" s="40">
        <v>-0.29028201656640407</v>
      </c>
      <c r="AR16" s="16"/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-0.31997048374725112</v>
      </c>
      <c r="BG16" s="16">
        <v>-0.31264599003376914</v>
      </c>
      <c r="BH16" s="16">
        <v>-0.29028201656640407</v>
      </c>
      <c r="BI16" s="16"/>
      <c r="BJ16" s="16"/>
      <c r="BK16" s="16"/>
      <c r="BL16" s="16"/>
      <c r="BM16" s="16"/>
    </row>
    <row r="17" spans="4:65" x14ac:dyDescent="0.25">
      <c r="D17" s="2" t="str">
        <f>'Lines - Loading'!C17</f>
        <v>chapelcross33kv</v>
      </c>
      <c r="E17" s="75" t="str">
        <f>'Lines - Loading'!E17</f>
        <v>CHAPX4_MOFTT1_1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0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0.2230823370237256</v>
      </c>
      <c r="AI17" s="16">
        <v>8.3970549325684263E-2</v>
      </c>
      <c r="AJ17" s="16">
        <v>0.34243146666720686</v>
      </c>
      <c r="AK17" s="16">
        <v>0.34243146666720686</v>
      </c>
      <c r="AL17" s="16">
        <v>0.34243146666720686</v>
      </c>
      <c r="AM17" s="16">
        <v>0.34243146666720686</v>
      </c>
      <c r="AN17" s="16">
        <v>0.34243146666720686</v>
      </c>
      <c r="AO17" s="16">
        <v>0.34243146666720686</v>
      </c>
      <c r="AP17" s="40">
        <v>0.34243146666720686</v>
      </c>
      <c r="AQ17" s="40">
        <v>0.34243146666720686</v>
      </c>
      <c r="AR17" s="16"/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0.2230823370237256</v>
      </c>
      <c r="BG17" s="16">
        <v>8.3970549325684263E-2</v>
      </c>
      <c r="BH17" s="16">
        <v>0.34243146666720686</v>
      </c>
      <c r="BI17" s="16"/>
      <c r="BJ17" s="16"/>
      <c r="BK17" s="16"/>
      <c r="BL17" s="16"/>
      <c r="BM17" s="16"/>
    </row>
    <row r="18" spans="4:65" x14ac:dyDescent="0.25">
      <c r="D18" s="2" t="str">
        <f>'Lines - Loading'!C18</f>
        <v>chapelcross33kv</v>
      </c>
      <c r="E18" s="75" t="str">
        <f>'Lines - Loading'!E18</f>
        <v>CHAP3-_CHAPX3_1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0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4.3097702402485227E-2</v>
      </c>
      <c r="AD18" s="16">
        <v>4.3097702402485227E-2</v>
      </c>
      <c r="AE18" s="16">
        <v>0.16756182936590713</v>
      </c>
      <c r="AF18" s="16">
        <v>0.16756182936590713</v>
      </c>
      <c r="AG18" s="16">
        <v>0.16756182936590713</v>
      </c>
      <c r="AH18" s="16">
        <v>0.17504690189551575</v>
      </c>
      <c r="AI18" s="16">
        <v>0.17371258527297723</v>
      </c>
      <c r="AJ18" s="16">
        <v>0.98008476446636483</v>
      </c>
      <c r="AK18" s="16">
        <v>0.98008476446636483</v>
      </c>
      <c r="AL18" s="16">
        <v>0.98008476446636483</v>
      </c>
      <c r="AM18" s="16">
        <v>0.98008476446636483</v>
      </c>
      <c r="AN18" s="16">
        <v>0.98008476446636483</v>
      </c>
      <c r="AO18" s="16">
        <v>0.98008476446636483</v>
      </c>
      <c r="AP18" s="40">
        <v>0.98008476446636483</v>
      </c>
      <c r="AQ18" s="40">
        <v>0.98008476446636483</v>
      </c>
      <c r="AR18" s="16"/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4.3097702402485227E-2</v>
      </c>
      <c r="BE18" s="16">
        <v>0.16756182936590713</v>
      </c>
      <c r="BF18" s="16">
        <v>0.17504690189551575</v>
      </c>
      <c r="BG18" s="16">
        <v>0.17371258527297723</v>
      </c>
      <c r="BH18" s="16">
        <v>0.98008476446636483</v>
      </c>
      <c r="BI18" s="16"/>
      <c r="BJ18" s="16"/>
      <c r="BK18" s="16"/>
      <c r="BL18" s="16"/>
      <c r="BM18" s="16"/>
    </row>
    <row r="19" spans="4:65" x14ac:dyDescent="0.25">
      <c r="D19" s="2" t="str">
        <f>'Lines - Loading'!C19</f>
        <v>chapelcross33kv</v>
      </c>
      <c r="E19" s="75" t="str">
        <f>'Lines - Loading'!E19</f>
        <v>GRNA3A_GRNAT1_1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40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-7.0565095867253236E-11</v>
      </c>
      <c r="AD19" s="16">
        <v>-7.0565095867253236E-11</v>
      </c>
      <c r="AE19" s="16">
        <v>1.7533263035884872E-11</v>
      </c>
      <c r="AF19" s="16">
        <v>1.7533263035884872E-11</v>
      </c>
      <c r="AG19" s="16">
        <v>1.7533263035884872E-11</v>
      </c>
      <c r="AH19" s="16">
        <v>3.2106091223116362E-11</v>
      </c>
      <c r="AI19" s="16">
        <v>1.8757369876082342E-10</v>
      </c>
      <c r="AJ19" s="16">
        <v>-0.35913595126888098</v>
      </c>
      <c r="AK19" s="16">
        <v>-0.35913595126888098</v>
      </c>
      <c r="AL19" s="16">
        <v>-0.35913595126888098</v>
      </c>
      <c r="AM19" s="16">
        <v>-0.35913595126888098</v>
      </c>
      <c r="AN19" s="16">
        <v>-0.35913595126888098</v>
      </c>
      <c r="AO19" s="16">
        <v>-0.35913595126888098</v>
      </c>
      <c r="AP19" s="40">
        <v>-0.35913595126888098</v>
      </c>
      <c r="AQ19" s="40">
        <v>-0.35913595126888098</v>
      </c>
      <c r="AR19" s="16"/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-7.0565095867253236E-11</v>
      </c>
      <c r="BE19" s="16">
        <v>1.7533263035884872E-11</v>
      </c>
      <c r="BF19" s="16">
        <v>3.2106091223116362E-11</v>
      </c>
      <c r="BG19" s="16">
        <v>1.8757369876082342E-10</v>
      </c>
      <c r="BH19" s="16">
        <v>-0.35913595126888098</v>
      </c>
      <c r="BI19" s="16"/>
      <c r="BJ19" s="16"/>
      <c r="BK19" s="16"/>
      <c r="BL19" s="16"/>
      <c r="BM19" s="16"/>
    </row>
    <row r="20" spans="4:65" x14ac:dyDescent="0.25">
      <c r="D20" s="2" t="str">
        <f>'Lines - Loading'!C20</f>
        <v>chapelcross33kv</v>
      </c>
      <c r="E20" s="75" t="str">
        <f>'Lines - Loading'!E20</f>
        <v>LOBI3A_LOBIT1_1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40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2.1247824846362513</v>
      </c>
      <c r="AF20" s="16">
        <v>2.1247824846362513</v>
      </c>
      <c r="AG20" s="16">
        <v>2.1247824846362513</v>
      </c>
      <c r="AH20" s="16">
        <v>0.53448761665809008</v>
      </c>
      <c r="AI20" s="16">
        <v>0.52658990647078618</v>
      </c>
      <c r="AJ20" s="16">
        <v>-0.89704176200500063</v>
      </c>
      <c r="AK20" s="16">
        <v>-0.89704176200500063</v>
      </c>
      <c r="AL20" s="16">
        <v>-0.89704176200500063</v>
      </c>
      <c r="AM20" s="16">
        <v>-0.89704176200500063</v>
      </c>
      <c r="AN20" s="16">
        <v>-0.89704176200500063</v>
      </c>
      <c r="AO20" s="16">
        <v>-0.89704176200500063</v>
      </c>
      <c r="AP20" s="40">
        <v>-0.89704176200500063</v>
      </c>
      <c r="AQ20" s="40">
        <v>-0.89704176200500063</v>
      </c>
      <c r="AR20" s="16"/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2.1247824846362513</v>
      </c>
      <c r="BF20" s="16">
        <v>0.53448761665809008</v>
      </c>
      <c r="BG20" s="16">
        <v>0.52658990647078618</v>
      </c>
      <c r="BH20" s="16">
        <v>-0.89704176200500063</v>
      </c>
      <c r="BI20" s="16"/>
      <c r="BJ20" s="16"/>
      <c r="BK20" s="16"/>
      <c r="BL20" s="16"/>
      <c r="BM20" s="16"/>
    </row>
    <row r="21" spans="4:65" x14ac:dyDescent="0.25">
      <c r="D21" s="2" t="str">
        <f>'Lines - Loading'!C21</f>
        <v>chapelcross33kv</v>
      </c>
      <c r="E21" s="75" t="str">
        <f>'Lines - Loading'!E21</f>
        <v>LAHO3A_LAHOT1_1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40">
        <v>0</v>
      </c>
      <c r="X21" s="16">
        <v>0</v>
      </c>
      <c r="Y21" s="16">
        <v>0</v>
      </c>
      <c r="Z21" s="16">
        <v>0</v>
      </c>
      <c r="AA21" s="16">
        <v>3.1345589490457932</v>
      </c>
      <c r="AB21" s="16">
        <v>1.61250363526854</v>
      </c>
      <c r="AC21" s="16">
        <v>0.78212958721397419</v>
      </c>
      <c r="AD21" s="16">
        <v>0.78212958721397419</v>
      </c>
      <c r="AE21" s="16">
        <v>0.78576716742283037</v>
      </c>
      <c r="AF21" s="16">
        <v>0.78576716742283037</v>
      </c>
      <c r="AG21" s="16">
        <v>0.78576716742283037</v>
      </c>
      <c r="AH21" s="16">
        <v>0.78333167746199139</v>
      </c>
      <c r="AI21" s="16">
        <v>0.78555505635865774</v>
      </c>
      <c r="AJ21" s="16">
        <v>1.0718881287876261</v>
      </c>
      <c r="AK21" s="16">
        <v>1.0718881287876261</v>
      </c>
      <c r="AL21" s="16">
        <v>1.0718881287876261</v>
      </c>
      <c r="AM21" s="16">
        <v>1.0718881287876261</v>
      </c>
      <c r="AN21" s="16">
        <v>1.0718881287876261</v>
      </c>
      <c r="AO21" s="16">
        <v>1.0718881287876261</v>
      </c>
      <c r="AP21" s="40">
        <v>1.0718881287876261</v>
      </c>
      <c r="AQ21" s="40">
        <v>1.0718881287876261</v>
      </c>
      <c r="AR21" s="16"/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3.1345589490457932</v>
      </c>
      <c r="BC21" s="16">
        <v>1.61250363526854</v>
      </c>
      <c r="BD21" s="16">
        <v>0.78212958721397419</v>
      </c>
      <c r="BE21" s="16">
        <v>0.78576716742283037</v>
      </c>
      <c r="BF21" s="16">
        <v>0.78333167746199139</v>
      </c>
      <c r="BG21" s="16">
        <v>0.78555505635865774</v>
      </c>
      <c r="BH21" s="16">
        <v>1.0718881287876261</v>
      </c>
      <c r="BI21" s="16"/>
      <c r="BJ21" s="16"/>
      <c r="BK21" s="16"/>
      <c r="BL21" s="16"/>
      <c r="BM21" s="16"/>
    </row>
    <row r="22" spans="4:65" x14ac:dyDescent="0.25">
      <c r="D22" s="2" t="str">
        <f>'Lines - Loading'!C22</f>
        <v>chapelcross33kv</v>
      </c>
      <c r="E22" s="75" t="str">
        <f>'Lines - Loading'!E22</f>
        <v>LAHO3B_LAHOT2_1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40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1.1599599568871932E-14</v>
      </c>
      <c r="AD22" s="16">
        <v>1.1599599568871932E-14</v>
      </c>
      <c r="AE22" s="16">
        <v>2.095033139342962E-14</v>
      </c>
      <c r="AF22" s="16">
        <v>2.095033139342962E-14</v>
      </c>
      <c r="AG22" s="16">
        <v>2.095033139342962E-14</v>
      </c>
      <c r="AH22" s="16">
        <v>8.0745311760416274E-16</v>
      </c>
      <c r="AI22" s="16">
        <v>6.7202189697543033E-15</v>
      </c>
      <c r="AJ22" s="16">
        <v>-0.50597912652074362</v>
      </c>
      <c r="AK22" s="16">
        <v>-0.50597912652074362</v>
      </c>
      <c r="AL22" s="16">
        <v>-0.50597912652074362</v>
      </c>
      <c r="AM22" s="16">
        <v>-0.50597912652074362</v>
      </c>
      <c r="AN22" s="16">
        <v>-0.50597912652074362</v>
      </c>
      <c r="AO22" s="16">
        <v>-0.50597912652074362</v>
      </c>
      <c r="AP22" s="40">
        <v>-0.50597912652074362</v>
      </c>
      <c r="AQ22" s="40">
        <v>-0.50597912652074362</v>
      </c>
      <c r="AR22" s="16"/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1.1599599568871932E-14</v>
      </c>
      <c r="BE22" s="16">
        <v>2.095033139342962E-14</v>
      </c>
      <c r="BF22" s="16">
        <v>8.0745311760416274E-16</v>
      </c>
      <c r="BG22" s="16">
        <v>6.7202189697543033E-15</v>
      </c>
      <c r="BH22" s="16">
        <v>-0.50597912652074362</v>
      </c>
      <c r="BI22" s="16"/>
      <c r="BJ22" s="16"/>
      <c r="BK22" s="16"/>
      <c r="BL22" s="16"/>
      <c r="BM22" s="16"/>
    </row>
    <row r="23" spans="4:65" x14ac:dyDescent="0.25">
      <c r="D23" s="2" t="str">
        <f>'Lines - Loading'!C23</f>
        <v>chapelcross33kv</v>
      </c>
      <c r="E23" s="75" t="str">
        <f>'Lines - Loading'!E23</f>
        <v>MIBI3-_MIBIT1_1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40">
        <v>0</v>
      </c>
      <c r="X23" s="16">
        <v>0</v>
      </c>
      <c r="Y23" s="16">
        <v>0</v>
      </c>
      <c r="Z23" s="16">
        <v>0.13642430758254376</v>
      </c>
      <c r="AA23" s="16">
        <v>-8.8159554563291831E-2</v>
      </c>
      <c r="AB23" s="16">
        <v>-0.20094537514230892</v>
      </c>
      <c r="AC23" s="16">
        <v>-0.20454852737066997</v>
      </c>
      <c r="AD23" s="16">
        <v>-0.20454852737066997</v>
      </c>
      <c r="AE23" s="16">
        <v>-0.20299303233696264</v>
      </c>
      <c r="AF23" s="16">
        <v>-0.20299303233696264</v>
      </c>
      <c r="AG23" s="16">
        <v>-0.20299303233696264</v>
      </c>
      <c r="AH23" s="16">
        <v>-0.2033999887228306</v>
      </c>
      <c r="AI23" s="16">
        <v>-0.20244313250820278</v>
      </c>
      <c r="AJ23" s="16">
        <v>-0.20588967542896919</v>
      </c>
      <c r="AK23" s="16">
        <v>-0.20588967542896919</v>
      </c>
      <c r="AL23" s="16">
        <v>-0.20588967542896919</v>
      </c>
      <c r="AM23" s="16">
        <v>-0.20588967542896919</v>
      </c>
      <c r="AN23" s="16">
        <v>-0.20588967542896919</v>
      </c>
      <c r="AO23" s="16">
        <v>-0.20588967542896919</v>
      </c>
      <c r="AP23" s="40">
        <v>-0.20588967542896919</v>
      </c>
      <c r="AQ23" s="40">
        <v>-0.20588967542896919</v>
      </c>
      <c r="AR23" s="16"/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0.13642430758254376</v>
      </c>
      <c r="BB23" s="16">
        <v>-8.8159554563291831E-2</v>
      </c>
      <c r="BC23" s="16">
        <v>-0.20094537514230892</v>
      </c>
      <c r="BD23" s="16">
        <v>-0.20454852737066997</v>
      </c>
      <c r="BE23" s="16">
        <v>-0.20299303233696264</v>
      </c>
      <c r="BF23" s="16">
        <v>-0.2033999887228306</v>
      </c>
      <c r="BG23" s="16">
        <v>-0.20244313250820278</v>
      </c>
      <c r="BH23" s="16">
        <v>-0.20588967542896919</v>
      </c>
      <c r="BI23" s="16"/>
      <c r="BJ23" s="16"/>
      <c r="BK23" s="16"/>
      <c r="BL23" s="16"/>
      <c r="BM23" s="16"/>
    </row>
    <row r="24" spans="4:65" ht="15.75" customHeight="1" x14ac:dyDescent="0.25">
      <c r="D24" s="2" t="str">
        <f>'Lines - Loading'!C24</f>
        <v>chapelcross33kv</v>
      </c>
      <c r="E24" s="75" t="str">
        <f>'Lines - Loading'!E24</f>
        <v>GRNA3B_GRNAT2_1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40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1.2978644439812377</v>
      </c>
      <c r="AC24" s="16">
        <v>0.49515950089579563</v>
      </c>
      <c r="AD24" s="16">
        <v>0.49515950089579563</v>
      </c>
      <c r="AE24" s="16">
        <v>2.7883184852897092E-2</v>
      </c>
      <c r="AF24" s="16">
        <v>2.7883184852897092E-2</v>
      </c>
      <c r="AG24" s="16">
        <v>2.7883184852897092E-2</v>
      </c>
      <c r="AH24" s="16">
        <v>2.4716328643608954E-2</v>
      </c>
      <c r="AI24" s="16">
        <v>2.7790250901416069E-2</v>
      </c>
      <c r="AJ24" s="16">
        <v>0.10821217053917276</v>
      </c>
      <c r="AK24" s="16">
        <v>0.10821217053917276</v>
      </c>
      <c r="AL24" s="16">
        <v>0.10821217053917276</v>
      </c>
      <c r="AM24" s="16">
        <v>0.10821217053917276</v>
      </c>
      <c r="AN24" s="16">
        <v>0.10821217053917276</v>
      </c>
      <c r="AO24" s="16">
        <v>0.10821217053917276</v>
      </c>
      <c r="AP24" s="40">
        <v>0.10821217053917276</v>
      </c>
      <c r="AQ24" s="40">
        <v>0.10821217053917276</v>
      </c>
      <c r="AR24" s="16"/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1.2978644439812377</v>
      </c>
      <c r="BD24" s="16">
        <v>0.49515950089579563</v>
      </c>
      <c r="BE24" s="16">
        <v>2.7883184852897092E-2</v>
      </c>
      <c r="BF24" s="16">
        <v>2.4716328643608954E-2</v>
      </c>
      <c r="BG24" s="16">
        <v>2.7790250901416069E-2</v>
      </c>
      <c r="BH24" s="16">
        <v>0.10821217053917276</v>
      </c>
      <c r="BI24" s="16"/>
      <c r="BJ24" s="16"/>
      <c r="BK24" s="16"/>
      <c r="BL24" s="16"/>
      <c r="BM24" s="16"/>
    </row>
    <row r="25" spans="4:65" x14ac:dyDescent="0.25">
      <c r="D25" s="2" t="str">
        <f>'Lines - Loading'!C25</f>
        <v>chapelcross33kv</v>
      </c>
      <c r="E25" s="75" t="str">
        <f>'Lines - Loading'!E25</f>
        <v>MIBI3-_LAHO3A_1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40">
        <v>0</v>
      </c>
      <c r="X25" s="16">
        <v>0</v>
      </c>
      <c r="Y25" s="16">
        <v>0</v>
      </c>
      <c r="Z25" s="16">
        <v>0</v>
      </c>
      <c r="AA25" s="16">
        <v>4.7541053467125183</v>
      </c>
      <c r="AB25" s="16">
        <v>2.3546940729268764</v>
      </c>
      <c r="AC25" s="16">
        <v>1.0660231052164784</v>
      </c>
      <c r="AD25" s="16">
        <v>1.0660231052164784</v>
      </c>
      <c r="AE25" s="16">
        <v>1.0715669190676753</v>
      </c>
      <c r="AF25" s="16">
        <v>1.0715669190676753</v>
      </c>
      <c r="AG25" s="16">
        <v>1.0715669190676753</v>
      </c>
      <c r="AH25" s="16">
        <v>1.0605126646654999</v>
      </c>
      <c r="AI25" s="16">
        <v>1.0638712200012383</v>
      </c>
      <c r="AJ25" s="16">
        <v>1.1787329065267527</v>
      </c>
      <c r="AK25" s="16">
        <v>1.1787329065267527</v>
      </c>
      <c r="AL25" s="16">
        <v>1.1787329065267527</v>
      </c>
      <c r="AM25" s="16">
        <v>1.1787329065267527</v>
      </c>
      <c r="AN25" s="16">
        <v>1.1787329065267527</v>
      </c>
      <c r="AO25" s="16">
        <v>1.1787329065267527</v>
      </c>
      <c r="AP25" s="40">
        <v>1.1787329065267527</v>
      </c>
      <c r="AQ25" s="40">
        <v>1.1787329065267527</v>
      </c>
      <c r="AR25" s="16"/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4.7541053467125183</v>
      </c>
      <c r="BC25" s="16">
        <v>2.3546940729268764</v>
      </c>
      <c r="BD25" s="16">
        <v>1.0660231052164784</v>
      </c>
      <c r="BE25" s="16">
        <v>1.0715669190676753</v>
      </c>
      <c r="BF25" s="16">
        <v>1.0605126646654999</v>
      </c>
      <c r="BG25" s="16">
        <v>1.0638712200012383</v>
      </c>
      <c r="BH25" s="16">
        <v>1.1787329065267527</v>
      </c>
      <c r="BI25" s="16"/>
      <c r="BJ25" s="16"/>
      <c r="BK25" s="16"/>
      <c r="BL25" s="16"/>
      <c r="BM25" s="16"/>
    </row>
    <row r="26" spans="4:65" x14ac:dyDescent="0.25">
      <c r="D26" s="2" t="str">
        <f>'Lines - Loading'!C26</f>
        <v>chapelcross33kv</v>
      </c>
      <c r="E26" s="75" t="str">
        <f>'Lines - Loading'!E26</f>
        <v>LAHO3B_NEWCT1_1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40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0.14065201219104906</v>
      </c>
      <c r="AD26" s="16">
        <v>0.14065201219104906</v>
      </c>
      <c r="AE26" s="16">
        <v>1.999436217448336E-2</v>
      </c>
      <c r="AF26" s="16">
        <v>1.999436217448336E-2</v>
      </c>
      <c r="AG26" s="16">
        <v>1.999436217448336E-2</v>
      </c>
      <c r="AH26" s="16">
        <v>1.8161446070716125E-2</v>
      </c>
      <c r="AI26" s="16">
        <v>1.8551984471617156E-2</v>
      </c>
      <c r="AJ26" s="16">
        <v>1.9505294423181718E-2</v>
      </c>
      <c r="AK26" s="16">
        <v>1.9505294423181718E-2</v>
      </c>
      <c r="AL26" s="16">
        <v>1.9505294423181718E-2</v>
      </c>
      <c r="AM26" s="16">
        <v>1.9505294423181718E-2</v>
      </c>
      <c r="AN26" s="16">
        <v>1.9505294423181718E-2</v>
      </c>
      <c r="AO26" s="16">
        <v>1.9505294423181718E-2</v>
      </c>
      <c r="AP26" s="40">
        <v>1.9505294423181718E-2</v>
      </c>
      <c r="AQ26" s="40">
        <v>1.9505294423181718E-2</v>
      </c>
      <c r="AR26" s="16"/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0.14065201219104906</v>
      </c>
      <c r="BE26" s="16">
        <v>1.999436217448336E-2</v>
      </c>
      <c r="BF26" s="16">
        <v>1.8161446070716125E-2</v>
      </c>
      <c r="BG26" s="16">
        <v>1.8551984471617156E-2</v>
      </c>
      <c r="BH26" s="16">
        <v>1.9505294423181718E-2</v>
      </c>
      <c r="BI26" s="16"/>
      <c r="BJ26" s="16"/>
      <c r="BK26" s="16"/>
      <c r="BL26" s="16"/>
      <c r="BM26" s="16"/>
    </row>
    <row r="27" spans="4:65" x14ac:dyDescent="0.25">
      <c r="D27" s="2" t="str">
        <f>'Lines - Loading'!C27</f>
        <v>chapelcross33kv</v>
      </c>
      <c r="E27" s="75" t="str">
        <f>'Lines - Loading'!E27</f>
        <v>CHAP3-_MIBI3-_1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-0.33025581671195708</v>
      </c>
      <c r="O27" s="16">
        <v>-0.33025581671195708</v>
      </c>
      <c r="P27" s="16">
        <v>-0.33917186628388885</v>
      </c>
      <c r="Q27" s="16">
        <v>-0.33917186628388885</v>
      </c>
      <c r="R27" s="16">
        <v>-0.33917186628388885</v>
      </c>
      <c r="S27" s="16">
        <v>-0.3474097053913241</v>
      </c>
      <c r="T27" s="16">
        <v>-0.3474097053913241</v>
      </c>
      <c r="U27" s="16">
        <v>-0.3474097053913241</v>
      </c>
      <c r="V27" s="16">
        <v>-0.3474097053913241</v>
      </c>
      <c r="W27" s="40">
        <v>-0.3474097053913241</v>
      </c>
      <c r="X27" s="16">
        <v>-0.26440383145050922</v>
      </c>
      <c r="Y27" s="16">
        <v>-0.26440383145050922</v>
      </c>
      <c r="Z27" s="16">
        <v>0.21168421305172025</v>
      </c>
      <c r="AA27" s="16">
        <v>5.9187528452589389</v>
      </c>
      <c r="AB27" s="16">
        <v>2.5925501401448985</v>
      </c>
      <c r="AC27" s="16">
        <v>0.96525635827549294</v>
      </c>
      <c r="AD27" s="16">
        <v>0.96525635827549294</v>
      </c>
      <c r="AE27" s="16">
        <v>-3.0129854285701767</v>
      </c>
      <c r="AF27" s="16">
        <v>-3.0129854285701767</v>
      </c>
      <c r="AG27" s="16">
        <v>-3.0129854285701767</v>
      </c>
      <c r="AH27" s="16">
        <v>-2.5674073510920317</v>
      </c>
      <c r="AI27" s="16">
        <v>-2.8418322959409514</v>
      </c>
      <c r="AJ27" s="16">
        <v>-1.7897300672230108</v>
      </c>
      <c r="AK27" s="16">
        <v>-1.7897300672230108</v>
      </c>
      <c r="AL27" s="16">
        <v>-1.7897300672230108</v>
      </c>
      <c r="AM27" s="16">
        <v>-1.7897300672230108</v>
      </c>
      <c r="AN27" s="16">
        <v>-1.7897300672230108</v>
      </c>
      <c r="AO27" s="16">
        <v>-1.7897300672230108</v>
      </c>
      <c r="AP27" s="40">
        <v>-1.7897300672230108</v>
      </c>
      <c r="AQ27" s="40">
        <v>-1.7897300672230108</v>
      </c>
      <c r="AR27" s="16"/>
      <c r="AS27" s="16">
        <v>0</v>
      </c>
      <c r="AT27" s="16">
        <v>0</v>
      </c>
      <c r="AU27" s="16">
        <v>0</v>
      </c>
      <c r="AV27" s="16">
        <v>0</v>
      </c>
      <c r="AW27" s="16">
        <v>-0.33025581671195708</v>
      </c>
      <c r="AX27" s="16">
        <v>-0.33917186628388885</v>
      </c>
      <c r="AY27" s="16">
        <v>-0.3474097053913241</v>
      </c>
      <c r="AZ27" s="16">
        <v>-0.26440383145050922</v>
      </c>
      <c r="BA27" s="16">
        <v>0.21168421305172025</v>
      </c>
      <c r="BB27" s="16">
        <v>5.9187528452589389</v>
      </c>
      <c r="BC27" s="16">
        <v>2.5925501401448985</v>
      </c>
      <c r="BD27" s="16">
        <v>0.96525635827549294</v>
      </c>
      <c r="BE27" s="16">
        <v>-3.0129854285701767</v>
      </c>
      <c r="BF27" s="16">
        <v>-2.5674073510920317</v>
      </c>
      <c r="BG27" s="16">
        <v>-2.8418322959409514</v>
      </c>
      <c r="BH27" s="16">
        <v>-1.7897300672230108</v>
      </c>
      <c r="BI27" s="16"/>
      <c r="BJ27" s="16"/>
      <c r="BK27" s="16"/>
      <c r="BL27" s="16"/>
      <c r="BM27" s="16"/>
    </row>
    <row r="28" spans="4:65" x14ac:dyDescent="0.25">
      <c r="D28" s="2" t="str">
        <f>'Lines - Loading'!C28</f>
        <v>chapelcross33kv</v>
      </c>
      <c r="E28" s="75" t="str">
        <f>'Lines - Loading'!E28</f>
        <v>ANANT1_CHAP3-_1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40">
        <v>0</v>
      </c>
      <c r="X28" s="16">
        <v>0.85345463406199551</v>
      </c>
      <c r="Y28" s="16">
        <v>0.85345463406199551</v>
      </c>
      <c r="Z28" s="16">
        <v>0.28163784945235637</v>
      </c>
      <c r="AA28" s="16">
        <v>-4.8317783946038251E-2</v>
      </c>
      <c r="AB28" s="16">
        <v>-4.6357925985848425E-2</v>
      </c>
      <c r="AC28" s="16">
        <v>-5.5566919043720464E-2</v>
      </c>
      <c r="AD28" s="16">
        <v>-5.5566919043720464E-2</v>
      </c>
      <c r="AE28" s="16">
        <v>-4.8326452028032651E-2</v>
      </c>
      <c r="AF28" s="16">
        <v>-4.8326452028032651E-2</v>
      </c>
      <c r="AG28" s="16">
        <v>-4.8326452028032651E-2</v>
      </c>
      <c r="AH28" s="16">
        <v>-5.1344942317299136E-2</v>
      </c>
      <c r="AI28" s="16">
        <v>-4.9086265700829301E-2</v>
      </c>
      <c r="AJ28" s="16">
        <v>-5.3834002551054194E-2</v>
      </c>
      <c r="AK28" s="16">
        <v>-5.3834002551054194E-2</v>
      </c>
      <c r="AL28" s="16">
        <v>-5.3834002551054194E-2</v>
      </c>
      <c r="AM28" s="16">
        <v>-5.3834002551054194E-2</v>
      </c>
      <c r="AN28" s="16">
        <v>-5.3834002551054194E-2</v>
      </c>
      <c r="AO28" s="16">
        <v>-5.3834002551054194E-2</v>
      </c>
      <c r="AP28" s="40">
        <v>-5.3834002551054194E-2</v>
      </c>
      <c r="AQ28" s="40">
        <v>-5.3834002551054194E-2</v>
      </c>
      <c r="AR28" s="16"/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0.85345463406199551</v>
      </c>
      <c r="BA28" s="16">
        <v>0.28163784945235637</v>
      </c>
      <c r="BB28" s="16">
        <v>-4.8317783946038251E-2</v>
      </c>
      <c r="BC28" s="16">
        <v>-4.6357925985848425E-2</v>
      </c>
      <c r="BD28" s="16">
        <v>-5.5566919043720464E-2</v>
      </c>
      <c r="BE28" s="16">
        <v>-4.8326452028032651E-2</v>
      </c>
      <c r="BF28" s="16">
        <v>-5.1344942317299136E-2</v>
      </c>
      <c r="BG28" s="16">
        <v>-4.9086265700829301E-2</v>
      </c>
      <c r="BH28" s="16">
        <v>-5.3834002551054194E-2</v>
      </c>
      <c r="BI28" s="16"/>
      <c r="BJ28" s="16"/>
      <c r="BK28" s="16"/>
      <c r="BL28" s="16"/>
      <c r="BM28" s="16"/>
    </row>
    <row r="29" spans="4:65" x14ac:dyDescent="0.25">
      <c r="D29" s="2" t="str">
        <f>'Lines - Loading'!C29</f>
        <v>chapelcross33kv</v>
      </c>
      <c r="E29" s="75" t="str">
        <f>'Lines - Loading'!E29</f>
        <v>CARU3A_CHAPX1_1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0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-1.0634599893894453E-14</v>
      </c>
      <c r="AF29" s="16">
        <v>-1.0634599893894453E-14</v>
      </c>
      <c r="AG29" s="16">
        <v>-1.0634599893894453E-14</v>
      </c>
      <c r="AH29" s="16">
        <v>-2.0492491731128059E-14</v>
      </c>
      <c r="AI29" s="16">
        <v>-6.2381797300052806E-15</v>
      </c>
      <c r="AJ29" s="16">
        <v>-5.471484597052076E-15</v>
      </c>
      <c r="AK29" s="16">
        <v>-5.471484597052076E-15</v>
      </c>
      <c r="AL29" s="16">
        <v>-5.471484597052076E-15</v>
      </c>
      <c r="AM29" s="16">
        <v>-5.471484597052076E-15</v>
      </c>
      <c r="AN29" s="16">
        <v>-5.471484597052076E-15</v>
      </c>
      <c r="AO29" s="16">
        <v>-5.471484597052076E-15</v>
      </c>
      <c r="AP29" s="40">
        <v>-5.471484597052076E-15</v>
      </c>
      <c r="AQ29" s="40">
        <v>-5.471484597052076E-15</v>
      </c>
      <c r="AR29" s="16"/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-1.0634599893894453E-14</v>
      </c>
      <c r="BF29" s="16">
        <v>-2.0492491731128059E-14</v>
      </c>
      <c r="BG29" s="16">
        <v>-6.2381797300052806E-15</v>
      </c>
      <c r="BH29" s="16">
        <v>-5.471484597052076E-15</v>
      </c>
      <c r="BI29" s="16"/>
      <c r="BJ29" s="16"/>
      <c r="BK29" s="16"/>
      <c r="BL29" s="16"/>
      <c r="BM29" s="16"/>
    </row>
    <row r="30" spans="4:65" x14ac:dyDescent="0.25">
      <c r="D30" s="2" t="str">
        <f>'Lines - Loading'!C30</f>
        <v>chapelcross33kv</v>
      </c>
      <c r="E30" s="75" t="str">
        <f>'Lines - Loading'!E30</f>
        <v>ANANT2_CHAP3-_1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40">
        <v>0</v>
      </c>
      <c r="X30" s="16">
        <v>0.87076438225610886</v>
      </c>
      <c r="Y30" s="16">
        <v>0.87076438225610886</v>
      </c>
      <c r="Z30" s="16">
        <v>0.2904016416818247</v>
      </c>
      <c r="AA30" s="16">
        <v>-4.5403536470738803E-2</v>
      </c>
      <c r="AB30" s="16">
        <v>-4.341714099132199E-2</v>
      </c>
      <c r="AC30" s="16">
        <v>-5.2751297957124521E-2</v>
      </c>
      <c r="AD30" s="16">
        <v>-5.2751297957124521E-2</v>
      </c>
      <c r="AE30" s="16">
        <v>-4.5424762339974389E-2</v>
      </c>
      <c r="AF30" s="16">
        <v>-4.5424762339974389E-2</v>
      </c>
      <c r="AG30" s="16">
        <v>-4.5424762339974389E-2</v>
      </c>
      <c r="AH30" s="16">
        <v>-4.8471785472158135E-2</v>
      </c>
      <c r="AI30" s="16">
        <v>-4.618243824824031E-2</v>
      </c>
      <c r="AJ30" s="16">
        <v>-5.1335141791981176E-2</v>
      </c>
      <c r="AK30" s="16">
        <v>-5.1335141791981176E-2</v>
      </c>
      <c r="AL30" s="16">
        <v>-5.1335141791981176E-2</v>
      </c>
      <c r="AM30" s="16">
        <v>-5.1335141791981176E-2</v>
      </c>
      <c r="AN30" s="16">
        <v>-5.1335141791981176E-2</v>
      </c>
      <c r="AO30" s="16">
        <v>-5.1335141791981176E-2</v>
      </c>
      <c r="AP30" s="40">
        <v>-5.1335141791981176E-2</v>
      </c>
      <c r="AQ30" s="40">
        <v>-5.1335141791981176E-2</v>
      </c>
      <c r="AR30" s="16"/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0.87076438225610886</v>
      </c>
      <c r="BA30" s="16">
        <v>0.2904016416818247</v>
      </c>
      <c r="BB30" s="16">
        <v>-4.5403536470738803E-2</v>
      </c>
      <c r="BC30" s="16">
        <v>-4.341714099132199E-2</v>
      </c>
      <c r="BD30" s="16">
        <v>-5.2751297957124521E-2</v>
      </c>
      <c r="BE30" s="16">
        <v>-4.5424762339974389E-2</v>
      </c>
      <c r="BF30" s="16">
        <v>-4.8471785472158135E-2</v>
      </c>
      <c r="BG30" s="16">
        <v>-4.618243824824031E-2</v>
      </c>
      <c r="BH30" s="16">
        <v>-5.1335141791981176E-2</v>
      </c>
      <c r="BI30" s="16"/>
      <c r="BJ30" s="16"/>
      <c r="BK30" s="16"/>
      <c r="BL30" s="16"/>
      <c r="BM30" s="16"/>
    </row>
    <row r="31" spans="4:65" ht="15" customHeight="1" x14ac:dyDescent="0.25">
      <c r="D31" s="2" t="str">
        <f>'Lines - Loading'!C31</f>
        <v>chapelcross33kv</v>
      </c>
      <c r="E31" s="75" t="str">
        <f>'Lines - Loading'!E31</f>
        <v>EWHC3-_MIBI3-_1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-0.33106585503870489</v>
      </c>
      <c r="O31" s="16">
        <v>-0.33106585503870489</v>
      </c>
      <c r="P31" s="16">
        <v>-0.33998848537552007</v>
      </c>
      <c r="Q31" s="16">
        <v>-0.33998848537552007</v>
      </c>
      <c r="R31" s="16">
        <v>-0.33998848537552007</v>
      </c>
      <c r="S31" s="16">
        <v>-0.34823262112946429</v>
      </c>
      <c r="T31" s="16">
        <v>-0.34823262112946429</v>
      </c>
      <c r="U31" s="16">
        <v>-0.34823262112946429</v>
      </c>
      <c r="V31" s="16">
        <v>-0.34823262112946429</v>
      </c>
      <c r="W31" s="40">
        <v>-0.34823262112946429</v>
      </c>
      <c r="X31" s="16">
        <v>-0.26517343582762387</v>
      </c>
      <c r="Y31" s="16">
        <v>-0.26517343582762387</v>
      </c>
      <c r="Z31" s="16">
        <v>-0.22625217815295584</v>
      </c>
      <c r="AA31" s="16">
        <v>-0.20158981933192327</v>
      </c>
      <c r="AB31" s="16">
        <v>-0.2318537750827632</v>
      </c>
      <c r="AC31" s="16">
        <v>-0.26962268892126839</v>
      </c>
      <c r="AD31" s="16">
        <v>-0.26962268892126839</v>
      </c>
      <c r="AE31" s="16">
        <v>-4.0425290918642123</v>
      </c>
      <c r="AF31" s="16">
        <v>-4.0425290918642123</v>
      </c>
      <c r="AG31" s="16">
        <v>-4.0425290918642123</v>
      </c>
      <c r="AH31" s="16">
        <v>-3.5743167445455795</v>
      </c>
      <c r="AI31" s="16">
        <v>-3.8574813535961843</v>
      </c>
      <c r="AJ31" s="16">
        <v>-2.8254156419695646</v>
      </c>
      <c r="AK31" s="16">
        <v>-2.8254156419695646</v>
      </c>
      <c r="AL31" s="16">
        <v>-2.8254156419695646</v>
      </c>
      <c r="AM31" s="16">
        <v>-2.8254156419695646</v>
      </c>
      <c r="AN31" s="16">
        <v>-2.8254156419695646</v>
      </c>
      <c r="AO31" s="16">
        <v>-2.8254156419695646</v>
      </c>
      <c r="AP31" s="40">
        <v>-2.8254156419695646</v>
      </c>
      <c r="AQ31" s="40">
        <v>-2.8254156419695646</v>
      </c>
      <c r="AR31" s="16"/>
      <c r="AS31" s="16">
        <v>0</v>
      </c>
      <c r="AT31" s="16">
        <v>0</v>
      </c>
      <c r="AU31" s="16">
        <v>0</v>
      </c>
      <c r="AV31" s="16">
        <v>0</v>
      </c>
      <c r="AW31" s="16">
        <v>-0.33106585503870489</v>
      </c>
      <c r="AX31" s="16">
        <v>-0.33998848537552007</v>
      </c>
      <c r="AY31" s="16">
        <v>-0.34823262112946429</v>
      </c>
      <c r="AZ31" s="16">
        <v>-0.26517343582762387</v>
      </c>
      <c r="BA31" s="16">
        <v>-0.22625217815295584</v>
      </c>
      <c r="BB31" s="16">
        <v>-0.20158981933192327</v>
      </c>
      <c r="BC31" s="16">
        <v>-0.2318537750827632</v>
      </c>
      <c r="BD31" s="16">
        <v>-0.26962268892126839</v>
      </c>
      <c r="BE31" s="16">
        <v>-4.0425290918642123</v>
      </c>
      <c r="BF31" s="16">
        <v>-3.5743167445455795</v>
      </c>
      <c r="BG31" s="16">
        <v>-3.8574813535961843</v>
      </c>
      <c r="BH31" s="16">
        <v>-2.8254156419695646</v>
      </c>
      <c r="BI31" s="16"/>
      <c r="BJ31" s="16"/>
      <c r="BK31" s="16"/>
      <c r="BL31" s="16"/>
      <c r="BM31" s="16"/>
    </row>
    <row r="32" spans="4:65" ht="15" customHeight="1" x14ac:dyDescent="0.25">
      <c r="D32" s="2" t="str">
        <f>'Lines - Loading'!C32</f>
        <v>chapelcross33kv</v>
      </c>
      <c r="E32" s="75" t="str">
        <f>'Lines - Loading'!E32</f>
        <v>CRAG5A_LAHO5-_1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40">
        <v>0</v>
      </c>
      <c r="X32" s="16">
        <v>0</v>
      </c>
      <c r="Y32" s="16">
        <v>0</v>
      </c>
      <c r="Z32" s="16">
        <v>0</v>
      </c>
      <c r="AA32" s="16">
        <v>-8.9910204848175689E-13</v>
      </c>
      <c r="AB32" s="16">
        <v>-5.623985940202121E-13</v>
      </c>
      <c r="AC32" s="16">
        <v>-3.9106937489738347E-13</v>
      </c>
      <c r="AD32" s="16">
        <v>-3.9106937489738347E-13</v>
      </c>
      <c r="AE32" s="16">
        <v>-1.4209479228722172E-12</v>
      </c>
      <c r="AF32" s="16">
        <v>-1.4209479228722172E-12</v>
      </c>
      <c r="AG32" s="16">
        <v>-1.4209479228722172E-12</v>
      </c>
      <c r="AH32" s="16">
        <v>3.2080507842708572E-13</v>
      </c>
      <c r="AI32" s="16">
        <v>-2.3988542385606823E-12</v>
      </c>
      <c r="AJ32" s="16">
        <v>6.8414228650079496E-12</v>
      </c>
      <c r="AK32" s="16">
        <v>6.8414228650079496E-12</v>
      </c>
      <c r="AL32" s="16">
        <v>6.8414228650079496E-12</v>
      </c>
      <c r="AM32" s="16">
        <v>6.8414228650079496E-12</v>
      </c>
      <c r="AN32" s="16">
        <v>6.8414228650079496E-12</v>
      </c>
      <c r="AO32" s="16">
        <v>6.8414228650079496E-12</v>
      </c>
      <c r="AP32" s="40">
        <v>6.8414228650079496E-12</v>
      </c>
      <c r="AQ32" s="40">
        <v>6.8414228650079496E-12</v>
      </c>
      <c r="AR32" s="16"/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-8.9910204848175689E-13</v>
      </c>
      <c r="BC32" s="16">
        <v>-5.623985940202121E-13</v>
      </c>
      <c r="BD32" s="16">
        <v>-3.9106937489738347E-13</v>
      </c>
      <c r="BE32" s="16">
        <v>-1.4209479228722172E-12</v>
      </c>
      <c r="BF32" s="16">
        <v>3.2080507842708572E-13</v>
      </c>
      <c r="BG32" s="16">
        <v>-2.3988542385606823E-12</v>
      </c>
      <c r="BH32" s="16">
        <v>6.8414228650079496E-12</v>
      </c>
      <c r="BI32" s="16"/>
      <c r="BJ32" s="16"/>
      <c r="BK32" s="16"/>
      <c r="BL32" s="16"/>
      <c r="BM32" s="16"/>
    </row>
    <row r="33" spans="4:65" ht="15" customHeight="1" x14ac:dyDescent="0.25">
      <c r="D33" s="2" t="str">
        <f>'Lines - Loading'!C33</f>
        <v>chapelcross33kv</v>
      </c>
      <c r="E33" s="75" t="str">
        <f>'Lines - Loading'!E33</f>
        <v>CHAPX4_LOBI3A_1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40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9.6888146723525415E-2</v>
      </c>
      <c r="AI33" s="16">
        <v>0.22867544070802848</v>
      </c>
      <c r="AJ33" s="16">
        <v>-5.2149450100811623E-2</v>
      </c>
      <c r="AK33" s="16">
        <v>-5.2149450100811623E-2</v>
      </c>
      <c r="AL33" s="16">
        <v>-5.2149450100811623E-2</v>
      </c>
      <c r="AM33" s="16">
        <v>-5.2149450100811623E-2</v>
      </c>
      <c r="AN33" s="16">
        <v>-5.2149450100811623E-2</v>
      </c>
      <c r="AO33" s="16">
        <v>-5.2149450100811623E-2</v>
      </c>
      <c r="AP33" s="40">
        <v>-5.2149450100811623E-2</v>
      </c>
      <c r="AQ33" s="40">
        <v>-5.2149450100811623E-2</v>
      </c>
      <c r="AR33" s="16"/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9.6888146723525415E-2</v>
      </c>
      <c r="BG33" s="16">
        <v>0.22867544070802848</v>
      </c>
      <c r="BH33" s="16">
        <v>-5.2149450100811623E-2</v>
      </c>
      <c r="BI33" s="16"/>
      <c r="BJ33" s="16"/>
      <c r="BK33" s="16"/>
      <c r="BL33" s="16"/>
      <c r="BM33" s="16"/>
    </row>
    <row r="34" spans="4:65" ht="15" customHeight="1" x14ac:dyDescent="0.25">
      <c r="D34" s="2" t="str">
        <f>'Lines - Loading'!C34</f>
        <v>chapelcross33kv</v>
      </c>
      <c r="E34" s="75" t="str">
        <f>'Lines - Loading'!E34</f>
        <v>CHAPX1_LOBI3A_1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40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3.4806913637529715</v>
      </c>
      <c r="AF34" s="16">
        <v>3.4806913637529715</v>
      </c>
      <c r="AG34" s="16">
        <v>3.4806913637529715</v>
      </c>
      <c r="AH34" s="16">
        <v>1.7682237205418114</v>
      </c>
      <c r="AI34" s="16">
        <v>1.1807613018395644</v>
      </c>
      <c r="AJ34" s="16">
        <v>-0.3792280108829682</v>
      </c>
      <c r="AK34" s="16">
        <v>-0.3792280108829682</v>
      </c>
      <c r="AL34" s="16">
        <v>-0.3792280108829682</v>
      </c>
      <c r="AM34" s="16">
        <v>-0.3792280108829682</v>
      </c>
      <c r="AN34" s="16">
        <v>-0.3792280108829682</v>
      </c>
      <c r="AO34" s="16">
        <v>-0.3792280108829682</v>
      </c>
      <c r="AP34" s="40">
        <v>-0.3792280108829682</v>
      </c>
      <c r="AQ34" s="40">
        <v>-0.3792280108829682</v>
      </c>
      <c r="AR34" s="16"/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3.4806913637529715</v>
      </c>
      <c r="BF34" s="16">
        <v>1.7682237205418114</v>
      </c>
      <c r="BG34" s="16">
        <v>1.1807613018395644</v>
      </c>
      <c r="BH34" s="16">
        <v>-0.3792280108829682</v>
      </c>
      <c r="BI34" s="16"/>
      <c r="BJ34" s="16"/>
      <c r="BK34" s="16"/>
      <c r="BL34" s="16"/>
      <c r="BM34" s="16"/>
    </row>
    <row r="35" spans="4:65" ht="15" customHeight="1" x14ac:dyDescent="0.25">
      <c r="D35" s="2" t="str">
        <f>'Lines - Loading'!C35</f>
        <v>chapelcross33kv</v>
      </c>
      <c r="E35" s="75" t="str">
        <f>'Lines - Loading'!E35</f>
        <v>CHAP3-_GRNA3B_1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40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2.2116462709411819</v>
      </c>
      <c r="AC35" s="16">
        <v>0.95560978920856243</v>
      </c>
      <c r="AD35" s="16">
        <v>0.95560978920856243</v>
      </c>
      <c r="AE35" s="16">
        <v>0.20825423568570889</v>
      </c>
      <c r="AF35" s="16">
        <v>0.20825423568570889</v>
      </c>
      <c r="AG35" s="16">
        <v>0.20825423568570889</v>
      </c>
      <c r="AH35" s="16">
        <v>0.19693903299183502</v>
      </c>
      <c r="AI35" s="16">
        <v>0.20135761392676832</v>
      </c>
      <c r="AJ35" s="16">
        <v>0.15669426108156914</v>
      </c>
      <c r="AK35" s="16">
        <v>0.15669426108156914</v>
      </c>
      <c r="AL35" s="16">
        <v>0.15669426108156914</v>
      </c>
      <c r="AM35" s="16">
        <v>0.15669426108156914</v>
      </c>
      <c r="AN35" s="16">
        <v>0.15669426108156914</v>
      </c>
      <c r="AO35" s="16">
        <v>0.15669426108156914</v>
      </c>
      <c r="AP35" s="40">
        <v>0.15669426108156914</v>
      </c>
      <c r="AQ35" s="40">
        <v>0.15669426108156914</v>
      </c>
      <c r="AR35" s="16"/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2.2116462709411819</v>
      </c>
      <c r="BD35" s="16">
        <v>0.95560978920856243</v>
      </c>
      <c r="BE35" s="16">
        <v>0.20825423568570889</v>
      </c>
      <c r="BF35" s="16">
        <v>0.19693903299183502</v>
      </c>
      <c r="BG35" s="16">
        <v>0.20135761392676832</v>
      </c>
      <c r="BH35" s="16">
        <v>0.15669426108156914</v>
      </c>
      <c r="BI35" s="16"/>
      <c r="BJ35" s="16"/>
      <c r="BK35" s="16"/>
      <c r="BL35" s="16"/>
      <c r="BM35" s="16"/>
    </row>
    <row r="36" spans="4:65" ht="15" customHeight="1" x14ac:dyDescent="0.25">
      <c r="D36" s="2" t="str">
        <f>'Lines - Loading'!C36</f>
        <v>chapelcross33kv</v>
      </c>
      <c r="E36" s="75" t="str">
        <f>'Lines - Loading'!E36</f>
        <v>CHAP3-_MINS3-_1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0.72548242902463489</v>
      </c>
      <c r="M36" s="16">
        <v>0.72548242902463489</v>
      </c>
      <c r="N36" s="16">
        <v>0.72169315990520899</v>
      </c>
      <c r="O36" s="16">
        <v>0.72169315990520899</v>
      </c>
      <c r="P36" s="16">
        <v>0.70476992042876807</v>
      </c>
      <c r="Q36" s="16">
        <v>0.70476992042876807</v>
      </c>
      <c r="R36" s="16">
        <v>0.70476992042876807</v>
      </c>
      <c r="S36" s="16">
        <v>0.68913512844935276</v>
      </c>
      <c r="T36" s="16">
        <v>0.68913512844935276</v>
      </c>
      <c r="U36" s="16">
        <v>0.68913512844935276</v>
      </c>
      <c r="V36" s="16">
        <v>0.68913512844935276</v>
      </c>
      <c r="W36" s="40">
        <v>0.68913512844935276</v>
      </c>
      <c r="X36" s="16">
        <v>0.84672820363081436</v>
      </c>
      <c r="Y36" s="16">
        <v>0.84672820363081436</v>
      </c>
      <c r="Z36" s="16">
        <v>0.86170102123814174</v>
      </c>
      <c r="AA36" s="16">
        <v>-4.0200750713810285</v>
      </c>
      <c r="AB36" s="16">
        <v>-4.719372248232629</v>
      </c>
      <c r="AC36" s="16">
        <v>-1.3710412415512891</v>
      </c>
      <c r="AD36" s="16">
        <v>-1.3710412415512891</v>
      </c>
      <c r="AE36" s="16">
        <v>-7.7954173539996878</v>
      </c>
      <c r="AF36" s="16">
        <v>-7.7954173539996878</v>
      </c>
      <c r="AG36" s="16">
        <v>-7.7954173539996878</v>
      </c>
      <c r="AH36" s="16">
        <v>-2.926194401890676</v>
      </c>
      <c r="AI36" s="16">
        <v>-3.7439325550910358</v>
      </c>
      <c r="AJ36" s="16">
        <v>-1.9551908483558886</v>
      </c>
      <c r="AK36" s="16">
        <v>-1.9551908483558886</v>
      </c>
      <c r="AL36" s="16">
        <v>-1.9551908483558886</v>
      </c>
      <c r="AM36" s="16">
        <v>-1.9551908483558886</v>
      </c>
      <c r="AN36" s="16">
        <v>-1.9551908483558886</v>
      </c>
      <c r="AO36" s="16">
        <v>-1.9551908483558886</v>
      </c>
      <c r="AP36" s="40">
        <v>-1.9551908483558886</v>
      </c>
      <c r="AQ36" s="40">
        <v>-1.9551908483558886</v>
      </c>
      <c r="AR36" s="16"/>
      <c r="AS36" s="16">
        <v>0</v>
      </c>
      <c r="AT36" s="16">
        <v>0</v>
      </c>
      <c r="AU36" s="16">
        <v>0</v>
      </c>
      <c r="AV36" s="16">
        <v>0.72548242902463489</v>
      </c>
      <c r="AW36" s="16">
        <v>0.72169315990520899</v>
      </c>
      <c r="AX36" s="16">
        <v>0.70476992042876807</v>
      </c>
      <c r="AY36" s="16">
        <v>0.68913512844935276</v>
      </c>
      <c r="AZ36" s="16">
        <v>0.84672820363081436</v>
      </c>
      <c r="BA36" s="16">
        <v>0.86170102123814174</v>
      </c>
      <c r="BB36" s="16">
        <v>-4.0200750713810285</v>
      </c>
      <c r="BC36" s="16">
        <v>-4.719372248232629</v>
      </c>
      <c r="BD36" s="16">
        <v>-1.3710412415512891</v>
      </c>
      <c r="BE36" s="16">
        <v>-7.7954173539996878</v>
      </c>
      <c r="BF36" s="16">
        <v>-2.926194401890676</v>
      </c>
      <c r="BG36" s="16">
        <v>-3.7439325550910358</v>
      </c>
      <c r="BH36" s="16">
        <v>-1.9551908483558886</v>
      </c>
      <c r="BI36" s="16"/>
      <c r="BJ36" s="16"/>
      <c r="BK36" s="16"/>
      <c r="BL36" s="16"/>
      <c r="BM36" s="16"/>
    </row>
    <row r="37" spans="4:65" ht="15" customHeight="1" x14ac:dyDescent="0.25">
      <c r="D37" s="2" t="str">
        <f>'Lines - Loading'!C37</f>
        <v>chapelcross33kv</v>
      </c>
      <c r="E37" s="75" t="str">
        <f>'Lines - Loading'!E37</f>
        <v>CHAP3-_STCR3-_1</v>
      </c>
      <c r="G37" s="16">
        <v>0</v>
      </c>
      <c r="H37" s="16">
        <v>0</v>
      </c>
      <c r="I37" s="16">
        <v>5.4094106448852495E-14</v>
      </c>
      <c r="J37" s="16">
        <v>5.4094106448852495E-14</v>
      </c>
      <c r="K37" s="16">
        <v>5.4094106448852495E-14</v>
      </c>
      <c r="L37" s="16">
        <v>-0.72548242902484805</v>
      </c>
      <c r="M37" s="16">
        <v>-0.72548242902484805</v>
      </c>
      <c r="N37" s="16">
        <v>-0.39143734319314294</v>
      </c>
      <c r="O37" s="16">
        <v>-0.39143734319314294</v>
      </c>
      <c r="P37" s="16">
        <v>0.62719575723103693</v>
      </c>
      <c r="Q37" s="16">
        <v>0.62719575723103693</v>
      </c>
      <c r="R37" s="16">
        <v>0.62719575723103693</v>
      </c>
      <c r="S37" s="16">
        <v>1.5862930755149125</v>
      </c>
      <c r="T37" s="16">
        <v>1.5862930755149125</v>
      </c>
      <c r="U37" s="16">
        <v>1.5862930755149125</v>
      </c>
      <c r="V37" s="16">
        <v>1.5862930755149125</v>
      </c>
      <c r="W37" s="40">
        <v>1.5862930755149125</v>
      </c>
      <c r="X37" s="16">
        <v>-1.1289822785009722</v>
      </c>
      <c r="Y37" s="16">
        <v>-1.1289822785009722</v>
      </c>
      <c r="Z37" s="16">
        <v>-0.47714739556636587</v>
      </c>
      <c r="AA37" s="16">
        <v>-0.59479287594471852</v>
      </c>
      <c r="AB37" s="16">
        <v>1.2102152161516848</v>
      </c>
      <c r="AC37" s="16">
        <v>1.6920637870791539</v>
      </c>
      <c r="AD37" s="16">
        <v>1.6920637870791539</v>
      </c>
      <c r="AE37" s="16">
        <v>4.8538889399798322</v>
      </c>
      <c r="AF37" s="16">
        <v>4.8538889399798322</v>
      </c>
      <c r="AG37" s="16">
        <v>4.8538889399798322</v>
      </c>
      <c r="AH37" s="16">
        <v>5.0263772990763229</v>
      </c>
      <c r="AI37" s="16">
        <v>5.4768756232041245</v>
      </c>
      <c r="AJ37" s="16">
        <v>4.9041437989677856</v>
      </c>
      <c r="AK37" s="16">
        <v>4.9041437989677856</v>
      </c>
      <c r="AL37" s="16">
        <v>4.9041437989677856</v>
      </c>
      <c r="AM37" s="16">
        <v>4.9041437989677856</v>
      </c>
      <c r="AN37" s="16">
        <v>4.9041437989677856</v>
      </c>
      <c r="AO37" s="16">
        <v>4.9041437989677856</v>
      </c>
      <c r="AP37" s="40">
        <v>4.9041437989677856</v>
      </c>
      <c r="AQ37" s="40">
        <v>4.9041437989677856</v>
      </c>
      <c r="AR37" s="16"/>
      <c r="AS37" s="16">
        <v>0</v>
      </c>
      <c r="AT37" s="16">
        <v>5.4094106448852495E-14</v>
      </c>
      <c r="AU37" s="16">
        <v>5.4094106448852495E-14</v>
      </c>
      <c r="AV37" s="16">
        <v>-0.72548242902484805</v>
      </c>
      <c r="AW37" s="16">
        <v>-0.39143734319314294</v>
      </c>
      <c r="AX37" s="16">
        <v>0.62719575723103693</v>
      </c>
      <c r="AY37" s="16">
        <v>1.5862930755149125</v>
      </c>
      <c r="AZ37" s="16">
        <v>-1.1289822785009722</v>
      </c>
      <c r="BA37" s="16">
        <v>-0.47714739556636587</v>
      </c>
      <c r="BB37" s="16">
        <v>-0.59479287594471852</v>
      </c>
      <c r="BC37" s="16">
        <v>1.2102152161516848</v>
      </c>
      <c r="BD37" s="16">
        <v>1.6920637870791539</v>
      </c>
      <c r="BE37" s="16">
        <v>4.8538889399798322</v>
      </c>
      <c r="BF37" s="16">
        <v>5.0263772990763229</v>
      </c>
      <c r="BG37" s="16">
        <v>5.4768756232041245</v>
      </c>
      <c r="BH37" s="16">
        <v>4.9041437989677856</v>
      </c>
      <c r="BI37" s="16"/>
      <c r="BJ37" s="16"/>
      <c r="BK37" s="16"/>
      <c r="BL37" s="16"/>
      <c r="BM37" s="16"/>
    </row>
    <row r="38" spans="4:65" ht="15" customHeight="1" x14ac:dyDescent="0.25">
      <c r="D38" s="2" t="str">
        <f>'Lines - Loading'!C38</f>
        <v>chapelcross33kv</v>
      </c>
      <c r="E38" s="75" t="str">
        <f>'Lines - Loading'!E38</f>
        <v>LOBI3B_LOBIT2_1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40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2.5884904091856615</v>
      </c>
      <c r="AF38" s="16">
        <v>2.5884904091856615</v>
      </c>
      <c r="AG38" s="16">
        <v>2.5884904091856615</v>
      </c>
      <c r="AH38" s="16">
        <v>0.64704199316897637</v>
      </c>
      <c r="AI38" s="16">
        <v>0.6404388656415605</v>
      </c>
      <c r="AJ38" s="16">
        <v>2.1269897511895905</v>
      </c>
      <c r="AK38" s="16">
        <v>2.1269897511895905</v>
      </c>
      <c r="AL38" s="16">
        <v>2.1269897511895905</v>
      </c>
      <c r="AM38" s="16">
        <v>2.1269897511895905</v>
      </c>
      <c r="AN38" s="16">
        <v>2.1269897511895905</v>
      </c>
      <c r="AO38" s="16">
        <v>2.1269897511895905</v>
      </c>
      <c r="AP38" s="40">
        <v>2.1269897511895905</v>
      </c>
      <c r="AQ38" s="40">
        <v>2.1269897511895905</v>
      </c>
      <c r="AR38" s="16"/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2.5884904091856615</v>
      </c>
      <c r="BF38" s="16">
        <v>0.64704199316897637</v>
      </c>
      <c r="BG38" s="16">
        <v>0.6404388656415605</v>
      </c>
      <c r="BH38" s="16">
        <v>2.1269897511895905</v>
      </c>
      <c r="BI38" s="16"/>
      <c r="BJ38" s="16"/>
      <c r="BK38" s="16"/>
      <c r="BL38" s="16"/>
      <c r="BM38" s="16"/>
    </row>
    <row r="39" spans="4:65" ht="15" customHeight="1" x14ac:dyDescent="0.25">
      <c r="D39" s="2" t="str">
        <f>'Lines - Loading'!C39</f>
        <v>chapelcross33kv</v>
      </c>
      <c r="E39" s="75" t="str">
        <f>'Lines - Loading'!E39</f>
        <v>lne_AL048A_GRNA1-_1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40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40">
        <v>0</v>
      </c>
      <c r="AQ39" s="40">
        <v>0</v>
      </c>
      <c r="AR39" s="16"/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/>
      <c r="BJ39" s="16"/>
      <c r="BK39" s="16"/>
      <c r="BL39" s="16"/>
      <c r="BM39" s="16"/>
    </row>
    <row r="40" spans="4:65" ht="15" customHeight="1" x14ac:dyDescent="0.25">
      <c r="D40" s="2" t="str">
        <f>'Lines - Loading'!C40</f>
        <v>chapelcross33kv</v>
      </c>
      <c r="E40" s="75" t="str">
        <f>'Lines - Loading'!E40</f>
        <v>lne_CHAP1-_AL048A_1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40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40">
        <v>0</v>
      </c>
      <c r="AQ40" s="40">
        <v>0</v>
      </c>
      <c r="AR40" s="16"/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/>
      <c r="BJ40" s="16"/>
      <c r="BK40" s="16"/>
      <c r="BL40" s="16"/>
      <c r="BM40" s="16"/>
    </row>
    <row r="41" spans="4:65" ht="15" customHeight="1" x14ac:dyDescent="0.25">
      <c r="D41" s="2" t="str">
        <f>'Lines - Loading'!C41</f>
        <v>chapelcross33kv</v>
      </c>
      <c r="E41" s="75" t="str">
        <f>'Lines - Loading'!E41</f>
        <v>lne_AL048B_GRNA1-_1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-0.36859667713361977</v>
      </c>
      <c r="Q41" s="16">
        <v>-0.36859667713361977</v>
      </c>
      <c r="R41" s="16">
        <v>-0.36859667713361977</v>
      </c>
      <c r="S41" s="16">
        <v>-1.3035529777421282</v>
      </c>
      <c r="T41" s="16">
        <v>-1.3035529777421282</v>
      </c>
      <c r="U41" s="16">
        <v>-1.3035529777421282</v>
      </c>
      <c r="V41" s="16">
        <v>-1.3035529777421282</v>
      </c>
      <c r="W41" s="40">
        <v>-1.3035529777421282</v>
      </c>
      <c r="X41" s="16">
        <v>-0.80089290138771252</v>
      </c>
      <c r="Y41" s="16">
        <v>-0.80089290138771252</v>
      </c>
      <c r="Z41" s="16">
        <v>-0.79457873870317597</v>
      </c>
      <c r="AA41" s="16">
        <v>-0.82306512719336744</v>
      </c>
      <c r="AB41" s="16">
        <v>-0.8197330036229179</v>
      </c>
      <c r="AC41" s="16">
        <v>-1.2719833460016103</v>
      </c>
      <c r="AD41" s="16">
        <v>-1.2719833460016103</v>
      </c>
      <c r="AE41" s="16">
        <v>-0.80500137920123593</v>
      </c>
      <c r="AF41" s="16">
        <v>-0.80500137920123593</v>
      </c>
      <c r="AG41" s="16">
        <v>-0.80500137920123593</v>
      </c>
      <c r="AH41" s="16">
        <v>-1.2607380969195512</v>
      </c>
      <c r="AI41" s="16">
        <v>-0.82437917707675246</v>
      </c>
      <c r="AJ41" s="16">
        <v>-1.2677418074327675</v>
      </c>
      <c r="AK41" s="16">
        <v>-1.2677418074327675</v>
      </c>
      <c r="AL41" s="16">
        <v>-1.2677418074327675</v>
      </c>
      <c r="AM41" s="16">
        <v>-1.2677418074327675</v>
      </c>
      <c r="AN41" s="16">
        <v>-1.2677418074327675</v>
      </c>
      <c r="AO41" s="16">
        <v>-1.2677418074327675</v>
      </c>
      <c r="AP41" s="40">
        <v>-1.2677418074327675</v>
      </c>
      <c r="AQ41" s="40">
        <v>-1.2677418074327675</v>
      </c>
      <c r="AR41" s="16"/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-0.36859667713361977</v>
      </c>
      <c r="AY41" s="16">
        <v>-1.3035529777421282</v>
      </c>
      <c r="AZ41" s="16">
        <v>-0.80089290138771252</v>
      </c>
      <c r="BA41" s="16">
        <v>-0.79457873870317597</v>
      </c>
      <c r="BB41" s="16">
        <v>-0.82306512719336744</v>
      </c>
      <c r="BC41" s="16">
        <v>-0.8197330036229179</v>
      </c>
      <c r="BD41" s="16">
        <v>-1.2719833460016103</v>
      </c>
      <c r="BE41" s="16">
        <v>-0.80500137920123593</v>
      </c>
      <c r="BF41" s="16">
        <v>-1.2607380969195512</v>
      </c>
      <c r="BG41" s="16">
        <v>-0.82437917707675246</v>
      </c>
      <c r="BH41" s="16">
        <v>-1.2677418074327675</v>
      </c>
      <c r="BI41" s="16"/>
      <c r="BJ41" s="16"/>
      <c r="BK41" s="16"/>
      <c r="BL41" s="16"/>
      <c r="BM41" s="16"/>
    </row>
    <row r="42" spans="4:65" ht="15" customHeight="1" x14ac:dyDescent="0.25">
      <c r="D42" s="2" t="str">
        <f>'Lines - Loading'!C42</f>
        <v>chapelcross33kv</v>
      </c>
      <c r="E42" s="75" t="str">
        <f>'Lines - Loading'!E42</f>
        <v>lne_CHAP1-_AL048B_1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-1.0136844403511298</v>
      </c>
      <c r="Q42" s="16">
        <v>-1.0136844403511298</v>
      </c>
      <c r="R42" s="16">
        <v>-1.0136844403511298</v>
      </c>
      <c r="S42" s="16">
        <v>-1.9562597412049469</v>
      </c>
      <c r="T42" s="16">
        <v>-1.9562597412049469</v>
      </c>
      <c r="U42" s="16">
        <v>-1.9562597412049469</v>
      </c>
      <c r="V42" s="16">
        <v>-1.9562597412049469</v>
      </c>
      <c r="W42" s="40">
        <v>-1.9562597412049469</v>
      </c>
      <c r="X42" s="16">
        <v>-1.1982036899671549</v>
      </c>
      <c r="Y42" s="16">
        <v>-1.1982036899671549</v>
      </c>
      <c r="Z42" s="16">
        <v>-1.1887571656764326</v>
      </c>
      <c r="AA42" s="16">
        <v>-1.2313777345553825</v>
      </c>
      <c r="AB42" s="16">
        <v>-1.2263925849857134</v>
      </c>
      <c r="AC42" s="16">
        <v>-1.9008184086533717</v>
      </c>
      <c r="AD42" s="16">
        <v>-1.9008184086533717</v>
      </c>
      <c r="AE42" s="16">
        <v>-1.2043511852566362</v>
      </c>
      <c r="AF42" s="16">
        <v>-1.2043511852566362</v>
      </c>
      <c r="AG42" s="16">
        <v>-1.2043511852566362</v>
      </c>
      <c r="AH42" s="16">
        <v>-1.8840300554211344</v>
      </c>
      <c r="AI42" s="16">
        <v>-1.2333436686903965</v>
      </c>
      <c r="AJ42" s="16">
        <v>-1.8944973884924465</v>
      </c>
      <c r="AK42" s="16">
        <v>-1.8944973884924465</v>
      </c>
      <c r="AL42" s="16">
        <v>-1.8944973884924465</v>
      </c>
      <c r="AM42" s="16">
        <v>-1.8944973884924465</v>
      </c>
      <c r="AN42" s="16">
        <v>-1.8944973884924465</v>
      </c>
      <c r="AO42" s="16">
        <v>-1.8944973884924465</v>
      </c>
      <c r="AP42" s="40">
        <v>-1.8944973884924465</v>
      </c>
      <c r="AQ42" s="40">
        <v>-1.8944973884924465</v>
      </c>
      <c r="AR42" s="16"/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-1.0136844403511298</v>
      </c>
      <c r="AY42" s="16">
        <v>-1.9562597412049469</v>
      </c>
      <c r="AZ42" s="16">
        <v>-1.1982036899671549</v>
      </c>
      <c r="BA42" s="16">
        <v>-1.1887571656764326</v>
      </c>
      <c r="BB42" s="16">
        <v>-1.2313777345553825</v>
      </c>
      <c r="BC42" s="16">
        <v>-1.2263925849857134</v>
      </c>
      <c r="BD42" s="16">
        <v>-1.9008184086533717</v>
      </c>
      <c r="BE42" s="16">
        <v>-1.2043511852566362</v>
      </c>
      <c r="BF42" s="16">
        <v>-1.8840300554211344</v>
      </c>
      <c r="BG42" s="16">
        <v>-1.2333436686903965</v>
      </c>
      <c r="BH42" s="16">
        <v>-1.8944973884924465</v>
      </c>
      <c r="BI42" s="16"/>
      <c r="BJ42" s="16"/>
      <c r="BK42" s="16"/>
      <c r="BL42" s="16"/>
      <c r="BM42" s="16"/>
    </row>
    <row r="43" spans="4:65" ht="15" customHeight="1" x14ac:dyDescent="0.25">
      <c r="D43" s="2" t="str">
        <f>'Lines - Loading'!C43</f>
        <v>chapelcross33kv</v>
      </c>
      <c r="E43" s="2" t="str">
        <f>'Lines - Loading'!E43</f>
        <v>CHAP08_CHAPX3_1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-6.6063063694032532E-5</v>
      </c>
      <c r="Q43" s="16">
        <v>-6.6063063694032532E-5</v>
      </c>
      <c r="R43" s="16">
        <v>-6.6063063694032532E-5</v>
      </c>
      <c r="S43" s="16">
        <v>-6.6931704648245149E-5</v>
      </c>
      <c r="T43" s="16">
        <v>-6.6931704648245149E-5</v>
      </c>
      <c r="U43" s="16">
        <v>-6.6931704648245149E-5</v>
      </c>
      <c r="V43" s="16">
        <v>-6.6931704648245149E-5</v>
      </c>
      <c r="W43" s="40">
        <v>-6.6931704648245149E-5</v>
      </c>
      <c r="X43" s="16">
        <v>-4.0743053339510651E-5</v>
      </c>
      <c r="Y43" s="16">
        <v>-4.0743053339510651E-5</v>
      </c>
      <c r="Z43" s="16">
        <v>-4.0421838877950535E-5</v>
      </c>
      <c r="AA43" s="16">
        <v>-4.1871256898113486E-5</v>
      </c>
      <c r="AB43" s="16">
        <v>-4.1701743933725548E-5</v>
      </c>
      <c r="AC43" s="16">
        <v>-6.4485710200958769E-5</v>
      </c>
      <c r="AD43" s="16">
        <v>-6.4485710200958769E-5</v>
      </c>
      <c r="AE43" s="16">
        <v>-4.0952148366409338E-5</v>
      </c>
      <c r="AF43" s="16">
        <v>-4.0952148366409338E-5</v>
      </c>
      <c r="AG43" s="16">
        <v>-4.0952148366409338E-5</v>
      </c>
      <c r="AH43" s="16">
        <v>-6.3917272564171772E-5</v>
      </c>
      <c r="AI43" s="16">
        <v>-4.1938105695764279E-5</v>
      </c>
      <c r="AJ43" s="16">
        <v>-6.427245944777324E-5</v>
      </c>
      <c r="AK43" s="16">
        <v>-6.427245944777324E-5</v>
      </c>
      <c r="AL43" s="16">
        <v>-6.427245944777324E-5</v>
      </c>
      <c r="AM43" s="16">
        <v>-6.427245944777324E-5</v>
      </c>
      <c r="AN43" s="16">
        <v>-6.427245944777324E-5</v>
      </c>
      <c r="AO43" s="16">
        <v>-6.427245944777324E-5</v>
      </c>
      <c r="AP43" s="40">
        <v>-6.427245944777324E-5</v>
      </c>
      <c r="AQ43" s="40">
        <v>-6.427245944777324E-5</v>
      </c>
      <c r="AR43" s="16"/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-6.6063063694032532E-5</v>
      </c>
      <c r="AY43" s="16">
        <v>-6.6931704648245149E-5</v>
      </c>
      <c r="AZ43" s="16">
        <v>-4.0743053339510651E-5</v>
      </c>
      <c r="BA43" s="16">
        <v>-4.0421838877950535E-5</v>
      </c>
      <c r="BB43" s="16">
        <v>-4.1871256898113486E-5</v>
      </c>
      <c r="BC43" s="16">
        <v>-4.1701743933725548E-5</v>
      </c>
      <c r="BD43" s="16">
        <v>-6.4485710200958769E-5</v>
      </c>
      <c r="BE43" s="16">
        <v>-4.0952148366409338E-5</v>
      </c>
      <c r="BF43" s="16">
        <v>-6.3917272564171772E-5</v>
      </c>
      <c r="BG43" s="16">
        <v>-4.1938105695764279E-5</v>
      </c>
      <c r="BH43" s="16">
        <v>-6.427245944777324E-5</v>
      </c>
      <c r="BI43" s="16"/>
      <c r="BJ43" s="16"/>
      <c r="BK43" s="16"/>
      <c r="BL43" s="16"/>
      <c r="BM43" s="16"/>
    </row>
    <row r="44" spans="4:65" ht="15" customHeight="1" x14ac:dyDescent="0.25">
      <c r="D44" s="2" t="str">
        <f>'Lines - Loading'!C44</f>
        <v>chapelcross33kv</v>
      </c>
      <c r="E44" s="2" t="str">
        <f>'Lines - Loading'!E44</f>
        <v>CHAP3-_SOLWAY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3.2311742677852644E-27</v>
      </c>
      <c r="Q44" s="16">
        <v>3.2311742677852644E-27</v>
      </c>
      <c r="R44" s="16">
        <v>3.2311742677852644E-27</v>
      </c>
      <c r="S44" s="16">
        <v>1.4618619986188309E-22</v>
      </c>
      <c r="T44" s="16">
        <v>1.4618619986188309E-22</v>
      </c>
      <c r="U44" s="16">
        <v>1.4618619986188309E-22</v>
      </c>
      <c r="V44" s="16">
        <v>1.4618619986188309E-22</v>
      </c>
      <c r="W44" s="40">
        <v>1.4618619986188309E-22</v>
      </c>
      <c r="X44" s="16">
        <v>-1.8167931047761539E-18</v>
      </c>
      <c r="Y44" s="16">
        <v>-1.8167931047761539E-18</v>
      </c>
      <c r="Z44" s="16">
        <v>5.9067407178065534E-19</v>
      </c>
      <c r="AA44" s="16">
        <v>-1.5794686554477384E-18</v>
      </c>
      <c r="AB44" s="16">
        <v>-4.8667511847769916E-18</v>
      </c>
      <c r="AC44" s="16">
        <v>1.1057727143959307E-19</v>
      </c>
      <c r="AD44" s="16">
        <v>1.1057727143959307E-19</v>
      </c>
      <c r="AE44" s="16">
        <v>1.007779542250834E-18</v>
      </c>
      <c r="AF44" s="16">
        <v>1.007779542250834E-18</v>
      </c>
      <c r="AG44" s="16">
        <v>1.007779542250834E-18</v>
      </c>
      <c r="AH44" s="16">
        <v>-1.3653288498332205E-21</v>
      </c>
      <c r="AI44" s="16">
        <v>2.553398257337818E-18</v>
      </c>
      <c r="AJ44" s="16">
        <v>-2.2374045851194E-19</v>
      </c>
      <c r="AK44" s="16">
        <v>-2.2374045851194E-19</v>
      </c>
      <c r="AL44" s="16">
        <v>-2.2374045851194E-19</v>
      </c>
      <c r="AM44" s="16">
        <v>-2.2374045851194E-19</v>
      </c>
      <c r="AN44" s="16">
        <v>-2.2374045851194E-19</v>
      </c>
      <c r="AO44" s="16">
        <v>-2.2374045851194E-19</v>
      </c>
      <c r="AP44" s="40">
        <v>-2.2374045851194E-19</v>
      </c>
      <c r="AQ44" s="40">
        <v>-2.2374045851194E-19</v>
      </c>
      <c r="AR44" s="16"/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3.2311742677852644E-27</v>
      </c>
      <c r="AY44" s="16">
        <v>1.4618619986188309E-22</v>
      </c>
      <c r="AZ44" s="16">
        <v>-1.8167931047761539E-18</v>
      </c>
      <c r="BA44" s="16">
        <v>5.9067407178065534E-19</v>
      </c>
      <c r="BB44" s="16">
        <v>-1.5794686554477384E-18</v>
      </c>
      <c r="BC44" s="16">
        <v>-4.8667511847769916E-18</v>
      </c>
      <c r="BD44" s="16">
        <v>1.1057727143959307E-19</v>
      </c>
      <c r="BE44" s="16">
        <v>1.007779542250834E-18</v>
      </c>
      <c r="BF44" s="16">
        <v>-1.3653288498332205E-21</v>
      </c>
      <c r="BG44" s="16">
        <v>2.553398257337818E-18</v>
      </c>
      <c r="BH44" s="16">
        <v>-2.2374045851194E-19</v>
      </c>
      <c r="BI44" s="16"/>
      <c r="BJ44" s="16"/>
      <c r="BK44" s="16"/>
      <c r="BL44" s="16"/>
      <c r="BM44" s="16"/>
    </row>
    <row r="45" spans="4:65" ht="15" customHeight="1" x14ac:dyDescent="0.25">
      <c r="D45" s="2" t="str">
        <f>'Lines - Loading'!C45</f>
        <v>chapelcross132kv</v>
      </c>
      <c r="E45" s="2" t="str">
        <f>'Lines - Loading'!E45</f>
        <v>CHAP3A1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40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40">
        <v>0</v>
      </c>
      <c r="AQ45" s="40">
        <v>0</v>
      </c>
      <c r="AR45" s="16"/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/>
      <c r="BJ45" s="16"/>
      <c r="BK45" s="16"/>
      <c r="BL45" s="16"/>
      <c r="BM45" s="16"/>
    </row>
    <row r="46" spans="4:65" ht="15" customHeight="1" x14ac:dyDescent="0.25">
      <c r="D46" s="2" t="str">
        <f>'Lines - Loading'!C46</f>
        <v>chapelcross132kv</v>
      </c>
      <c r="E46" s="2" t="str">
        <f>'Lines - Loading'!E46</f>
        <v>CHAP3A2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40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40">
        <v>0</v>
      </c>
      <c r="AQ46" s="40">
        <v>0</v>
      </c>
      <c r="AR46" s="16"/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/>
      <c r="BJ46" s="16"/>
      <c r="BK46" s="16"/>
      <c r="BL46" s="16"/>
      <c r="BM46" s="16"/>
    </row>
    <row r="47" spans="4:65" ht="15" customHeight="1" x14ac:dyDescent="0.25">
      <c r="D47" s="2" t="str">
        <f>'Lines - Loading'!C47</f>
        <v>chapelcross132kv</v>
      </c>
      <c r="E47" s="2" t="str">
        <f>'Lines - Loading'!E47</f>
        <v>CHAP1-_CHAP3-_1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40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40">
        <v>0</v>
      </c>
      <c r="AQ47" s="40">
        <v>0</v>
      </c>
      <c r="AR47" s="16"/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/>
      <c r="BJ47" s="16"/>
      <c r="BK47" s="16"/>
      <c r="BL47" s="16"/>
      <c r="BM47" s="16"/>
    </row>
    <row r="48" spans="4:65" ht="15" customHeight="1" x14ac:dyDescent="0.25">
      <c r="D48" s="2" t="str">
        <f>'Lines - Loading'!C48</f>
        <v>chapelcross132kv</v>
      </c>
      <c r="E48" s="2" t="str">
        <f>'Lines - Loading'!E48</f>
        <v>CHAP1-_CHAP3-_2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40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40">
        <v>0</v>
      </c>
      <c r="AQ48" s="40">
        <v>0</v>
      </c>
      <c r="AR48" s="16"/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/>
      <c r="BJ48" s="16"/>
      <c r="BK48" s="16"/>
      <c r="BL48" s="16"/>
      <c r="BM48" s="16"/>
    </row>
    <row r="49" spans="4:65" ht="15" customHeight="1" x14ac:dyDescent="0.25">
      <c r="D49" s="2" t="str">
        <f>'Lines - Loading'!C49</f>
        <v>chapelcross132kv</v>
      </c>
      <c r="E49" s="2" t="str">
        <f>'Lines - Loading'!E49</f>
        <v>CHAP1-_M1-_1</v>
      </c>
      <c r="G49" s="16">
        <v>0</v>
      </c>
      <c r="H49" s="16">
        <v>0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40">
        <v>999</v>
      </c>
      <c r="X49" s="16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37">
        <v>999</v>
      </c>
      <c r="AQ49" s="37">
        <v>999</v>
      </c>
      <c r="AR49" s="16"/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/>
      <c r="BJ49" s="16"/>
      <c r="BK49" s="16"/>
      <c r="BL49" s="16"/>
      <c r="BM49" s="16"/>
    </row>
    <row r="50" spans="4:65" ht="15" customHeight="1" x14ac:dyDescent="0.25">
      <c r="D50" s="2" t="str">
        <f>'Lines - Loading'!C50</f>
        <v>chapelcross132kv</v>
      </c>
      <c r="E50" s="2" t="str">
        <f>'Lines - Loading'!E50</f>
        <v>CHAP1-_M1-_2</v>
      </c>
      <c r="G50" s="16">
        <v>0</v>
      </c>
      <c r="H50" s="16">
        <v>0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37">
        <v>999</v>
      </c>
      <c r="X50" s="16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37">
        <v>999</v>
      </c>
      <c r="AQ50" s="37">
        <v>999</v>
      </c>
      <c r="AR50" s="16"/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/>
      <c r="BJ50" s="16"/>
      <c r="BK50" s="16"/>
      <c r="BL50" s="16"/>
      <c r="BM50" s="16"/>
    </row>
    <row r="51" spans="4:65" ht="15" customHeight="1" x14ac:dyDescent="0.25">
      <c r="D51" s="2" t="str">
        <f>'Lines - Loading'!C51</f>
        <v>chapelcross132kv</v>
      </c>
      <c r="E51" s="2" t="str">
        <f>'Lines - Loading'!E51</f>
        <v>CHAP1-_R1-_1</v>
      </c>
      <c r="G51" s="16">
        <v>0</v>
      </c>
      <c r="H51" s="16">
        <v>0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37">
        <v>999</v>
      </c>
      <c r="X51" s="16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37">
        <v>999</v>
      </c>
      <c r="AQ51" s="37">
        <v>999</v>
      </c>
      <c r="AR51" s="16"/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/>
      <c r="BJ51" s="16"/>
      <c r="BK51" s="16"/>
      <c r="BL51" s="16"/>
      <c r="BM51" s="16"/>
    </row>
    <row r="52" spans="4:65" ht="15" customHeight="1" x14ac:dyDescent="0.25">
      <c r="D52" s="2" t="str">
        <f>'Lines - Loading'!C52</f>
        <v>chapelcross132kv</v>
      </c>
      <c r="E52" s="2" t="str">
        <f>'Lines - Loading'!E52</f>
        <v>HARK</v>
      </c>
      <c r="G52" s="16">
        <v>0</v>
      </c>
      <c r="H52" s="16">
        <v>0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37">
        <v>999</v>
      </c>
      <c r="X52" s="16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37">
        <v>999</v>
      </c>
      <c r="AQ52" s="37">
        <v>999</v>
      </c>
      <c r="AR52" s="16"/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/>
      <c r="BJ52" s="16"/>
      <c r="BK52" s="16"/>
      <c r="BL52" s="16"/>
      <c r="BM52" s="16"/>
    </row>
    <row r="53" spans="4:65" ht="15" customHeight="1" x14ac:dyDescent="0.25">
      <c r="D53" s="2" t="str">
        <f>'Lines - Loading'!C53</f>
        <v>chapelcross132kv</v>
      </c>
      <c r="E53" s="2" t="str">
        <f>'Lines - Loading'!E53</f>
        <v>DUMF-2</v>
      </c>
      <c r="G53" s="16">
        <v>0</v>
      </c>
      <c r="H53" s="16">
        <v>0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37">
        <v>999</v>
      </c>
      <c r="X53" s="16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37">
        <v>999</v>
      </c>
      <c r="AQ53" s="37">
        <v>999</v>
      </c>
      <c r="AR53" s="16"/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/>
      <c r="BJ53" s="16"/>
      <c r="BK53" s="16"/>
      <c r="BL53" s="16"/>
      <c r="BM53" s="16"/>
    </row>
    <row r="54" spans="4:65" ht="15" customHeight="1" x14ac:dyDescent="0.25">
      <c r="D54" s="2" t="str">
        <f>'Lines - Loading'!C54</f>
        <v>chapelcross132kv</v>
      </c>
      <c r="E54" s="2" t="str">
        <f>'Lines - Loading'!E54</f>
        <v>ECCF-2</v>
      </c>
      <c r="G54" s="16">
        <v>0</v>
      </c>
      <c r="H54" s="16">
        <v>0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37">
        <v>999</v>
      </c>
      <c r="X54" s="16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37">
        <v>999</v>
      </c>
      <c r="AQ54" s="37">
        <v>999</v>
      </c>
      <c r="AR54" s="16"/>
      <c r="AS54" s="16">
        <v>999</v>
      </c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/>
      <c r="BJ54" s="16"/>
      <c r="BK54" s="16"/>
      <c r="BL54" s="16"/>
      <c r="BM54" s="16"/>
    </row>
    <row r="55" spans="4:65" ht="15" customHeight="1" x14ac:dyDescent="0.25">
      <c r="D55" s="2" t="str">
        <f>'Lines - Loading'!C55</f>
        <v>chapelcross132kv</v>
      </c>
      <c r="E55" s="2" t="str">
        <f>'Lines - Loading'!E55</f>
        <v>GRNA-2</v>
      </c>
      <c r="G55" s="16">
        <v>0</v>
      </c>
      <c r="H55" s="16">
        <v>0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37">
        <v>999</v>
      </c>
      <c r="X55" s="16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37">
        <v>999</v>
      </c>
      <c r="AQ55" s="37">
        <v>999</v>
      </c>
      <c r="AR55" s="16"/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/>
      <c r="BJ55" s="16"/>
      <c r="BK55" s="16"/>
      <c r="BL55" s="16"/>
      <c r="BM55" s="16"/>
    </row>
    <row r="56" spans="4:65" ht="15" customHeight="1" x14ac:dyDescent="0.25">
      <c r="D56" s="2" t="str">
        <f>'Lines - Loading'!C56</f>
        <v>chapelcross132kv</v>
      </c>
      <c r="E56" s="2" t="str">
        <f>'Lines - Loading'!E56</f>
        <v>DUMF-1</v>
      </c>
      <c r="G56" s="16">
        <v>0</v>
      </c>
      <c r="H56" s="16">
        <v>0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37">
        <v>999</v>
      </c>
      <c r="X56" s="16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37">
        <v>999</v>
      </c>
      <c r="AQ56" s="37">
        <v>999</v>
      </c>
      <c r="AR56" s="16"/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/>
      <c r="BJ56" s="16"/>
      <c r="BK56" s="16"/>
      <c r="BL56" s="16"/>
      <c r="BM56" s="16"/>
    </row>
    <row r="57" spans="4:65" ht="15" customHeight="1" x14ac:dyDescent="0.25">
      <c r="D57" s="2" t="str">
        <f>'Lines - Loading'!C57</f>
        <v>chapelcross132kv</v>
      </c>
      <c r="E57" s="2" t="str">
        <f>'Lines - Loading'!E57</f>
        <v>ECCF-1</v>
      </c>
      <c r="G57" s="16">
        <v>0</v>
      </c>
      <c r="H57" s="16">
        <v>0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37">
        <v>999</v>
      </c>
      <c r="X57" s="16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37">
        <v>999</v>
      </c>
      <c r="AQ57" s="37">
        <v>999</v>
      </c>
      <c r="AR57" s="16"/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/>
      <c r="BJ57" s="16"/>
      <c r="BK57" s="16"/>
      <c r="BL57" s="16"/>
      <c r="BM57" s="16"/>
    </row>
    <row r="58" spans="4:65" ht="15" customHeight="1" x14ac:dyDescent="0.25">
      <c r="D58" s="2" t="str">
        <f>'Lines - Loading'!C58</f>
        <v>chapelcross132kv</v>
      </c>
      <c r="E58" s="2" t="str">
        <f>'Lines - Loading'!E58</f>
        <v>CHAP1-_T1</v>
      </c>
      <c r="G58" s="16">
        <v>0</v>
      </c>
      <c r="H58" s="16">
        <v>0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37">
        <v>999</v>
      </c>
      <c r="X58" s="16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37">
        <v>999</v>
      </c>
      <c r="AQ58" s="37">
        <v>999</v>
      </c>
      <c r="AR58" s="16"/>
      <c r="AS58" s="16">
        <v>999</v>
      </c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/>
      <c r="BJ58" s="16"/>
      <c r="BK58" s="16"/>
      <c r="BL58" s="16"/>
      <c r="BM58" s="16"/>
    </row>
    <row r="59" spans="4:65" ht="15" customHeight="1" x14ac:dyDescent="0.25">
      <c r="D59" s="2" t="str">
        <f>'Lines - Loading'!C59</f>
        <v>chapelcross132kv</v>
      </c>
      <c r="E59" s="2" t="str">
        <f>'Lines - Loading'!E59</f>
        <v>CHAP1-_T2</v>
      </c>
      <c r="G59" s="16">
        <v>0</v>
      </c>
      <c r="H59" s="16">
        <v>0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37">
        <v>999</v>
      </c>
      <c r="X59" s="16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37">
        <v>999</v>
      </c>
      <c r="AQ59" s="37">
        <v>999</v>
      </c>
      <c r="AR59" s="16"/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/>
      <c r="BJ59" s="16"/>
      <c r="BK59" s="16"/>
      <c r="BL59" s="16"/>
      <c r="BM59" s="16"/>
    </row>
    <row r="60" spans="4:65" ht="15" customHeight="1" x14ac:dyDescent="0.25">
      <c r="D60" s="2" t="str">
        <f>'Lines - Loading'!C60</f>
        <v>chapelcross132kv</v>
      </c>
      <c r="E60" s="2" t="str">
        <f>'Lines - Loading'!E60</f>
        <v>GRNA-1</v>
      </c>
      <c r="G60" s="16">
        <v>0</v>
      </c>
      <c r="H60" s="16">
        <v>0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37">
        <v>999</v>
      </c>
      <c r="X60" s="16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37">
        <v>999</v>
      </c>
      <c r="AQ60" s="37">
        <v>999</v>
      </c>
      <c r="AR60" s="16"/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/>
      <c r="BJ60" s="16"/>
      <c r="BK60" s="16"/>
      <c r="BL60" s="16"/>
      <c r="BM60" s="16"/>
    </row>
    <row r="61" spans="4:65" ht="15" customHeight="1" x14ac:dyDescent="0.25">
      <c r="D61" s="2" t="str">
        <f>'Lines - Loading'!C61</f>
        <v>stevenscroft33kv</v>
      </c>
      <c r="E61" s="2" t="str">
        <f>'Lines - Loading'!E61</f>
        <v>STCR3-</v>
      </c>
      <c r="G61" s="16">
        <v>0</v>
      </c>
      <c r="H61" s="16">
        <v>0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37">
        <v>999</v>
      </c>
      <c r="X61" s="16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37">
        <v>999</v>
      </c>
      <c r="AQ61" s="37">
        <v>999</v>
      </c>
      <c r="AR61" s="16"/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/>
      <c r="BJ61" s="16"/>
      <c r="BK61" s="16"/>
      <c r="BL61" s="16"/>
      <c r="BM61" s="16"/>
    </row>
    <row r="62" spans="4:65" ht="15" customHeight="1" x14ac:dyDescent="0.25">
      <c r="D62" s="2" t="str">
        <f>'Lines - Loading'!C62</f>
        <v>stevenscroft33kv</v>
      </c>
      <c r="E62" s="2" t="str">
        <f>'Lines - Loading'!E62</f>
        <v>STCR3-_STCR0G</v>
      </c>
      <c r="G62" s="16">
        <v>0</v>
      </c>
      <c r="H62" s="16">
        <v>0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37">
        <v>999</v>
      </c>
      <c r="X62" s="16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37">
        <v>999</v>
      </c>
      <c r="AQ62" s="37">
        <v>999</v>
      </c>
      <c r="AR62" s="16"/>
      <c r="AS62" s="16">
        <v>999</v>
      </c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/>
      <c r="BJ62" s="16"/>
      <c r="BK62" s="16"/>
      <c r="BL62" s="16"/>
      <c r="BM62" s="16"/>
    </row>
    <row r="63" spans="4:65" ht="15" customHeight="1" x14ac:dyDescent="0.25">
      <c r="D63" s="2" t="str">
        <f>'Lines - Loading'!C63</f>
        <v>stevenscroft33kv</v>
      </c>
      <c r="E63" s="2" t="str">
        <f>'Lines - Loading'!E63</f>
        <v>STCR0G-_2</v>
      </c>
      <c r="G63" s="16">
        <v>0</v>
      </c>
      <c r="H63" s="16">
        <v>0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37">
        <v>999</v>
      </c>
      <c r="X63" s="16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37">
        <v>999</v>
      </c>
      <c r="AQ63" s="37">
        <v>999</v>
      </c>
      <c r="AR63" s="16"/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/>
      <c r="BJ63" s="16"/>
      <c r="BK63" s="16"/>
      <c r="BL63" s="16"/>
      <c r="BM63" s="16"/>
    </row>
    <row r="64" spans="4:65" ht="15" customHeight="1" x14ac:dyDescent="0.25">
      <c r="D64" s="2" t="str">
        <f>'Lines - Loading'!C64</f>
        <v>stevenscroft33kv</v>
      </c>
      <c r="E64" s="2" t="str">
        <f>'Lines - Loading'!E64</f>
        <v>STCR0G-_1</v>
      </c>
      <c r="G64" s="16">
        <v>0</v>
      </c>
      <c r="H64" s="16">
        <v>0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37">
        <v>999</v>
      </c>
      <c r="X64" s="16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37">
        <v>999</v>
      </c>
      <c r="AQ64" s="37">
        <v>999</v>
      </c>
      <c r="AR64" s="16"/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/>
      <c r="BJ64" s="16"/>
      <c r="BK64" s="16"/>
      <c r="BL64" s="16"/>
      <c r="BM64" s="16"/>
    </row>
    <row r="65" spans="4:65" ht="15" customHeight="1" x14ac:dyDescent="0.25">
      <c r="D65" s="2" t="str">
        <f>'Lines - Loading'!C65</f>
        <v>stevenscroft33kv</v>
      </c>
      <c r="E65" s="2" t="str">
        <f>'Lines - Loading'!E65</f>
        <v>STRC0G-_STCRLVT</v>
      </c>
      <c r="G65" s="16">
        <v>0</v>
      </c>
      <c r="H65" s="16">
        <v>0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37">
        <v>999</v>
      </c>
      <c r="X65" s="16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37">
        <v>999</v>
      </c>
      <c r="AQ65" s="37">
        <v>999</v>
      </c>
      <c r="AR65" s="16"/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/>
      <c r="BJ65" s="16"/>
      <c r="BK65" s="16"/>
      <c r="BL65" s="16"/>
      <c r="BM65" s="16"/>
    </row>
    <row r="66" spans="4:65" ht="15" customHeight="1" x14ac:dyDescent="0.25">
      <c r="D66" s="2" t="str">
        <f>'Lines - Loading'!C66</f>
        <v>stevenscroft33kv</v>
      </c>
      <c r="E66" s="2" t="str">
        <f>'Lines - Loading'!E66</f>
        <v>STCR_AUX</v>
      </c>
      <c r="G66" s="16">
        <v>0</v>
      </c>
      <c r="H66" s="16">
        <v>0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37">
        <v>999</v>
      </c>
      <c r="X66" s="16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37">
        <v>999</v>
      </c>
      <c r="AQ66" s="37">
        <v>999</v>
      </c>
      <c r="AR66" s="16"/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/>
      <c r="BJ66" s="16"/>
      <c r="BK66" s="16"/>
      <c r="BL66" s="16"/>
      <c r="BM66" s="16"/>
    </row>
    <row r="67" spans="4:65" ht="15" customHeight="1" x14ac:dyDescent="0.25">
      <c r="D67" s="2" t="str">
        <f>'Lines - Loading'!C67</f>
        <v>stevenscroft33kv</v>
      </c>
      <c r="E67" s="2" t="str">
        <f>'Lines - Loading'!E67</f>
        <v xml:space="preserve">STCR_DIESEL </v>
      </c>
      <c r="G67" s="16">
        <v>0</v>
      </c>
      <c r="H67" s="16">
        <v>0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37">
        <v>999</v>
      </c>
      <c r="X67" s="16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37">
        <v>999</v>
      </c>
      <c r="AQ67" s="37">
        <v>999</v>
      </c>
      <c r="AR67" s="16"/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/>
      <c r="BJ67" s="16"/>
      <c r="BK67" s="16"/>
      <c r="BL67" s="16"/>
      <c r="BM67" s="16"/>
    </row>
    <row r="68" spans="4:65" ht="15" customHeight="1" x14ac:dyDescent="0.25">
      <c r="D68" s="2" t="str">
        <f>'Lines - Loading'!C68</f>
        <v>minsca33kv</v>
      </c>
      <c r="E68" s="2" t="str">
        <f>'Lines - Loading'!E68</f>
        <v>MINS3-</v>
      </c>
      <c r="G68" s="16">
        <v>0</v>
      </c>
      <c r="H68" s="16">
        <v>0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37">
        <v>999</v>
      </c>
      <c r="X68" s="16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37">
        <v>999</v>
      </c>
      <c r="AQ68" s="37">
        <v>999</v>
      </c>
      <c r="AR68" s="16"/>
      <c r="AS68" s="16">
        <v>999</v>
      </c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/>
      <c r="BJ68" s="16"/>
      <c r="BK68" s="16"/>
      <c r="BL68" s="16"/>
      <c r="BM68" s="16"/>
    </row>
    <row r="69" spans="4:65" ht="15" customHeight="1" x14ac:dyDescent="0.25">
      <c r="D69" s="2" t="str">
        <f>'Lines - Loading'!C69</f>
        <v>minsca33kv</v>
      </c>
      <c r="E69" s="2" t="str">
        <f>'Lines - Loading'!E69</f>
        <v>MINS3-_MINSC</v>
      </c>
      <c r="G69" s="16">
        <v>0</v>
      </c>
      <c r="H69" s="16">
        <v>0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37">
        <v>999</v>
      </c>
      <c r="X69" s="16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37">
        <v>999</v>
      </c>
      <c r="AQ69" s="37">
        <v>999</v>
      </c>
      <c r="AR69" s="16"/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/>
      <c r="BJ69" s="16"/>
      <c r="BK69" s="16"/>
      <c r="BL69" s="16"/>
      <c r="BM69" s="16"/>
    </row>
    <row r="70" spans="4:65" ht="15" customHeight="1" x14ac:dyDescent="0.25">
      <c r="D70" s="2" t="str">
        <f>'Lines - Loading'!C70</f>
        <v>minsca33kv</v>
      </c>
      <c r="E70" s="2" t="str">
        <f>'Lines - Loading'!E70</f>
        <v xml:space="preserve"> MINS0G</v>
      </c>
      <c r="G70" s="16">
        <v>0</v>
      </c>
      <c r="H70" s="16">
        <v>0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37">
        <v>999</v>
      </c>
      <c r="X70" s="16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37">
        <v>999</v>
      </c>
      <c r="AQ70" s="37">
        <v>999</v>
      </c>
      <c r="AR70" s="16"/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/>
      <c r="BJ70" s="16"/>
      <c r="BK70" s="16"/>
      <c r="BL70" s="16"/>
      <c r="BM70" s="16"/>
    </row>
    <row r="71" spans="4:65" ht="15" customHeight="1" x14ac:dyDescent="0.25">
      <c r="D71" s="2" t="str">
        <f>'Lines - Loading'!C71</f>
        <v>ewehillwindfarm1</v>
      </c>
      <c r="E71" s="2" t="str">
        <f>'Lines - Loading'!E71</f>
        <v>EWEH3-</v>
      </c>
      <c r="G71" s="16">
        <v>0</v>
      </c>
      <c r="H71" s="16">
        <v>0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37">
        <v>999</v>
      </c>
      <c r="X71" s="16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37">
        <v>999</v>
      </c>
      <c r="AQ71" s="37">
        <v>999</v>
      </c>
      <c r="AR71" s="16"/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/>
      <c r="BJ71" s="16"/>
      <c r="BK71" s="16"/>
      <c r="BL71" s="16"/>
      <c r="BM71" s="16"/>
    </row>
    <row r="72" spans="4:65" ht="15" customHeight="1" x14ac:dyDescent="0.25">
      <c r="D72" s="2" t="str">
        <f>'Lines - Loading'!C72</f>
        <v>ewehillwindfarm1</v>
      </c>
      <c r="E72" s="2" t="str">
        <f>'Lines - Loading'!E72</f>
        <v>EWHC3-_EWHC0G_1</v>
      </c>
      <c r="G72" s="16">
        <v>0</v>
      </c>
      <c r="H72" s="16">
        <v>0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37">
        <v>999</v>
      </c>
      <c r="X72" s="16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37">
        <v>999</v>
      </c>
      <c r="AQ72" s="37">
        <v>999</v>
      </c>
      <c r="AR72" s="16"/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/>
      <c r="BJ72" s="16"/>
      <c r="BK72" s="16"/>
      <c r="BL72" s="16"/>
      <c r="BM72" s="16"/>
    </row>
    <row r="73" spans="4:65" ht="15" customHeight="1" x14ac:dyDescent="0.25">
      <c r="D73" s="2" t="str">
        <f>'Lines - Loading'!C73</f>
        <v>ewehillwindfarm1</v>
      </c>
      <c r="E73" s="2" t="str">
        <f>'Lines - Loading'!E73</f>
        <v>EWEH0G</v>
      </c>
      <c r="G73" s="16">
        <v>0</v>
      </c>
      <c r="H73" s="16">
        <v>0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37">
        <v>999</v>
      </c>
      <c r="X73" s="16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37">
        <v>999</v>
      </c>
      <c r="AQ73" s="37">
        <v>999</v>
      </c>
      <c r="AR73" s="16"/>
      <c r="AS73" s="16">
        <v>999</v>
      </c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/>
      <c r="BJ73" s="16"/>
      <c r="BK73" s="16"/>
      <c r="BL73" s="16"/>
      <c r="BM73" s="16"/>
    </row>
    <row r="74" spans="4:65" ht="15" customHeight="1" x14ac:dyDescent="0.25">
      <c r="D74" s="2" t="str">
        <f>'Lines - Loading'!C74</f>
        <v>gretna132kv</v>
      </c>
      <c r="E74" s="2" t="str">
        <f>'Lines - Loading'!E74</f>
        <v>GRNA1-_SGT1</v>
      </c>
      <c r="G74" s="16">
        <v>0</v>
      </c>
      <c r="H74" s="16">
        <v>0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37">
        <v>999</v>
      </c>
      <c r="X74" s="16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37">
        <v>999</v>
      </c>
      <c r="AQ74" s="37">
        <v>999</v>
      </c>
      <c r="AR74" s="16"/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/>
      <c r="BJ74" s="16"/>
      <c r="BK74" s="16"/>
      <c r="BL74" s="16"/>
      <c r="BM74" s="16"/>
    </row>
    <row r="75" spans="4:65" ht="15" customHeight="1" x14ac:dyDescent="0.25">
      <c r="D75" s="2" t="str">
        <f>'Lines - Loading'!C75</f>
        <v>gretna132kv</v>
      </c>
      <c r="E75" s="2" t="str">
        <f>'Lines - Loading'!E75</f>
        <v>GRNA1-_SGT2</v>
      </c>
      <c r="G75" s="16">
        <v>0</v>
      </c>
      <c r="H75" s="16">
        <v>0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37">
        <v>999</v>
      </c>
      <c r="X75" s="16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37">
        <v>999</v>
      </c>
      <c r="AQ75" s="37">
        <v>999</v>
      </c>
      <c r="AR75" s="16"/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/>
      <c r="BJ75" s="16"/>
      <c r="BK75" s="16"/>
      <c r="BL75" s="16"/>
      <c r="BM75" s="16"/>
    </row>
    <row r="76" spans="4:65" ht="15" customHeight="1" x14ac:dyDescent="0.25">
      <c r="D76" s="2" t="str">
        <f>'Lines - Loading'!C76</f>
        <v>gretna132kv</v>
      </c>
      <c r="E76" s="2" t="str">
        <f>'Lines - Loading'!E76</f>
        <v>GRNA1-_EWEH</v>
      </c>
      <c r="G76" s="16">
        <v>0</v>
      </c>
      <c r="H76" s="16">
        <v>0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37">
        <v>999</v>
      </c>
      <c r="X76" s="16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37">
        <v>999</v>
      </c>
      <c r="AQ76" s="37">
        <v>999</v>
      </c>
      <c r="AR76" s="16"/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/>
      <c r="BJ76" s="16"/>
      <c r="BK76" s="16"/>
      <c r="BL76" s="16"/>
      <c r="BM76" s="16"/>
    </row>
    <row r="77" spans="4:65" ht="15" customHeight="1" x14ac:dyDescent="0.25">
      <c r="D77" s="2" t="str">
        <f>'Lines - Loading'!C77</f>
        <v>gretna400kv</v>
      </c>
      <c r="E77" s="2" t="str">
        <f>'Lines - Loading'!E77</f>
        <v>GRNA4-_M1-_SGT1</v>
      </c>
      <c r="G77" s="16">
        <v>0</v>
      </c>
      <c r="H77" s="16">
        <v>0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37">
        <v>999</v>
      </c>
      <c r="X77" s="16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37">
        <v>999</v>
      </c>
      <c r="AQ77" s="37">
        <v>999</v>
      </c>
      <c r="AR77" s="16"/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/>
      <c r="BJ77" s="16"/>
      <c r="BK77" s="16"/>
      <c r="BL77" s="16"/>
      <c r="BM77" s="16"/>
    </row>
    <row r="78" spans="4:65" ht="15" customHeight="1" x14ac:dyDescent="0.25">
      <c r="D78" s="2" t="str">
        <f>'Lines - Loading'!C78</f>
        <v>chapelcrossgretna1</v>
      </c>
      <c r="E78" s="2" t="str">
        <f>'Lines - Loading'!E78</f>
        <v>CHAP1-_GRNA1</v>
      </c>
      <c r="G78" s="16">
        <v>0</v>
      </c>
      <c r="H78" s="16">
        <v>0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37">
        <v>999</v>
      </c>
      <c r="X78" s="16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37">
        <v>999</v>
      </c>
      <c r="AQ78" s="37">
        <v>999</v>
      </c>
      <c r="AR78" s="16"/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/>
      <c r="BJ78" s="16"/>
      <c r="BK78" s="16"/>
      <c r="BL78" s="16"/>
      <c r="BM78" s="16"/>
    </row>
    <row r="79" spans="4:65" ht="15" customHeight="1" x14ac:dyDescent="0.25">
      <c r="D79" s="2" t="str">
        <f>'Lines - Loading'!C79</f>
        <v>ewehillgretna</v>
      </c>
      <c r="E79" s="2" t="str">
        <f>'Lines - Loading'!E79</f>
        <v>EWEH3</v>
      </c>
      <c r="G79" s="16">
        <v>0</v>
      </c>
      <c r="H79" s="16">
        <v>0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37">
        <v>999</v>
      </c>
      <c r="X79" s="16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37">
        <v>999</v>
      </c>
      <c r="AQ79" s="37">
        <v>999</v>
      </c>
      <c r="AR79" s="16"/>
      <c r="AS79" s="16">
        <v>999</v>
      </c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/>
      <c r="BJ79" s="16"/>
      <c r="BK79" s="16"/>
      <c r="BL79" s="16"/>
      <c r="BM79" s="16"/>
    </row>
    <row r="80" spans="4:65" ht="15" customHeight="1" x14ac:dyDescent="0.25">
      <c r="D80" s="2" t="str">
        <f>'Lines - Loading'!C80</f>
        <v>ewehillgretna</v>
      </c>
      <c r="E80" s="2" t="str">
        <f>'Lines - Loading'!E80</f>
        <v>EWEH3-_GRID1A-_WG2</v>
      </c>
      <c r="G80" s="16">
        <v>0</v>
      </c>
      <c r="H80" s="16">
        <v>0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37">
        <v>999</v>
      </c>
      <c r="X80" s="16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37">
        <v>999</v>
      </c>
      <c r="AQ80" s="37">
        <v>999</v>
      </c>
      <c r="AR80" s="16"/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/>
      <c r="BJ80" s="16"/>
      <c r="BK80" s="16"/>
      <c r="BL80" s="16"/>
      <c r="BM80" s="16"/>
    </row>
    <row r="81" spans="4:65" ht="15" customHeight="1" x14ac:dyDescent="0.25">
      <c r="D81" s="2" t="str">
        <f>'Lines - Loading'!C81</f>
        <v>ewehillwindfarm2</v>
      </c>
      <c r="E81" s="2" t="str">
        <f>'Lines - Loading'!E81</f>
        <v>EWEH0G_2</v>
      </c>
      <c r="G81" s="16">
        <v>0</v>
      </c>
      <c r="H81" s="16">
        <v>0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37">
        <v>999</v>
      </c>
      <c r="X81" s="16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37">
        <v>999</v>
      </c>
      <c r="AQ81" s="37">
        <v>999</v>
      </c>
      <c r="AR81" s="16"/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/>
      <c r="BJ81" s="16"/>
      <c r="BK81" s="16"/>
      <c r="BL81" s="16"/>
      <c r="BM81" s="16"/>
    </row>
    <row r="82" spans="4:65" ht="15" customHeight="1" x14ac:dyDescent="0.25">
      <c r="D82" s="2" t="str">
        <f>'Lines - Loading'!C82</f>
        <v>gretna400kv</v>
      </c>
      <c r="E82" s="2" t="str">
        <f>'Lines - Loading'!E82</f>
        <v>HARK4</v>
      </c>
      <c r="G82" s="16">
        <v>0</v>
      </c>
      <c r="H82" s="16">
        <v>0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37">
        <v>999</v>
      </c>
      <c r="X82" s="16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37">
        <v>999</v>
      </c>
      <c r="AQ82" s="37">
        <v>999</v>
      </c>
      <c r="AR82" s="16"/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/>
      <c r="BJ82" s="16"/>
      <c r="BK82" s="16"/>
      <c r="BL82" s="16"/>
      <c r="BM82" s="16"/>
    </row>
    <row r="83" spans="4:65" ht="15" customHeight="1" x14ac:dyDescent="0.25">
      <c r="D83" s="2" t="str">
        <f>'Lines - Loading'!C83</f>
        <v>gretna400kv</v>
      </c>
      <c r="E83" s="2" t="str">
        <f>'Lines - Loading'!E83</f>
        <v>GRNA4-_M1</v>
      </c>
      <c r="G83" s="16">
        <v>0</v>
      </c>
      <c r="H83" s="16">
        <v>0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37">
        <v>999</v>
      </c>
      <c r="X83" s="16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37">
        <v>999</v>
      </c>
      <c r="AQ83" s="37">
        <v>999</v>
      </c>
      <c r="AR83" s="16"/>
      <c r="AS83" s="16">
        <v>999</v>
      </c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/>
      <c r="BJ83" s="16"/>
      <c r="BK83" s="16"/>
      <c r="BL83" s="16"/>
      <c r="BM83" s="16"/>
    </row>
  </sheetData>
  <sheetProtection formatCells="0" formatColumns="0" formatRows="0" sort="0" autoFilter="0"/>
  <phoneticPr fontId="28" type="noConversion"/>
  <conditionalFormatting sqref="G9:H83 AP9:BM83">
    <cfRule type="cellIs" dxfId="33" priority="51" operator="equal">
      <formula>""</formula>
    </cfRule>
  </conditionalFormatting>
  <conditionalFormatting sqref="I9:I83">
    <cfRule type="cellIs" dxfId="32" priority="46" operator="equal">
      <formula>""</formula>
    </cfRule>
  </conditionalFormatting>
  <conditionalFormatting sqref="J9:J83">
    <cfRule type="cellIs" dxfId="31" priority="45" operator="equal">
      <formula>""</formula>
    </cfRule>
  </conditionalFormatting>
  <conditionalFormatting sqref="K9:K83">
    <cfRule type="cellIs" dxfId="30" priority="44" operator="equal">
      <formula>""</formula>
    </cfRule>
  </conditionalFormatting>
  <conditionalFormatting sqref="L9:L83">
    <cfRule type="cellIs" dxfId="29" priority="43" operator="equal">
      <formula>""</formula>
    </cfRule>
  </conditionalFormatting>
  <conditionalFormatting sqref="M9:M83">
    <cfRule type="cellIs" dxfId="28" priority="42" operator="equal">
      <formula>""</formula>
    </cfRule>
  </conditionalFormatting>
  <conditionalFormatting sqref="N9:N83">
    <cfRule type="cellIs" dxfId="27" priority="41" operator="equal">
      <formula>""</formula>
    </cfRule>
  </conditionalFormatting>
  <conditionalFormatting sqref="O9:O83">
    <cfRule type="cellIs" dxfId="26" priority="40" operator="equal">
      <formula>""</formula>
    </cfRule>
  </conditionalFormatting>
  <conditionalFormatting sqref="P9:P83">
    <cfRule type="cellIs" dxfId="25" priority="39" operator="equal">
      <formula>""</formula>
    </cfRule>
  </conditionalFormatting>
  <conditionalFormatting sqref="Q9:Q83">
    <cfRule type="cellIs" dxfId="24" priority="38" operator="equal">
      <formula>""</formula>
    </cfRule>
  </conditionalFormatting>
  <conditionalFormatting sqref="R9:R83">
    <cfRule type="cellIs" dxfId="23" priority="37" operator="equal">
      <formula>""</formula>
    </cfRule>
  </conditionalFormatting>
  <conditionalFormatting sqref="S9:S83">
    <cfRule type="cellIs" dxfId="22" priority="36" operator="equal">
      <formula>""</formula>
    </cfRule>
  </conditionalFormatting>
  <conditionalFormatting sqref="T9:T83">
    <cfRule type="cellIs" dxfId="21" priority="35" operator="equal">
      <formula>""</formula>
    </cfRule>
  </conditionalFormatting>
  <conditionalFormatting sqref="U9:U83">
    <cfRule type="cellIs" dxfId="20" priority="34" operator="equal">
      <formula>""</formula>
    </cfRule>
  </conditionalFormatting>
  <conditionalFormatting sqref="V9:W83">
    <cfRule type="cellIs" dxfId="19" priority="33" operator="equal">
      <formula>""</formula>
    </cfRule>
  </conditionalFormatting>
  <conditionalFormatting sqref="X9:X83">
    <cfRule type="cellIs" dxfId="18" priority="17" operator="equal">
      <formula>""</formula>
    </cfRule>
  </conditionalFormatting>
  <conditionalFormatting sqref="Y9:Y83">
    <cfRule type="cellIs" dxfId="17" priority="16" operator="equal">
      <formula>""</formula>
    </cfRule>
  </conditionalFormatting>
  <conditionalFormatting sqref="Z9:Z83">
    <cfRule type="cellIs" dxfId="16" priority="14" operator="equal">
      <formula>""</formula>
    </cfRule>
  </conditionalFormatting>
  <conditionalFormatting sqref="AA9:AC83">
    <cfRule type="cellIs" dxfId="15" priority="13" operator="equal">
      <formula>""</formula>
    </cfRule>
  </conditionalFormatting>
  <conditionalFormatting sqref="AD9:AD83">
    <cfRule type="cellIs" dxfId="14" priority="12" operator="equal">
      <formula>""</formula>
    </cfRule>
  </conditionalFormatting>
  <conditionalFormatting sqref="AE9:AE83">
    <cfRule type="cellIs" dxfId="13" priority="11" operator="equal">
      <formula>""</formula>
    </cfRule>
  </conditionalFormatting>
  <conditionalFormatting sqref="AF9:AF83">
    <cfRule type="cellIs" dxfId="12" priority="10" operator="equal">
      <formula>""</formula>
    </cfRule>
  </conditionalFormatting>
  <conditionalFormatting sqref="AG9:AG83">
    <cfRule type="cellIs" dxfId="11" priority="9" operator="equal">
      <formula>""</formula>
    </cfRule>
  </conditionalFormatting>
  <conditionalFormatting sqref="AH9:AJ83">
    <cfRule type="cellIs" dxfId="10" priority="8" operator="equal">
      <formula>""</formula>
    </cfRule>
  </conditionalFormatting>
  <conditionalFormatting sqref="AK9:AK83">
    <cfRule type="cellIs" dxfId="9" priority="7" operator="equal">
      <formula>""</formula>
    </cfRule>
  </conditionalFormatting>
  <conditionalFormatting sqref="AL9:AL83">
    <cfRule type="cellIs" dxfId="8" priority="6" operator="equal">
      <formula>""</formula>
    </cfRule>
  </conditionalFormatting>
  <conditionalFormatting sqref="AM9:AM83">
    <cfRule type="cellIs" dxfId="7" priority="5" operator="equal">
      <formula>""</formula>
    </cfRule>
  </conditionalFormatting>
  <conditionalFormatting sqref="AO9:AO83">
    <cfRule type="cellIs" dxfId="6" priority="19" operator="equal">
      <formula>""</formula>
    </cfRule>
  </conditionalFormatting>
  <conditionalFormatting sqref="G9:BH83">
    <cfRule type="cellIs" dxfId="5" priority="18" operator="greaterThan">
      <formula>99</formula>
    </cfRule>
  </conditionalFormatting>
  <conditionalFormatting sqref="AN9:AN83">
    <cfRule type="cellIs" dxfId="4" priority="4" operator="equal">
      <formula>""</formula>
    </cfRule>
  </conditionalFormatting>
  <conditionalFormatting sqref="AP9:AP83">
    <cfRule type="cellIs" dxfId="3" priority="2" operator="equal">
      <formula>""</formula>
    </cfRule>
  </conditionalFormatting>
  <conditionalFormatting sqref="AQ9:AQ83">
    <cfRule type="cellIs" dxfId="2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BT153"/>
  <sheetViews>
    <sheetView showGridLines="0" topLeftCell="A2" zoomScale="80" zoomScaleNormal="80" workbookViewId="0">
      <pane xSplit="8" topLeftCell="I1" activePane="topRight" state="frozen"/>
      <selection activeCell="I9" sqref="I9"/>
      <selection pane="topRight" activeCell="F16" sqref="F16:F150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4.85546875" style="4" customWidth="1"/>
    <col min="9" max="45" width="15.7109375" style="13" customWidth="1"/>
    <col min="46" max="46" width="12.71093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.75" customHeight="1" x14ac:dyDescent="0.25">
      <c r="D6" s="3"/>
      <c r="E6" s="2"/>
      <c r="F6" s="28"/>
      <c r="G6" s="28"/>
      <c r="H6" s="2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52" t="str">
        <f>IF('Generators - Active Power'!AQ6="","",'Generators - Active Power'!AQ6)</f>
        <v>14.5 Connect Gretna T1
(673-10)</v>
      </c>
      <c r="AR6" s="52" t="str">
        <f>IF('Generators - Active Power'!AR6="","",'Generators - Active Power'!AR6)</f>
        <v>15.1 Energise Gretna 400kV B/B from Harker
(X605)</v>
      </c>
      <c r="AS6" s="52" t="str">
        <f>IF('Generators - Active Power'!AS6="","",'Generators - Active Power'!AS6)</f>
        <v>15.2 Connect Transmisison network to Chapelcross DRZ via SGT1
(X510)</v>
      </c>
      <c r="AT6" s="52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290</v>
      </c>
      <c r="AW7" s="36" t="s">
        <v>290</v>
      </c>
      <c r="AX7" s="36" t="s">
        <v>289</v>
      </c>
      <c r="AY7" s="36">
        <v>5.6</v>
      </c>
      <c r="AZ7" s="36" t="s">
        <v>291</v>
      </c>
      <c r="BA7" s="36" t="s">
        <v>292</v>
      </c>
      <c r="BB7" s="36" t="s">
        <v>293</v>
      </c>
      <c r="BC7" s="36" t="s">
        <v>295</v>
      </c>
      <c r="BD7" s="36">
        <v>18</v>
      </c>
      <c r="BE7" s="36">
        <v>19</v>
      </c>
      <c r="BF7" s="36" t="s">
        <v>294</v>
      </c>
      <c r="BG7" s="36" t="s">
        <v>296</v>
      </c>
      <c r="BH7" s="36">
        <v>25</v>
      </c>
      <c r="BI7" s="36">
        <v>26</v>
      </c>
      <c r="BJ7" s="36" t="s">
        <v>297</v>
      </c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18" t="str">
        <f>IF('Generators - Active Power'!AU8="","",'Generators - Active Power'!AU8)</f>
        <v>Stage 0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  <c r="BO8" s="18" t="str">
        <f>IF('Generators - Active Power'!BO8="","",'Generators - Active Power'!BO8)</f>
        <v/>
      </c>
    </row>
    <row r="9" spans="1:68" x14ac:dyDescent="0.25">
      <c r="E9" s="11" t="s">
        <v>20</v>
      </c>
      <c r="F9" s="30">
        <v>-18.634721755981445</v>
      </c>
      <c r="G9" s="30">
        <v>18.634721755981445</v>
      </c>
      <c r="I9" s="16">
        <v>0</v>
      </c>
      <c r="J9" s="16">
        <v>0</v>
      </c>
      <c r="K9" s="16">
        <v>0.91399997472768746</v>
      </c>
      <c r="L9" s="16">
        <v>-4.2712481181854125</v>
      </c>
      <c r="M9" s="16">
        <v>-4.2712481181854125</v>
      </c>
      <c r="N9" s="16">
        <v>-3.5394683350800795</v>
      </c>
      <c r="O9" s="16">
        <v>-3.5394683350800795</v>
      </c>
      <c r="P9" s="16">
        <v>-3.8688629826322218</v>
      </c>
      <c r="Q9" s="16">
        <v>-3.8688629826322218</v>
      </c>
      <c r="R9" s="16">
        <v>-4.8861157234754078</v>
      </c>
      <c r="S9" s="16">
        <v>-4.8861157234754078</v>
      </c>
      <c r="T9" s="16">
        <v>-4.8861157234754078</v>
      </c>
      <c r="U9" s="16">
        <v>-5.8352437222967319</v>
      </c>
      <c r="V9" s="16">
        <v>-5.8352437222967319</v>
      </c>
      <c r="W9" s="16">
        <v>-5.8352437222967319</v>
      </c>
      <c r="X9" s="16">
        <v>-5.8352437222967319</v>
      </c>
      <c r="Y9" s="37">
        <v>-5.8352437222967319</v>
      </c>
      <c r="Z9" s="16">
        <v>-1.0101141953948212</v>
      </c>
      <c r="AA9" s="16">
        <v>-1.0101141953948212</v>
      </c>
      <c r="AB9" s="16">
        <v>-0.50481949887146582</v>
      </c>
      <c r="AC9" s="16">
        <v>-0.50481949887146582</v>
      </c>
      <c r="AD9" s="37">
        <v>-3.202962470759013</v>
      </c>
      <c r="AE9" s="37">
        <v>-3.6159537497733107</v>
      </c>
      <c r="AF9" s="37">
        <v>-5.2191687725019715</v>
      </c>
      <c r="AG9" s="37">
        <v>-5.2191687725019715</v>
      </c>
      <c r="AH9" s="37">
        <v>-2.5609195759502934</v>
      </c>
      <c r="AI9" s="37">
        <v>-2.5609195759502934</v>
      </c>
      <c r="AJ9" s="37">
        <v>-2.5609195759502934</v>
      </c>
      <c r="AK9" s="37">
        <v>-5.4741137244165889</v>
      </c>
      <c r="AL9" s="37">
        <v>-5.0903708770701215</v>
      </c>
      <c r="AM9" s="37">
        <v>-5.9665377196104394</v>
      </c>
      <c r="AN9" s="37">
        <v>-5.9665377196104394</v>
      </c>
      <c r="AO9" s="37">
        <v>-5.9665377196104394</v>
      </c>
      <c r="AP9" s="37">
        <v>-5.9665377196104394</v>
      </c>
      <c r="AQ9" s="37">
        <v>-5.9665377196104394</v>
      </c>
      <c r="AR9" s="37">
        <v>-5.9665377196104394</v>
      </c>
      <c r="AS9" s="37">
        <v>-5.9665377196104394</v>
      </c>
      <c r="AT9" s="16"/>
      <c r="AU9" s="16">
        <v>0.91399997472768746</v>
      </c>
      <c r="AV9" s="16">
        <v>-4.2712481181854125</v>
      </c>
      <c r="AW9" s="16">
        <v>-4.2712481181854125</v>
      </c>
      <c r="AX9" s="16">
        <v>-3.5394683350800795</v>
      </c>
      <c r="AY9" s="16">
        <v>-3.8688629826322218</v>
      </c>
      <c r="AZ9" s="16">
        <v>-4.8861157234754078</v>
      </c>
      <c r="BA9" s="16">
        <v>-5.8352437222967319</v>
      </c>
      <c r="BB9" s="16">
        <v>-1.0101141953948212</v>
      </c>
      <c r="BC9" s="16">
        <v>-0.50481949887146582</v>
      </c>
      <c r="BD9" s="16">
        <v>-3.202962470759013</v>
      </c>
      <c r="BE9" s="16">
        <v>-3.6159537497733107</v>
      </c>
      <c r="BF9" s="16">
        <v>-5.2191687725019715</v>
      </c>
      <c r="BG9" s="16">
        <v>-2.5609195759502934</v>
      </c>
      <c r="BH9" s="16">
        <v>-5.4741137244165889</v>
      </c>
      <c r="BI9" s="16">
        <v>-5.0903708770701215</v>
      </c>
      <c r="BJ9" s="16">
        <v>-5.9665377196104394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37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37">
        <v>0</v>
      </c>
      <c r="AS10" s="37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37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1.2924697071141057E-26</v>
      </c>
      <c r="AE11" s="16">
        <v>-1.2924697071141057E-26</v>
      </c>
      <c r="AF11" s="16">
        <v>6.4623485355705287E-27</v>
      </c>
      <c r="AG11" s="16">
        <v>6.4623485355705287E-27</v>
      </c>
      <c r="AH11" s="16">
        <v>-1.2924697071141057E-26</v>
      </c>
      <c r="AI11" s="16">
        <v>-1.2924697071141057E-26</v>
      </c>
      <c r="AJ11" s="16">
        <v>-1.2924697071141057E-26</v>
      </c>
      <c r="AK11" s="16">
        <v>6.4623485355705287E-27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37">
        <v>0</v>
      </c>
      <c r="AS11" s="37">
        <v>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1.2924697071141057E-26</v>
      </c>
      <c r="BE11" s="16">
        <v>-1.2924697071141057E-26</v>
      </c>
      <c r="BF11" s="16">
        <v>6.4623485355705287E-27</v>
      </c>
      <c r="BG11" s="16">
        <v>-1.2924697071141057E-26</v>
      </c>
      <c r="BH11" s="16">
        <v>6.4623485355705287E-27</v>
      </c>
      <c r="BI11" s="16">
        <v>0</v>
      </c>
      <c r="BJ11" s="16">
        <v>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37">
        <v>0</v>
      </c>
      <c r="Z12" s="16">
        <v>0</v>
      </c>
      <c r="AA12" s="16">
        <v>0</v>
      </c>
      <c r="AB12" s="16">
        <v>0</v>
      </c>
      <c r="AC12" s="16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3.9439999793746208</v>
      </c>
      <c r="AI12" s="37">
        <v>3.9439999793746208</v>
      </c>
      <c r="AJ12" s="37">
        <v>3.9439999793746208</v>
      </c>
      <c r="AK12" s="37">
        <v>3.4282913525281611</v>
      </c>
      <c r="AL12" s="37">
        <v>3.7245676863566497</v>
      </c>
      <c r="AM12" s="37">
        <v>2.6496472272047686</v>
      </c>
      <c r="AN12" s="37">
        <v>2.6496472272047686</v>
      </c>
      <c r="AO12" s="37">
        <v>2.6496472272047686</v>
      </c>
      <c r="AP12" s="37">
        <v>2.6496472272047686</v>
      </c>
      <c r="AQ12" s="37">
        <v>2.6496472272047686</v>
      </c>
      <c r="AR12" s="37">
        <v>2.6496472272047686</v>
      </c>
      <c r="AS12" s="37">
        <v>2.6496472272047686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3.9439999793746208</v>
      </c>
      <c r="BH12" s="16">
        <v>3.4282913525281611</v>
      </c>
      <c r="BI12" s="16">
        <v>3.7245676863566497</v>
      </c>
      <c r="BJ12" s="16">
        <v>2.6496472272047686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37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37">
        <v>0</v>
      </c>
      <c r="AS13" s="37">
        <v>0</v>
      </c>
      <c r="AT13" s="16"/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37">
        <v>0</v>
      </c>
      <c r="Z14" s="16">
        <v>0</v>
      </c>
      <c r="AA14" s="16">
        <v>0</v>
      </c>
      <c r="AB14" s="16">
        <v>0</v>
      </c>
      <c r="AC14" s="16">
        <v>0</v>
      </c>
      <c r="AD14" s="37">
        <v>5.830455431995464</v>
      </c>
      <c r="AE14" s="37">
        <v>6.5512689969290392</v>
      </c>
      <c r="AF14" s="37">
        <v>3.1257818700125433</v>
      </c>
      <c r="AG14" s="37">
        <v>3.1257818700125433</v>
      </c>
      <c r="AH14" s="37">
        <v>9.7571028640336781</v>
      </c>
      <c r="AI14" s="37">
        <v>9.7571028640336781</v>
      </c>
      <c r="AJ14" s="37">
        <v>9.7571028640336781</v>
      </c>
      <c r="AK14" s="37">
        <v>4.7086905454732699</v>
      </c>
      <c r="AL14" s="37">
        <v>5.5466125135261706</v>
      </c>
      <c r="AM14" s="37">
        <v>3.7187387882114153</v>
      </c>
      <c r="AN14" s="37">
        <v>3.7187387882114153</v>
      </c>
      <c r="AO14" s="37">
        <v>3.7187387882114153</v>
      </c>
      <c r="AP14" s="37">
        <v>3.7187387882114153</v>
      </c>
      <c r="AQ14" s="37">
        <v>3.7187387882114153</v>
      </c>
      <c r="AR14" s="37">
        <v>3.7187387882114153</v>
      </c>
      <c r="AS14" s="37">
        <v>3.7187387882114153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5.830455431995464</v>
      </c>
      <c r="BE14" s="16">
        <v>6.5512689969290392</v>
      </c>
      <c r="BF14" s="16">
        <v>3.1257818700125433</v>
      </c>
      <c r="BG14" s="16">
        <v>9.7571028640336781</v>
      </c>
      <c r="BH14" s="16">
        <v>4.7086905454732699</v>
      </c>
      <c r="BI14" s="16">
        <v>5.5466125135261706</v>
      </c>
      <c r="BJ14" s="16">
        <v>3.7187387882114153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37">
        <v>0</v>
      </c>
      <c r="Z15" s="16">
        <v>0</v>
      </c>
      <c r="AA15" s="16">
        <v>0</v>
      </c>
      <c r="AB15" s="16">
        <v>0</v>
      </c>
      <c r="AC15" s="16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ht="15" customHeight="1" x14ac:dyDescent="0.25"/>
    <row r="17" spans="2:69" ht="15" customHeight="1" x14ac:dyDescent="0.25">
      <c r="B17" s="5" t="s">
        <v>14</v>
      </c>
      <c r="C17" s="5"/>
      <c r="D17" s="5"/>
      <c r="E17" s="6"/>
      <c r="F17" s="26"/>
      <c r="G17" s="26"/>
      <c r="H17" s="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14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4"/>
      <c r="BQ17" s="4"/>
    </row>
    <row r="18" spans="2:69" ht="15" customHeight="1" x14ac:dyDescent="0.25"/>
    <row r="19" spans="2:69" ht="15" customHeight="1" x14ac:dyDescent="0.25"/>
    <row r="20" spans="2:69" ht="15" customHeight="1" x14ac:dyDescent="0.25"/>
    <row r="21" spans="2:69" ht="15" customHeight="1" x14ac:dyDescent="0.25"/>
    <row r="22" spans="2:69" ht="15" customHeight="1" x14ac:dyDescent="0.25"/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</sheetData>
  <sheetProtection formatCells="0" formatColumns="0" formatRows="0" sort="0" autoFilter="0"/>
  <phoneticPr fontId="28" type="noConversion"/>
  <conditionalFormatting sqref="E9:G15">
    <cfRule type="cellIs" dxfId="221" priority="6" operator="equal">
      <formula>""</formula>
    </cfRule>
  </conditionalFormatting>
  <conditionalFormatting sqref="I9:BO15">
    <cfRule type="cellIs" dxfId="220" priority="2" operator="equal">
      <formula>""</formula>
    </cfRule>
  </conditionalFormatting>
  <conditionalFormatting sqref="I9:BO15">
    <cfRule type="expression" dxfId="219" priority="1">
      <formula>IF(I9&lt;$F9,1,IF(I9&gt;$G9,1,0))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5FA8-6288-4998-B8EB-AD42207CE8B1}">
  <sheetPr>
    <tabColor theme="5" tint="0.59999389629810485"/>
  </sheetPr>
  <dimension ref="A1:BT153"/>
  <sheetViews>
    <sheetView showGridLines="0" topLeftCell="A2" zoomScale="80" zoomScaleNormal="80" workbookViewId="0">
      <pane xSplit="6" topLeftCell="Y1" activePane="topRight" state="frozen"/>
      <selection activeCell="I9" sqref="I9"/>
      <selection pane="topRight" activeCell="AA17" sqref="AA17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6" width="4.85546875" style="4" customWidth="1"/>
    <col min="7" max="43" width="15.7109375" style="13" customWidth="1"/>
    <col min="44" max="44" width="12.7109375" style="13" customWidth="1"/>
    <col min="45" max="65" width="15.7109375" style="4" customWidth="1"/>
    <col min="66" max="66" width="2.7109375" style="2" customWidth="1"/>
    <col min="67" max="72" width="0" style="2" hidden="1" customWidth="1"/>
    <col min="73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Generators - Rating</v>
      </c>
      <c r="B1" s="1"/>
      <c r="C1" s="1"/>
      <c r="D1" s="1"/>
      <c r="E1" s="9"/>
      <c r="F1" s="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2" spans="1:66" ht="15" customHeight="1" x14ac:dyDescent="0.25"/>
    <row r="3" spans="1:66" x14ac:dyDescent="0.25">
      <c r="B3" s="5" t="s">
        <v>13</v>
      </c>
      <c r="C3" s="5"/>
      <c r="D3" s="5"/>
      <c r="E3" s="6"/>
      <c r="F3" s="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.75" customHeight="1" x14ac:dyDescent="0.25">
      <c r="D6" s="3"/>
      <c r="E6" s="2"/>
      <c r="F6" s="2"/>
      <c r="G6" s="45" t="str">
        <f>IF('Generators - Active Power'!I6="","",'Generators - Active Power'!I6)</f>
        <v>Post black-out</v>
      </c>
      <c r="H6" s="45" t="str">
        <f>IF('Generators - Active Power'!J6="","",'Generators - Active Power'!J6)</f>
        <v>Pre-restoration</v>
      </c>
      <c r="I6" s="45" t="str">
        <f>IF('Generators - Active Power'!K6="","",'Generators - Active Power'!K6)</f>
        <v>Energise Steven's Croft</v>
      </c>
      <c r="J6" s="45" t="str">
        <f>IF('Generators - Active Power'!L6="","",'Generators - Active Power'!L6)</f>
        <v>1.1 Energise Steven's croft BB
(CUSTOMER)</v>
      </c>
      <c r="K6" s="45" t="str">
        <f>IF('Generators - Active Power'!M6="","",'Generators - Active Power'!M6)</f>
        <v>1.2 Energise Steven's Croft cable to Chapelcross
(CHAP)</v>
      </c>
      <c r="L6" s="45" t="str">
        <f>IF('Generators - Active Power'!N6="","",'Generators - Active Power'!N6)</f>
        <v>2.1 Energise Minsca PoC
(MINSCA WF)</v>
      </c>
      <c r="M6" s="45" t="str">
        <f>IF('Generators - Active Power'!O6="","",'Generators - Active Power'!O6)</f>
        <v>2.2 Energise Minsca WF
(CUSTOMER)</v>
      </c>
      <c r="N6" s="45" t="str">
        <f>IF('Generators - Active Power'!P6="","",'Generators - Active Power'!P6)</f>
        <v xml:space="preserve">3.1 Energise Ewe Hill 1 PoC
(12) </v>
      </c>
      <c r="O6" s="45" t="str">
        <f>IF('Generators - Active Power'!Q6="","",'Generators - Active Power'!Q6)</f>
        <v>3.2 Energise Ewe Hill WF
(CUSTOMER)</v>
      </c>
      <c r="P6" s="45" t="str">
        <f>IF('Generators - Active Power'!R6="","",'Generators - Active Power'!R6)</f>
        <v>4.1 Energise Chapelcross Grid 1 132/33kV Trfr
(698-10)</v>
      </c>
      <c r="Q6" s="45" t="str">
        <f>IF('Generators - Active Power'!S6="","",'Generators - Active Power'!S6)</f>
        <v>4.2 Energise Chapelcross 132kV M1 BB
(698-710)</v>
      </c>
      <c r="R6" s="45" t="str">
        <f>IF('Generators - Active Power'!T6="","",'Generators - Active Power'!T6)</f>
        <v>4.3 Energise Chapelcross - Gretna 1 132kV circuit
(698-1105)</v>
      </c>
      <c r="S6" s="45" t="str">
        <f>IF('Generators - Active Power'!U6="","",'Generators - Active Power'!U6)</f>
        <v>5.1 Close Gretna CB, energise Gretna 132kV BB 
(305)</v>
      </c>
      <c r="T6" s="45" t="str">
        <f>IF('Generators - Active Power'!V6="","",'Generators - Active Power'!V6)</f>
        <v>5.2 Energise Gretna SGT1 400/132kV
(780)</v>
      </c>
      <c r="U6" s="45" t="str">
        <f>IF('Generators - Active Power'!W6="","",'Generators - Active Power'!W6)</f>
        <v>5.3 Energise Gretna - Ewe Hill 2 132kV circuit
(805)</v>
      </c>
      <c r="V6" s="45" t="str">
        <f>IF('Generators - Active Power'!X6="","",'Generators - Active Power'!X6)</f>
        <v>5.4 Energise Ewe Hill 2 WF
(GRID 1)</v>
      </c>
      <c r="W6" s="45" t="str">
        <f>IF('Generators - Active Power'!Y6="","",'Generators - Active Power'!Y6)</f>
        <v>5.5 Energise Ewe Hill 2 circuits (WG2)</v>
      </c>
      <c r="X6" s="45" t="str">
        <f>IF('Generators - Active Power'!Z6="","",'Generators - Active Power'!Z6)</f>
        <v>6.1 Energise Chapelcross - Annan circuit 1 (698-14)</v>
      </c>
      <c r="Y6" s="45" t="str">
        <f>IF('Generators - Active Power'!AA6="","",'Generators - Active Power'!AA6)</f>
        <v>6.2 Energise Chapelcross - Annan circuit 2
(698-23)</v>
      </c>
      <c r="Z6" s="45" t="str">
        <f>IF('Generators - Active Power'!AB6="","",'Generators - Active Power'!AB6)</f>
        <v>7.1 Energise Middlebie SWS - Middlebie circuit
(780-11)</v>
      </c>
      <c r="AA6" s="45" t="str">
        <f>IF('Generators - Active Power'!AC6="","",'Generators - Active Power'!AC6)</f>
        <v>8.1 Minsca WF, Ewe Hill 1 WF, Ewe Hill 2 WF to produce 20% MW</v>
      </c>
      <c r="AB6" s="45" t="str">
        <f>IF('Generators - Active Power'!AD6="","",'Generators - Active Power'!AD6)</f>
        <v>8.2 Energise Middlebie SWS - Langholm circuit 1 
(780-14)</v>
      </c>
      <c r="AC6" s="45" t="str">
        <f>IF('Generators - Active Power'!AE6="","",'Generators - Active Power'!AE6)</f>
        <v>9.1 Energise Chapelcross - Gretna circuit 2
(698-11)</v>
      </c>
      <c r="AD6" s="45" t="str">
        <f>IF('Generators - Active Power'!AF6="","",'Generators - Active Power'!AF6)</f>
        <v>10.1 Energise Chapelcross - Gretna circuit 1, Langholm 2, Newcastleton
(698-21)</v>
      </c>
      <c r="AE6" s="45" t="str">
        <f>IF('Generators - Active Power'!AG6="","",'Generators - Active Power'!AG6)</f>
        <v>11.1 Minsca WF, Ewe Hill 1 WF, Ewe Hill 2 WF to produce 25% MW</v>
      </c>
      <c r="AF6" s="45" t="str">
        <f>IF('Generators - Active Power'!AH6="","",'Generators - Active Power'!AH6)</f>
        <v>11.2 Energise Chapelcross -Lockerbie circuit 1
(698-13)</v>
      </c>
      <c r="AG6" s="45" t="str">
        <f>IF('Generators - Active Power'!AI6="","",'Generators - Active Power'!AI6)</f>
        <v>11.3 Minsca WF, Ewe Hill 1 WF to produce 45% MW</v>
      </c>
      <c r="AH6" s="45" t="str">
        <f>IF('Generators - Active Power'!AJ6="","",'Generators - Active Power'!AJ6)</f>
        <v>11.4 Energise Chapelcross -Lockerbie circuit 2
(698-22)</v>
      </c>
      <c r="AI6" s="45" t="str">
        <f>IF('Generators - Active Power'!AK6="","",'Generators - Active Power'!AK6)</f>
        <v>12.1 Energise Lockerbie - Kirkbank and Moffat 1
(694-13)</v>
      </c>
      <c r="AJ6" s="45" t="str">
        <f>IF('Generators - Active Power'!AL6="","",'Generators - Active Power'!AL6)</f>
        <v>13.1 Energise Lockerbie - Moffat 2
(694-23)</v>
      </c>
      <c r="AK6" s="45" t="str">
        <f>IF('Generators - Active Power'!AM6="","",'Generators - Active Power'!AM6)</f>
        <v>14.1 Close Annan 11kV bus section 
(662-01)</v>
      </c>
      <c r="AL6" s="45" t="str">
        <f>IF('Generators - Active Power'!AN6="","",'Generators - Active Power'!AN6)</f>
        <v>14.2 Close Lockerbie 11kV bus section 
(679-01)</v>
      </c>
      <c r="AM6" s="45" t="str">
        <f>IF('Generators - Active Power'!AO6="","",'Generators - Active Power'!AO6)</f>
        <v>14.3 Close Moffat 11kV bus section 
(683-01)</v>
      </c>
      <c r="AN6" s="45" t="str">
        <f>IF('Generators - Active Power'!AP6="","",'Generators - Active Power'!AP6)</f>
        <v>14.4 Connect Langholm T2 
(676-20)</v>
      </c>
      <c r="AO6" s="52" t="str">
        <f>IF('Generators - Active Power'!AQ6="","",'Generators - Active Power'!AQ6)</f>
        <v>14.5 Connect Gretna T1
(673-10)</v>
      </c>
      <c r="AP6" s="52" t="str">
        <f>IF('Generators - Active Power'!AR6="","",'Generators - Active Power'!AR6)</f>
        <v>15.1 Energise Gretna 400kV B/B from Harker
(X605)</v>
      </c>
      <c r="AQ6" s="52" t="str">
        <f>IF('Generators - Active Power'!AS6="","",'Generators - Active Power'!AS6)</f>
        <v>15.2 Connect Transmisison network to Chapelcross DRZ via SGT1
(X510)</v>
      </c>
      <c r="AR6" s="52"/>
      <c r="AS6" s="51" t="str">
        <f>IF('Generators - Active Power'!AU6="","",'Generators - Active Power'!AU6)</f>
        <v>Stevens Croft energised</v>
      </c>
      <c r="AT6" s="51" t="str">
        <f>IF('Generators - Active Power'!AV6="","",'Generators - Active Power'!AV6)</f>
        <v>Steven's croft SPD brkr closed and line to Chapelcross energised</v>
      </c>
      <c r="AU6" s="51" t="str">
        <f>IF('Generators - Active Power'!AW6="","",'Generators - Active Power'!AW6)</f>
        <v>Chapelcross 33kV B/B energised</v>
      </c>
      <c r="AV6" s="51" t="str">
        <f>IF('Generators - Active Power'!AX6="","",'Generators - Active Power'!AX6)</f>
        <v>Circuit Minsca WF energised</v>
      </c>
      <c r="AW6" s="51" t="str">
        <f>IF('Generators - Active Power'!AY6="","",'Generators - Active Power'!AY6)</f>
        <v>Circuit to Ewe Hill WF energised</v>
      </c>
      <c r="AX6" s="51" t="str">
        <f>IF('Generators - Active Power'!AZ6="","",'Generators - Active Power'!AZ6)</f>
        <v>Grid trfr  1 + Chapelcross - Gretna line energised</v>
      </c>
      <c r="AY6" s="51" t="str">
        <f>IF('Generators - Active Power'!BA6="","",'Generators - Active Power'!BA6)</f>
        <v>Gretna 132kV brkr closed</v>
      </c>
      <c r="AZ6" s="51" t="str">
        <f>IF('Generators - Active Power'!BB6="","",'Generators - Active Power'!BB6)</f>
        <v>Annan energised</v>
      </c>
      <c r="BA6" s="51" t="str">
        <f>IF('Generators - Active Power'!BC6="","",'Generators - Active Power'!BC6)</f>
        <v>Middelbie energised</v>
      </c>
      <c r="BB6" s="51" t="str">
        <f>IF('Generators - Active Power'!BD6="","",'Generators - Active Power'!BD6)</f>
        <v>Langholm energised</v>
      </c>
      <c r="BC6" s="51" t="str">
        <f>IF('Generators - Active Power'!BE6="","",'Generators - Active Power'!BE6)</f>
        <v>Gretna B energised</v>
      </c>
      <c r="BD6" s="51" t="str">
        <f>IF('Generators - Active Power'!BF6="","",'Generators - Active Power'!BF6)</f>
        <v>GretnaA + Newcastleton</v>
      </c>
      <c r="BE6" s="51" t="str">
        <f>IF('Generators - Active Power'!BG6="","",'Generators - Active Power'!BG6)</f>
        <v>LockerbieA + B</v>
      </c>
      <c r="BF6" s="51" t="str">
        <f>IF('Generators - Active Power'!BH6="","",'Generators - Active Power'!BH6)</f>
        <v>Kirkbank + Moffat A</v>
      </c>
      <c r="BG6" s="51" t="str">
        <f>IF('Generators - Active Power'!BI6="","",'Generators - Active Power'!BI6)</f>
        <v>Moffat B</v>
      </c>
      <c r="BH6" s="51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ht="30" x14ac:dyDescent="0.25">
      <c r="D7" s="3"/>
      <c r="E7" s="2"/>
      <c r="F7" s="2"/>
      <c r="G7" s="44" t="s">
        <v>19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36">
        <v>0</v>
      </c>
      <c r="AT7" s="36" t="s">
        <v>290</v>
      </c>
      <c r="AU7" s="36" t="s">
        <v>290</v>
      </c>
      <c r="AV7" s="36" t="s">
        <v>289</v>
      </c>
      <c r="AW7" s="36">
        <v>5.6</v>
      </c>
      <c r="AX7" s="36" t="s">
        <v>291</v>
      </c>
      <c r="AY7" s="36" t="s">
        <v>292</v>
      </c>
      <c r="AZ7" s="36" t="s">
        <v>293</v>
      </c>
      <c r="BA7" s="36" t="s">
        <v>295</v>
      </c>
      <c r="BB7" s="36">
        <v>18</v>
      </c>
      <c r="BC7" s="36">
        <v>19</v>
      </c>
      <c r="BD7" s="36" t="s">
        <v>294</v>
      </c>
      <c r="BE7" s="36" t="s">
        <v>296</v>
      </c>
      <c r="BF7" s="36">
        <v>25</v>
      </c>
      <c r="BG7" s="36">
        <v>26</v>
      </c>
      <c r="BH7" s="36" t="s">
        <v>297</v>
      </c>
      <c r="BI7" s="2"/>
      <c r="BJ7" s="2"/>
      <c r="BK7" s="2"/>
      <c r="BL7" s="2"/>
      <c r="BM7" s="2"/>
    </row>
    <row r="8" spans="1:66" x14ac:dyDescent="0.25"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E9" s="11" t="s">
        <v>20</v>
      </c>
      <c r="G9" s="30">
        <v>45</v>
      </c>
      <c r="H9" s="30">
        <v>45</v>
      </c>
      <c r="I9" s="30">
        <v>45</v>
      </c>
      <c r="J9" s="30">
        <v>45</v>
      </c>
      <c r="K9" s="30">
        <v>45</v>
      </c>
      <c r="L9" s="30">
        <v>45</v>
      </c>
      <c r="M9" s="30">
        <v>45</v>
      </c>
      <c r="N9" s="30">
        <v>45</v>
      </c>
      <c r="O9" s="30">
        <v>45</v>
      </c>
      <c r="P9" s="30">
        <v>45</v>
      </c>
      <c r="Q9" s="30">
        <v>45</v>
      </c>
      <c r="R9" s="30">
        <v>45</v>
      </c>
      <c r="S9" s="30">
        <v>45</v>
      </c>
      <c r="T9" s="30">
        <v>45</v>
      </c>
      <c r="U9" s="30">
        <v>45</v>
      </c>
      <c r="V9" s="30">
        <v>45</v>
      </c>
      <c r="W9" s="30">
        <v>45</v>
      </c>
      <c r="X9" s="30">
        <v>45</v>
      </c>
      <c r="Y9" s="30">
        <v>45</v>
      </c>
      <c r="Z9" s="30">
        <v>45</v>
      </c>
      <c r="AA9" s="30">
        <v>45</v>
      </c>
      <c r="AB9" s="30">
        <v>45</v>
      </c>
      <c r="AC9" s="30">
        <v>45</v>
      </c>
      <c r="AD9" s="30">
        <v>45</v>
      </c>
      <c r="AE9" s="30">
        <v>45</v>
      </c>
      <c r="AF9" s="30">
        <v>45</v>
      </c>
      <c r="AG9" s="30">
        <v>45</v>
      </c>
      <c r="AH9" s="30">
        <v>45</v>
      </c>
      <c r="AI9" s="30">
        <v>45</v>
      </c>
      <c r="AJ9" s="30">
        <v>45</v>
      </c>
      <c r="AK9" s="30">
        <v>45</v>
      </c>
      <c r="AL9" s="30">
        <v>45</v>
      </c>
      <c r="AM9" s="30">
        <v>45</v>
      </c>
      <c r="AN9" s="30">
        <v>45</v>
      </c>
      <c r="AO9" s="30">
        <v>45</v>
      </c>
      <c r="AP9" s="30">
        <v>45</v>
      </c>
      <c r="AQ9" s="30">
        <v>45</v>
      </c>
      <c r="AR9" s="16"/>
      <c r="AS9" s="16">
        <v>0.91399997472768746</v>
      </c>
      <c r="AT9" s="16">
        <v>-4.2712481181854125</v>
      </c>
      <c r="AU9" s="16">
        <v>-4.2712481181854125</v>
      </c>
      <c r="AV9" s="16">
        <v>-3.5394683350800795</v>
      </c>
      <c r="AW9" s="16">
        <v>-3.8688629826322218</v>
      </c>
      <c r="AX9" s="16">
        <v>-4.8861157234754078</v>
      </c>
      <c r="AY9" s="16">
        <v>-5.8352437222967319</v>
      </c>
      <c r="AZ9" s="16">
        <v>-1.0101141953948212</v>
      </c>
      <c r="BA9" s="16">
        <v>-0.50481949887146582</v>
      </c>
      <c r="BB9" s="16">
        <v>-3.202962470759013</v>
      </c>
      <c r="BC9" s="16">
        <v>-3.6159537497733107</v>
      </c>
      <c r="BD9" s="16">
        <v>-5.2191687725019715</v>
      </c>
      <c r="BE9" s="16">
        <v>-2.5609195759502934</v>
      </c>
      <c r="BF9" s="16">
        <v>-5.4741137244165889</v>
      </c>
      <c r="BG9" s="16">
        <v>-5.0903708770701215</v>
      </c>
      <c r="BH9" s="16">
        <v>-5.9665377196104394</v>
      </c>
      <c r="BI9" s="16"/>
      <c r="BJ9" s="16"/>
      <c r="BK9" s="16"/>
      <c r="BL9" s="16"/>
      <c r="BM9" s="16"/>
    </row>
    <row r="10" spans="1:66" x14ac:dyDescent="0.25">
      <c r="E10" s="11" t="s">
        <v>21</v>
      </c>
      <c r="G10" s="30">
        <v>8</v>
      </c>
      <c r="H10" s="30">
        <v>8</v>
      </c>
      <c r="I10" s="30">
        <v>8</v>
      </c>
      <c r="J10" s="30">
        <v>8</v>
      </c>
      <c r="K10" s="30">
        <v>8</v>
      </c>
      <c r="L10" s="30">
        <v>8</v>
      </c>
      <c r="M10" s="30">
        <v>8</v>
      </c>
      <c r="N10" s="30">
        <v>8</v>
      </c>
      <c r="O10" s="30">
        <v>8</v>
      </c>
      <c r="P10" s="30">
        <v>8</v>
      </c>
      <c r="Q10" s="30">
        <v>8</v>
      </c>
      <c r="R10" s="30">
        <v>8</v>
      </c>
      <c r="S10" s="30">
        <v>8</v>
      </c>
      <c r="T10" s="30">
        <v>8</v>
      </c>
      <c r="U10" s="30">
        <v>8</v>
      </c>
      <c r="V10" s="30">
        <v>8</v>
      </c>
      <c r="W10" s="30">
        <v>8</v>
      </c>
      <c r="X10" s="30">
        <v>8</v>
      </c>
      <c r="Y10" s="30">
        <v>8</v>
      </c>
      <c r="Z10" s="30">
        <v>8</v>
      </c>
      <c r="AA10" s="30">
        <v>8</v>
      </c>
      <c r="AB10" s="30">
        <v>8</v>
      </c>
      <c r="AC10" s="30">
        <v>8</v>
      </c>
      <c r="AD10" s="30">
        <v>8</v>
      </c>
      <c r="AE10" s="30">
        <v>8</v>
      </c>
      <c r="AF10" s="30">
        <v>8</v>
      </c>
      <c r="AG10" s="30">
        <v>8</v>
      </c>
      <c r="AH10" s="30">
        <v>8</v>
      </c>
      <c r="AI10" s="30">
        <v>8</v>
      </c>
      <c r="AJ10" s="30">
        <v>8</v>
      </c>
      <c r="AK10" s="30">
        <v>8</v>
      </c>
      <c r="AL10" s="30">
        <v>8</v>
      </c>
      <c r="AM10" s="30">
        <v>8</v>
      </c>
      <c r="AN10" s="30">
        <v>8</v>
      </c>
      <c r="AO10" s="30">
        <v>8</v>
      </c>
      <c r="AP10" s="30">
        <v>8</v>
      </c>
      <c r="AQ10" s="30">
        <v>8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/>
      <c r="BJ10" s="16"/>
      <c r="BK10" s="16"/>
      <c r="BL10" s="16"/>
      <c r="BM10" s="16"/>
    </row>
    <row r="11" spans="1:66" x14ac:dyDescent="0.25">
      <c r="E11" s="11" t="s">
        <v>22</v>
      </c>
      <c r="G11" s="30">
        <v>2.2000000476837158</v>
      </c>
      <c r="H11" s="30">
        <v>2.2000000476837158</v>
      </c>
      <c r="I11" s="30">
        <v>2.2000000476837158</v>
      </c>
      <c r="J11" s="30">
        <v>2.2000000476837158</v>
      </c>
      <c r="K11" s="30">
        <v>2.2000000476837158</v>
      </c>
      <c r="L11" s="30">
        <v>2.2000000476837158</v>
      </c>
      <c r="M11" s="30">
        <v>2.2000000476837158</v>
      </c>
      <c r="N11" s="30">
        <v>2.2000000476837158</v>
      </c>
      <c r="O11" s="30">
        <v>2.2000000476837158</v>
      </c>
      <c r="P11" s="30">
        <v>2.2000000476837158</v>
      </c>
      <c r="Q11" s="30">
        <v>2.2000000476837158</v>
      </c>
      <c r="R11" s="30">
        <v>2.2000000476837158</v>
      </c>
      <c r="S11" s="30">
        <v>2.2000000476837158</v>
      </c>
      <c r="T11" s="30">
        <v>2.2000000476837158</v>
      </c>
      <c r="U11" s="30">
        <v>2.2000000476837158</v>
      </c>
      <c r="V11" s="30">
        <v>2.2000000476837158</v>
      </c>
      <c r="W11" s="30">
        <v>2.2000000476837158</v>
      </c>
      <c r="X11" s="30">
        <v>2.2000000476837158</v>
      </c>
      <c r="Y11" s="30">
        <v>2.2000000476837158</v>
      </c>
      <c r="Z11" s="30">
        <v>2.2000000476837158</v>
      </c>
      <c r="AA11" s="30">
        <v>2.2000000476837158</v>
      </c>
      <c r="AB11" s="30">
        <v>2.2000000476837158</v>
      </c>
      <c r="AC11" s="30">
        <v>2.2000000476837158</v>
      </c>
      <c r="AD11" s="30">
        <v>2.2000000476837158</v>
      </c>
      <c r="AE11" s="30">
        <v>2.2000000476837158</v>
      </c>
      <c r="AF11" s="30">
        <v>2.2000000476837158</v>
      </c>
      <c r="AG11" s="30">
        <v>2.2000000476837158</v>
      </c>
      <c r="AH11" s="30">
        <v>2.2000000476837158</v>
      </c>
      <c r="AI11" s="30">
        <v>2.2000000476837158</v>
      </c>
      <c r="AJ11" s="30">
        <v>2.2000000476837158</v>
      </c>
      <c r="AK11" s="30">
        <v>2.2000000476837158</v>
      </c>
      <c r="AL11" s="30">
        <v>2.2000000476837158</v>
      </c>
      <c r="AM11" s="30">
        <v>2.2000000476837158</v>
      </c>
      <c r="AN11" s="30">
        <v>2.2000000476837158</v>
      </c>
      <c r="AO11" s="30">
        <v>2.2000000476837158</v>
      </c>
      <c r="AP11" s="30">
        <v>2.2000000476837158</v>
      </c>
      <c r="AQ11" s="30">
        <v>2.2000000476837158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1.2924697071141057E-26</v>
      </c>
      <c r="BC11" s="16">
        <v>-1.2924697071141057E-26</v>
      </c>
      <c r="BD11" s="16">
        <v>6.4623485355705287E-27</v>
      </c>
      <c r="BE11" s="16">
        <v>-1.2924697071141057E-26</v>
      </c>
      <c r="BF11" s="16">
        <v>6.4623485355705287E-27</v>
      </c>
      <c r="BG11" s="16">
        <v>0</v>
      </c>
      <c r="BH11" s="16">
        <v>0</v>
      </c>
      <c r="BI11" s="16"/>
      <c r="BJ11" s="16"/>
      <c r="BK11" s="16"/>
      <c r="BL11" s="16"/>
      <c r="BM11" s="16"/>
    </row>
    <row r="12" spans="1:66" x14ac:dyDescent="0.25">
      <c r="E12" s="11" t="s">
        <v>23</v>
      </c>
      <c r="G12" s="30">
        <v>12</v>
      </c>
      <c r="H12" s="30">
        <v>12</v>
      </c>
      <c r="I12" s="30">
        <v>12</v>
      </c>
      <c r="J12" s="30">
        <v>12</v>
      </c>
      <c r="K12" s="30">
        <v>12</v>
      </c>
      <c r="L12" s="30">
        <v>12</v>
      </c>
      <c r="M12" s="30">
        <v>12</v>
      </c>
      <c r="N12" s="30">
        <v>12</v>
      </c>
      <c r="O12" s="30">
        <v>12</v>
      </c>
      <c r="P12" s="30">
        <v>12</v>
      </c>
      <c r="Q12" s="30">
        <v>12</v>
      </c>
      <c r="R12" s="30">
        <v>12</v>
      </c>
      <c r="S12" s="30">
        <v>12</v>
      </c>
      <c r="T12" s="30">
        <v>12</v>
      </c>
      <c r="U12" s="30">
        <v>12</v>
      </c>
      <c r="V12" s="30">
        <v>12</v>
      </c>
      <c r="W12" s="30">
        <v>12</v>
      </c>
      <c r="X12" s="30">
        <v>12</v>
      </c>
      <c r="Y12" s="30">
        <v>12</v>
      </c>
      <c r="Z12" s="30">
        <v>12</v>
      </c>
      <c r="AA12" s="30">
        <v>12</v>
      </c>
      <c r="AB12" s="30">
        <v>12</v>
      </c>
      <c r="AC12" s="30">
        <v>12</v>
      </c>
      <c r="AD12" s="30">
        <v>12</v>
      </c>
      <c r="AE12" s="30">
        <v>12</v>
      </c>
      <c r="AF12" s="30">
        <v>12</v>
      </c>
      <c r="AG12" s="30">
        <v>12</v>
      </c>
      <c r="AH12" s="30">
        <v>12</v>
      </c>
      <c r="AI12" s="30">
        <v>12</v>
      </c>
      <c r="AJ12" s="30">
        <v>12</v>
      </c>
      <c r="AK12" s="30">
        <v>12</v>
      </c>
      <c r="AL12" s="30">
        <v>12</v>
      </c>
      <c r="AM12" s="30">
        <v>12</v>
      </c>
      <c r="AN12" s="30">
        <v>12</v>
      </c>
      <c r="AO12" s="30">
        <v>12</v>
      </c>
      <c r="AP12" s="30">
        <v>12</v>
      </c>
      <c r="AQ12" s="30">
        <v>12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3.9439999793746208</v>
      </c>
      <c r="BF12" s="16">
        <v>3.4282913525281611</v>
      </c>
      <c r="BG12" s="16">
        <v>3.7245676863566497</v>
      </c>
      <c r="BH12" s="16">
        <v>2.6496472272047686</v>
      </c>
      <c r="BI12" s="16"/>
      <c r="BJ12" s="16"/>
      <c r="BK12" s="16"/>
      <c r="BL12" s="16"/>
      <c r="BM12" s="16"/>
    </row>
    <row r="13" spans="1:66" x14ac:dyDescent="0.25">
      <c r="E13" s="11" t="s">
        <v>24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10</v>
      </c>
      <c r="O13" s="30">
        <v>10</v>
      </c>
      <c r="P13" s="30">
        <v>10</v>
      </c>
      <c r="Q13" s="30">
        <v>10</v>
      </c>
      <c r="R13" s="30">
        <v>10</v>
      </c>
      <c r="S13" s="30">
        <v>10</v>
      </c>
      <c r="T13" s="30">
        <v>10</v>
      </c>
      <c r="U13" s="30">
        <v>10</v>
      </c>
      <c r="V13" s="30">
        <v>10</v>
      </c>
      <c r="W13" s="30">
        <v>10</v>
      </c>
      <c r="X13" s="30">
        <v>10</v>
      </c>
      <c r="Y13" s="30">
        <v>10</v>
      </c>
      <c r="Z13" s="30">
        <v>10</v>
      </c>
      <c r="AA13" s="30">
        <v>10</v>
      </c>
      <c r="AB13" s="30">
        <v>10</v>
      </c>
      <c r="AC13" s="30">
        <v>10</v>
      </c>
      <c r="AD13" s="30">
        <v>10</v>
      </c>
      <c r="AE13" s="30">
        <v>10</v>
      </c>
      <c r="AF13" s="30">
        <v>10</v>
      </c>
      <c r="AG13" s="30">
        <v>10</v>
      </c>
      <c r="AH13" s="30">
        <v>10</v>
      </c>
      <c r="AI13" s="30">
        <v>10</v>
      </c>
      <c r="AJ13" s="30">
        <v>10</v>
      </c>
      <c r="AK13" s="30">
        <v>10</v>
      </c>
      <c r="AL13" s="30">
        <v>10</v>
      </c>
      <c r="AM13" s="30">
        <v>10</v>
      </c>
      <c r="AN13" s="30">
        <v>10</v>
      </c>
      <c r="AO13" s="30">
        <v>10</v>
      </c>
      <c r="AP13" s="30">
        <v>10</v>
      </c>
      <c r="AQ13" s="30">
        <v>10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E14" s="11" t="s">
        <v>25</v>
      </c>
      <c r="G14" s="30">
        <v>38</v>
      </c>
      <c r="H14" s="30">
        <v>38</v>
      </c>
      <c r="I14" s="30">
        <v>38</v>
      </c>
      <c r="J14" s="30">
        <v>38</v>
      </c>
      <c r="K14" s="30">
        <v>38</v>
      </c>
      <c r="L14" s="30">
        <v>38</v>
      </c>
      <c r="M14" s="30">
        <v>38</v>
      </c>
      <c r="N14" s="30">
        <v>38</v>
      </c>
      <c r="O14" s="30">
        <v>38</v>
      </c>
      <c r="P14" s="30">
        <v>38</v>
      </c>
      <c r="Q14" s="30">
        <v>38</v>
      </c>
      <c r="R14" s="30">
        <v>38</v>
      </c>
      <c r="S14" s="30">
        <v>38</v>
      </c>
      <c r="T14" s="30">
        <v>38</v>
      </c>
      <c r="U14" s="30">
        <v>38</v>
      </c>
      <c r="V14" s="30">
        <v>38</v>
      </c>
      <c r="W14" s="30">
        <v>38</v>
      </c>
      <c r="X14" s="30">
        <v>38</v>
      </c>
      <c r="Y14" s="30">
        <v>38</v>
      </c>
      <c r="Z14" s="30">
        <v>38</v>
      </c>
      <c r="AA14" s="30">
        <v>38</v>
      </c>
      <c r="AB14" s="30">
        <v>38</v>
      </c>
      <c r="AC14" s="30">
        <v>38</v>
      </c>
      <c r="AD14" s="30">
        <v>38</v>
      </c>
      <c r="AE14" s="30">
        <v>38</v>
      </c>
      <c r="AF14" s="30">
        <v>38</v>
      </c>
      <c r="AG14" s="30">
        <v>38</v>
      </c>
      <c r="AH14" s="30">
        <v>38</v>
      </c>
      <c r="AI14" s="30">
        <v>38</v>
      </c>
      <c r="AJ14" s="30">
        <v>38</v>
      </c>
      <c r="AK14" s="30">
        <v>38</v>
      </c>
      <c r="AL14" s="30">
        <v>38</v>
      </c>
      <c r="AM14" s="30">
        <v>38</v>
      </c>
      <c r="AN14" s="30">
        <v>38</v>
      </c>
      <c r="AO14" s="30">
        <v>38</v>
      </c>
      <c r="AP14" s="30">
        <v>38</v>
      </c>
      <c r="AQ14" s="30">
        <v>38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5.830455431995464</v>
      </c>
      <c r="BC14" s="16">
        <v>6.5512689969290392</v>
      </c>
      <c r="BD14" s="16">
        <v>3.1257818700125433</v>
      </c>
      <c r="BE14" s="16">
        <v>9.7571028640336781</v>
      </c>
      <c r="BF14" s="16">
        <v>4.7086905454732699</v>
      </c>
      <c r="BG14" s="16">
        <v>5.5466125135261706</v>
      </c>
      <c r="BH14" s="16">
        <v>3.7187387882114153</v>
      </c>
      <c r="BI14" s="16"/>
      <c r="BJ14" s="16"/>
      <c r="BK14" s="16"/>
      <c r="BL14" s="16"/>
      <c r="BM14" s="16"/>
    </row>
    <row r="15" spans="1:66" x14ac:dyDescent="0.25">
      <c r="E15" s="11" t="s">
        <v>26</v>
      </c>
      <c r="G15" s="30">
        <v>39</v>
      </c>
      <c r="H15" s="30">
        <v>39</v>
      </c>
      <c r="I15" s="30">
        <v>39</v>
      </c>
      <c r="J15" s="30">
        <v>39</v>
      </c>
      <c r="K15" s="30">
        <v>39</v>
      </c>
      <c r="L15" s="30">
        <v>39</v>
      </c>
      <c r="M15" s="30">
        <v>39</v>
      </c>
      <c r="N15" s="30">
        <v>39</v>
      </c>
      <c r="O15" s="30">
        <v>39</v>
      </c>
      <c r="P15" s="30">
        <v>39</v>
      </c>
      <c r="Q15" s="30">
        <v>39</v>
      </c>
      <c r="R15" s="30">
        <v>39</v>
      </c>
      <c r="S15" s="30">
        <v>39</v>
      </c>
      <c r="T15" s="30">
        <v>39</v>
      </c>
      <c r="U15" s="30">
        <v>39</v>
      </c>
      <c r="V15" s="30">
        <v>39</v>
      </c>
      <c r="W15" s="30">
        <v>39</v>
      </c>
      <c r="X15" s="30">
        <v>39</v>
      </c>
      <c r="Y15" s="30">
        <v>39</v>
      </c>
      <c r="Z15" s="30">
        <v>39</v>
      </c>
      <c r="AA15" s="30">
        <v>39</v>
      </c>
      <c r="AB15" s="30">
        <v>39</v>
      </c>
      <c r="AC15" s="30">
        <v>39</v>
      </c>
      <c r="AD15" s="30">
        <v>39</v>
      </c>
      <c r="AE15" s="30">
        <v>39</v>
      </c>
      <c r="AF15" s="30">
        <v>39</v>
      </c>
      <c r="AG15" s="30">
        <v>39</v>
      </c>
      <c r="AH15" s="30">
        <v>39</v>
      </c>
      <c r="AI15" s="30">
        <v>39</v>
      </c>
      <c r="AJ15" s="30">
        <v>39</v>
      </c>
      <c r="AK15" s="30">
        <v>39</v>
      </c>
      <c r="AL15" s="30">
        <v>39</v>
      </c>
      <c r="AM15" s="30">
        <v>39</v>
      </c>
      <c r="AN15" s="30">
        <v>39</v>
      </c>
      <c r="AO15" s="30">
        <v>39</v>
      </c>
      <c r="AP15" s="30">
        <v>39</v>
      </c>
      <c r="AQ15" s="30">
        <v>39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/>
      <c r="BJ15" s="16"/>
      <c r="BK15" s="16"/>
      <c r="BL15" s="16"/>
      <c r="BM15" s="16"/>
    </row>
    <row r="16" spans="1:66" ht="15" customHeight="1" x14ac:dyDescent="0.25"/>
    <row r="17" spans="2:67" ht="15" customHeight="1" x14ac:dyDescent="0.25">
      <c r="B17" s="5" t="s">
        <v>14</v>
      </c>
      <c r="C17" s="5"/>
      <c r="D17" s="5"/>
      <c r="E17" s="6"/>
      <c r="F17" s="1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1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4"/>
      <c r="BO17" s="4"/>
    </row>
    <row r="18" spans="2:67" ht="15" customHeight="1" x14ac:dyDescent="0.25"/>
    <row r="19" spans="2:67" ht="15" customHeight="1" x14ac:dyDescent="0.25"/>
    <row r="20" spans="2:67" ht="15" customHeight="1" x14ac:dyDescent="0.25"/>
    <row r="21" spans="2:67" ht="15" customHeight="1" x14ac:dyDescent="0.25"/>
    <row r="22" spans="2:67" ht="15" customHeight="1" x14ac:dyDescent="0.25"/>
    <row r="23" spans="2:67" ht="15" customHeight="1" x14ac:dyDescent="0.25"/>
    <row r="24" spans="2:67" ht="15" customHeight="1" x14ac:dyDescent="0.25"/>
    <row r="25" spans="2:67" ht="15" customHeight="1" x14ac:dyDescent="0.25"/>
    <row r="26" spans="2:67" ht="15" customHeight="1" x14ac:dyDescent="0.25"/>
    <row r="27" spans="2:67" ht="15" customHeight="1" x14ac:dyDescent="0.25"/>
    <row r="28" spans="2:67" ht="15" customHeight="1" x14ac:dyDescent="0.25"/>
    <row r="29" spans="2:67" ht="15" customHeight="1" x14ac:dyDescent="0.25"/>
    <row r="30" spans="2:67" ht="15" customHeight="1" x14ac:dyDescent="0.25"/>
    <row r="31" spans="2:67" ht="15" customHeight="1" x14ac:dyDescent="0.25"/>
    <row r="32" spans="2:6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</sheetData>
  <sheetProtection formatCells="0" formatColumns="0" formatRows="0" sort="0" autoFilter="0"/>
  <conditionalFormatting sqref="E9:E15">
    <cfRule type="cellIs" dxfId="218" priority="4" operator="equal">
      <formula>""</formula>
    </cfRule>
  </conditionalFormatting>
  <conditionalFormatting sqref="H9:BM15">
    <cfRule type="cellIs" dxfId="217" priority="3" operator="equal">
      <formula>""</formula>
    </cfRule>
  </conditionalFormatting>
  <conditionalFormatting sqref="H9:BM15">
    <cfRule type="expression" dxfId="216" priority="2">
      <formula>IF(H9&lt;#REF!,1,IF(H9&gt;#REF!,1,0))</formula>
    </cfRule>
  </conditionalFormatting>
  <conditionalFormatting sqref="G9:AQ15">
    <cfRule type="cellIs" dxfId="215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BU157"/>
  <sheetViews>
    <sheetView showGridLines="0" zoomScale="80" zoomScaleNormal="80" workbookViewId="0">
      <pane xSplit="8" ySplit="8" topLeftCell="AK59" activePane="bottomRight" state="frozen"/>
      <selection pane="topRight" activeCell="H1" sqref="H1"/>
      <selection pane="bottomLeft" activeCell="A9" sqref="A9"/>
      <selection pane="bottomRight" activeCell="F81" sqref="F81"/>
    </sheetView>
  </sheetViews>
  <sheetFormatPr defaultColWidth="0" defaultRowHeight="15" customHeight="1" zeroHeight="1" x14ac:dyDescent="0.25"/>
  <cols>
    <col min="1" max="1" width="20.5703125" style="2" customWidth="1"/>
    <col min="2" max="4" width="2.7109375" style="2" customWidth="1"/>
    <col min="5" max="5" width="12" style="2" customWidth="1"/>
    <col min="6" max="6" width="15.7109375" style="4" customWidth="1"/>
    <col min="7" max="7" width="15.7109375" style="25" customWidth="1"/>
    <col min="8" max="8" width="2.7109375" style="13" customWidth="1"/>
    <col min="9" max="9" width="18.42578125" style="4" customWidth="1"/>
    <col min="10" max="45" width="15.7109375" style="4" customWidth="1"/>
    <col min="46" max="46" width="8" style="4" customWidth="1"/>
    <col min="47" max="66" width="15.7109375" style="4" customWidth="1"/>
    <col min="67" max="67" width="2.7109375" style="2" customWidth="1"/>
    <col min="68" max="73" width="0" style="2" hidden="1" customWidth="1"/>
    <col min="74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Busbars - Voltage(pu)</v>
      </c>
      <c r="B1" s="1"/>
      <c r="C1" s="1"/>
      <c r="D1" s="1"/>
      <c r="E1" s="1"/>
      <c r="F1" s="9"/>
      <c r="G1" s="24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5"/>
      <c r="F3" s="6"/>
      <c r="G3" s="2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27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86.25" customHeight="1" x14ac:dyDescent="0.25">
      <c r="D6" s="3"/>
      <c r="E6" s="93" t="s">
        <v>374</v>
      </c>
      <c r="F6" s="93" t="s">
        <v>318</v>
      </c>
      <c r="G6" s="28"/>
      <c r="H6" s="20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45" t="str">
        <f>IF('Generators - Active Power'!AQ6="","",'Generators - Active Power'!AQ6)</f>
        <v>14.5 Connect Gretna T1
(673-10)</v>
      </c>
      <c r="AR6" s="45" t="str">
        <f>IF('Generators - Active Power'!AR6="","",'Generators - Active Power'!AR6)</f>
        <v>15.1 Energise Gretna 400kV B/B from Harker
(X605)</v>
      </c>
      <c r="AS6" s="45" t="str">
        <f>IF('Generators - Active Power'!AS6="","",'Generators - Active Power'!AS6)</f>
        <v>15.2 Connect Transmisison network to Chapelcross DRZ via SGT1
(X510)</v>
      </c>
      <c r="AT6" s="45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</row>
    <row r="7" spans="1:67" x14ac:dyDescent="0.25">
      <c r="D7" s="3"/>
      <c r="E7" s="3"/>
      <c r="F7" s="2"/>
      <c r="G7" s="28"/>
      <c r="H7" s="20"/>
      <c r="I7" s="22" t="s">
        <v>12</v>
      </c>
      <c r="J7" s="130" t="s">
        <v>375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290</v>
      </c>
      <c r="AW7" s="36" t="s">
        <v>290</v>
      </c>
      <c r="AX7" s="36" t="s">
        <v>289</v>
      </c>
      <c r="AY7" s="36">
        <v>5.6</v>
      </c>
      <c r="AZ7" s="36" t="s">
        <v>291</v>
      </c>
      <c r="BA7" s="36" t="s">
        <v>292</v>
      </c>
      <c r="BB7" s="36" t="s">
        <v>293</v>
      </c>
      <c r="BC7" s="36" t="s">
        <v>295</v>
      </c>
      <c r="BD7" s="36">
        <v>18</v>
      </c>
      <c r="BE7" s="36">
        <v>19</v>
      </c>
      <c r="BF7" s="36" t="s">
        <v>294</v>
      </c>
      <c r="BG7" s="36" t="s">
        <v>296</v>
      </c>
      <c r="BH7" s="36">
        <v>25</v>
      </c>
      <c r="BI7" s="36">
        <v>26</v>
      </c>
      <c r="BJ7" s="36" t="s">
        <v>297</v>
      </c>
      <c r="BK7" s="2"/>
      <c r="BL7" s="2"/>
      <c r="BM7" s="2"/>
      <c r="BN7" s="2"/>
    </row>
    <row r="8" spans="1:67" x14ac:dyDescent="0.25">
      <c r="F8" s="17" t="s">
        <v>1</v>
      </c>
      <c r="G8" s="29" t="s">
        <v>6</v>
      </c>
      <c r="H8" s="20"/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23" t="s">
        <v>27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</row>
    <row r="9" spans="1:67" x14ac:dyDescent="0.25">
      <c r="E9" s="11" t="s">
        <v>43</v>
      </c>
      <c r="F9" s="107" t="s">
        <v>43</v>
      </c>
      <c r="G9" s="30">
        <v>132</v>
      </c>
      <c r="H9" s="20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40">
        <v>0</v>
      </c>
      <c r="AS9" s="40">
        <v>0</v>
      </c>
      <c r="AT9" s="16"/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/>
      <c r="BL9" s="16"/>
      <c r="BM9" s="16"/>
      <c r="BN9" s="16"/>
    </row>
    <row r="10" spans="1:67" x14ac:dyDescent="0.25">
      <c r="E10" s="11" t="s">
        <v>44</v>
      </c>
      <c r="F10" s="107" t="s">
        <v>44</v>
      </c>
      <c r="G10" s="30">
        <v>132</v>
      </c>
      <c r="H10" s="20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1.0060698604020066</v>
      </c>
      <c r="S10" s="16">
        <v>1.0060698604020066</v>
      </c>
      <c r="T10" s="16">
        <v>1.0060698604020066</v>
      </c>
      <c r="U10" s="16">
        <v>1.0123496322063301</v>
      </c>
      <c r="V10" s="16">
        <v>1.0123496322063301</v>
      </c>
      <c r="W10" s="16">
        <v>1.0123496322063301</v>
      </c>
      <c r="X10" s="16">
        <v>1.0123496322063301</v>
      </c>
      <c r="Y10" s="16">
        <v>1.0123496322063301</v>
      </c>
      <c r="Z10" s="16">
        <v>0.78984029528009869</v>
      </c>
      <c r="AA10" s="16">
        <v>0.78984029528009869</v>
      </c>
      <c r="AB10" s="16">
        <v>0.78672062033634327</v>
      </c>
      <c r="AC10" s="16">
        <v>0.78672062033634327</v>
      </c>
      <c r="AD10" s="16">
        <v>0.78672062033634327</v>
      </c>
      <c r="AE10" s="16">
        <v>0.79907880222854266</v>
      </c>
      <c r="AF10" s="16">
        <v>0.99367281285567188</v>
      </c>
      <c r="AG10" s="16">
        <v>0.99367281285567188</v>
      </c>
      <c r="AH10" s="16">
        <v>0.79186444891953978</v>
      </c>
      <c r="AI10" s="16">
        <v>0.79186444891953978</v>
      </c>
      <c r="AJ10" s="16">
        <v>0.79186444891953978</v>
      </c>
      <c r="AK10" s="16">
        <v>0.98928354870171642</v>
      </c>
      <c r="AL10" s="16">
        <v>0.80134015616110132</v>
      </c>
      <c r="AM10" s="16">
        <v>0.99202845462479117</v>
      </c>
      <c r="AN10" s="16">
        <v>0.99202845462479117</v>
      </c>
      <c r="AO10" s="16">
        <v>0.99202845462479117</v>
      </c>
      <c r="AP10" s="16">
        <v>0.99202845462479117</v>
      </c>
      <c r="AQ10" s="16">
        <v>0.99202845462479117</v>
      </c>
      <c r="AR10" s="40">
        <v>0.99202845462479117</v>
      </c>
      <c r="AS10" s="40">
        <v>0.99202845462479117</v>
      </c>
      <c r="AT10" s="16"/>
      <c r="AU10" s="16"/>
      <c r="AV10" s="16"/>
      <c r="AW10" s="16"/>
      <c r="AX10" s="16"/>
      <c r="AY10" s="16"/>
      <c r="AZ10" s="16">
        <v>1.0060698604020066</v>
      </c>
      <c r="BA10" s="16">
        <v>1.0123496322063301</v>
      </c>
      <c r="BB10" s="16">
        <v>0.78984029528009869</v>
      </c>
      <c r="BC10" s="16">
        <v>0.78672062033634327</v>
      </c>
      <c r="BD10" s="16">
        <v>0.78672062033634327</v>
      </c>
      <c r="BE10" s="16">
        <v>0.79907880222854266</v>
      </c>
      <c r="BF10" s="16">
        <v>0.99367281285567188</v>
      </c>
      <c r="BG10" s="16">
        <v>0.79186444891953978</v>
      </c>
      <c r="BH10" s="16">
        <v>0.98928354870171642</v>
      </c>
      <c r="BI10" s="16">
        <v>0.80134015616110132</v>
      </c>
      <c r="BJ10" s="16">
        <v>0.99202845462479117</v>
      </c>
      <c r="BK10" s="16"/>
      <c r="BL10" s="16"/>
      <c r="BM10" s="16"/>
      <c r="BN10" s="16"/>
    </row>
    <row r="11" spans="1:67" x14ac:dyDescent="0.25">
      <c r="E11" s="11" t="s">
        <v>45</v>
      </c>
      <c r="F11" s="107" t="s">
        <v>45</v>
      </c>
      <c r="G11" s="30">
        <v>33</v>
      </c>
      <c r="H11" s="20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40">
        <v>0</v>
      </c>
      <c r="AS11" s="40">
        <v>0</v>
      </c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spans="1:67" x14ac:dyDescent="0.25">
      <c r="E12" s="11" t="s">
        <v>46</v>
      </c>
      <c r="F12" s="107" t="s">
        <v>46</v>
      </c>
      <c r="G12" s="30">
        <v>132</v>
      </c>
      <c r="H12" s="20"/>
      <c r="I12" s="16">
        <v>0</v>
      </c>
      <c r="J12" s="16">
        <v>0</v>
      </c>
      <c r="K12" s="16">
        <v>1.0393869549413699</v>
      </c>
      <c r="L12" s="16">
        <v>1.0393869549413699</v>
      </c>
      <c r="M12" s="16">
        <v>1.0393869549413699</v>
      </c>
      <c r="N12" s="16">
        <v>1.0393869549413699</v>
      </c>
      <c r="O12" s="16">
        <v>1.0393869549413699</v>
      </c>
      <c r="P12" s="16">
        <v>1.0393869549413699</v>
      </c>
      <c r="Q12" s="16">
        <v>1.0393869549413699</v>
      </c>
      <c r="R12" s="16">
        <v>1.1150807277328545</v>
      </c>
      <c r="S12" s="16">
        <v>1.1150807277328545</v>
      </c>
      <c r="T12" s="16">
        <v>1.1150807277328545</v>
      </c>
      <c r="U12" s="16">
        <v>1.1150807277328545</v>
      </c>
      <c r="V12" s="16">
        <v>1.1150807277328545</v>
      </c>
      <c r="W12" s="16">
        <v>1.1150807277328545</v>
      </c>
      <c r="X12" s="16">
        <v>1.1150807277328545</v>
      </c>
      <c r="Y12" s="16">
        <v>1.1150807277328545</v>
      </c>
      <c r="Z12" s="16">
        <v>1.1150807277323482</v>
      </c>
      <c r="AA12" s="16">
        <v>1.1150807277323482</v>
      </c>
      <c r="AB12" s="16">
        <v>1.1150807277327774</v>
      </c>
      <c r="AC12" s="16">
        <v>1.1150807277327774</v>
      </c>
      <c r="AD12" s="16">
        <v>1.1150807277327774</v>
      </c>
      <c r="AE12" s="16">
        <v>1.1150789054346435</v>
      </c>
      <c r="AF12" s="16">
        <v>1.1150807277340751</v>
      </c>
      <c r="AG12" s="16">
        <v>1.1150807277340751</v>
      </c>
      <c r="AH12" s="16">
        <v>1.1150836115850395</v>
      </c>
      <c r="AI12" s="16">
        <v>1.1150836115850395</v>
      </c>
      <c r="AJ12" s="16">
        <v>1.1150836115850395</v>
      </c>
      <c r="AK12" s="16">
        <v>1.1150788974558099</v>
      </c>
      <c r="AL12" s="16">
        <v>1.1150807277337145</v>
      </c>
      <c r="AM12" s="16">
        <v>1.1150807277320889</v>
      </c>
      <c r="AN12" s="16">
        <v>1.1150807277320889</v>
      </c>
      <c r="AO12" s="16">
        <v>1.1150807277320889</v>
      </c>
      <c r="AP12" s="16">
        <v>1.1150807277320889</v>
      </c>
      <c r="AQ12" s="16">
        <v>1.1150807277320889</v>
      </c>
      <c r="AR12" s="37">
        <v>1.1150807277320889</v>
      </c>
      <c r="AS12" s="37">
        <v>1.1150807277320889</v>
      </c>
      <c r="AT12" s="16"/>
      <c r="AU12" s="16">
        <v>1.0393869549413699</v>
      </c>
      <c r="AV12" s="16">
        <v>1.0393869549413699</v>
      </c>
      <c r="AW12" s="16">
        <v>1.0393869549413699</v>
      </c>
      <c r="AX12" s="16">
        <v>1.0393869549413699</v>
      </c>
      <c r="AY12" s="16">
        <v>1.0393869549413699</v>
      </c>
      <c r="AZ12" s="16">
        <v>1.1150807277328545</v>
      </c>
      <c r="BA12" s="16">
        <v>1.1150807277328545</v>
      </c>
      <c r="BB12" s="16">
        <v>1.1150807277323482</v>
      </c>
      <c r="BC12" s="16">
        <v>1.1150807277327774</v>
      </c>
      <c r="BD12" s="16">
        <v>1.1150807277327774</v>
      </c>
      <c r="BE12" s="16">
        <v>1.1150789054346435</v>
      </c>
      <c r="BF12" s="16">
        <v>1.1150807277340751</v>
      </c>
      <c r="BG12" s="16">
        <v>1.1150836115850395</v>
      </c>
      <c r="BH12" s="16">
        <v>1.1150788974558099</v>
      </c>
      <c r="BI12" s="16">
        <v>1.1150807277337145</v>
      </c>
      <c r="BJ12" s="16">
        <v>1.1150807277320889</v>
      </c>
      <c r="BK12" s="16"/>
      <c r="BL12" s="16"/>
      <c r="BM12" s="16"/>
      <c r="BN12" s="16"/>
    </row>
    <row r="13" spans="1:67" x14ac:dyDescent="0.25">
      <c r="E13" s="11" t="s">
        <v>47</v>
      </c>
      <c r="F13" s="107" t="s">
        <v>47</v>
      </c>
      <c r="G13" s="30">
        <v>33</v>
      </c>
      <c r="H13" s="20"/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40">
        <v>0</v>
      </c>
      <c r="AS13" s="40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7" x14ac:dyDescent="0.25">
      <c r="A14" s="2" t="s">
        <v>349</v>
      </c>
      <c r="D14" s="2" t="s">
        <v>315</v>
      </c>
      <c r="E14" s="11" t="s">
        <v>48</v>
      </c>
      <c r="F14" s="95" t="s">
        <v>48</v>
      </c>
      <c r="G14" s="30">
        <v>132</v>
      </c>
      <c r="H14" s="20"/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21">
        <v>1.0060698604020066</v>
      </c>
      <c r="S14" s="121">
        <v>1.0060698604020066</v>
      </c>
      <c r="T14" s="121">
        <v>1.0060698604020066</v>
      </c>
      <c r="U14" s="121">
        <v>1.0123496322063301</v>
      </c>
      <c r="V14" s="121">
        <v>1.0123496322063301</v>
      </c>
      <c r="W14" s="121">
        <v>1.0123496322063301</v>
      </c>
      <c r="X14" s="121">
        <v>1.0123496322063301</v>
      </c>
      <c r="Y14" s="121">
        <v>1.0123496322063301</v>
      </c>
      <c r="Z14" s="121">
        <v>0.78984029528009869</v>
      </c>
      <c r="AA14" s="121">
        <v>0.78984029528009869</v>
      </c>
      <c r="AB14" s="121">
        <v>0.78672062033634327</v>
      </c>
      <c r="AC14" s="121">
        <v>0.78672062033634327</v>
      </c>
      <c r="AD14" s="121">
        <v>0.78672062033634327</v>
      </c>
      <c r="AE14" s="121">
        <v>0.79907880222854266</v>
      </c>
      <c r="AF14" s="121">
        <v>0.99367281285567188</v>
      </c>
      <c r="AG14" s="121">
        <v>0.99367281285567188</v>
      </c>
      <c r="AH14" s="121">
        <v>0.79186444891953978</v>
      </c>
      <c r="AI14" s="121">
        <v>0.79186444891953978</v>
      </c>
      <c r="AJ14" s="121">
        <v>0.79186444891953978</v>
      </c>
      <c r="AK14" s="121">
        <v>0.98928354870171642</v>
      </c>
      <c r="AL14" s="121">
        <v>0.80134015616110132</v>
      </c>
      <c r="AM14" s="121">
        <v>0.99202845462479117</v>
      </c>
      <c r="AN14" s="121">
        <v>0.99202845462479117</v>
      </c>
      <c r="AO14" s="121">
        <v>0.99202845462479117</v>
      </c>
      <c r="AP14" s="121">
        <v>0.99202845462479117</v>
      </c>
      <c r="AQ14" s="121">
        <v>0.99202845462479117</v>
      </c>
      <c r="AR14" s="121">
        <v>0.99202845462479117</v>
      </c>
      <c r="AS14" s="121">
        <v>0.99202845462479117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1.0060698604020066</v>
      </c>
      <c r="BA14" s="16">
        <v>1.0123496322063301</v>
      </c>
      <c r="BB14" s="16">
        <v>0.78984029528009869</v>
      </c>
      <c r="BC14" s="16">
        <v>0.78672062033634327</v>
      </c>
      <c r="BD14" s="16">
        <v>0.78672062033634327</v>
      </c>
      <c r="BE14" s="16">
        <v>0.79907880222854266</v>
      </c>
      <c r="BF14" s="16">
        <v>0.99367281285567188</v>
      </c>
      <c r="BG14" s="16">
        <v>0.79186444891953978</v>
      </c>
      <c r="BH14" s="16">
        <v>0.98928354870171642</v>
      </c>
      <c r="BI14" s="16">
        <v>0.80134015616110132</v>
      </c>
      <c r="BJ14" s="16">
        <v>0.99202845462479117</v>
      </c>
      <c r="BK14" s="16"/>
      <c r="BL14" s="16"/>
      <c r="BM14" s="16"/>
      <c r="BN14" s="16"/>
    </row>
    <row r="15" spans="1:67" x14ac:dyDescent="0.25">
      <c r="E15" s="11" t="s">
        <v>49</v>
      </c>
      <c r="F15" s="107" t="s">
        <v>49</v>
      </c>
      <c r="G15" s="30">
        <v>132</v>
      </c>
      <c r="H15" s="20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40">
        <v>0</v>
      </c>
      <c r="AS15" s="40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</row>
    <row r="16" spans="1:67" x14ac:dyDescent="0.25">
      <c r="A16" s="2" t="s">
        <v>350</v>
      </c>
      <c r="D16" s="2" t="s">
        <v>315</v>
      </c>
      <c r="E16" s="11" t="s">
        <v>50</v>
      </c>
      <c r="F16" s="95" t="s">
        <v>50</v>
      </c>
      <c r="G16" s="30">
        <v>132</v>
      </c>
      <c r="H16" s="20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21">
        <v>1.0128199755103933</v>
      </c>
      <c r="V16" s="121">
        <v>1.0128199755103933</v>
      </c>
      <c r="W16" s="121">
        <v>1.0128199755103933</v>
      </c>
      <c r="X16" s="121">
        <v>1.0128199755103933</v>
      </c>
      <c r="Y16" s="121">
        <v>1.0128199755103933</v>
      </c>
      <c r="Z16" s="121">
        <v>0.79021099365344583</v>
      </c>
      <c r="AA16" s="121">
        <v>0.79021099365344583</v>
      </c>
      <c r="AB16" s="121">
        <v>0.7870898545338183</v>
      </c>
      <c r="AC16" s="121">
        <v>0.7870898545338183</v>
      </c>
      <c r="AD16" s="121">
        <v>0.7870898545338183</v>
      </c>
      <c r="AE16" s="121">
        <v>0.7994538345736879</v>
      </c>
      <c r="AF16" s="121">
        <v>0.99414114950027632</v>
      </c>
      <c r="AG16" s="121">
        <v>0.99414114950027632</v>
      </c>
      <c r="AH16" s="121">
        <v>0.79223609658962379</v>
      </c>
      <c r="AI16" s="121">
        <v>0.79223609658962379</v>
      </c>
      <c r="AJ16" s="121">
        <v>0.79223609658962379</v>
      </c>
      <c r="AK16" s="121">
        <v>0.98974980428791592</v>
      </c>
      <c r="AL16" s="121">
        <v>0.80171624982940093</v>
      </c>
      <c r="AM16" s="121">
        <v>0.99249600374086488</v>
      </c>
      <c r="AN16" s="121">
        <v>0.99249600374086488</v>
      </c>
      <c r="AO16" s="121">
        <v>0.99249600374086488</v>
      </c>
      <c r="AP16" s="121">
        <v>0.99249600374086488</v>
      </c>
      <c r="AQ16" s="121">
        <v>0.99249600374086488</v>
      </c>
      <c r="AR16" s="121">
        <v>0.99249600374086488</v>
      </c>
      <c r="AS16" s="121">
        <v>0.99249600374086488</v>
      </c>
      <c r="AT16" s="16"/>
      <c r="AU16" s="16">
        <v>1.018965221698602</v>
      </c>
      <c r="AV16" s="16">
        <v>1.018965221698602</v>
      </c>
      <c r="AW16" s="16">
        <v>1.018965221698602</v>
      </c>
      <c r="AX16" s="16">
        <v>1.018965221698602</v>
      </c>
      <c r="AY16" s="16">
        <v>1.018965221698602</v>
      </c>
      <c r="AZ16" s="16">
        <v>0</v>
      </c>
      <c r="BA16" s="16">
        <v>1.0128199755103933</v>
      </c>
      <c r="BB16" s="16">
        <v>0.79021099365344583</v>
      </c>
      <c r="BC16" s="16">
        <v>0.7870898545338183</v>
      </c>
      <c r="BD16" s="16">
        <v>0.7870898545338183</v>
      </c>
      <c r="BE16" s="16">
        <v>0.7994538345736879</v>
      </c>
      <c r="BF16" s="16">
        <v>0.99414114950027632</v>
      </c>
      <c r="BG16" s="16">
        <v>0.79223609658962379</v>
      </c>
      <c r="BH16" s="16">
        <v>0.98974980428791592</v>
      </c>
      <c r="BI16" s="16">
        <v>0.80171624982940093</v>
      </c>
      <c r="BJ16" s="16">
        <v>0.99249600374086488</v>
      </c>
      <c r="BK16" s="16"/>
      <c r="BL16" s="16"/>
      <c r="BM16" s="16"/>
      <c r="BN16" s="16"/>
    </row>
    <row r="17" spans="1:66" x14ac:dyDescent="0.25">
      <c r="E17" s="11" t="s">
        <v>51</v>
      </c>
      <c r="F17" s="107" t="s">
        <v>51</v>
      </c>
      <c r="G17" s="30">
        <v>132</v>
      </c>
      <c r="H17" s="20"/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40">
        <v>0</v>
      </c>
      <c r="AS17" s="40">
        <v>0</v>
      </c>
      <c r="AT17" s="16"/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/>
      <c r="BL17" s="16"/>
      <c r="BM17" s="16"/>
      <c r="BN17" s="16"/>
    </row>
    <row r="18" spans="1:66" x14ac:dyDescent="0.25">
      <c r="A18" s="2" t="s">
        <v>365</v>
      </c>
      <c r="E18" s="11" t="s">
        <v>52</v>
      </c>
      <c r="F18" s="102" t="s">
        <v>52</v>
      </c>
      <c r="G18" s="30">
        <v>33</v>
      </c>
      <c r="H18" s="20"/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0.86426936591259151</v>
      </c>
      <c r="AF18" s="121">
        <v>0.92414574919239045</v>
      </c>
      <c r="AG18" s="121">
        <v>0.92414574919239045</v>
      </c>
      <c r="AH18" s="121">
        <v>0.92113679828577544</v>
      </c>
      <c r="AI18" s="121">
        <v>0.92113679828577544</v>
      </c>
      <c r="AJ18" s="121">
        <v>0.92113679828577544</v>
      </c>
      <c r="AK18" s="121">
        <v>0.93529528186330446</v>
      </c>
      <c r="AL18" s="121">
        <v>0.93343418930961386</v>
      </c>
      <c r="AM18" s="121">
        <v>0.96080525477769119</v>
      </c>
      <c r="AN18" s="121">
        <v>0.96080525477769119</v>
      </c>
      <c r="AO18" s="121">
        <v>0.96080525477769119</v>
      </c>
      <c r="AP18" s="121">
        <v>0.96080525477769119</v>
      </c>
      <c r="AQ18" s="121">
        <v>0.96080525477769119</v>
      </c>
      <c r="AR18" s="121">
        <v>0.96080525477769119</v>
      </c>
      <c r="AS18" s="121">
        <v>0.96080525477769119</v>
      </c>
      <c r="AT18" s="16"/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0.86426936591259151</v>
      </c>
      <c r="BF18" s="16">
        <v>0.92414574919239045</v>
      </c>
      <c r="BG18" s="16">
        <v>0.92113679828577544</v>
      </c>
      <c r="BH18" s="16">
        <v>0.93529528186330446</v>
      </c>
      <c r="BI18" s="16">
        <v>0.93343418930961386</v>
      </c>
      <c r="BJ18" s="16">
        <v>0.96080525477769119</v>
      </c>
      <c r="BK18" s="16"/>
      <c r="BL18" s="16"/>
      <c r="BM18" s="16"/>
      <c r="BN18" s="16"/>
    </row>
    <row r="19" spans="1:66" x14ac:dyDescent="0.25">
      <c r="A19" s="2" t="s">
        <v>340</v>
      </c>
      <c r="E19" s="11" t="s">
        <v>53</v>
      </c>
      <c r="F19" s="95" t="s">
        <v>53</v>
      </c>
      <c r="G19" s="30">
        <v>33</v>
      </c>
      <c r="H19" s="20"/>
      <c r="I19" s="16">
        <v>0</v>
      </c>
      <c r="J19" s="16">
        <v>0</v>
      </c>
      <c r="K19" s="16">
        <v>0</v>
      </c>
      <c r="L19" s="16">
        <v>0</v>
      </c>
      <c r="M19" s="121">
        <v>1.0162174881308792</v>
      </c>
      <c r="N19" s="121">
        <v>1.0162174881308792</v>
      </c>
      <c r="O19" s="121">
        <v>1.0162174881308792</v>
      </c>
      <c r="P19" s="121">
        <v>1.0162174881308792</v>
      </c>
      <c r="Q19" s="121">
        <v>1.0162174881308792</v>
      </c>
      <c r="R19" s="121">
        <v>1.0204829908428577</v>
      </c>
      <c r="S19" s="121">
        <v>1.0204829908428577</v>
      </c>
      <c r="T19" s="121">
        <v>1.0204829908428577</v>
      </c>
      <c r="U19" s="121">
        <v>1.0244086134578565</v>
      </c>
      <c r="V19" s="121">
        <v>1.0244086134578565</v>
      </c>
      <c r="W19" s="121">
        <v>1.0244086134578565</v>
      </c>
      <c r="X19" s="121">
        <v>1.0244086134578565</v>
      </c>
      <c r="Y19" s="121">
        <v>1.0244086134578565</v>
      </c>
      <c r="Z19" s="121">
        <v>0.98415544413735268</v>
      </c>
      <c r="AA19" s="121">
        <v>0.98415544413735268</v>
      </c>
      <c r="AB19" s="121">
        <v>0.96472639796915993</v>
      </c>
      <c r="AC19" s="121">
        <v>0.96472639796915993</v>
      </c>
      <c r="AD19" s="121">
        <v>0.96472639796915993</v>
      </c>
      <c r="AE19" s="121">
        <v>0.96754621214224823</v>
      </c>
      <c r="AF19" s="121">
        <v>0.98635242903887188</v>
      </c>
      <c r="AG19" s="121">
        <v>0.98635242903887188</v>
      </c>
      <c r="AH19" s="121">
        <v>0.98357328554333157</v>
      </c>
      <c r="AI19" s="121">
        <v>0.98357328554333157</v>
      </c>
      <c r="AJ19" s="121">
        <v>0.98357328554333157</v>
      </c>
      <c r="AK19" s="121">
        <v>0.99675532021940838</v>
      </c>
      <c r="AL19" s="121">
        <v>0.99503277206347296</v>
      </c>
      <c r="AM19" s="121">
        <v>1.001283228950719</v>
      </c>
      <c r="AN19" s="121">
        <v>1.001283228950719</v>
      </c>
      <c r="AO19" s="121">
        <v>1.001283228950719</v>
      </c>
      <c r="AP19" s="121">
        <v>1.001283228950719</v>
      </c>
      <c r="AQ19" s="121">
        <v>1.001283228950719</v>
      </c>
      <c r="AR19" s="121">
        <v>1.001283228950719</v>
      </c>
      <c r="AS19" s="121">
        <v>1.001283228950719</v>
      </c>
      <c r="AT19" s="16"/>
      <c r="AU19" s="16">
        <v>0</v>
      </c>
      <c r="AV19" s="16">
        <v>0</v>
      </c>
      <c r="AW19" s="16">
        <v>0</v>
      </c>
      <c r="AX19" s="16">
        <v>0</v>
      </c>
      <c r="AY19" s="16">
        <v>1.0162174881308792</v>
      </c>
      <c r="AZ19" s="16">
        <v>1.0204829908428577</v>
      </c>
      <c r="BA19" s="16">
        <v>1.0244086134578565</v>
      </c>
      <c r="BB19" s="16">
        <v>0.98415544413735268</v>
      </c>
      <c r="BC19" s="16">
        <v>0.96472639796915993</v>
      </c>
      <c r="BD19" s="16">
        <v>0.96472639796915993</v>
      </c>
      <c r="BE19" s="16">
        <v>0.96754621214224823</v>
      </c>
      <c r="BF19" s="16">
        <v>0.98635242903887188</v>
      </c>
      <c r="BG19" s="16">
        <v>0.98357328554333157</v>
      </c>
      <c r="BH19" s="16">
        <v>0.99675532021940838</v>
      </c>
      <c r="BI19" s="16">
        <v>0.99503277206347296</v>
      </c>
      <c r="BJ19" s="16">
        <v>1.001283228950719</v>
      </c>
      <c r="BK19" s="16"/>
      <c r="BL19" s="16"/>
      <c r="BM19" s="16"/>
      <c r="BN19" s="16"/>
    </row>
    <row r="20" spans="1:66" x14ac:dyDescent="0.25">
      <c r="E20" s="11" t="s">
        <v>54</v>
      </c>
      <c r="F20" s="107" t="s">
        <v>54</v>
      </c>
      <c r="G20" s="30">
        <v>33</v>
      </c>
      <c r="H20" s="20"/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0.99884793865734434</v>
      </c>
      <c r="AG20" s="16">
        <v>0.99884793865734434</v>
      </c>
      <c r="AH20" s="16">
        <v>0.98467969770765551</v>
      </c>
      <c r="AI20" s="16">
        <v>0.98467969770765551</v>
      </c>
      <c r="AJ20" s="16">
        <v>0.98467969770765551</v>
      </c>
      <c r="AK20" s="16">
        <v>0.99893144676625822</v>
      </c>
      <c r="AL20" s="16">
        <v>0.99656509052664088</v>
      </c>
      <c r="AM20" s="16">
        <v>0.98970414912038485</v>
      </c>
      <c r="AN20" s="16">
        <v>0.98970414912038485</v>
      </c>
      <c r="AO20" s="16">
        <v>0.98970414912038485</v>
      </c>
      <c r="AP20" s="16">
        <v>0.98970414912038485</v>
      </c>
      <c r="AQ20" s="16">
        <v>0.98970414912038485</v>
      </c>
      <c r="AR20" s="40">
        <v>0.98970414912038485</v>
      </c>
      <c r="AS20" s="40">
        <v>0.98970414912038485</v>
      </c>
      <c r="AT20" s="16"/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0.99884793865734434</v>
      </c>
      <c r="BG20" s="16">
        <v>0.98467969770765551</v>
      </c>
      <c r="BH20" s="16">
        <v>0.99893144676625822</v>
      </c>
      <c r="BI20" s="16">
        <v>0.99656509052664088</v>
      </c>
      <c r="BJ20" s="16">
        <v>0.98970414912038485</v>
      </c>
      <c r="BK20" s="16"/>
      <c r="BL20" s="16"/>
      <c r="BM20" s="16"/>
      <c r="BN20" s="16"/>
    </row>
    <row r="21" spans="1:66" x14ac:dyDescent="0.25">
      <c r="A21" s="2" t="s">
        <v>333</v>
      </c>
      <c r="E21" s="11" t="s">
        <v>55</v>
      </c>
      <c r="F21" s="95" t="s">
        <v>55</v>
      </c>
      <c r="G21" s="30">
        <v>33</v>
      </c>
      <c r="H21" s="20"/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21">
        <v>0.92033229169288511</v>
      </c>
      <c r="AI21" s="121">
        <v>0.92033229169288511</v>
      </c>
      <c r="AJ21" s="121">
        <v>0.92033229169288511</v>
      </c>
      <c r="AK21" s="121">
        <v>0.9450652844345967</v>
      </c>
      <c r="AL21" s="121">
        <v>0.95200349429308606</v>
      </c>
      <c r="AM21" s="121">
        <v>0.97311142910882509</v>
      </c>
      <c r="AN21" s="121">
        <v>0.97311142910882509</v>
      </c>
      <c r="AO21" s="121">
        <v>0.97311142910882509</v>
      </c>
      <c r="AP21" s="121">
        <v>0.97311142910882509</v>
      </c>
      <c r="AQ21" s="121">
        <v>0.97311142910882509</v>
      </c>
      <c r="AR21" s="121">
        <v>0.97311142910882509</v>
      </c>
      <c r="AS21" s="121">
        <v>0.97311142910882509</v>
      </c>
      <c r="AT21" s="16"/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0.92033229169288511</v>
      </c>
      <c r="BH21" s="16">
        <v>0.9450652844345967</v>
      </c>
      <c r="BI21" s="16">
        <v>0.95200349429308606</v>
      </c>
      <c r="BJ21" s="16">
        <v>0.97311142910882509</v>
      </c>
      <c r="BK21" s="16"/>
      <c r="BL21" s="16"/>
      <c r="BM21" s="16"/>
      <c r="BN21" s="16"/>
    </row>
    <row r="22" spans="1:66" x14ac:dyDescent="0.25">
      <c r="A22" s="2" t="s">
        <v>366</v>
      </c>
      <c r="E22" s="11" t="s">
        <v>56</v>
      </c>
      <c r="F22" s="102" t="s">
        <v>56</v>
      </c>
      <c r="G22" s="30">
        <v>33</v>
      </c>
      <c r="H22" s="20"/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21">
        <v>0.89419711857612205</v>
      </c>
      <c r="AM22" s="121">
        <v>0.93489267814259203</v>
      </c>
      <c r="AN22" s="121">
        <v>0.93489267814259203</v>
      </c>
      <c r="AO22" s="121">
        <v>0.93489267814259203</v>
      </c>
      <c r="AP22" s="121">
        <v>0.93489267814259203</v>
      </c>
      <c r="AQ22" s="121">
        <v>0.93489267814259203</v>
      </c>
      <c r="AR22" s="121">
        <v>0.93489267814259203</v>
      </c>
      <c r="AS22" s="121">
        <v>0.93489267814259203</v>
      </c>
      <c r="AT22" s="16"/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0.89419711857612205</v>
      </c>
      <c r="BJ22" s="16">
        <v>0.93489267814259203</v>
      </c>
      <c r="BK22" s="16"/>
      <c r="BL22" s="16"/>
      <c r="BM22" s="16"/>
      <c r="BN22" s="16"/>
    </row>
    <row r="23" spans="1:66" x14ac:dyDescent="0.25">
      <c r="A23" s="2" t="s">
        <v>342</v>
      </c>
      <c r="E23" s="11" t="s">
        <v>57</v>
      </c>
      <c r="F23" s="95" t="s">
        <v>57</v>
      </c>
      <c r="G23" s="30">
        <v>33</v>
      </c>
      <c r="H23" s="20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21">
        <v>0.86426936777833352</v>
      </c>
      <c r="AE23" s="121">
        <v>0.86426936777833352</v>
      </c>
      <c r="AF23" s="121">
        <v>0.92414575003871757</v>
      </c>
      <c r="AG23" s="121">
        <v>0.92414575003871757</v>
      </c>
      <c r="AH23" s="121">
        <v>0.92113679913881619</v>
      </c>
      <c r="AI23" s="121">
        <v>0.92113679913881619</v>
      </c>
      <c r="AJ23" s="121">
        <v>0.92113679913881619</v>
      </c>
      <c r="AK23" s="121">
        <v>0.93529528270082796</v>
      </c>
      <c r="AL23" s="121">
        <v>0.93343419015118922</v>
      </c>
      <c r="AM23" s="121">
        <v>0.96080525589330568</v>
      </c>
      <c r="AN23" s="121">
        <v>0.96080525589330568</v>
      </c>
      <c r="AO23" s="121">
        <v>0.96080525589330568</v>
      </c>
      <c r="AP23" s="121">
        <v>0.96080525589330568</v>
      </c>
      <c r="AQ23" s="121">
        <v>0.96080525589330568</v>
      </c>
      <c r="AR23" s="121">
        <v>0.96080525589330568</v>
      </c>
      <c r="AS23" s="121">
        <v>0.96080525589330568</v>
      </c>
      <c r="AT23" s="16"/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0.86426936777833352</v>
      </c>
      <c r="BF23" s="16">
        <v>0.92414575003871757</v>
      </c>
      <c r="BG23" s="16">
        <v>0.92113679913881619</v>
      </c>
      <c r="BH23" s="16">
        <v>0.93529528270082796</v>
      </c>
      <c r="BI23" s="16">
        <v>0.93343419015118922</v>
      </c>
      <c r="BJ23" s="16">
        <v>0.96080525589330568</v>
      </c>
      <c r="BK23" s="16"/>
      <c r="BL23" s="16"/>
      <c r="BM23" s="16"/>
      <c r="BN23" s="16"/>
    </row>
    <row r="24" spans="1:66" x14ac:dyDescent="0.25">
      <c r="A24" s="2" t="s">
        <v>364</v>
      </c>
      <c r="E24" s="11" t="s">
        <v>58</v>
      </c>
      <c r="F24" s="102" t="s">
        <v>58</v>
      </c>
      <c r="G24" s="30">
        <v>33</v>
      </c>
      <c r="H24" s="20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21">
        <v>0.98886680941465599</v>
      </c>
      <c r="AG24" s="121">
        <v>0.98886680941465599</v>
      </c>
      <c r="AH24" s="121">
        <v>0.97996603986575381</v>
      </c>
      <c r="AI24" s="121">
        <v>0.97996603986575381</v>
      </c>
      <c r="AJ24" s="121">
        <v>0.97996603986575381</v>
      </c>
      <c r="AK24" s="121">
        <v>0.99429609068117542</v>
      </c>
      <c r="AL24" s="121">
        <v>0.99191621982482292</v>
      </c>
      <c r="AM24" s="121">
        <v>0.98296017360542931</v>
      </c>
      <c r="AN24" s="121">
        <v>0.98296017360542931</v>
      </c>
      <c r="AO24" s="121">
        <v>0.98296017360542931</v>
      </c>
      <c r="AP24" s="121">
        <v>0.98296017360542931</v>
      </c>
      <c r="AQ24" s="121">
        <v>0.98296017360542931</v>
      </c>
      <c r="AR24" s="121">
        <v>0.98296017360542931</v>
      </c>
      <c r="AS24" s="121">
        <v>0.98296017360542931</v>
      </c>
      <c r="AT24" s="16"/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0.98886680941465599</v>
      </c>
      <c r="BG24" s="16">
        <v>0.97996603986575381</v>
      </c>
      <c r="BH24" s="16">
        <v>0.99429609068117542</v>
      </c>
      <c r="BI24" s="16">
        <v>0.99191621982482292</v>
      </c>
      <c r="BJ24" s="16">
        <v>0.98296017360542931</v>
      </c>
      <c r="BK24" s="16"/>
      <c r="BL24" s="16"/>
      <c r="BM24" s="16"/>
      <c r="BN24" s="16"/>
    </row>
    <row r="25" spans="1:66" x14ac:dyDescent="0.25">
      <c r="E25" s="11" t="s">
        <v>59</v>
      </c>
      <c r="F25" s="107" t="s">
        <v>59</v>
      </c>
      <c r="G25" s="30">
        <v>33</v>
      </c>
      <c r="H25" s="20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0.90400916921959207</v>
      </c>
      <c r="AL25" s="16">
        <v>0.92286083484804926</v>
      </c>
      <c r="AM25" s="16">
        <v>0.95516379604626134</v>
      </c>
      <c r="AN25" s="16">
        <v>0.95516379604626134</v>
      </c>
      <c r="AO25" s="16">
        <v>0.95516379604626134</v>
      </c>
      <c r="AP25" s="16">
        <v>0.95516379604626134</v>
      </c>
      <c r="AQ25" s="16">
        <v>0.95516379604626134</v>
      </c>
      <c r="AR25" s="40">
        <v>0.95516379604626134</v>
      </c>
      <c r="AS25" s="40">
        <v>0.95516379604626134</v>
      </c>
      <c r="AT25" s="16"/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0.90400916921959207</v>
      </c>
      <c r="BI25" s="16">
        <v>0.92286083484804926</v>
      </c>
      <c r="BJ25" s="16">
        <v>0.95516379604626134</v>
      </c>
      <c r="BK25" s="16"/>
      <c r="BL25" s="16"/>
      <c r="BM25" s="16"/>
      <c r="BN25" s="16"/>
    </row>
    <row r="26" spans="1:66" ht="15.75" customHeight="1" x14ac:dyDescent="0.25">
      <c r="A26" s="2" t="s">
        <v>362</v>
      </c>
      <c r="E26" s="11" t="s">
        <v>60</v>
      </c>
      <c r="F26" s="102" t="s">
        <v>60</v>
      </c>
      <c r="G26" s="30">
        <v>33</v>
      </c>
      <c r="H26" s="20"/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21">
        <v>0.99552003938045841</v>
      </c>
      <c r="AG26" s="121">
        <v>0.99552003938045841</v>
      </c>
      <c r="AH26" s="121">
        <v>0.98315263775768413</v>
      </c>
      <c r="AI26" s="121">
        <v>0.98315263775768413</v>
      </c>
      <c r="AJ26" s="121">
        <v>0.98315263775768413</v>
      </c>
      <c r="AK26" s="121">
        <v>0.99743225291704984</v>
      </c>
      <c r="AL26" s="121">
        <v>0.99506109804240417</v>
      </c>
      <c r="AM26" s="121">
        <v>0.98613555771159267</v>
      </c>
      <c r="AN26" s="121">
        <v>0.98613555771159267</v>
      </c>
      <c r="AO26" s="121">
        <v>0.98613555771159267</v>
      </c>
      <c r="AP26" s="121">
        <v>0.98613555771159267</v>
      </c>
      <c r="AQ26" s="121">
        <v>0.98613555771159267</v>
      </c>
      <c r="AR26" s="121">
        <v>0.98613555771159267</v>
      </c>
      <c r="AS26" s="121">
        <v>0.98613555771159267</v>
      </c>
      <c r="AT26" s="16"/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0.99552003938045841</v>
      </c>
      <c r="BG26" s="16">
        <v>0.98315263775768413</v>
      </c>
      <c r="BH26" s="16">
        <v>0.99743225291704984</v>
      </c>
      <c r="BI26" s="16">
        <v>0.99506109804240417</v>
      </c>
      <c r="BJ26" s="16">
        <v>0.98613555771159267</v>
      </c>
      <c r="BK26" s="16"/>
      <c r="BL26" s="16"/>
      <c r="BM26" s="16"/>
      <c r="BN26" s="16"/>
    </row>
    <row r="27" spans="1:66" x14ac:dyDescent="0.25">
      <c r="A27" s="2" t="s">
        <v>360</v>
      </c>
      <c r="E27" s="11" t="s">
        <v>61</v>
      </c>
      <c r="F27" s="102" t="s">
        <v>61</v>
      </c>
      <c r="G27" s="30">
        <v>33</v>
      </c>
      <c r="H27" s="20"/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21">
        <v>0.97735544672584773</v>
      </c>
      <c r="AA27" s="121">
        <v>0.97735544672584773</v>
      </c>
      <c r="AB27" s="121">
        <v>0.97548551392270333</v>
      </c>
      <c r="AC27" s="121">
        <v>0.97548551392270333</v>
      </c>
      <c r="AD27" s="121">
        <v>0.97548551392270333</v>
      </c>
      <c r="AE27" s="121">
        <v>0.99275591372293637</v>
      </c>
      <c r="AF27" s="121">
        <v>1.0024013462568522</v>
      </c>
      <c r="AG27" s="121">
        <v>1.0024013462568522</v>
      </c>
      <c r="AH27" s="121">
        <v>0.98374086729713983</v>
      </c>
      <c r="AI27" s="121">
        <v>0.98374086729713983</v>
      </c>
      <c r="AJ27" s="121">
        <v>0.98374086729713983</v>
      </c>
      <c r="AK27" s="121">
        <v>0.99794391935208349</v>
      </c>
      <c r="AL27" s="121">
        <v>0.99558456225787595</v>
      </c>
      <c r="AM27" s="121">
        <v>1.0007169119736836</v>
      </c>
      <c r="AN27" s="121">
        <v>1.0007169119736836</v>
      </c>
      <c r="AO27" s="121">
        <v>1.0007169119736836</v>
      </c>
      <c r="AP27" s="121">
        <v>1.0007169119736836</v>
      </c>
      <c r="AQ27" s="121">
        <v>1.0007169119736836</v>
      </c>
      <c r="AR27" s="121">
        <v>1.0007169119736836</v>
      </c>
      <c r="AS27" s="121">
        <v>1.0007169119736836</v>
      </c>
      <c r="AT27" s="16"/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0.97735544672584773</v>
      </c>
      <c r="BC27" s="16">
        <v>0.97548551392270333</v>
      </c>
      <c r="BD27" s="16">
        <v>0.97548551392270333</v>
      </c>
      <c r="BE27" s="16">
        <v>0.99275591372293637</v>
      </c>
      <c r="BF27" s="16">
        <v>1.0024013462568522</v>
      </c>
      <c r="BG27" s="16">
        <v>0.98374086729713983</v>
      </c>
      <c r="BH27" s="16">
        <v>0.99794391935208349</v>
      </c>
      <c r="BI27" s="16">
        <v>0.99558456225787595</v>
      </c>
      <c r="BJ27" s="16">
        <v>1.0007169119736836</v>
      </c>
      <c r="BK27" s="16"/>
      <c r="BL27" s="16"/>
      <c r="BM27" s="16"/>
      <c r="BN27" s="16"/>
    </row>
    <row r="28" spans="1:66" x14ac:dyDescent="0.25">
      <c r="A28" s="2" t="s">
        <v>363</v>
      </c>
      <c r="E28" s="11" t="s">
        <v>62</v>
      </c>
      <c r="F28" s="101" t="s">
        <v>62</v>
      </c>
      <c r="G28" s="30">
        <v>33</v>
      </c>
      <c r="H28" s="20"/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40">
        <v>0</v>
      </c>
      <c r="AS28" s="40">
        <v>0</v>
      </c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x14ac:dyDescent="0.25">
      <c r="A29" s="2" t="s">
        <v>359</v>
      </c>
      <c r="E29" s="11" t="s">
        <v>63</v>
      </c>
      <c r="F29" s="102" t="s">
        <v>63</v>
      </c>
      <c r="G29" s="30">
        <v>33</v>
      </c>
      <c r="H29" s="20"/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21">
        <v>0.99936927514082263</v>
      </c>
      <c r="AG29" s="121">
        <v>0.99936927514082263</v>
      </c>
      <c r="AH29" s="121">
        <v>0.9851936392505144</v>
      </c>
      <c r="AI29" s="121">
        <v>0.9851936392505144</v>
      </c>
      <c r="AJ29" s="121">
        <v>0.9851936392505144</v>
      </c>
      <c r="AK29" s="121">
        <v>0.99945282683550507</v>
      </c>
      <c r="AL29" s="121">
        <v>0.99708523550487682</v>
      </c>
      <c r="AM29" s="121">
        <v>0.98624965636304907</v>
      </c>
      <c r="AN29" s="121">
        <v>0.98624965636304907</v>
      </c>
      <c r="AO29" s="121">
        <v>0.98624965636304907</v>
      </c>
      <c r="AP29" s="121">
        <v>0.98624965636304907</v>
      </c>
      <c r="AQ29" s="121">
        <v>0.98624965636304907</v>
      </c>
      <c r="AR29" s="121">
        <v>0.98624965636304907</v>
      </c>
      <c r="AS29" s="121">
        <v>0.98624965636304907</v>
      </c>
      <c r="AT29" s="16"/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0.99936927514082263</v>
      </c>
      <c r="BG29" s="16">
        <v>0.9851936392505144</v>
      </c>
      <c r="BH29" s="16">
        <v>0.99945282683550507</v>
      </c>
      <c r="BI29" s="16">
        <v>0.99708523550487682</v>
      </c>
      <c r="BJ29" s="16">
        <v>0.98624965636304907</v>
      </c>
      <c r="BK29" s="16"/>
      <c r="BL29" s="16"/>
      <c r="BM29" s="16"/>
      <c r="BN29" s="16"/>
    </row>
    <row r="30" spans="1:66" x14ac:dyDescent="0.25">
      <c r="E30" s="11" t="s">
        <v>64</v>
      </c>
      <c r="F30" s="107" t="s">
        <v>64</v>
      </c>
      <c r="G30" s="30">
        <v>33</v>
      </c>
      <c r="H30" s="20"/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0.98249363343437801</v>
      </c>
      <c r="AI30" s="16">
        <v>0.98249363343437801</v>
      </c>
      <c r="AJ30" s="16">
        <v>0.98249363343437801</v>
      </c>
      <c r="AK30" s="16">
        <v>0.99728769077405999</v>
      </c>
      <c r="AL30" s="16">
        <v>0.99555789235255476</v>
      </c>
      <c r="AM30" s="16">
        <v>1.0017105123546546</v>
      </c>
      <c r="AN30" s="16">
        <v>1.0017105123546546</v>
      </c>
      <c r="AO30" s="16">
        <v>1.0017105123546546</v>
      </c>
      <c r="AP30" s="16">
        <v>1.0017105123546546</v>
      </c>
      <c r="AQ30" s="16">
        <v>1.0017105123546546</v>
      </c>
      <c r="AR30" s="40">
        <v>1.0017105123546546</v>
      </c>
      <c r="AS30" s="40">
        <v>1.0017105123546546</v>
      </c>
      <c r="AT30" s="16"/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0.98249363343437801</v>
      </c>
      <c r="BH30" s="16">
        <v>0.99728769077405999</v>
      </c>
      <c r="BI30" s="16">
        <v>0.99555789235255476</v>
      </c>
      <c r="BJ30" s="16">
        <v>1.0017105123546546</v>
      </c>
      <c r="BK30" s="16"/>
      <c r="BL30" s="16"/>
      <c r="BM30" s="16"/>
      <c r="BN30" s="16"/>
    </row>
    <row r="31" spans="1:66" x14ac:dyDescent="0.25">
      <c r="E31" s="11" t="s">
        <v>65</v>
      </c>
      <c r="F31" s="107" t="s">
        <v>65</v>
      </c>
      <c r="G31" s="30">
        <v>33</v>
      </c>
      <c r="H31" s="20"/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40">
        <v>0</v>
      </c>
      <c r="AS31" s="40">
        <v>0</v>
      </c>
      <c r="AT31" s="16"/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/>
      <c r="BL31" s="16"/>
      <c r="BM31" s="16"/>
      <c r="BN31" s="16"/>
    </row>
    <row r="32" spans="1:66" x14ac:dyDescent="0.25">
      <c r="A32" s="2" t="s">
        <v>345</v>
      </c>
      <c r="E32" s="11" t="s">
        <v>66</v>
      </c>
      <c r="F32" s="95" t="s">
        <v>66</v>
      </c>
      <c r="G32" s="30">
        <v>33</v>
      </c>
      <c r="H32" s="20"/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21">
        <v>0.99936927514082252</v>
      </c>
      <c r="AG32" s="121">
        <v>0.99936927514082252</v>
      </c>
      <c r="AH32" s="121">
        <v>0.9851936392505144</v>
      </c>
      <c r="AI32" s="121">
        <v>0.9851936392505144</v>
      </c>
      <c r="AJ32" s="121">
        <v>0.9851936392505144</v>
      </c>
      <c r="AK32" s="121">
        <v>0.99945282683550507</v>
      </c>
      <c r="AL32" s="121">
        <v>0.99708523550487704</v>
      </c>
      <c r="AM32" s="121">
        <v>0.98624929221703039</v>
      </c>
      <c r="AN32" s="121">
        <v>0.98624929221703039</v>
      </c>
      <c r="AO32" s="121">
        <v>0.98624929221703039</v>
      </c>
      <c r="AP32" s="121">
        <v>0.98624929221703039</v>
      </c>
      <c r="AQ32" s="121">
        <v>0.98624929221703039</v>
      </c>
      <c r="AR32" s="121">
        <v>0.98624929221703039</v>
      </c>
      <c r="AS32" s="121">
        <v>0.98624929221703039</v>
      </c>
      <c r="AT32" s="16"/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0.99936927514082252</v>
      </c>
      <c r="BG32" s="16">
        <v>0.9851936392505144</v>
      </c>
      <c r="BH32" s="16">
        <v>0.99945282683550507</v>
      </c>
      <c r="BI32" s="16">
        <v>0.99708523550487704</v>
      </c>
      <c r="BJ32" s="16">
        <v>0.98624929221703039</v>
      </c>
      <c r="BK32" s="16"/>
      <c r="BL32" s="16"/>
      <c r="BM32" s="16"/>
      <c r="BN32" s="16"/>
    </row>
    <row r="33" spans="1:66" ht="15" customHeight="1" x14ac:dyDescent="0.25">
      <c r="A33" s="2" t="s">
        <v>341</v>
      </c>
      <c r="E33" s="11" t="s">
        <v>67</v>
      </c>
      <c r="F33" s="95" t="s">
        <v>67</v>
      </c>
      <c r="G33" s="30">
        <v>33</v>
      </c>
      <c r="H33" s="20"/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21">
        <v>0.99552003938045841</v>
      </c>
      <c r="AG33" s="121">
        <v>0.99552003938045841</v>
      </c>
      <c r="AH33" s="121">
        <v>0.98315263775768413</v>
      </c>
      <c r="AI33" s="121">
        <v>0.98315263775768413</v>
      </c>
      <c r="AJ33" s="121">
        <v>0.98315263775768413</v>
      </c>
      <c r="AK33" s="121">
        <v>0.99743225291704984</v>
      </c>
      <c r="AL33" s="121">
        <v>0.99506109804240417</v>
      </c>
      <c r="AM33" s="121">
        <v>0.98613555719849988</v>
      </c>
      <c r="AN33" s="121">
        <v>0.98613555719849988</v>
      </c>
      <c r="AO33" s="121">
        <v>0.98613555719849988</v>
      </c>
      <c r="AP33" s="121">
        <v>0.98613555719849988</v>
      </c>
      <c r="AQ33" s="121">
        <v>0.98613555719849988</v>
      </c>
      <c r="AR33" s="121">
        <v>0.98613555719849988</v>
      </c>
      <c r="AS33" s="121">
        <v>0.98613555719849988</v>
      </c>
      <c r="AT33" s="16"/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0.99552003938045841</v>
      </c>
      <c r="BG33" s="16">
        <v>0.98315263775768413</v>
      </c>
      <c r="BH33" s="16">
        <v>0.99743225291704984</v>
      </c>
      <c r="BI33" s="16">
        <v>0.99506109804240417</v>
      </c>
      <c r="BJ33" s="16">
        <v>0.98613555719849988</v>
      </c>
      <c r="BK33" s="16"/>
      <c r="BL33" s="16"/>
      <c r="BM33" s="16"/>
      <c r="BN33" s="16"/>
    </row>
    <row r="34" spans="1:66" ht="15" customHeight="1" x14ac:dyDescent="0.25">
      <c r="E34" s="11" t="s">
        <v>68</v>
      </c>
      <c r="F34" s="107" t="s">
        <v>68</v>
      </c>
      <c r="G34" s="30">
        <v>0.68999999761581421</v>
      </c>
      <c r="H34" s="20"/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40">
        <v>0</v>
      </c>
      <c r="AS34" s="40">
        <v>0</v>
      </c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ht="15" customHeight="1" x14ac:dyDescent="0.25">
      <c r="A35" s="2" t="s">
        <v>358</v>
      </c>
      <c r="E35" s="11" t="s">
        <v>69</v>
      </c>
      <c r="F35" s="102" t="s">
        <v>69</v>
      </c>
      <c r="G35" s="30">
        <v>33</v>
      </c>
      <c r="H35" s="20"/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21">
        <v>0.91944402937754954</v>
      </c>
      <c r="AK35" s="121">
        <v>0.97356473511404895</v>
      </c>
      <c r="AL35" s="121">
        <v>0.95421636892014006</v>
      </c>
      <c r="AM35" s="121">
        <v>0.9620441466790034</v>
      </c>
      <c r="AN35" s="121">
        <v>0.9620441466790034</v>
      </c>
      <c r="AO35" s="121">
        <v>0.9620441466790034</v>
      </c>
      <c r="AP35" s="121">
        <v>0.9620441466790034</v>
      </c>
      <c r="AQ35" s="121">
        <v>0.9620441466790034</v>
      </c>
      <c r="AR35" s="121">
        <v>0.9620441466790034</v>
      </c>
      <c r="AS35" s="121">
        <v>0.9620441466790034</v>
      </c>
      <c r="AT35" s="16"/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0.91944402937754954</v>
      </c>
      <c r="BH35" s="16">
        <v>0.97356473511404895</v>
      </c>
      <c r="BI35" s="16">
        <v>0.95421636892014006</v>
      </c>
      <c r="BJ35" s="16">
        <v>0.9620441466790034</v>
      </c>
      <c r="BK35" s="16"/>
      <c r="BL35" s="16"/>
      <c r="BM35" s="16"/>
      <c r="BN35" s="16"/>
    </row>
    <row r="36" spans="1:66" ht="15" customHeight="1" x14ac:dyDescent="0.25">
      <c r="A36" s="2" t="s">
        <v>332</v>
      </c>
      <c r="E36" s="11" t="s">
        <v>70</v>
      </c>
      <c r="F36" s="95" t="s">
        <v>70</v>
      </c>
      <c r="G36" s="30">
        <v>33</v>
      </c>
      <c r="H36" s="20"/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21">
        <v>0.91944684450610581</v>
      </c>
      <c r="AK36" s="121">
        <v>0.97356539969536926</v>
      </c>
      <c r="AL36" s="121">
        <v>0.95421704005579722</v>
      </c>
      <c r="AM36" s="121">
        <v>0.96204635754908185</v>
      </c>
      <c r="AN36" s="121">
        <v>0.96204635754908185</v>
      </c>
      <c r="AO36" s="121">
        <v>0.96204635754908185</v>
      </c>
      <c r="AP36" s="121">
        <v>0.96204635754908185</v>
      </c>
      <c r="AQ36" s="121">
        <v>0.96204635754908185</v>
      </c>
      <c r="AR36" s="121">
        <v>0.96204635754908185</v>
      </c>
      <c r="AS36" s="121">
        <v>0.96204635754908185</v>
      </c>
      <c r="AT36" s="16"/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0.91944684450610581</v>
      </c>
      <c r="BH36" s="16">
        <v>0.97356539969536926</v>
      </c>
      <c r="BI36" s="16">
        <v>0.95421704005579722</v>
      </c>
      <c r="BJ36" s="16">
        <v>0.96204635754908185</v>
      </c>
      <c r="BK36" s="16"/>
      <c r="BL36" s="16"/>
      <c r="BM36" s="16"/>
      <c r="BN36" s="16"/>
    </row>
    <row r="37" spans="1:66" ht="15" customHeight="1" x14ac:dyDescent="0.25">
      <c r="A37" s="2" t="s">
        <v>357</v>
      </c>
      <c r="E37" s="11" t="s">
        <v>71</v>
      </c>
      <c r="F37" s="102" t="s">
        <v>71</v>
      </c>
      <c r="G37" s="30">
        <v>33</v>
      </c>
      <c r="H37" s="20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21">
        <v>0.89285427694600161</v>
      </c>
      <c r="AL37" s="121">
        <v>0.91498805240153958</v>
      </c>
      <c r="AM37" s="121">
        <v>0.9504015084374493</v>
      </c>
      <c r="AN37" s="121">
        <v>0.9504015084374493</v>
      </c>
      <c r="AO37" s="121">
        <v>0.9504015084374493</v>
      </c>
      <c r="AP37" s="121">
        <v>0.9504015084374493</v>
      </c>
      <c r="AQ37" s="121">
        <v>0.9504015084374493</v>
      </c>
      <c r="AR37" s="121">
        <v>0.9504015084374493</v>
      </c>
      <c r="AS37" s="121">
        <v>0.9504015084374493</v>
      </c>
      <c r="AT37" s="16"/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0.89285427694600161</v>
      </c>
      <c r="BI37" s="16">
        <v>0.91498805240153958</v>
      </c>
      <c r="BJ37" s="16">
        <v>0.9504015084374493</v>
      </c>
      <c r="BK37" s="16"/>
      <c r="BL37" s="16"/>
      <c r="BM37" s="16"/>
      <c r="BN37" s="16"/>
    </row>
    <row r="38" spans="1:66" ht="15" customHeight="1" x14ac:dyDescent="0.25">
      <c r="A38" s="2" t="s">
        <v>344</v>
      </c>
      <c r="E38" s="11" t="s">
        <v>72</v>
      </c>
      <c r="F38" s="95" t="s">
        <v>72</v>
      </c>
      <c r="G38" s="30">
        <v>33</v>
      </c>
      <c r="H38" s="20"/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21">
        <v>0.95358371505187423</v>
      </c>
      <c r="AF38" s="121">
        <v>0.9769351013496762</v>
      </c>
      <c r="AG38" s="121">
        <v>0.9769351013496762</v>
      </c>
      <c r="AH38" s="121">
        <v>0.96921614300380488</v>
      </c>
      <c r="AI38" s="121">
        <v>0.96921614300380488</v>
      </c>
      <c r="AJ38" s="121">
        <v>0.96921614300380488</v>
      </c>
      <c r="AK38" s="121">
        <v>0.98366201445186563</v>
      </c>
      <c r="AL38" s="121">
        <v>0.9812533225079163</v>
      </c>
      <c r="AM38" s="121">
        <v>0.99190816683139715</v>
      </c>
      <c r="AN38" s="121">
        <v>0.99190816683139715</v>
      </c>
      <c r="AO38" s="121">
        <v>0.99190816683139715</v>
      </c>
      <c r="AP38" s="121">
        <v>0.99190816683139715</v>
      </c>
      <c r="AQ38" s="121">
        <v>0.99190816683139715</v>
      </c>
      <c r="AR38" s="121">
        <v>0.99190816683139715</v>
      </c>
      <c r="AS38" s="121">
        <v>0.99190816683139715</v>
      </c>
      <c r="AT38" s="16"/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0.95358371505187423</v>
      </c>
      <c r="BF38" s="16">
        <v>0.9769351013496762</v>
      </c>
      <c r="BG38" s="16">
        <v>0.96921614300380488</v>
      </c>
      <c r="BH38" s="16">
        <v>0.98366201445186563</v>
      </c>
      <c r="BI38" s="16">
        <v>0.9812533225079163</v>
      </c>
      <c r="BJ38" s="16">
        <v>0.99190816683139715</v>
      </c>
      <c r="BK38" s="16"/>
      <c r="BL38" s="16"/>
      <c r="BM38" s="16"/>
      <c r="BN38" s="16"/>
    </row>
    <row r="39" spans="1:66" ht="15" customHeight="1" x14ac:dyDescent="0.25">
      <c r="A39" s="2" t="s">
        <v>361</v>
      </c>
      <c r="E39" s="11" t="s">
        <v>73</v>
      </c>
      <c r="F39" s="102" t="s">
        <v>73</v>
      </c>
      <c r="G39" s="30">
        <v>33</v>
      </c>
      <c r="H39" s="20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21">
        <v>0.9647262566180107</v>
      </c>
      <c r="AC39" s="121">
        <v>0.9647262566180107</v>
      </c>
      <c r="AD39" s="121">
        <v>0.9647262566180107</v>
      </c>
      <c r="AE39" s="121">
        <v>0.96754641984292189</v>
      </c>
      <c r="AF39" s="121">
        <v>0.98635263643188209</v>
      </c>
      <c r="AG39" s="121">
        <v>0.98635263643188209</v>
      </c>
      <c r="AH39" s="121">
        <v>0.98357349194095045</v>
      </c>
      <c r="AI39" s="121">
        <v>0.98357349194095045</v>
      </c>
      <c r="AJ39" s="121">
        <v>0.98357349194095045</v>
      </c>
      <c r="AK39" s="121">
        <v>0.99675552429533809</v>
      </c>
      <c r="AL39" s="121">
        <v>0.99503297553110348</v>
      </c>
      <c r="AM39" s="121">
        <v>1.0012834345901669</v>
      </c>
      <c r="AN39" s="121">
        <v>1.0012834345901669</v>
      </c>
      <c r="AO39" s="121">
        <v>1.0012834345901669</v>
      </c>
      <c r="AP39" s="121">
        <v>1.0012834345901669</v>
      </c>
      <c r="AQ39" s="121">
        <v>1.0012834345901669</v>
      </c>
      <c r="AR39" s="121">
        <v>1.0012834345901669</v>
      </c>
      <c r="AS39" s="121">
        <v>1.0012834345901669</v>
      </c>
      <c r="AT39" s="16"/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0.9647262566180107</v>
      </c>
      <c r="BD39" s="16">
        <v>0.9647262566180107</v>
      </c>
      <c r="BE39" s="16">
        <v>0.96754641984292189</v>
      </c>
      <c r="BF39" s="16">
        <v>0.98635263643188209</v>
      </c>
      <c r="BG39" s="16">
        <v>0.98357349194095045</v>
      </c>
      <c r="BH39" s="16">
        <v>0.99675552429533809</v>
      </c>
      <c r="BI39" s="16">
        <v>0.99503297553110348</v>
      </c>
      <c r="BJ39" s="16">
        <v>1.0012834345901669</v>
      </c>
      <c r="BK39" s="16"/>
      <c r="BL39" s="16"/>
      <c r="BM39" s="16"/>
      <c r="BN39" s="16"/>
    </row>
    <row r="40" spans="1:66" ht="15" customHeight="1" x14ac:dyDescent="0.25">
      <c r="A40" s="2" t="s">
        <v>356</v>
      </c>
      <c r="E40" s="11" t="s">
        <v>74</v>
      </c>
      <c r="F40" s="102" t="s">
        <v>74</v>
      </c>
      <c r="G40" s="30">
        <v>33</v>
      </c>
      <c r="H40" s="20"/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21">
        <v>0.88126467490736604</v>
      </c>
      <c r="AL40" s="121">
        <v>0.90673807966510123</v>
      </c>
      <c r="AM40" s="121">
        <v>0.94403142159180242</v>
      </c>
      <c r="AN40" s="121">
        <v>0.94403142159180242</v>
      </c>
      <c r="AO40" s="121">
        <v>0.94403142159180242</v>
      </c>
      <c r="AP40" s="121">
        <v>0.94403142159180242</v>
      </c>
      <c r="AQ40" s="121">
        <v>0.94403142159180242</v>
      </c>
      <c r="AR40" s="121">
        <v>0.94403142159180242</v>
      </c>
      <c r="AS40" s="121">
        <v>0.94403142159180242</v>
      </c>
      <c r="AT40" s="16"/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0.88126467490736604</v>
      </c>
      <c r="BI40" s="16">
        <v>0.90673807966510123</v>
      </c>
      <c r="BJ40" s="16">
        <v>0.94403142159180242</v>
      </c>
      <c r="BK40" s="16"/>
      <c r="BL40" s="16"/>
      <c r="BM40" s="16"/>
      <c r="BN40" s="16"/>
    </row>
    <row r="41" spans="1:66" ht="15" customHeight="1" x14ac:dyDescent="0.25">
      <c r="A41" s="2" t="s">
        <v>326</v>
      </c>
      <c r="D41" s="2" t="s">
        <v>315</v>
      </c>
      <c r="E41" s="11" t="s">
        <v>75</v>
      </c>
      <c r="F41" s="95" t="s">
        <v>75</v>
      </c>
      <c r="G41" s="30">
        <v>33</v>
      </c>
      <c r="H41" s="20"/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21">
        <v>1.0151776370518211</v>
      </c>
      <c r="O41" s="121">
        <v>1.0151776370518211</v>
      </c>
      <c r="P41" s="121">
        <v>1.0161305853557234</v>
      </c>
      <c r="Q41" s="121">
        <v>1.0161305853557234</v>
      </c>
      <c r="R41" s="121">
        <v>1.0203761423488173</v>
      </c>
      <c r="S41" s="121">
        <v>1.0203761423488173</v>
      </c>
      <c r="T41" s="121">
        <v>1.0203761423488173</v>
      </c>
      <c r="U41" s="121">
        <v>1.0242834818974489</v>
      </c>
      <c r="V41" s="121">
        <v>1.0242834818974489</v>
      </c>
      <c r="W41" s="121">
        <v>1.0242834818974489</v>
      </c>
      <c r="X41" s="121">
        <v>1.0242834818974489</v>
      </c>
      <c r="Y41" s="121">
        <v>1.0242834818974489</v>
      </c>
      <c r="Z41" s="121">
        <v>0.98422123312633036</v>
      </c>
      <c r="AA41" s="121">
        <v>0.98422123312633036</v>
      </c>
      <c r="AB41" s="121">
        <v>0.98033380127212821</v>
      </c>
      <c r="AC41" s="121">
        <v>0.98033380127212821</v>
      </c>
      <c r="AD41" s="121">
        <v>0.98033380127212821</v>
      </c>
      <c r="AE41" s="121">
        <v>0.99573336380078592</v>
      </c>
      <c r="AF41" s="121">
        <v>1.005342394741517</v>
      </c>
      <c r="AG41" s="121">
        <v>1.005342394741517</v>
      </c>
      <c r="AH41" s="121">
        <v>0.98674353856762265</v>
      </c>
      <c r="AI41" s="121">
        <v>0.98674353856762265</v>
      </c>
      <c r="AJ41" s="121">
        <v>0.98674353856762265</v>
      </c>
      <c r="AK41" s="121">
        <v>1.0009016734497145</v>
      </c>
      <c r="AL41" s="121">
        <v>0.99855124052573352</v>
      </c>
      <c r="AM41" s="121">
        <v>1.0036788212094689</v>
      </c>
      <c r="AN41" s="121">
        <v>1.0036788212094689</v>
      </c>
      <c r="AO41" s="121">
        <v>1.0036788212094689</v>
      </c>
      <c r="AP41" s="121">
        <v>1.0036788212094689</v>
      </c>
      <c r="AQ41" s="121">
        <v>1.0036788212094689</v>
      </c>
      <c r="AR41" s="121">
        <v>1.0036788212094689</v>
      </c>
      <c r="AS41" s="121">
        <v>1.0036788212094689</v>
      </c>
      <c r="AT41" s="16"/>
      <c r="AU41" s="16">
        <v>0</v>
      </c>
      <c r="AV41" s="16">
        <v>0</v>
      </c>
      <c r="AW41" s="16">
        <v>1.0186818149392296</v>
      </c>
      <c r="AX41" s="16">
        <v>1.0151776370518211</v>
      </c>
      <c r="AY41" s="16">
        <v>1.0161305853557234</v>
      </c>
      <c r="AZ41" s="16">
        <v>1.0203761423488173</v>
      </c>
      <c r="BA41" s="16">
        <v>1.0242834818974489</v>
      </c>
      <c r="BB41" s="16">
        <v>0.98422123312633036</v>
      </c>
      <c r="BC41" s="16">
        <v>0.98033380127212821</v>
      </c>
      <c r="BD41" s="16">
        <v>0.98033380127212821</v>
      </c>
      <c r="BE41" s="16">
        <v>0.99573336380078592</v>
      </c>
      <c r="BF41" s="16">
        <v>1.005342394741517</v>
      </c>
      <c r="BG41" s="16">
        <v>0.98674353856762265</v>
      </c>
      <c r="BH41" s="16">
        <v>1.0009016734497145</v>
      </c>
      <c r="BI41" s="16">
        <v>0.99855124052573352</v>
      </c>
      <c r="BJ41" s="16">
        <v>1.0036788212094689</v>
      </c>
      <c r="BK41" s="16"/>
      <c r="BL41" s="16"/>
      <c r="BM41" s="16"/>
      <c r="BN41" s="16"/>
    </row>
    <row r="42" spans="1:66" ht="15" customHeight="1" x14ac:dyDescent="0.25">
      <c r="A42" s="2" t="s">
        <v>327</v>
      </c>
      <c r="D42" s="2" t="s">
        <v>315</v>
      </c>
      <c r="E42" s="11" t="s">
        <v>76</v>
      </c>
      <c r="F42" s="95" t="s">
        <v>76</v>
      </c>
      <c r="G42" s="30">
        <v>33</v>
      </c>
      <c r="H42" s="20"/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21">
        <v>1.0151776370518211</v>
      </c>
      <c r="O42" s="121">
        <v>1.0151776370518211</v>
      </c>
      <c r="P42" s="121">
        <v>1.0161305853557234</v>
      </c>
      <c r="Q42" s="121">
        <v>1.0161305853557234</v>
      </c>
      <c r="R42" s="121">
        <v>1.0203761423488173</v>
      </c>
      <c r="S42" s="121">
        <v>1.0203761423488173</v>
      </c>
      <c r="T42" s="121">
        <v>1.0203761423488173</v>
      </c>
      <c r="U42" s="121">
        <v>1.0242834818974489</v>
      </c>
      <c r="V42" s="121">
        <v>1.0242834818974489</v>
      </c>
      <c r="W42" s="121">
        <v>1.0242834818974489</v>
      </c>
      <c r="X42" s="121">
        <v>1.0242834818974489</v>
      </c>
      <c r="Y42" s="121">
        <v>1.0242834818974489</v>
      </c>
      <c r="Z42" s="121">
        <v>0.98422123312633036</v>
      </c>
      <c r="AA42" s="121">
        <v>0.98422123312633036</v>
      </c>
      <c r="AB42" s="121">
        <v>0.98033380127212821</v>
      </c>
      <c r="AC42" s="121">
        <v>0.98033380127212821</v>
      </c>
      <c r="AD42" s="121">
        <v>0.98033380127212821</v>
      </c>
      <c r="AE42" s="121">
        <v>0.99573336380078592</v>
      </c>
      <c r="AF42" s="121">
        <v>1.005342394741517</v>
      </c>
      <c r="AG42" s="121">
        <v>1.005342394741517</v>
      </c>
      <c r="AH42" s="121">
        <v>0.98674353856762265</v>
      </c>
      <c r="AI42" s="121">
        <v>0.98674353856762265</v>
      </c>
      <c r="AJ42" s="121">
        <v>0.98674353856762265</v>
      </c>
      <c r="AK42" s="121">
        <v>1.0009016734497145</v>
      </c>
      <c r="AL42" s="121">
        <v>0.99855124052573352</v>
      </c>
      <c r="AM42" s="121">
        <v>1.0036788212094689</v>
      </c>
      <c r="AN42" s="121">
        <v>1.0036788212094689</v>
      </c>
      <c r="AO42" s="121">
        <v>1.0036788212094689</v>
      </c>
      <c r="AP42" s="121">
        <v>1.0036788212094689</v>
      </c>
      <c r="AQ42" s="121">
        <v>1.0036788212094689</v>
      </c>
      <c r="AR42" s="121">
        <v>1.0036788212094689</v>
      </c>
      <c r="AS42" s="121">
        <v>1.0036788212094689</v>
      </c>
      <c r="AT42" s="16"/>
      <c r="AU42" s="16">
        <v>0</v>
      </c>
      <c r="AV42" s="16">
        <v>0</v>
      </c>
      <c r="AW42" s="16">
        <v>1.0186818149392296</v>
      </c>
      <c r="AX42" s="16">
        <v>1.0151776370518211</v>
      </c>
      <c r="AY42" s="16">
        <v>1.0161305853557234</v>
      </c>
      <c r="AZ42" s="16">
        <v>1.0203761423488173</v>
      </c>
      <c r="BA42" s="16">
        <v>1.0242834818974489</v>
      </c>
      <c r="BB42" s="16">
        <v>0.98422123312633036</v>
      </c>
      <c r="BC42" s="16">
        <v>0.98033380127212821</v>
      </c>
      <c r="BD42" s="16">
        <v>0.98033380127212821</v>
      </c>
      <c r="BE42" s="16">
        <v>0.99573336380078592</v>
      </c>
      <c r="BF42" s="16">
        <v>1.005342394741517</v>
      </c>
      <c r="BG42" s="16">
        <v>0.98674353856762265</v>
      </c>
      <c r="BH42" s="16">
        <v>1.0009016734497145</v>
      </c>
      <c r="BI42" s="16">
        <v>0.99855124052573352</v>
      </c>
      <c r="BJ42" s="16">
        <v>1.0036788212094689</v>
      </c>
      <c r="BK42" s="16"/>
      <c r="BL42" s="16"/>
      <c r="BM42" s="16"/>
      <c r="BN42" s="16"/>
    </row>
    <row r="43" spans="1:66" ht="15" customHeight="1" x14ac:dyDescent="0.25">
      <c r="A43" s="2" t="s">
        <v>367</v>
      </c>
      <c r="E43" s="11" t="s">
        <v>77</v>
      </c>
      <c r="F43" s="102" t="s">
        <v>77</v>
      </c>
      <c r="G43" s="30">
        <v>33</v>
      </c>
      <c r="H43" s="20"/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21">
        <v>0.95358235413251791</v>
      </c>
      <c r="AF43" s="121">
        <v>0.97693459456199361</v>
      </c>
      <c r="AG43" s="121">
        <v>0.97693459456199361</v>
      </c>
      <c r="AH43" s="121">
        <v>0.96921611426325716</v>
      </c>
      <c r="AI43" s="121">
        <v>0.96921611426325716</v>
      </c>
      <c r="AJ43" s="121">
        <v>0.96921611426325716</v>
      </c>
      <c r="AK43" s="121">
        <v>0.98366198935203941</v>
      </c>
      <c r="AL43" s="121">
        <v>0.98125329421396212</v>
      </c>
      <c r="AM43" s="121">
        <v>0.99190805774842894</v>
      </c>
      <c r="AN43" s="121">
        <v>0.99190805774842894</v>
      </c>
      <c r="AO43" s="121">
        <v>0.99190805774842894</v>
      </c>
      <c r="AP43" s="121">
        <v>0.99190805774842894</v>
      </c>
      <c r="AQ43" s="121">
        <v>0.99190805774842894</v>
      </c>
      <c r="AR43" s="121">
        <v>0.99190805774842894</v>
      </c>
      <c r="AS43" s="121">
        <v>0.99190805774842894</v>
      </c>
      <c r="AT43" s="16"/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0.95358235413251791</v>
      </c>
      <c r="BF43" s="16">
        <v>0.97693459456199361</v>
      </c>
      <c r="BG43" s="16">
        <v>0.96921611426325716</v>
      </c>
      <c r="BH43" s="16">
        <v>0.98366198935203941</v>
      </c>
      <c r="BI43" s="16">
        <v>0.98125329421396212</v>
      </c>
      <c r="BJ43" s="16">
        <v>0.99190805774842894</v>
      </c>
      <c r="BK43" s="16"/>
      <c r="BL43" s="16"/>
      <c r="BM43" s="16"/>
      <c r="BN43" s="16"/>
    </row>
    <row r="44" spans="1:66" ht="15" customHeight="1" x14ac:dyDescent="0.25">
      <c r="A44" s="2" t="s">
        <v>343</v>
      </c>
      <c r="E44" s="11" t="s">
        <v>78</v>
      </c>
      <c r="F44" s="95" t="s">
        <v>78</v>
      </c>
      <c r="G44" s="30">
        <v>11</v>
      </c>
      <c r="H44" s="20"/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21">
        <v>1.0004307219857398</v>
      </c>
      <c r="AG44" s="121">
        <v>1.0004307219857398</v>
      </c>
      <c r="AH44" s="121">
        <v>0.99324324372415473</v>
      </c>
      <c r="AI44" s="121">
        <v>0.99324324372415473</v>
      </c>
      <c r="AJ44" s="121">
        <v>0.99324324372415473</v>
      </c>
      <c r="AK44" s="121">
        <v>0.9926488289345069</v>
      </c>
      <c r="AL44" s="121">
        <v>0.9902644210919842</v>
      </c>
      <c r="AM44" s="121">
        <v>0.99628872281870573</v>
      </c>
      <c r="AN44" s="121">
        <v>0.99628872281870573</v>
      </c>
      <c r="AO44" s="121">
        <v>0.99628872281870573</v>
      </c>
      <c r="AP44" s="121">
        <v>0.99628872281870573</v>
      </c>
      <c r="AQ44" s="121">
        <v>0.99628872281870573</v>
      </c>
      <c r="AR44" s="121">
        <v>0.99628872281870573</v>
      </c>
      <c r="AS44" s="121">
        <v>0.99628872281870573</v>
      </c>
      <c r="AT44" s="16"/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1.0004307219857398</v>
      </c>
      <c r="BG44" s="16">
        <v>0.99324324372415473</v>
      </c>
      <c r="BH44" s="16">
        <v>0.9926488289345069</v>
      </c>
      <c r="BI44" s="16">
        <v>0.9902644210919842</v>
      </c>
      <c r="BJ44" s="16">
        <v>0.99628872281870573</v>
      </c>
      <c r="BK44" s="16"/>
      <c r="BL44" s="16"/>
      <c r="BM44" s="16"/>
      <c r="BN44" s="16"/>
    </row>
    <row r="45" spans="1:66" ht="15" customHeight="1" x14ac:dyDescent="0.25">
      <c r="A45" s="2" t="s">
        <v>355</v>
      </c>
      <c r="E45" s="11" t="s">
        <v>79</v>
      </c>
      <c r="F45" s="103" t="s">
        <v>79</v>
      </c>
      <c r="G45" s="30">
        <v>33</v>
      </c>
      <c r="H45" s="20"/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21">
        <v>0.97734377770757752</v>
      </c>
      <c r="AB45" s="121">
        <v>0.97548045674916817</v>
      </c>
      <c r="AC45" s="121">
        <v>0.97548045674916817</v>
      </c>
      <c r="AD45" s="121">
        <v>0.97548045674916817</v>
      </c>
      <c r="AE45" s="121">
        <v>0.9927551110062689</v>
      </c>
      <c r="AF45" s="121">
        <v>1.0024006586068432</v>
      </c>
      <c r="AG45" s="121">
        <v>1.0024006586068432</v>
      </c>
      <c r="AH45" s="121">
        <v>0.98374009154398023</v>
      </c>
      <c r="AI45" s="121">
        <v>0.98374009154398023</v>
      </c>
      <c r="AJ45" s="121">
        <v>0.98374009154398023</v>
      </c>
      <c r="AK45" s="121">
        <v>0.99794317906490049</v>
      </c>
      <c r="AL45" s="121">
        <v>0.99558379373335559</v>
      </c>
      <c r="AM45" s="121">
        <v>1.0007454665312896</v>
      </c>
      <c r="AN45" s="121">
        <v>1.0007454665312896</v>
      </c>
      <c r="AO45" s="121">
        <v>1.0007454665312896</v>
      </c>
      <c r="AP45" s="121">
        <v>1.0007454665312896</v>
      </c>
      <c r="AQ45" s="121">
        <v>1.0007454665312896</v>
      </c>
      <c r="AR45" s="121">
        <v>1.0007454665312896</v>
      </c>
      <c r="AS45" s="121">
        <v>1.0007454665312896</v>
      </c>
      <c r="AT45" s="16"/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0.97734377770757752</v>
      </c>
      <c r="BC45" s="16">
        <v>0.97548045674916817</v>
      </c>
      <c r="BD45" s="16">
        <v>0.97548045674916817</v>
      </c>
      <c r="BE45" s="16">
        <v>0.9927551110062689</v>
      </c>
      <c r="BF45" s="16">
        <v>1.0024006586068432</v>
      </c>
      <c r="BG45" s="16">
        <v>0.98374009154398023</v>
      </c>
      <c r="BH45" s="16">
        <v>0.99794317906490049</v>
      </c>
      <c r="BI45" s="16">
        <v>0.99558379373335559</v>
      </c>
      <c r="BJ45" s="16">
        <v>1.0007454665312896</v>
      </c>
      <c r="BK45" s="16"/>
      <c r="BL45" s="16"/>
      <c r="BM45" s="16"/>
      <c r="BN45" s="16"/>
    </row>
    <row r="46" spans="1:66" ht="15" customHeight="1" x14ac:dyDescent="0.25">
      <c r="A46" s="2" t="s">
        <v>330</v>
      </c>
      <c r="E46" s="11" t="s">
        <v>80</v>
      </c>
      <c r="F46" s="95" t="s">
        <v>80</v>
      </c>
      <c r="G46" s="30">
        <v>11</v>
      </c>
      <c r="H46" s="20"/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21">
        <v>1.0042161811709087</v>
      </c>
      <c r="AA46" s="121">
        <v>1.0042161811709087</v>
      </c>
      <c r="AB46" s="121">
        <v>1.0054981529763667</v>
      </c>
      <c r="AC46" s="121">
        <v>1.0054981529763667</v>
      </c>
      <c r="AD46" s="121">
        <v>1.0054981529763667</v>
      </c>
      <c r="AE46" s="121">
        <v>1.0004732118084918</v>
      </c>
      <c r="AF46" s="121">
        <v>1.0102409104476557</v>
      </c>
      <c r="AG46" s="121">
        <v>1.0102409104476557</v>
      </c>
      <c r="AH46" s="121">
        <v>1.0034930646530031</v>
      </c>
      <c r="AI46" s="121">
        <v>1.0034930646530031</v>
      </c>
      <c r="AJ46" s="121">
        <v>1.0034930646530031</v>
      </c>
      <c r="AK46" s="121">
        <v>1.0057272918921514</v>
      </c>
      <c r="AL46" s="121">
        <v>1.003337970601802</v>
      </c>
      <c r="AM46" s="121">
        <v>1.0085464052357207</v>
      </c>
      <c r="AN46" s="121">
        <v>1.0085464052357207</v>
      </c>
      <c r="AO46" s="121">
        <v>1.0085464052357207</v>
      </c>
      <c r="AP46" s="121">
        <v>1.0085464052357207</v>
      </c>
      <c r="AQ46" s="121">
        <v>1.0085464052357207</v>
      </c>
      <c r="AR46" s="121">
        <v>1.0085464052357207</v>
      </c>
      <c r="AS46" s="121">
        <v>1.0085464052357207</v>
      </c>
      <c r="AT46" s="16"/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1.0042161811709087</v>
      </c>
      <c r="BC46" s="16">
        <v>1.0054981529763667</v>
      </c>
      <c r="BD46" s="16">
        <v>1.0054981529763667</v>
      </c>
      <c r="BE46" s="16">
        <v>1.0004732118084918</v>
      </c>
      <c r="BF46" s="16">
        <v>1.0102409104476557</v>
      </c>
      <c r="BG46" s="16">
        <v>1.0034930646530031</v>
      </c>
      <c r="BH46" s="16">
        <v>1.0057272918921514</v>
      </c>
      <c r="BI46" s="16">
        <v>1.003337970601802</v>
      </c>
      <c r="BJ46" s="16">
        <v>1.0085464052357207</v>
      </c>
      <c r="BK46" s="16"/>
      <c r="BL46" s="16"/>
      <c r="BM46" s="16"/>
      <c r="BN46" s="16"/>
    </row>
    <row r="47" spans="1:66" ht="15" customHeight="1" x14ac:dyDescent="0.25">
      <c r="A47" s="2" t="s">
        <v>329</v>
      </c>
      <c r="E47" s="11" t="s">
        <v>81</v>
      </c>
      <c r="F47" s="95" t="s">
        <v>81</v>
      </c>
      <c r="G47" s="30">
        <v>33</v>
      </c>
      <c r="H47" s="20"/>
      <c r="I47" s="16">
        <v>0</v>
      </c>
      <c r="J47" s="16">
        <v>0</v>
      </c>
      <c r="K47" s="16">
        <v>0</v>
      </c>
      <c r="L47" s="121">
        <v>1.0155533735188222</v>
      </c>
      <c r="M47" s="121">
        <v>1.0155533735188222</v>
      </c>
      <c r="N47" s="121">
        <v>1.0132112633302437</v>
      </c>
      <c r="O47" s="121">
        <v>1.0132112633302437</v>
      </c>
      <c r="P47" s="121">
        <v>1.0140542531022614</v>
      </c>
      <c r="Q47" s="121">
        <v>1.0140542531022614</v>
      </c>
      <c r="R47" s="121">
        <v>1.0170973413222206</v>
      </c>
      <c r="S47" s="121">
        <v>1.0170973413222206</v>
      </c>
      <c r="T47" s="121">
        <v>1.0170973413222206</v>
      </c>
      <c r="U47" s="121">
        <v>1.0199182922343157</v>
      </c>
      <c r="V47" s="121">
        <v>1.0199182922343157</v>
      </c>
      <c r="W47" s="121">
        <v>1.0199182922343157</v>
      </c>
      <c r="X47" s="121">
        <v>1.0199182922343157</v>
      </c>
      <c r="Y47" s="121">
        <v>1.0199182922343157</v>
      </c>
      <c r="Z47" s="121">
        <v>0.99829606462046072</v>
      </c>
      <c r="AA47" s="121">
        <v>0.99829606462046072</v>
      </c>
      <c r="AB47" s="121">
        <v>0.99657966702082268</v>
      </c>
      <c r="AC47" s="121">
        <v>0.99657966702082268</v>
      </c>
      <c r="AD47" s="121">
        <v>0.99657966702082268</v>
      </c>
      <c r="AE47" s="121">
        <v>1.0062131941785337</v>
      </c>
      <c r="AF47" s="121">
        <v>1.0116105613176971</v>
      </c>
      <c r="AG47" s="121">
        <v>1.0116105613176971</v>
      </c>
      <c r="AH47" s="121">
        <v>1.0031099982245848</v>
      </c>
      <c r="AI47" s="121">
        <v>1.0031099982245848</v>
      </c>
      <c r="AJ47" s="121">
        <v>1.0031099982245848</v>
      </c>
      <c r="AK47" s="121">
        <v>1.011541584866557</v>
      </c>
      <c r="AL47" s="121">
        <v>1.0104265760666087</v>
      </c>
      <c r="AM47" s="121">
        <v>1.0130456632861893</v>
      </c>
      <c r="AN47" s="121">
        <v>1.0130456632861893</v>
      </c>
      <c r="AO47" s="121">
        <v>1.0130456632861893</v>
      </c>
      <c r="AP47" s="121">
        <v>1.0130456632861893</v>
      </c>
      <c r="AQ47" s="121">
        <v>1.0130456632861893</v>
      </c>
      <c r="AR47" s="121">
        <v>1.0130456632861893</v>
      </c>
      <c r="AS47" s="121">
        <v>1.0130456632861893</v>
      </c>
      <c r="AT47" s="16"/>
      <c r="AU47" s="16">
        <v>0.99999999999659328</v>
      </c>
      <c r="AV47" s="16">
        <v>1.0155533735188222</v>
      </c>
      <c r="AW47" s="16">
        <v>1.0155533735188222</v>
      </c>
      <c r="AX47" s="16">
        <v>1.0132112633302437</v>
      </c>
      <c r="AY47" s="16">
        <v>1.0140542531022614</v>
      </c>
      <c r="AZ47" s="16">
        <v>1.0170973413222206</v>
      </c>
      <c r="BA47" s="16">
        <v>1.0199182922343157</v>
      </c>
      <c r="BB47" s="16">
        <v>0.99829606462046072</v>
      </c>
      <c r="BC47" s="16">
        <v>0.99657966702082268</v>
      </c>
      <c r="BD47" s="16">
        <v>0.99657966702082268</v>
      </c>
      <c r="BE47" s="16">
        <v>1.0062131941785337</v>
      </c>
      <c r="BF47" s="16">
        <v>1.0116105613176971</v>
      </c>
      <c r="BG47" s="16">
        <v>1.0031099982245848</v>
      </c>
      <c r="BH47" s="16">
        <v>1.011541584866557</v>
      </c>
      <c r="BI47" s="16">
        <v>1.0104265760666087</v>
      </c>
      <c r="BJ47" s="16">
        <v>1.0130456632861893</v>
      </c>
      <c r="BK47" s="16"/>
      <c r="BL47" s="16"/>
      <c r="BM47" s="16"/>
      <c r="BN47" s="16"/>
    </row>
    <row r="48" spans="1:66" ht="15" customHeight="1" x14ac:dyDescent="0.25">
      <c r="A48" s="2" t="s">
        <v>328</v>
      </c>
      <c r="E48" s="11" t="s">
        <v>82</v>
      </c>
      <c r="F48" s="107" t="s">
        <v>82</v>
      </c>
      <c r="G48" s="30">
        <v>11</v>
      </c>
      <c r="H48" s="20"/>
      <c r="I48" s="16">
        <v>0</v>
      </c>
      <c r="J48" s="16">
        <v>0</v>
      </c>
      <c r="K48" s="121">
        <v>1</v>
      </c>
      <c r="L48" s="121">
        <v>1</v>
      </c>
      <c r="M48" s="121">
        <v>1</v>
      </c>
      <c r="N48" s="121">
        <v>1</v>
      </c>
      <c r="O48" s="121">
        <v>1</v>
      </c>
      <c r="P48" s="121">
        <v>1</v>
      </c>
      <c r="Q48" s="121">
        <v>1</v>
      </c>
      <c r="R48" s="121">
        <v>1</v>
      </c>
      <c r="S48" s="121">
        <v>1</v>
      </c>
      <c r="T48" s="121">
        <v>1</v>
      </c>
      <c r="U48" s="121">
        <v>1</v>
      </c>
      <c r="V48" s="121">
        <v>1</v>
      </c>
      <c r="W48" s="121">
        <v>1</v>
      </c>
      <c r="X48" s="121">
        <v>1</v>
      </c>
      <c r="Y48" s="121">
        <v>1</v>
      </c>
      <c r="Z48" s="121">
        <v>1</v>
      </c>
      <c r="AA48" s="121">
        <v>1</v>
      </c>
      <c r="AB48" s="121">
        <v>1</v>
      </c>
      <c r="AC48" s="121">
        <v>1</v>
      </c>
      <c r="AD48" s="121">
        <v>1</v>
      </c>
      <c r="AE48" s="121">
        <v>1</v>
      </c>
      <c r="AF48" s="121">
        <v>1</v>
      </c>
      <c r="AG48" s="121">
        <v>1</v>
      </c>
      <c r="AH48" s="121">
        <v>1</v>
      </c>
      <c r="AI48" s="121">
        <v>1</v>
      </c>
      <c r="AJ48" s="121">
        <v>1</v>
      </c>
      <c r="AK48" s="121">
        <v>1</v>
      </c>
      <c r="AL48" s="121">
        <v>1</v>
      </c>
      <c r="AM48" s="121">
        <v>1</v>
      </c>
      <c r="AN48" s="121">
        <v>1</v>
      </c>
      <c r="AO48" s="121">
        <v>1</v>
      </c>
      <c r="AP48" s="121">
        <v>1</v>
      </c>
      <c r="AQ48" s="121">
        <v>1</v>
      </c>
      <c r="AR48" s="121">
        <v>1</v>
      </c>
      <c r="AS48" s="121">
        <v>1</v>
      </c>
      <c r="AT48" s="16"/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1</v>
      </c>
      <c r="BA48" s="16">
        <v>1</v>
      </c>
      <c r="BB48" s="16">
        <v>1</v>
      </c>
      <c r="BC48" s="16">
        <v>1</v>
      </c>
      <c r="BD48" s="16">
        <v>1</v>
      </c>
      <c r="BE48" s="16">
        <v>1</v>
      </c>
      <c r="BF48" s="16">
        <v>1</v>
      </c>
      <c r="BG48" s="16">
        <v>1</v>
      </c>
      <c r="BH48" s="16">
        <v>1</v>
      </c>
      <c r="BI48" s="16">
        <v>1</v>
      </c>
      <c r="BJ48" s="16">
        <v>1</v>
      </c>
      <c r="BK48" s="16"/>
      <c r="BL48" s="16"/>
      <c r="BM48" s="16"/>
      <c r="BN48" s="16"/>
    </row>
    <row r="49" spans="1:66" ht="15" customHeight="1" x14ac:dyDescent="0.25">
      <c r="A49" s="2" t="s">
        <v>324</v>
      </c>
      <c r="D49" s="2" t="s">
        <v>315</v>
      </c>
      <c r="E49" s="11" t="s">
        <v>83</v>
      </c>
      <c r="F49" s="95" t="s">
        <v>83</v>
      </c>
      <c r="G49" s="96">
        <v>0.68999999761581421</v>
      </c>
      <c r="H49" s="20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21">
        <v>1.0089247595067579</v>
      </c>
      <c r="P49" s="121">
        <v>1.0098868300230708</v>
      </c>
      <c r="Q49" s="121">
        <v>1.0098868300230708</v>
      </c>
      <c r="R49" s="121">
        <v>1.0141728526545428</v>
      </c>
      <c r="S49" s="121">
        <v>1.0141728526545428</v>
      </c>
      <c r="T49" s="121">
        <v>1.0141728526545428</v>
      </c>
      <c r="U49" s="121">
        <v>1.018117183249688</v>
      </c>
      <c r="V49" s="121">
        <v>1.018117183249688</v>
      </c>
      <c r="W49" s="121">
        <v>1.018117183249688</v>
      </c>
      <c r="X49" s="121">
        <v>1.018117183249688</v>
      </c>
      <c r="Y49" s="121">
        <v>1.018117183249688</v>
      </c>
      <c r="Z49" s="121">
        <v>0.97766387081893047</v>
      </c>
      <c r="AA49" s="121">
        <v>0.97766387081893047</v>
      </c>
      <c r="AB49" s="121">
        <v>0.97373704247370974</v>
      </c>
      <c r="AC49" s="121">
        <v>0.97373704247370974</v>
      </c>
      <c r="AD49" s="121">
        <v>0.97373704247370974</v>
      </c>
      <c r="AE49" s="121">
        <v>1.0199999809285674</v>
      </c>
      <c r="AF49" s="121">
        <v>1.0199999849722914</v>
      </c>
      <c r="AG49" s="121">
        <v>1.0199999849722914</v>
      </c>
      <c r="AH49" s="121">
        <v>1.0199999809839835</v>
      </c>
      <c r="AI49" s="121">
        <v>1.0199999809839835</v>
      </c>
      <c r="AJ49" s="121">
        <v>1.0199999809839835</v>
      </c>
      <c r="AK49" s="121">
        <v>1.0199999890438849</v>
      </c>
      <c r="AL49" s="121">
        <v>1.0199999809329325</v>
      </c>
      <c r="AM49" s="121">
        <v>1.0199999873650352</v>
      </c>
      <c r="AN49" s="121">
        <v>1.0199999873650352</v>
      </c>
      <c r="AO49" s="121">
        <v>1.0199999873650352</v>
      </c>
      <c r="AP49" s="121">
        <v>1.0199999873650352</v>
      </c>
      <c r="AQ49" s="121">
        <v>1.0199999873650352</v>
      </c>
      <c r="AR49" s="121">
        <v>1.0199999873650352</v>
      </c>
      <c r="AS49" s="121">
        <v>1.0199999873650352</v>
      </c>
      <c r="AT49" s="16"/>
      <c r="AU49" s="16">
        <v>0</v>
      </c>
      <c r="AV49" s="16">
        <v>0</v>
      </c>
      <c r="AW49" s="16">
        <v>0</v>
      </c>
      <c r="AX49" s="16">
        <v>1.0089247595067579</v>
      </c>
      <c r="AY49" s="16">
        <v>1.0098868300230708</v>
      </c>
      <c r="AZ49" s="16">
        <v>1.0141728526545428</v>
      </c>
      <c r="BA49" s="16">
        <v>1.018117183249688</v>
      </c>
      <c r="BB49" s="16">
        <v>0.97766387081893047</v>
      </c>
      <c r="BC49" s="16">
        <v>0.97373704247370974</v>
      </c>
      <c r="BD49" s="16">
        <v>0.97373704247370974</v>
      </c>
      <c r="BE49" s="16">
        <v>1.0199999809285674</v>
      </c>
      <c r="BF49" s="16">
        <v>1.0199999849722914</v>
      </c>
      <c r="BG49" s="16">
        <v>1.0199999809839835</v>
      </c>
      <c r="BH49" s="16">
        <v>1.0199999890438849</v>
      </c>
      <c r="BI49" s="16">
        <v>1.0199999809329325</v>
      </c>
      <c r="BJ49" s="16">
        <v>1.0199999873650352</v>
      </c>
      <c r="BK49" s="16"/>
      <c r="BL49" s="16"/>
      <c r="BM49" s="16"/>
      <c r="BN49" s="16"/>
    </row>
    <row r="50" spans="1:66" ht="15" customHeight="1" x14ac:dyDescent="0.25">
      <c r="A50" s="2" t="s">
        <v>325</v>
      </c>
      <c r="E50" s="11" t="s">
        <v>84</v>
      </c>
      <c r="F50" s="129" t="s">
        <v>84</v>
      </c>
      <c r="G50" s="98">
        <v>0.68999999761581421</v>
      </c>
      <c r="H50" s="20"/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21">
        <v>1.0118868656639506</v>
      </c>
      <c r="R50" s="121">
        <v>1.0161763094243277</v>
      </c>
      <c r="S50" s="121">
        <v>1.0161763094243277</v>
      </c>
      <c r="T50" s="121">
        <v>1.0161763094243277</v>
      </c>
      <c r="U50" s="121">
        <v>1.0201238075453924</v>
      </c>
      <c r="V50" s="121">
        <v>1.0201238075453924</v>
      </c>
      <c r="W50" s="121">
        <v>1.0201238075453924</v>
      </c>
      <c r="X50" s="121">
        <v>1.0201238075453924</v>
      </c>
      <c r="Y50" s="121">
        <v>1.0201238075453924</v>
      </c>
      <c r="Z50" s="121">
        <v>0.97963890855686586</v>
      </c>
      <c r="AA50" s="121">
        <v>0.97963890855686586</v>
      </c>
      <c r="AB50" s="121">
        <v>0.96009178184953636</v>
      </c>
      <c r="AC50" s="121">
        <v>0.96009178184953636</v>
      </c>
      <c r="AD50" s="121">
        <v>0.96009178184953636</v>
      </c>
      <c r="AE50" s="121">
        <v>0.96292900005084148</v>
      </c>
      <c r="AF50" s="121">
        <v>0.98184898222242645</v>
      </c>
      <c r="AG50" s="121">
        <v>0.98184898222242645</v>
      </c>
      <c r="AH50" s="121">
        <v>1.0100567972913368</v>
      </c>
      <c r="AI50" s="121">
        <v>1.0100567972913368</v>
      </c>
      <c r="AJ50" s="121">
        <v>1.0100567972913368</v>
      </c>
      <c r="AK50" s="121">
        <v>1.0200000073016793</v>
      </c>
      <c r="AL50" s="121">
        <v>1.0199999811044045</v>
      </c>
      <c r="AM50" s="121">
        <v>1.0200000014592785</v>
      </c>
      <c r="AN50" s="121">
        <v>1.0200000014592785</v>
      </c>
      <c r="AO50" s="121">
        <v>1.0200000014592785</v>
      </c>
      <c r="AP50" s="121">
        <v>1.0200000014592785</v>
      </c>
      <c r="AQ50" s="121">
        <v>1.0200000014592785</v>
      </c>
      <c r="AR50" s="121">
        <v>1.0200000014592785</v>
      </c>
      <c r="AS50" s="121">
        <v>1.0200000014592785</v>
      </c>
      <c r="AT50" s="16"/>
      <c r="AU50" s="16">
        <v>0</v>
      </c>
      <c r="AV50" s="16">
        <v>0</v>
      </c>
      <c r="AW50" s="16">
        <v>0</v>
      </c>
      <c r="AX50" s="16">
        <v>0</v>
      </c>
      <c r="AY50" s="16">
        <v>1.0118868656639506</v>
      </c>
      <c r="AZ50" s="16">
        <v>1.0161763094243277</v>
      </c>
      <c r="BA50" s="16">
        <v>1.0201238075453924</v>
      </c>
      <c r="BB50" s="16">
        <v>0.97963890855686586</v>
      </c>
      <c r="BC50" s="16">
        <v>0.96009178184953636</v>
      </c>
      <c r="BD50" s="16">
        <v>0.96009178184953636</v>
      </c>
      <c r="BE50" s="16">
        <v>0.96292900005084148</v>
      </c>
      <c r="BF50" s="16">
        <v>0.98184898222242645</v>
      </c>
      <c r="BG50" s="16">
        <v>1.0100567972913368</v>
      </c>
      <c r="BH50" s="16">
        <v>1.0200000073016793</v>
      </c>
      <c r="BI50" s="16">
        <v>1.0199999811044045</v>
      </c>
      <c r="BJ50" s="16">
        <v>1.0200000014592785</v>
      </c>
      <c r="BK50" s="16"/>
      <c r="BL50" s="16"/>
      <c r="BM50" s="16"/>
      <c r="BN50" s="16"/>
    </row>
    <row r="51" spans="1:66" ht="15" customHeight="1" x14ac:dyDescent="0.25">
      <c r="A51" s="2" t="s">
        <v>334</v>
      </c>
      <c r="E51" s="11" t="s">
        <v>85</v>
      </c>
      <c r="F51" s="95" t="s">
        <v>85</v>
      </c>
      <c r="G51" s="30">
        <v>11</v>
      </c>
      <c r="H51" s="20"/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21">
        <v>1.0048666044154462</v>
      </c>
      <c r="AI51" s="121">
        <v>1.0048666044154462</v>
      </c>
      <c r="AJ51" s="121">
        <v>1.0048666044154462</v>
      </c>
      <c r="AK51" s="121">
        <v>1.0017604027965175</v>
      </c>
      <c r="AL51" s="121">
        <v>1.0092466087300367</v>
      </c>
      <c r="AM51" s="121">
        <v>1.0060610237397922</v>
      </c>
      <c r="AN51" s="121">
        <v>1.0060610237397922</v>
      </c>
      <c r="AO51" s="121">
        <v>1.0060610237397922</v>
      </c>
      <c r="AP51" s="121">
        <v>1.0060610237397922</v>
      </c>
      <c r="AQ51" s="121">
        <v>1.0060610237397922</v>
      </c>
      <c r="AR51" s="121">
        <v>1.0060610237397922</v>
      </c>
      <c r="AS51" s="121">
        <v>1.0060610237397922</v>
      </c>
      <c r="AT51" s="16"/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1.0048666044154462</v>
      </c>
      <c r="BH51" s="16">
        <v>1.0017604027965175</v>
      </c>
      <c r="BI51" s="16">
        <v>1.0092466087300367</v>
      </c>
      <c r="BJ51" s="16">
        <v>1.0060610237397922</v>
      </c>
      <c r="BK51" s="16"/>
      <c r="BL51" s="16"/>
      <c r="BM51" s="16"/>
      <c r="BN51" s="16"/>
    </row>
    <row r="52" spans="1:66" ht="15" customHeight="1" x14ac:dyDescent="0.25">
      <c r="A52" s="2" t="s">
        <v>381</v>
      </c>
      <c r="E52" s="11" t="s">
        <v>86</v>
      </c>
      <c r="F52" s="95" t="s">
        <v>86</v>
      </c>
      <c r="G52" s="30">
        <v>11</v>
      </c>
      <c r="H52" s="20"/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21">
        <v>0.999800203869329</v>
      </c>
      <c r="AL52" s="121">
        <v>0.99098289062035039</v>
      </c>
      <c r="AM52" s="121">
        <v>0.99648721658046102</v>
      </c>
      <c r="AN52" s="121">
        <v>0.99648721658046102</v>
      </c>
      <c r="AO52" s="121">
        <v>0.99648721658046102</v>
      </c>
      <c r="AP52" s="121">
        <v>0.99648721658046102</v>
      </c>
      <c r="AQ52" s="121">
        <v>0.99648721658046102</v>
      </c>
      <c r="AR52" s="121">
        <v>0.99648721658046102</v>
      </c>
      <c r="AS52" s="121">
        <v>0.99648721658046102</v>
      </c>
      <c r="AT52" s="16"/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0.999800203869329</v>
      </c>
      <c r="BI52" s="16">
        <v>0.99098289062035039</v>
      </c>
      <c r="BJ52" s="16">
        <v>0.99648721658046102</v>
      </c>
      <c r="BK52" s="16"/>
      <c r="BL52" s="16"/>
      <c r="BM52" s="16"/>
      <c r="BN52" s="16"/>
    </row>
    <row r="53" spans="1:66" ht="15" customHeight="1" x14ac:dyDescent="0.25">
      <c r="A53" s="2" t="s">
        <v>346</v>
      </c>
      <c r="E53" s="11" t="s">
        <v>87</v>
      </c>
      <c r="F53" s="95" t="s">
        <v>87</v>
      </c>
      <c r="G53" s="30">
        <v>11</v>
      </c>
      <c r="H53" s="20"/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21">
        <v>1.0008857535902849</v>
      </c>
      <c r="AF53" s="121">
        <v>1.005115874109874</v>
      </c>
      <c r="AG53" s="121">
        <v>1.005115874109874</v>
      </c>
      <c r="AH53" s="121">
        <v>1.0001464633576336</v>
      </c>
      <c r="AI53" s="121">
        <v>1.0001464633576336</v>
      </c>
      <c r="AJ53" s="121">
        <v>1.0001464633576336</v>
      </c>
      <c r="AK53" s="121">
        <v>1.0026965406789434</v>
      </c>
      <c r="AL53" s="121">
        <v>1.000220029539383</v>
      </c>
      <c r="AM53" s="121">
        <v>1.0093268921087399</v>
      </c>
      <c r="AN53" s="121">
        <v>1.0093268921087399</v>
      </c>
      <c r="AO53" s="121">
        <v>1.0093268921087399</v>
      </c>
      <c r="AP53" s="121">
        <v>1.0093268921087399</v>
      </c>
      <c r="AQ53" s="121">
        <v>1.0093268921087399</v>
      </c>
      <c r="AR53" s="121">
        <v>1.0093268921087399</v>
      </c>
      <c r="AS53" s="121">
        <v>1.0093268921087399</v>
      </c>
      <c r="AT53" s="16"/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1.0008857535902849</v>
      </c>
      <c r="BF53" s="16">
        <v>1.005115874109874</v>
      </c>
      <c r="BG53" s="16">
        <v>1.0001464633576336</v>
      </c>
      <c r="BH53" s="16">
        <v>1.0026965406789434</v>
      </c>
      <c r="BI53" s="16">
        <v>1.000220029539383</v>
      </c>
      <c r="BJ53" s="16">
        <v>1.0093268921087399</v>
      </c>
      <c r="BK53" s="16"/>
      <c r="BL53" s="16"/>
      <c r="BM53" s="16"/>
      <c r="BN53" s="16"/>
    </row>
    <row r="54" spans="1:66" ht="15" customHeight="1" x14ac:dyDescent="0.25">
      <c r="A54" s="2" t="s">
        <v>335</v>
      </c>
      <c r="E54" s="11" t="s">
        <v>88</v>
      </c>
      <c r="F54" s="95" t="s">
        <v>88</v>
      </c>
      <c r="G54" s="30">
        <v>11</v>
      </c>
      <c r="H54" s="20"/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40">
        <v>0</v>
      </c>
      <c r="AI54" s="40">
        <v>0</v>
      </c>
      <c r="AJ54" s="121">
        <v>1.001100710332536</v>
      </c>
      <c r="AK54" s="121">
        <v>1.0095034099701474</v>
      </c>
      <c r="AL54" s="121">
        <v>1.0149366591521825</v>
      </c>
      <c r="AM54" s="121">
        <v>1.0060610237397922</v>
      </c>
      <c r="AN54" s="121">
        <v>1.0060610237397922</v>
      </c>
      <c r="AO54" s="121">
        <v>1.0060610237397922</v>
      </c>
      <c r="AP54" s="121">
        <v>1.0060610237397922</v>
      </c>
      <c r="AQ54" s="121">
        <v>1.0060610237397922</v>
      </c>
      <c r="AR54" s="121">
        <v>1.0060610237397922</v>
      </c>
      <c r="AS54" s="121">
        <v>1.0060610237397922</v>
      </c>
      <c r="AT54" s="16"/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1.001100710332536</v>
      </c>
      <c r="BH54" s="16">
        <v>1.0095034099701474</v>
      </c>
      <c r="BI54" s="16">
        <v>1.0149366591521825</v>
      </c>
      <c r="BJ54" s="16">
        <v>1.0060610237397922</v>
      </c>
      <c r="BK54" s="16"/>
      <c r="BL54" s="16"/>
      <c r="BM54" s="16"/>
      <c r="BN54" s="16"/>
    </row>
    <row r="55" spans="1:66" ht="15" customHeight="1" x14ac:dyDescent="0.25">
      <c r="A55" s="2" t="s">
        <v>331</v>
      </c>
      <c r="E55" s="11" t="s">
        <v>89</v>
      </c>
      <c r="F55" s="95" t="s">
        <v>89</v>
      </c>
      <c r="G55" s="30">
        <v>11</v>
      </c>
      <c r="H55" s="20"/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40">
        <v>0</v>
      </c>
      <c r="AA55" s="121">
        <v>1.0040727627443373</v>
      </c>
      <c r="AB55" s="121">
        <v>1.0054389716505121</v>
      </c>
      <c r="AC55" s="121">
        <v>1.0054389716505121</v>
      </c>
      <c r="AD55" s="121">
        <v>1.0054389716505121</v>
      </c>
      <c r="AE55" s="121">
        <v>1.0004647529983544</v>
      </c>
      <c r="AF55" s="121">
        <v>1.0102337628545395</v>
      </c>
      <c r="AG55" s="121">
        <v>1.0102337628545395</v>
      </c>
      <c r="AH55" s="121">
        <v>1.0034849988100669</v>
      </c>
      <c r="AI55" s="121">
        <v>1.0034849988100669</v>
      </c>
      <c r="AJ55" s="121">
        <v>1.0034849988100669</v>
      </c>
      <c r="AK55" s="121">
        <v>1.0057195458838526</v>
      </c>
      <c r="AL55" s="121">
        <v>1.0033299025198947</v>
      </c>
      <c r="AM55" s="121">
        <v>1.0085464052357207</v>
      </c>
      <c r="AN55" s="121">
        <v>1.0085464052357207</v>
      </c>
      <c r="AO55" s="121">
        <v>1.0085464052357207</v>
      </c>
      <c r="AP55" s="121">
        <v>1.0085464052357207</v>
      </c>
      <c r="AQ55" s="121">
        <v>1.0085464052357207</v>
      </c>
      <c r="AR55" s="121">
        <v>1.0085464052357207</v>
      </c>
      <c r="AS55" s="121">
        <v>1.0085464052357207</v>
      </c>
      <c r="AT55" s="16"/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1.0040727627443373</v>
      </c>
      <c r="BC55" s="16">
        <v>1.0054389716505121</v>
      </c>
      <c r="BD55" s="16">
        <v>1.0054389716505121</v>
      </c>
      <c r="BE55" s="16">
        <v>1.0004647529983544</v>
      </c>
      <c r="BF55" s="16">
        <v>1.0102337628545395</v>
      </c>
      <c r="BG55" s="16">
        <v>1.0034849988100669</v>
      </c>
      <c r="BH55" s="16">
        <v>1.0057195458838526</v>
      </c>
      <c r="BI55" s="16">
        <v>1.0033299025198947</v>
      </c>
      <c r="BJ55" s="16">
        <v>1.0085464052357207</v>
      </c>
      <c r="BK55" s="16"/>
      <c r="BL55" s="16"/>
      <c r="BM55" s="16"/>
      <c r="BN55" s="16"/>
    </row>
    <row r="56" spans="1:66" ht="15" customHeight="1" x14ac:dyDescent="0.25">
      <c r="A56" s="2" t="s">
        <v>336</v>
      </c>
      <c r="E56" s="11" t="s">
        <v>90</v>
      </c>
      <c r="F56" s="95" t="s">
        <v>90</v>
      </c>
      <c r="G56" s="30">
        <v>11</v>
      </c>
      <c r="H56" s="20"/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21">
        <v>0.9928322022129662</v>
      </c>
      <c r="AM56" s="121">
        <v>0.99291733616177846</v>
      </c>
      <c r="AN56" s="121">
        <v>0.99291733616177846</v>
      </c>
      <c r="AO56" s="121">
        <v>0.99291733616177846</v>
      </c>
      <c r="AP56" s="121">
        <v>0.99291733616177846</v>
      </c>
      <c r="AQ56" s="121">
        <v>0.99291733616177846</v>
      </c>
      <c r="AR56" s="121">
        <v>0.99291733616177846</v>
      </c>
      <c r="AS56" s="121">
        <v>0.99291733616177846</v>
      </c>
      <c r="AT56" s="16"/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0.9928322022129662</v>
      </c>
      <c r="BJ56" s="16">
        <v>0.99291733616177846</v>
      </c>
      <c r="BK56" s="16"/>
      <c r="BL56" s="16"/>
      <c r="BM56" s="16"/>
      <c r="BN56" s="16"/>
    </row>
    <row r="57" spans="1:66" ht="15" customHeight="1" x14ac:dyDescent="0.25">
      <c r="A57" s="2" t="s">
        <v>337</v>
      </c>
      <c r="E57" s="11" t="s">
        <v>91</v>
      </c>
      <c r="F57" s="95" t="s">
        <v>91</v>
      </c>
      <c r="G57" s="30">
        <v>11</v>
      </c>
      <c r="H57" s="20"/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21">
        <v>1.0011866018480231</v>
      </c>
      <c r="AC57" s="121">
        <v>1.0011866018480231</v>
      </c>
      <c r="AD57" s="121">
        <v>1.0011866018480231</v>
      </c>
      <c r="AE57" s="121">
        <v>0.99314416351403711</v>
      </c>
      <c r="AF57" s="121">
        <v>0.99963989984233181</v>
      </c>
      <c r="AG57" s="121">
        <v>0.99963989984233181</v>
      </c>
      <c r="AH57" s="121">
        <v>0.99682002617608367</v>
      </c>
      <c r="AI57" s="121">
        <v>0.99682002617608367</v>
      </c>
      <c r="AJ57" s="121">
        <v>0.99682002617608367</v>
      </c>
      <c r="AK57" s="121">
        <v>0.99755321890200355</v>
      </c>
      <c r="AL57" s="121">
        <v>0.99582723669790152</v>
      </c>
      <c r="AM57" s="121">
        <v>1.0020899611239822</v>
      </c>
      <c r="AN57" s="121">
        <v>1.0020899611239822</v>
      </c>
      <c r="AO57" s="121">
        <v>1.0020899611239822</v>
      </c>
      <c r="AP57" s="121">
        <v>1.0020899611239822</v>
      </c>
      <c r="AQ57" s="121">
        <v>1.0020899611239822</v>
      </c>
      <c r="AR57" s="121">
        <v>1.0020899611239822</v>
      </c>
      <c r="AS57" s="121">
        <v>1.0020899611239822</v>
      </c>
      <c r="AT57" s="16"/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1.0011866018480231</v>
      </c>
      <c r="BD57" s="16">
        <v>1.0011866018480231</v>
      </c>
      <c r="BE57" s="16">
        <v>0.99314416351403711</v>
      </c>
      <c r="BF57" s="16">
        <v>0.99963989984233181</v>
      </c>
      <c r="BG57" s="16">
        <v>0.99682002617608367</v>
      </c>
      <c r="BH57" s="16">
        <v>0.99755321890200355</v>
      </c>
      <c r="BI57" s="16">
        <v>0.99582723669790152</v>
      </c>
      <c r="BJ57" s="16">
        <v>1.0020899611239822</v>
      </c>
      <c r="BK57" s="16"/>
      <c r="BL57" s="16"/>
      <c r="BM57" s="16"/>
      <c r="BN57" s="16"/>
    </row>
    <row r="58" spans="1:66" ht="15" customHeight="1" x14ac:dyDescent="0.25">
      <c r="A58" s="2" t="s">
        <v>353</v>
      </c>
      <c r="E58" s="11" t="s">
        <v>92</v>
      </c>
      <c r="F58" s="107" t="s">
        <v>92</v>
      </c>
      <c r="G58" s="30">
        <v>0.68999999761581421</v>
      </c>
      <c r="H58" s="20"/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0.98580313907656492</v>
      </c>
      <c r="AF58" s="16">
        <v>1.0069638071628932</v>
      </c>
      <c r="AG58" s="16">
        <v>1.0069638071628932</v>
      </c>
      <c r="AH58" s="16">
        <v>1.0035955025880223</v>
      </c>
      <c r="AI58" s="16">
        <v>1.0035955025880223</v>
      </c>
      <c r="AJ58" s="16">
        <v>1.0035955025880223</v>
      </c>
      <c r="AK58" s="16">
        <v>1.0058476202271307</v>
      </c>
      <c r="AL58" s="16">
        <v>1.0037912693930309</v>
      </c>
      <c r="AM58" s="16">
        <v>1.0033270446200302</v>
      </c>
      <c r="AN58" s="16">
        <v>1.0033270446200302</v>
      </c>
      <c r="AO58" s="16">
        <v>1.0033270446200302</v>
      </c>
      <c r="AP58" s="16">
        <v>1.0033270446200302</v>
      </c>
      <c r="AQ58" s="16">
        <v>1.0033270446200302</v>
      </c>
      <c r="AR58" s="40">
        <v>1.0033270446200302</v>
      </c>
      <c r="AS58" s="40">
        <v>1.0033270446200302</v>
      </c>
      <c r="AT58" s="16"/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0.98580313907656492</v>
      </c>
      <c r="BF58" s="16">
        <v>1.0069638071628932</v>
      </c>
      <c r="BG58" s="16">
        <v>1.0035955025880223</v>
      </c>
      <c r="BH58" s="16">
        <v>1.0058476202271307</v>
      </c>
      <c r="BI58" s="16">
        <v>1.0037912693930309</v>
      </c>
      <c r="BJ58" s="16">
        <v>1.0033270446200302</v>
      </c>
      <c r="BK58" s="16"/>
      <c r="BL58" s="16"/>
      <c r="BM58" s="16"/>
      <c r="BN58" s="16"/>
    </row>
    <row r="59" spans="1:66" ht="15" customHeight="1" x14ac:dyDescent="0.25">
      <c r="A59" s="2" t="s">
        <v>338</v>
      </c>
      <c r="E59" s="11" t="s">
        <v>93</v>
      </c>
      <c r="F59" s="95" t="s">
        <v>93</v>
      </c>
      <c r="G59" s="30">
        <v>11</v>
      </c>
      <c r="H59" s="20"/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21">
        <v>0.98580231889212966</v>
      </c>
      <c r="AE59" s="121">
        <v>0.98580231889212966</v>
      </c>
      <c r="AF59" s="121">
        <v>1.0069629693728634</v>
      </c>
      <c r="AG59" s="121">
        <v>1.0069629693728634</v>
      </c>
      <c r="AH59" s="121">
        <v>1.0035946676004455</v>
      </c>
      <c r="AI59" s="121">
        <v>1.0035946676004455</v>
      </c>
      <c r="AJ59" s="121">
        <v>1.0035946676004455</v>
      </c>
      <c r="AK59" s="121">
        <v>1.0058467833657263</v>
      </c>
      <c r="AL59" s="121">
        <v>1.0037904342425494</v>
      </c>
      <c r="AM59" s="121">
        <v>1.0033262098557725</v>
      </c>
      <c r="AN59" s="121">
        <v>1.0033262098557725</v>
      </c>
      <c r="AO59" s="121">
        <v>1.0033262098557725</v>
      </c>
      <c r="AP59" s="121">
        <v>1.0033262098557725</v>
      </c>
      <c r="AQ59" s="121">
        <v>1.0033262098557725</v>
      </c>
      <c r="AR59" s="121">
        <v>1.0033262098557725</v>
      </c>
      <c r="AS59" s="121">
        <v>1.0033262098557725</v>
      </c>
      <c r="AT59" s="16"/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0.98580231889212966</v>
      </c>
      <c r="BF59" s="16">
        <v>1.0069629693728634</v>
      </c>
      <c r="BG59" s="16">
        <v>1.0035946676004455</v>
      </c>
      <c r="BH59" s="16">
        <v>1.0058467833657263</v>
      </c>
      <c r="BI59" s="16">
        <v>1.0037904342425494</v>
      </c>
      <c r="BJ59" s="16">
        <v>1.0033262098557725</v>
      </c>
      <c r="BK59" s="16"/>
      <c r="BL59" s="16"/>
      <c r="BM59" s="16"/>
      <c r="BN59" s="16"/>
    </row>
    <row r="60" spans="1:66" ht="15" customHeight="1" x14ac:dyDescent="0.25">
      <c r="A60" s="2" t="s">
        <v>353</v>
      </c>
      <c r="E60" s="11" t="s">
        <v>94</v>
      </c>
      <c r="F60" s="107" t="s">
        <v>94</v>
      </c>
      <c r="G60" s="30">
        <v>11</v>
      </c>
      <c r="H60" s="20"/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0.98580313908024209</v>
      </c>
      <c r="AF60" s="16">
        <v>1.0069638071666496</v>
      </c>
      <c r="AG60" s="16">
        <v>1.0069638071666496</v>
      </c>
      <c r="AH60" s="16">
        <v>1.0035955025918026</v>
      </c>
      <c r="AI60" s="16">
        <v>1.0035955025918026</v>
      </c>
      <c r="AJ60" s="16">
        <v>1.0035955025918026</v>
      </c>
      <c r="AK60" s="16">
        <v>1.0058476202308448</v>
      </c>
      <c r="AL60" s="16">
        <v>1.0037912693967843</v>
      </c>
      <c r="AM60" s="16">
        <v>1.0033270446237725</v>
      </c>
      <c r="AN60" s="16">
        <v>1.0033270446237725</v>
      </c>
      <c r="AO60" s="16">
        <v>1.0033270446237725</v>
      </c>
      <c r="AP60" s="16">
        <v>1.0033270446237725</v>
      </c>
      <c r="AQ60" s="16">
        <v>1.0033270446237725</v>
      </c>
      <c r="AR60" s="40">
        <v>1.0033270446237725</v>
      </c>
      <c r="AS60" s="40">
        <v>1.0033270446237725</v>
      </c>
      <c r="AT60" s="16"/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0.98580313908024209</v>
      </c>
      <c r="BF60" s="16">
        <v>1.0069638071666496</v>
      </c>
      <c r="BG60" s="16">
        <v>1.0035955025918026</v>
      </c>
      <c r="BH60" s="16">
        <v>1.0058476202308448</v>
      </c>
      <c r="BI60" s="16">
        <v>1.0037912693967843</v>
      </c>
      <c r="BJ60" s="16">
        <v>1.0033270446237725</v>
      </c>
      <c r="BK60" s="16"/>
      <c r="BL60" s="16"/>
      <c r="BM60" s="16"/>
      <c r="BN60" s="16"/>
    </row>
    <row r="61" spans="1:66" ht="15" customHeight="1" x14ac:dyDescent="0.25">
      <c r="A61" s="2" t="s">
        <v>353</v>
      </c>
      <c r="E61" s="11" t="s">
        <v>95</v>
      </c>
      <c r="F61" s="107" t="s">
        <v>95</v>
      </c>
      <c r="G61" s="30">
        <v>11</v>
      </c>
      <c r="H61" s="20"/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0.98580231880423763</v>
      </c>
      <c r="AF61" s="16">
        <v>1.0069629692830495</v>
      </c>
      <c r="AG61" s="16">
        <v>1.0069629692830495</v>
      </c>
      <c r="AH61" s="16">
        <v>1.0035946675109373</v>
      </c>
      <c r="AI61" s="16">
        <v>1.0035946675109373</v>
      </c>
      <c r="AJ61" s="16">
        <v>1.0035946675109373</v>
      </c>
      <c r="AK61" s="16">
        <v>1.0058467832760132</v>
      </c>
      <c r="AL61" s="16">
        <v>1.0037904341530235</v>
      </c>
      <c r="AM61" s="16">
        <v>1.0033262097662889</v>
      </c>
      <c r="AN61" s="16">
        <v>1.0033262097662889</v>
      </c>
      <c r="AO61" s="16">
        <v>1.0033262097662889</v>
      </c>
      <c r="AP61" s="16">
        <v>1.0033262097662889</v>
      </c>
      <c r="AQ61" s="16">
        <v>1.0033262097662889</v>
      </c>
      <c r="AR61" s="40">
        <v>1.0033262097662889</v>
      </c>
      <c r="AS61" s="40">
        <v>1.0033262097662889</v>
      </c>
      <c r="AT61" s="16"/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0.98580231880423763</v>
      </c>
      <c r="BF61" s="16">
        <v>1.0069629692830495</v>
      </c>
      <c r="BG61" s="16">
        <v>1.0035946675109373</v>
      </c>
      <c r="BH61" s="16">
        <v>1.0058467832760132</v>
      </c>
      <c r="BI61" s="16">
        <v>1.0037904341530235</v>
      </c>
      <c r="BJ61" s="16">
        <v>1.0033262097662889</v>
      </c>
      <c r="BK61" s="16"/>
      <c r="BL61" s="16"/>
      <c r="BM61" s="16"/>
      <c r="BN61" s="16"/>
    </row>
    <row r="62" spans="1:66" ht="15" customHeight="1" x14ac:dyDescent="0.25">
      <c r="A62" s="2" t="s">
        <v>351</v>
      </c>
      <c r="E62" s="11" t="s">
        <v>103</v>
      </c>
      <c r="F62" s="101" t="s">
        <v>96</v>
      </c>
      <c r="G62" s="30">
        <v>33</v>
      </c>
      <c r="H62" s="20"/>
      <c r="I62" s="16">
        <v>0</v>
      </c>
      <c r="J62" s="16">
        <v>0</v>
      </c>
      <c r="K62" s="16">
        <v>0</v>
      </c>
      <c r="L62" s="16">
        <v>0</v>
      </c>
      <c r="M62" s="121">
        <v>1.0152828955573969</v>
      </c>
      <c r="N62" s="121">
        <v>1.0152828955573969</v>
      </c>
      <c r="O62" s="121">
        <v>1.0152828955573969</v>
      </c>
      <c r="P62" s="121">
        <v>1.0152828955573969</v>
      </c>
      <c r="Q62" s="121">
        <v>1.0152828955573969</v>
      </c>
      <c r="R62" s="121">
        <v>1.0195579857320574</v>
      </c>
      <c r="S62" s="121">
        <v>1.0195579857320574</v>
      </c>
      <c r="T62" s="121">
        <v>1.0195579857320574</v>
      </c>
      <c r="U62" s="121">
        <v>1.0234923813666321</v>
      </c>
      <c r="V62" s="121">
        <v>1.0234923813666321</v>
      </c>
      <c r="W62" s="121">
        <v>1.0234923813666321</v>
      </c>
      <c r="X62" s="121">
        <v>1.0234923813666321</v>
      </c>
      <c r="Y62" s="121">
        <v>1.0234923813666321</v>
      </c>
      <c r="Z62" s="121">
        <v>0.98314688104042314</v>
      </c>
      <c r="AA62" s="121">
        <v>0.98314688104042314</v>
      </c>
      <c r="AB62" s="121">
        <v>0.96367127673772457</v>
      </c>
      <c r="AC62" s="121">
        <v>0.96367127673772457</v>
      </c>
      <c r="AD62" s="121">
        <v>0.96367127673772457</v>
      </c>
      <c r="AE62" s="121">
        <v>0.96649793328574118</v>
      </c>
      <c r="AF62" s="121">
        <v>0.98534904634607423</v>
      </c>
      <c r="AG62" s="121">
        <v>0.98534904634607423</v>
      </c>
      <c r="AH62" s="121">
        <v>0.99451363717744479</v>
      </c>
      <c r="AI62" s="121">
        <v>0.99451363717744479</v>
      </c>
      <c r="AJ62" s="121">
        <v>0.99451363717744479</v>
      </c>
      <c r="AK62" s="121">
        <v>1.0069369629319342</v>
      </c>
      <c r="AL62" s="121">
        <v>1.0055969403302858</v>
      </c>
      <c r="AM62" s="121">
        <v>1.0104586148718162</v>
      </c>
      <c r="AN62" s="121">
        <v>1.0104586148718162</v>
      </c>
      <c r="AO62" s="121">
        <v>1.0104586148718162</v>
      </c>
      <c r="AP62" s="121">
        <v>1.0104586148718162</v>
      </c>
      <c r="AQ62" s="121">
        <v>1.0104586148718162</v>
      </c>
      <c r="AR62" s="121">
        <v>1.0104586148718162</v>
      </c>
      <c r="AS62" s="121">
        <v>1.0104586148718162</v>
      </c>
      <c r="AT62" s="16"/>
      <c r="AU62" s="16">
        <v>0</v>
      </c>
      <c r="AV62" s="16">
        <v>0</v>
      </c>
      <c r="AW62" s="16">
        <v>0</v>
      </c>
      <c r="AX62" s="16">
        <v>0</v>
      </c>
      <c r="AY62" s="16">
        <v>1.0152828955573969</v>
      </c>
      <c r="AZ62" s="16">
        <v>1.0195579857320574</v>
      </c>
      <c r="BA62" s="16">
        <v>1.0234923813666321</v>
      </c>
      <c r="BB62" s="16">
        <v>0.98314688104042314</v>
      </c>
      <c r="BC62" s="16">
        <v>0.96367127673772457</v>
      </c>
      <c r="BD62" s="16">
        <v>0.96367127673772457</v>
      </c>
      <c r="BE62" s="16">
        <v>0.96649793328574118</v>
      </c>
      <c r="BF62" s="16">
        <v>0.98534904634607423</v>
      </c>
      <c r="BG62" s="16">
        <v>0.99451363717744479</v>
      </c>
      <c r="BH62" s="16">
        <v>1.0069369629319342</v>
      </c>
      <c r="BI62" s="16">
        <v>1.0055969403302858</v>
      </c>
      <c r="BJ62" s="16">
        <v>1.0104586148718162</v>
      </c>
      <c r="BK62" s="16"/>
      <c r="BL62" s="16"/>
      <c r="BM62" s="16"/>
      <c r="BN62" s="16"/>
    </row>
    <row r="63" spans="1:66" ht="15" customHeight="1" x14ac:dyDescent="0.25">
      <c r="A63" s="2" t="s">
        <v>347</v>
      </c>
      <c r="E63" s="11" t="s">
        <v>97</v>
      </c>
      <c r="F63" s="95" t="s">
        <v>97</v>
      </c>
      <c r="G63" s="30">
        <v>11</v>
      </c>
      <c r="H63" s="20"/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21">
        <v>1.0008857535902849</v>
      </c>
      <c r="AF63" s="121">
        <v>1.005115874109874</v>
      </c>
      <c r="AG63" s="121">
        <v>1.005115874109874</v>
      </c>
      <c r="AH63" s="121">
        <v>1.0001464633576336</v>
      </c>
      <c r="AI63" s="121">
        <v>1.0001464633576336</v>
      </c>
      <c r="AJ63" s="121">
        <v>1.0001464633576336</v>
      </c>
      <c r="AK63" s="121">
        <v>1.0026965406789434</v>
      </c>
      <c r="AL63" s="121">
        <v>1.000220029539383</v>
      </c>
      <c r="AM63" s="121">
        <v>1.0093268921087399</v>
      </c>
      <c r="AN63" s="121">
        <v>1.0093268921087399</v>
      </c>
      <c r="AO63" s="121">
        <v>1.0093268921087399</v>
      </c>
      <c r="AP63" s="121">
        <v>1.0093268921087399</v>
      </c>
      <c r="AQ63" s="121">
        <v>1.0093268921087399</v>
      </c>
      <c r="AR63" s="121">
        <v>1.0093268921087399</v>
      </c>
      <c r="AS63" s="121">
        <v>1.0093268921087399</v>
      </c>
      <c r="AT63" s="16"/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1.0008857535902849</v>
      </c>
      <c r="BF63" s="16">
        <v>1.005115874109874</v>
      </c>
      <c r="BG63" s="16">
        <v>1.0001464633576336</v>
      </c>
      <c r="BH63" s="16">
        <v>1.0026965406789434</v>
      </c>
      <c r="BI63" s="16">
        <v>1.000220029539383</v>
      </c>
      <c r="BJ63" s="16">
        <v>1.0093268921087399</v>
      </c>
      <c r="BK63" s="16"/>
      <c r="BL63" s="16"/>
      <c r="BM63" s="16"/>
      <c r="BN63" s="16"/>
    </row>
    <row r="64" spans="1:66" ht="15" customHeight="1" x14ac:dyDescent="0.25">
      <c r="A64" s="2" t="s">
        <v>339</v>
      </c>
      <c r="E64" s="11" t="s">
        <v>98</v>
      </c>
      <c r="F64" s="95" t="s">
        <v>98</v>
      </c>
      <c r="G64" s="30">
        <v>11</v>
      </c>
      <c r="H64" s="20"/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21">
        <v>0.99168130442547353</v>
      </c>
      <c r="AL64" s="121">
        <v>0.99497689339054873</v>
      </c>
      <c r="AM64" s="121">
        <v>0.99291733616177846</v>
      </c>
      <c r="AN64" s="121">
        <v>0.99291733616177846</v>
      </c>
      <c r="AO64" s="121">
        <v>0.99291733616177846</v>
      </c>
      <c r="AP64" s="121">
        <v>0.99291733616177846</v>
      </c>
      <c r="AQ64" s="121">
        <v>0.99291733616177846</v>
      </c>
      <c r="AR64" s="121">
        <v>0.99291733616177846</v>
      </c>
      <c r="AS64" s="121">
        <v>0.99291733616177846</v>
      </c>
      <c r="AT64" s="16"/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0.99168130442547353</v>
      </c>
      <c r="BI64" s="16">
        <v>0.99497689339054873</v>
      </c>
      <c r="BJ64" s="16">
        <v>0.99291733616177846</v>
      </c>
      <c r="BK64" s="16"/>
      <c r="BL64" s="16"/>
      <c r="BM64" s="16"/>
      <c r="BN64" s="16"/>
    </row>
    <row r="65" spans="1:68" ht="15" customHeight="1" x14ac:dyDescent="0.25">
      <c r="A65" s="2" t="s">
        <v>338</v>
      </c>
      <c r="E65" s="11" t="s">
        <v>99</v>
      </c>
      <c r="F65" s="95" t="s">
        <v>99</v>
      </c>
      <c r="G65" s="30">
        <v>11</v>
      </c>
      <c r="H65" s="20"/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21">
        <v>0.98580231889212966</v>
      </c>
      <c r="AE65" s="121">
        <v>0.98580231889212966</v>
      </c>
      <c r="AF65" s="121">
        <v>1.0069629693728634</v>
      </c>
      <c r="AG65" s="121">
        <v>1.0069629693728634</v>
      </c>
      <c r="AH65" s="121">
        <v>1.0035946676004455</v>
      </c>
      <c r="AI65" s="121">
        <v>1.0035946676004455</v>
      </c>
      <c r="AJ65" s="121">
        <v>1.0035946676004455</v>
      </c>
      <c r="AK65" s="121">
        <v>1.0058467833657263</v>
      </c>
      <c r="AL65" s="121">
        <v>1.0037904342425494</v>
      </c>
      <c r="AM65" s="121">
        <v>1.0033262098557725</v>
      </c>
      <c r="AN65" s="121">
        <v>1.0033262098557725</v>
      </c>
      <c r="AO65" s="121">
        <v>1.0033262098557725</v>
      </c>
      <c r="AP65" s="121">
        <v>1.0033262098557725</v>
      </c>
      <c r="AQ65" s="121">
        <v>1.0033262098557725</v>
      </c>
      <c r="AR65" s="121">
        <v>1.0033262098557725</v>
      </c>
      <c r="AS65" s="121">
        <v>1.0033262098557725</v>
      </c>
      <c r="AT65" s="16"/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0.98580231889212966</v>
      </c>
      <c r="BF65" s="16">
        <v>1.0069629693728634</v>
      </c>
      <c r="BG65" s="16">
        <v>1.0035946676004455</v>
      </c>
      <c r="BH65" s="16">
        <v>1.0058467833657263</v>
      </c>
      <c r="BI65" s="16">
        <v>1.0037904342425494</v>
      </c>
      <c r="BJ65" s="16">
        <v>1.0033262098557725</v>
      </c>
      <c r="BK65" s="16"/>
      <c r="BL65" s="16"/>
      <c r="BM65" s="16"/>
      <c r="BN65" s="16"/>
    </row>
    <row r="66" spans="1:68" ht="15" customHeight="1" x14ac:dyDescent="0.25">
      <c r="A66" s="2" t="s">
        <v>354</v>
      </c>
      <c r="E66" s="11" t="s">
        <v>100</v>
      </c>
      <c r="F66" s="101" t="s">
        <v>100</v>
      </c>
      <c r="G66" s="30">
        <v>33</v>
      </c>
      <c r="H66" s="20"/>
      <c r="I66" s="16">
        <v>0</v>
      </c>
      <c r="J66" s="16">
        <v>0</v>
      </c>
      <c r="K66" s="16">
        <v>0</v>
      </c>
      <c r="L66" s="16">
        <v>0</v>
      </c>
      <c r="M66" s="121">
        <v>1.0119768540831873</v>
      </c>
      <c r="N66" s="121">
        <v>1.0119768540831873</v>
      </c>
      <c r="O66" s="121">
        <v>1.0119768540831873</v>
      </c>
      <c r="P66" s="121">
        <v>1.0129360168594557</v>
      </c>
      <c r="Q66" s="121">
        <v>1.0129360168594557</v>
      </c>
      <c r="R66" s="121">
        <v>1.0172091525526021</v>
      </c>
      <c r="S66" s="121">
        <v>1.0172091525526021</v>
      </c>
      <c r="T66" s="121">
        <v>1.0172091525526021</v>
      </c>
      <c r="U66" s="121">
        <v>1.021141719466353</v>
      </c>
      <c r="V66" s="121">
        <v>1.021141719466353</v>
      </c>
      <c r="W66" s="121">
        <v>1.021141719466353</v>
      </c>
      <c r="X66" s="121">
        <v>1.021141719466353</v>
      </c>
      <c r="Y66" s="121">
        <v>1.021141719466353</v>
      </c>
      <c r="Z66" s="121">
        <v>0.98081356172535095</v>
      </c>
      <c r="AA66" s="121">
        <v>0.98081356172535095</v>
      </c>
      <c r="AB66" s="121">
        <v>0.97689943599661244</v>
      </c>
      <c r="AC66" s="121">
        <v>0.97689943599661244</v>
      </c>
      <c r="AD66" s="121">
        <v>0.97689943599661244</v>
      </c>
      <c r="AE66" s="121">
        <v>1.0148786602329469</v>
      </c>
      <c r="AF66" s="121">
        <v>1.0186767287231127</v>
      </c>
      <c r="AG66" s="121">
        <v>1.0186767287231127</v>
      </c>
      <c r="AH66" s="121">
        <v>1.0113241501356474</v>
      </c>
      <c r="AI66" s="121">
        <v>1.0113241501356474</v>
      </c>
      <c r="AJ66" s="121">
        <v>1.0113241501356474</v>
      </c>
      <c r="AK66" s="121">
        <v>1.0169216552946863</v>
      </c>
      <c r="AL66" s="121">
        <v>1.015992588368986</v>
      </c>
      <c r="AM66" s="121">
        <v>1.0180192795541088</v>
      </c>
      <c r="AN66" s="121">
        <v>1.0180192795541088</v>
      </c>
      <c r="AO66" s="121">
        <v>1.0180192795541088</v>
      </c>
      <c r="AP66" s="121">
        <v>1.0180192795541088</v>
      </c>
      <c r="AQ66" s="121">
        <v>1.0180192795541088</v>
      </c>
      <c r="AR66" s="121">
        <v>1.0180192795541088</v>
      </c>
      <c r="AS66" s="121">
        <v>1.0180192795541088</v>
      </c>
      <c r="AT66" s="16"/>
      <c r="AU66" s="16">
        <v>0</v>
      </c>
      <c r="AV66" s="16">
        <v>0</v>
      </c>
      <c r="AW66" s="16">
        <v>0</v>
      </c>
      <c r="AX66" s="16">
        <v>1.0119768540831873</v>
      </c>
      <c r="AY66" s="16">
        <v>1.0129360168594557</v>
      </c>
      <c r="AZ66" s="16">
        <v>1.0172091525526021</v>
      </c>
      <c r="BA66" s="16">
        <v>1.021141719466353</v>
      </c>
      <c r="BB66" s="16">
        <v>0.98081356172535095</v>
      </c>
      <c r="BC66" s="16">
        <v>0.97689943599661244</v>
      </c>
      <c r="BD66" s="16">
        <v>0.97689943599661244</v>
      </c>
      <c r="BE66" s="16">
        <v>1.0148786602329469</v>
      </c>
      <c r="BF66" s="16">
        <v>1.0186767287231127</v>
      </c>
      <c r="BG66" s="16">
        <v>1.0113241501356474</v>
      </c>
      <c r="BH66" s="16">
        <v>1.0169216552946863</v>
      </c>
      <c r="BI66" s="16">
        <v>1.015992588368986</v>
      </c>
      <c r="BJ66" s="16">
        <v>1.0180192795541088</v>
      </c>
      <c r="BK66" s="16"/>
      <c r="BL66" s="16"/>
      <c r="BM66" s="16"/>
      <c r="BN66" s="16"/>
    </row>
    <row r="67" spans="1:68" ht="15" customHeight="1" x14ac:dyDescent="0.25">
      <c r="A67" s="2" t="s">
        <v>368</v>
      </c>
      <c r="E67" s="11" t="s">
        <v>101</v>
      </c>
      <c r="F67" s="102" t="s">
        <v>101</v>
      </c>
      <c r="G67" s="30">
        <v>33</v>
      </c>
      <c r="H67" s="20"/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0.92032998312026837</v>
      </c>
      <c r="AI67" s="16">
        <v>0.92032998312026837</v>
      </c>
      <c r="AJ67" s="16">
        <v>0.92032998312026837</v>
      </c>
      <c r="AK67" s="16">
        <v>0.94506471891032551</v>
      </c>
      <c r="AL67" s="16">
        <v>0.95200294118577944</v>
      </c>
      <c r="AM67" s="16">
        <v>0.97311235096565774</v>
      </c>
      <c r="AN67" s="16">
        <v>0.97311235096565774</v>
      </c>
      <c r="AO67" s="16">
        <v>0.97311235096565774</v>
      </c>
      <c r="AP67" s="16">
        <v>0.97311235096565774</v>
      </c>
      <c r="AQ67" s="16">
        <v>0.97311235096565774</v>
      </c>
      <c r="AR67" s="40">
        <v>0.97311235096565774</v>
      </c>
      <c r="AS67" s="40">
        <v>0.97311235096565774</v>
      </c>
      <c r="AT67" s="16"/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0.92032998312026837</v>
      </c>
      <c r="BH67" s="16">
        <v>0.94506471891032551</v>
      </c>
      <c r="BI67" s="16">
        <v>0.95200294118577944</v>
      </c>
      <c r="BJ67" s="16">
        <v>0.97311235096565774</v>
      </c>
      <c r="BK67" s="16"/>
      <c r="BL67" s="16"/>
      <c r="BM67" s="16"/>
      <c r="BN67" s="16"/>
    </row>
    <row r="68" spans="1:68" ht="15" customHeight="1" x14ac:dyDescent="0.25">
      <c r="A68" s="2" t="s">
        <v>353</v>
      </c>
      <c r="E68" s="11" t="s">
        <v>102</v>
      </c>
      <c r="F68" s="107" t="s">
        <v>102</v>
      </c>
      <c r="G68" s="30">
        <v>0.68999999761581421</v>
      </c>
      <c r="H68" s="20"/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0.98580231879824753</v>
      </c>
      <c r="AF68" s="16">
        <v>1.0069629692769626</v>
      </c>
      <c r="AG68" s="16">
        <v>1.0069629692769626</v>
      </c>
      <c r="AH68" s="16">
        <v>1.0035946675047955</v>
      </c>
      <c r="AI68" s="16">
        <v>1.0035946675047955</v>
      </c>
      <c r="AJ68" s="16">
        <v>1.0035946675047955</v>
      </c>
      <c r="AK68" s="16">
        <v>1.0058467832698581</v>
      </c>
      <c r="AL68" s="16">
        <v>1.0037904341469199</v>
      </c>
      <c r="AM68" s="16">
        <v>1.0033262097601519</v>
      </c>
      <c r="AN68" s="16">
        <v>1.0033262097601519</v>
      </c>
      <c r="AO68" s="16">
        <v>1.0033262097601519</v>
      </c>
      <c r="AP68" s="16">
        <v>1.0033262097601519</v>
      </c>
      <c r="AQ68" s="16">
        <v>1.0033262097601519</v>
      </c>
      <c r="AR68" s="40">
        <v>1.0033262097601519</v>
      </c>
      <c r="AS68" s="40">
        <v>1.0033262097601519</v>
      </c>
      <c r="AT68" s="16"/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0.98580231879824753</v>
      </c>
      <c r="BF68" s="16">
        <v>1.0069629692769626</v>
      </c>
      <c r="BG68" s="16">
        <v>1.0035946675047955</v>
      </c>
      <c r="BH68" s="16">
        <v>1.0058467832698581</v>
      </c>
      <c r="BI68" s="16">
        <v>1.0037904341469199</v>
      </c>
      <c r="BJ68" s="16">
        <v>1.0033262097601519</v>
      </c>
      <c r="BK68" s="16"/>
      <c r="BL68" s="16"/>
      <c r="BM68" s="16"/>
      <c r="BN68" s="16"/>
    </row>
    <row r="69" spans="1:68" ht="15" customHeight="1" x14ac:dyDescent="0.25">
      <c r="A69" s="2" t="s">
        <v>316</v>
      </c>
      <c r="D69" s="2" t="s">
        <v>315</v>
      </c>
      <c r="E69" s="11" t="s">
        <v>104</v>
      </c>
      <c r="F69" s="95" t="s">
        <v>103</v>
      </c>
      <c r="G69" s="30">
        <v>33</v>
      </c>
      <c r="H69" s="20"/>
      <c r="I69" s="16">
        <v>0</v>
      </c>
      <c r="J69" s="16">
        <v>0</v>
      </c>
      <c r="K69" s="16">
        <v>0</v>
      </c>
      <c r="L69" s="16">
        <v>0</v>
      </c>
      <c r="M69" s="121">
        <v>1.0190733140812451</v>
      </c>
      <c r="N69" s="121">
        <v>1.0190733140812451</v>
      </c>
      <c r="O69" s="121">
        <v>1.0190733140812451</v>
      </c>
      <c r="P69" s="121">
        <v>1.0190733140812451</v>
      </c>
      <c r="Q69" s="121">
        <v>1.0190733140812451</v>
      </c>
      <c r="R69" s="121">
        <v>0</v>
      </c>
      <c r="S69" s="121">
        <v>0</v>
      </c>
      <c r="T69" s="121">
        <v>0</v>
      </c>
      <c r="U69" s="121">
        <v>1.0129274160030615</v>
      </c>
      <c r="V69" s="121">
        <v>1.0129274160030615</v>
      </c>
      <c r="W69" s="121">
        <v>1.0129274160030615</v>
      </c>
      <c r="X69" s="121">
        <v>1.0129274160030615</v>
      </c>
      <c r="Y69" s="121">
        <v>1.0129274160030615</v>
      </c>
      <c r="Z69" s="121">
        <v>0.87810423226675416</v>
      </c>
      <c r="AA69" s="121">
        <v>0.87810423226675416</v>
      </c>
      <c r="AB69" s="121">
        <v>0.87463593645864224</v>
      </c>
      <c r="AC69" s="121">
        <v>0.87463593645864224</v>
      </c>
      <c r="AD69" s="121">
        <v>0.87463593645864224</v>
      </c>
      <c r="AE69" s="121">
        <v>0.88837512971935717</v>
      </c>
      <c r="AF69" s="121">
        <v>1.0110980740881459</v>
      </c>
      <c r="AG69" s="121">
        <v>1.0110980740881459</v>
      </c>
      <c r="AH69" s="121">
        <v>0.88035458160181956</v>
      </c>
      <c r="AI69" s="121">
        <v>0.88035458160181956</v>
      </c>
      <c r="AJ69" s="121">
        <v>0.88035458160181956</v>
      </c>
      <c r="AK69" s="121">
        <v>1.0066318263233514</v>
      </c>
      <c r="AL69" s="121">
        <v>0.89088918789175886</v>
      </c>
      <c r="AM69" s="121">
        <v>1.009424867310873</v>
      </c>
      <c r="AN69" s="121">
        <v>1.009424867310873</v>
      </c>
      <c r="AO69" s="121">
        <v>1.009424867310873</v>
      </c>
      <c r="AP69" s="121">
        <v>1.009424867310873</v>
      </c>
      <c r="AQ69" s="121">
        <v>1.009424867310873</v>
      </c>
      <c r="AR69" s="121">
        <v>1.009424867310873</v>
      </c>
      <c r="AS69" s="121">
        <v>1.009424867310873</v>
      </c>
      <c r="AT69" s="16"/>
      <c r="AU69" s="16">
        <v>1.0190733140812451</v>
      </c>
      <c r="AV69" s="16">
        <v>1.0190733140812451</v>
      </c>
      <c r="AW69" s="16">
        <v>1.0190733140812451</v>
      </c>
      <c r="AX69" s="16">
        <v>1.0190733140812451</v>
      </c>
      <c r="AY69" s="16">
        <v>1.0190733140812451</v>
      </c>
      <c r="AZ69" s="16">
        <v>0</v>
      </c>
      <c r="BA69" s="16">
        <v>1.0129274160030615</v>
      </c>
      <c r="BB69" s="16">
        <v>0.87810423226675416</v>
      </c>
      <c r="BC69" s="16">
        <v>0.87463593645864224</v>
      </c>
      <c r="BD69" s="16">
        <v>0.87463593645864224</v>
      </c>
      <c r="BE69" s="16">
        <v>0.88837512971935717</v>
      </c>
      <c r="BF69" s="16">
        <v>1.0110980740881459</v>
      </c>
      <c r="BG69" s="16">
        <v>0.88035458160181956</v>
      </c>
      <c r="BH69" s="16">
        <v>1.0066318263233514</v>
      </c>
      <c r="BI69" s="16">
        <v>0.89088918789175886</v>
      </c>
      <c r="BJ69" s="16">
        <v>1.009424867310873</v>
      </c>
      <c r="BK69" s="16"/>
      <c r="BL69" s="16"/>
      <c r="BM69" s="16"/>
      <c r="BN69" s="16"/>
    </row>
    <row r="70" spans="1:68" ht="15" customHeight="1" x14ac:dyDescent="0.25">
      <c r="A70" s="2" t="s">
        <v>317</v>
      </c>
      <c r="D70" s="2" t="s">
        <v>315</v>
      </c>
      <c r="E70" s="11" t="s">
        <v>105</v>
      </c>
      <c r="F70" s="95" t="s">
        <v>104</v>
      </c>
      <c r="G70" s="30">
        <v>0.68999999761581421</v>
      </c>
      <c r="H70" s="20"/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21">
        <v>1.0129274160019046</v>
      </c>
      <c r="R70" s="121">
        <v>1.0129274160019046</v>
      </c>
      <c r="S70" s="121">
        <v>1.0129274160019046</v>
      </c>
      <c r="T70" s="121">
        <v>1.0129274160019046</v>
      </c>
      <c r="U70" s="121">
        <v>1.0129274160019046</v>
      </c>
      <c r="V70" s="121">
        <v>1.0129274160019046</v>
      </c>
      <c r="W70" s="121">
        <v>1.0129274160019046</v>
      </c>
      <c r="X70" s="121">
        <v>1.0129274160019046</v>
      </c>
      <c r="Y70" s="121">
        <v>1.0129274160019046</v>
      </c>
      <c r="Z70" s="121">
        <v>1.0129274160019046</v>
      </c>
      <c r="AA70" s="121">
        <v>1.0129274160019046</v>
      </c>
      <c r="AB70" s="121">
        <v>1.0129274160019046</v>
      </c>
      <c r="AC70" s="121">
        <v>1.0129274160019046</v>
      </c>
      <c r="AD70" s="121">
        <v>1.0129274160019046</v>
      </c>
      <c r="AE70" s="121">
        <v>1.0129274160019046</v>
      </c>
      <c r="AF70" s="121">
        <v>1.0129274160019046</v>
      </c>
      <c r="AG70" s="121">
        <v>1.0129274160019046</v>
      </c>
      <c r="AH70" s="121">
        <v>1.0129274160019046</v>
      </c>
      <c r="AI70" s="121">
        <v>1.0129274160019046</v>
      </c>
      <c r="AJ70" s="121">
        <v>1.0129274160019046</v>
      </c>
      <c r="AK70" s="121">
        <v>1.0129274160019046</v>
      </c>
      <c r="AL70" s="121">
        <v>1.0129274160019046</v>
      </c>
      <c r="AM70" s="121">
        <v>1.0129274160019046</v>
      </c>
      <c r="AN70" s="121">
        <v>1.0129274160019046</v>
      </c>
      <c r="AO70" s="121">
        <v>1.0129274160019046</v>
      </c>
      <c r="AP70" s="121">
        <v>1.0129274160019046</v>
      </c>
      <c r="AQ70" s="121">
        <v>1.0129274160019046</v>
      </c>
      <c r="AR70" s="121">
        <v>1.0129274160019046</v>
      </c>
      <c r="AS70" s="121">
        <v>1.0129274160019046</v>
      </c>
      <c r="AT70" s="16"/>
      <c r="AU70" s="16">
        <v>1.0190733140798756</v>
      </c>
      <c r="AV70" s="16">
        <v>1.0190733140798756</v>
      </c>
      <c r="AW70" s="16">
        <v>1.0190733140798756</v>
      </c>
      <c r="AX70" s="16">
        <v>1.0190733140798756</v>
      </c>
      <c r="AY70" s="16">
        <v>1.0190733140798756</v>
      </c>
      <c r="AZ70" s="16">
        <v>0</v>
      </c>
      <c r="BA70" s="16">
        <v>1.0129274160019046</v>
      </c>
      <c r="BB70" s="16">
        <v>0.87810423226567758</v>
      </c>
      <c r="BC70" s="16">
        <v>0.8746359364575883</v>
      </c>
      <c r="BD70" s="16">
        <v>0.8746359364575883</v>
      </c>
      <c r="BE70" s="16">
        <v>0.88837512971826804</v>
      </c>
      <c r="BF70" s="16">
        <v>1.0110980740869939</v>
      </c>
      <c r="BG70" s="16">
        <v>0.8803545816007402</v>
      </c>
      <c r="BH70" s="16">
        <v>1.0066318263221175</v>
      </c>
      <c r="BI70" s="16">
        <v>0.8908891878906845</v>
      </c>
      <c r="BJ70" s="16">
        <v>1.0094248673096602</v>
      </c>
      <c r="BK70" s="16"/>
      <c r="BL70" s="16"/>
      <c r="BM70" s="16"/>
      <c r="BN70" s="16"/>
    </row>
    <row r="71" spans="1:68" ht="15" customHeight="1" x14ac:dyDescent="0.25">
      <c r="A71" s="2" t="s">
        <v>319</v>
      </c>
      <c r="D71" s="2" t="s">
        <v>315</v>
      </c>
      <c r="E71" s="11" t="s">
        <v>310</v>
      </c>
      <c r="F71" s="95" t="s">
        <v>105</v>
      </c>
      <c r="G71" s="30">
        <v>132</v>
      </c>
      <c r="H71" s="20"/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21">
        <v>1.0129727341135495</v>
      </c>
      <c r="Z71" s="121">
        <v>0.79032834989458922</v>
      </c>
      <c r="AA71" s="121">
        <v>0.79032834989458922</v>
      </c>
      <c r="AB71" s="121">
        <v>0.78720674723834749</v>
      </c>
      <c r="AC71" s="121">
        <v>0.78720674723834749</v>
      </c>
      <c r="AD71" s="121">
        <v>0.78720674723834749</v>
      </c>
      <c r="AE71" s="121">
        <v>0.79957256123281473</v>
      </c>
      <c r="AF71" s="121">
        <v>0.99429075541427492</v>
      </c>
      <c r="AG71" s="121">
        <v>0.99429075541427492</v>
      </c>
      <c r="AH71" s="121">
        <v>0.79235375277604303</v>
      </c>
      <c r="AI71" s="121">
        <v>0.79235375277604303</v>
      </c>
      <c r="AJ71" s="121">
        <v>0.79235375277604303</v>
      </c>
      <c r="AK71" s="121">
        <v>0.98989874935891975</v>
      </c>
      <c r="AL71" s="121">
        <v>0.80183531247912176</v>
      </c>
      <c r="AM71" s="121">
        <v>0.99264536208082899</v>
      </c>
      <c r="AN71" s="121">
        <v>0.99264536208082899</v>
      </c>
      <c r="AO71" s="121">
        <v>0.99264536208082899</v>
      </c>
      <c r="AP71" s="121">
        <v>0.99264536208082899</v>
      </c>
      <c r="AQ71" s="121">
        <v>0.99264536208082899</v>
      </c>
      <c r="AR71" s="121">
        <v>0.99264536208082899</v>
      </c>
      <c r="AS71" s="121">
        <v>0.99264536208082899</v>
      </c>
      <c r="AT71" s="16"/>
      <c r="AU71" s="16">
        <v>1.0191189071584894</v>
      </c>
      <c r="AV71" s="16">
        <v>1.0191189071584894</v>
      </c>
      <c r="AW71" s="16">
        <v>1.0191189071584894</v>
      </c>
      <c r="AX71" s="16">
        <v>1.0191189071584894</v>
      </c>
      <c r="AY71" s="16">
        <v>1.0191189071584894</v>
      </c>
      <c r="AZ71" s="16">
        <v>0</v>
      </c>
      <c r="BA71" s="16">
        <v>1.0129727341135495</v>
      </c>
      <c r="BB71" s="16">
        <v>0.79032834989458922</v>
      </c>
      <c r="BC71" s="16">
        <v>0.78720674723834749</v>
      </c>
      <c r="BD71" s="16">
        <v>0.78720674723834749</v>
      </c>
      <c r="BE71" s="16">
        <v>0.79957256123281473</v>
      </c>
      <c r="BF71" s="16">
        <v>0.99429075541427492</v>
      </c>
      <c r="BG71" s="16">
        <v>0.79235375277604303</v>
      </c>
      <c r="BH71" s="16">
        <v>0.98989874935891975</v>
      </c>
      <c r="BI71" s="16">
        <v>0.80183531247912176</v>
      </c>
      <c r="BJ71" s="16">
        <v>0.99264536208082899</v>
      </c>
      <c r="BK71" s="16"/>
      <c r="BL71" s="16"/>
      <c r="BM71" s="16"/>
      <c r="BN71" s="16"/>
    </row>
    <row r="72" spans="1:68" ht="15" customHeight="1" x14ac:dyDescent="0.25">
      <c r="A72" s="2" t="s">
        <v>353</v>
      </c>
      <c r="E72" s="11" t="s">
        <v>106</v>
      </c>
      <c r="F72" s="107" t="s">
        <v>106</v>
      </c>
      <c r="G72" s="30">
        <v>132</v>
      </c>
      <c r="H72" s="20"/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40">
        <v>0</v>
      </c>
      <c r="AS72" s="40">
        <v>0</v>
      </c>
      <c r="AT72" s="16"/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/>
      <c r="BL72" s="16"/>
      <c r="BM72" s="16"/>
      <c r="BN72" s="16"/>
    </row>
    <row r="73" spans="1:68" ht="15" customHeight="1" x14ac:dyDescent="0.25">
      <c r="A73" s="2" t="s">
        <v>353</v>
      </c>
      <c r="E73" s="11" t="s">
        <v>107</v>
      </c>
      <c r="F73" s="107" t="s">
        <v>107</v>
      </c>
      <c r="G73" s="30">
        <v>132</v>
      </c>
      <c r="H73" s="20"/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40">
        <v>0</v>
      </c>
      <c r="O73" s="40">
        <v>0</v>
      </c>
      <c r="P73" s="40">
        <v>0</v>
      </c>
      <c r="Q73" s="40">
        <v>0</v>
      </c>
      <c r="R73" s="40">
        <v>1.0062732863615098</v>
      </c>
      <c r="S73" s="40">
        <v>1.0062732863615098</v>
      </c>
      <c r="T73" s="40">
        <v>1.0062732863615098</v>
      </c>
      <c r="U73" s="40">
        <v>1.012816006167734</v>
      </c>
      <c r="V73" s="40">
        <v>1.012816006167734</v>
      </c>
      <c r="W73" s="40">
        <v>1.012816006167734</v>
      </c>
      <c r="X73" s="40">
        <v>1.012816006167734</v>
      </c>
      <c r="Y73" s="40">
        <v>1.012816006167734</v>
      </c>
      <c r="Z73" s="40">
        <v>0.79020785495331636</v>
      </c>
      <c r="AA73" s="40">
        <v>0.79020785495331636</v>
      </c>
      <c r="AB73" s="40">
        <v>0.78708672823084502</v>
      </c>
      <c r="AC73" s="40">
        <v>0.78708672823084502</v>
      </c>
      <c r="AD73" s="40">
        <v>0.78708672823084502</v>
      </c>
      <c r="AE73" s="40">
        <v>0.79945065918497971</v>
      </c>
      <c r="AF73" s="40">
        <v>0.99413717940429536</v>
      </c>
      <c r="AG73" s="40">
        <v>0.99413717940429536</v>
      </c>
      <c r="AH73" s="40">
        <v>0.79223294985427717</v>
      </c>
      <c r="AI73" s="40">
        <v>0.79223294985427717</v>
      </c>
      <c r="AJ73" s="40">
        <v>0.79223294985427717</v>
      </c>
      <c r="AK73" s="40">
        <v>0.9897458518695017</v>
      </c>
      <c r="AL73" s="40">
        <v>0.8017130654544985</v>
      </c>
      <c r="AM73" s="40">
        <v>0.99249204036002003</v>
      </c>
      <c r="AN73" s="40">
        <v>0.99249204036002003</v>
      </c>
      <c r="AO73" s="40">
        <v>0.99249204036002003</v>
      </c>
      <c r="AP73" s="40">
        <v>0.99249204036002003</v>
      </c>
      <c r="AQ73" s="40">
        <v>0.99249204036002003</v>
      </c>
      <c r="AR73" s="40">
        <v>0.99249204036002003</v>
      </c>
      <c r="AS73" s="40">
        <v>0.99249204036002003</v>
      </c>
      <c r="AT73" s="16"/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1.0062732863615098</v>
      </c>
      <c r="BA73" s="16">
        <v>1.012816006167734</v>
      </c>
      <c r="BB73" s="16">
        <v>0.79020785495331636</v>
      </c>
      <c r="BC73" s="16">
        <v>0.78708672823084502</v>
      </c>
      <c r="BD73" s="16">
        <v>0.78708672823084502</v>
      </c>
      <c r="BE73" s="16">
        <v>0.79945065918497971</v>
      </c>
      <c r="BF73" s="16">
        <v>0.99413717940429536</v>
      </c>
      <c r="BG73" s="16">
        <v>0.79223294985427717</v>
      </c>
      <c r="BH73" s="16">
        <v>0.9897458518695017</v>
      </c>
      <c r="BI73" s="16">
        <v>0.8017130654544985</v>
      </c>
      <c r="BJ73" s="16">
        <v>0.99249204036002003</v>
      </c>
      <c r="BK73" s="16"/>
      <c r="BL73" s="16"/>
      <c r="BM73" s="16"/>
      <c r="BN73" s="16"/>
    </row>
    <row r="74" spans="1:68" ht="15" customHeight="1" x14ac:dyDescent="0.25">
      <c r="A74" s="2" t="s">
        <v>353</v>
      </c>
      <c r="E74" s="11" t="s">
        <v>108</v>
      </c>
      <c r="F74" s="107" t="s">
        <v>108</v>
      </c>
      <c r="G74" s="30">
        <v>132</v>
      </c>
      <c r="H74" s="20"/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0">
        <v>0</v>
      </c>
      <c r="AL74" s="40">
        <v>0</v>
      </c>
      <c r="AM74" s="40">
        <v>0</v>
      </c>
      <c r="AN74" s="40">
        <v>0</v>
      </c>
      <c r="AO74" s="40">
        <v>0</v>
      </c>
      <c r="AP74" s="40">
        <v>0</v>
      </c>
      <c r="AQ74" s="40">
        <v>0</v>
      </c>
      <c r="AR74" s="40">
        <v>0</v>
      </c>
      <c r="AS74" s="40">
        <v>0</v>
      </c>
      <c r="AT74" s="16"/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1.4551005088781032E-2</v>
      </c>
      <c r="BA74" s="16">
        <v>1.4646355808972653E-2</v>
      </c>
      <c r="BB74" s="16">
        <v>1.142721565993199E-2</v>
      </c>
      <c r="BC74" s="16">
        <v>1.1382080968035594E-2</v>
      </c>
      <c r="BD74" s="16">
        <v>1.1382080968035594E-2</v>
      </c>
      <c r="BE74" s="16">
        <v>1.1560876079784611E-2</v>
      </c>
      <c r="BF74" s="16">
        <v>1.4376242206274776E-2</v>
      </c>
      <c r="BG74" s="16">
        <v>1.1456500606534938E-2</v>
      </c>
      <c r="BH74" s="16">
        <v>1.43127391012352E-2</v>
      </c>
      <c r="BI74" s="16">
        <v>1.1593592794242975E-2</v>
      </c>
      <c r="BJ74" s="16">
        <v>1.4352451795210559E-2</v>
      </c>
      <c r="BK74" s="16"/>
      <c r="BL74" s="16"/>
      <c r="BM74" s="16"/>
      <c r="BN74" s="16"/>
    </row>
    <row r="75" spans="1:68" ht="15" customHeight="1" x14ac:dyDescent="0.25">
      <c r="A75" s="2" t="s">
        <v>353</v>
      </c>
      <c r="E75" s="11" t="s">
        <v>109</v>
      </c>
      <c r="F75" s="107" t="s">
        <v>109</v>
      </c>
      <c r="G75" s="30">
        <v>132</v>
      </c>
      <c r="H75" s="20"/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>
        <v>0</v>
      </c>
      <c r="AS75" s="40">
        <v>0</v>
      </c>
      <c r="AT75" s="16"/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/>
      <c r="BL75" s="16"/>
      <c r="BM75" s="16"/>
      <c r="BN75" s="16"/>
    </row>
    <row r="76" spans="1:68" ht="15" customHeight="1" x14ac:dyDescent="0.25">
      <c r="A76" s="2" t="s">
        <v>353</v>
      </c>
      <c r="E76" s="11" t="s">
        <v>110</v>
      </c>
      <c r="F76" s="107" t="s">
        <v>110</v>
      </c>
      <c r="G76" s="30">
        <v>132</v>
      </c>
      <c r="H76" s="20"/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16"/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/>
      <c r="BL76" s="16"/>
      <c r="BM76" s="16"/>
      <c r="BN76" s="16"/>
    </row>
    <row r="77" spans="1:68" ht="15" customHeight="1" x14ac:dyDescent="0.25">
      <c r="A77" s="2" t="s">
        <v>348</v>
      </c>
      <c r="D77" s="2" t="s">
        <v>315</v>
      </c>
      <c r="E77" s="11" t="s">
        <v>174</v>
      </c>
      <c r="F77" s="95" t="s">
        <v>174</v>
      </c>
      <c r="G77" s="30">
        <v>33</v>
      </c>
      <c r="H77" s="20"/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40">
        <v>0</v>
      </c>
      <c r="AS77" s="40">
        <v>0</v>
      </c>
      <c r="AT77" s="16"/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/>
      <c r="BL77" s="16"/>
      <c r="BM77" s="16"/>
      <c r="BN77" s="16"/>
    </row>
    <row r="78" spans="1:68" ht="15" customHeight="1" x14ac:dyDescent="0.25">
      <c r="A78" s="2" t="s">
        <v>369</v>
      </c>
      <c r="D78" s="2" t="s">
        <v>315</v>
      </c>
      <c r="E78" s="97" t="s">
        <v>314</v>
      </c>
      <c r="F78" s="95" t="s">
        <v>314</v>
      </c>
      <c r="G78" s="30">
        <v>400</v>
      </c>
      <c r="H78" s="20"/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40">
        <v>0</v>
      </c>
      <c r="AP78" s="40">
        <v>0</v>
      </c>
      <c r="AQ78" s="40">
        <v>0</v>
      </c>
      <c r="AR78" s="121">
        <v>1</v>
      </c>
      <c r="AS78" s="121">
        <v>1</v>
      </c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8" ht="15" customHeight="1" x14ac:dyDescent="0.25"/>
    <row r="80" spans="1:68" ht="15" customHeight="1" x14ac:dyDescent="0.25">
      <c r="B80" s="5" t="s">
        <v>14</v>
      </c>
      <c r="C80" s="5"/>
      <c r="D80" s="5"/>
      <c r="E80" s="5"/>
      <c r="F80" s="6"/>
      <c r="G80" s="2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14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4"/>
      <c r="BP80" s="4"/>
    </row>
    <row r="81" spans="1:68" ht="15" customHeight="1" x14ac:dyDescent="0.25">
      <c r="A81" s="68"/>
      <c r="B81" s="69"/>
      <c r="C81" s="69"/>
      <c r="D81" s="69"/>
      <c r="E81" s="114" t="s">
        <v>372</v>
      </c>
      <c r="F81" s="116"/>
      <c r="G81" s="113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7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73"/>
      <c r="BP81" s="4"/>
    </row>
    <row r="82" spans="1:68" ht="15" customHeight="1" x14ac:dyDescent="0.25">
      <c r="A82" s="68"/>
      <c r="B82" s="69"/>
      <c r="C82" s="69"/>
      <c r="D82" s="69"/>
      <c r="E82" s="117" t="s">
        <v>0</v>
      </c>
      <c r="F82" s="118"/>
      <c r="G82" s="113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7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73"/>
      <c r="BP82" s="4"/>
    </row>
    <row r="83" spans="1:68" ht="15" customHeight="1" x14ac:dyDescent="0.25">
      <c r="A83" s="68"/>
      <c r="B83" s="69"/>
      <c r="C83" s="69"/>
      <c r="D83" s="69"/>
      <c r="E83" s="108" t="s">
        <v>371</v>
      </c>
      <c r="F83" s="119"/>
      <c r="G83" s="113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7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73"/>
      <c r="BP83" s="4"/>
    </row>
    <row r="84" spans="1:68" ht="15" customHeight="1" x14ac:dyDescent="0.25">
      <c r="A84" s="68"/>
      <c r="B84" s="69"/>
      <c r="C84" s="69"/>
      <c r="D84" s="69"/>
      <c r="E84" s="115" t="s">
        <v>370</v>
      </c>
      <c r="F84" s="120"/>
      <c r="G84" s="113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7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73"/>
      <c r="BP84" s="4"/>
    </row>
    <row r="85" spans="1:68" ht="15" customHeight="1" x14ac:dyDescent="0.25">
      <c r="F85" s="2"/>
      <c r="G85" s="2"/>
      <c r="I85" s="2"/>
      <c r="J85" s="2"/>
      <c r="AD85" s="106" t="s">
        <v>352</v>
      </c>
    </row>
    <row r="86" spans="1:68" ht="15" customHeight="1" x14ac:dyDescent="0.25"/>
    <row r="87" spans="1:68" ht="15" customHeight="1" x14ac:dyDescent="0.25"/>
    <row r="88" spans="1:68" ht="15" customHeight="1" x14ac:dyDescent="0.25"/>
    <row r="89" spans="1:68" ht="15" customHeight="1" x14ac:dyDescent="0.25"/>
    <row r="90" spans="1:68" ht="15" customHeight="1" x14ac:dyDescent="0.25"/>
    <row r="91" spans="1:68" ht="15" customHeight="1" x14ac:dyDescent="0.25"/>
    <row r="92" spans="1:68" ht="15" customHeight="1" x14ac:dyDescent="0.25"/>
    <row r="93" spans="1:68" ht="15" customHeight="1" x14ac:dyDescent="0.25"/>
    <row r="94" spans="1:68" ht="15" customHeight="1" x14ac:dyDescent="0.25"/>
    <row r="95" spans="1:68" ht="15" customHeight="1" x14ac:dyDescent="0.25"/>
    <row r="96" spans="1:68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</sheetData>
  <sheetProtection formatCells="0" formatColumns="0" formatRows="0" sort="0" autoFilter="0"/>
  <autoFilter ref="D8:G78" xr:uid="{9BAB53FA-B038-4226-9A51-33621491C30A}"/>
  <phoneticPr fontId="28" type="noConversion"/>
  <conditionalFormatting sqref="F9:G78 E78 I9:BN78">
    <cfRule type="cellIs" dxfId="214" priority="15" operator="equal">
      <formula>""</formula>
    </cfRule>
  </conditionalFormatting>
  <conditionalFormatting sqref="I9:BN78">
    <cfRule type="expression" dxfId="213" priority="13">
      <formula>IF(I9=0,0,IF(I9&lt;=0.94,1,0))</formula>
    </cfRule>
    <cfRule type="cellIs" dxfId="212" priority="14" operator="greaterThanOrEqual">
      <formula>1.06</formula>
    </cfRule>
  </conditionalFormatting>
  <conditionalFormatting sqref="E9:E77">
    <cfRule type="cellIs" dxfId="211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CB153"/>
  <sheetViews>
    <sheetView showGridLines="0" tabSelected="1" zoomScale="80" zoomScaleNormal="80" workbookViewId="0">
      <pane xSplit="10" topLeftCell="K1" activePane="topRight" state="frozen"/>
      <selection activeCell="I9" sqref="I9"/>
      <selection pane="topRight" activeCell="L24" sqref="L24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1.7109375" style="4" customWidth="1"/>
    <col min="48" max="66" width="15.7109375" style="4" customWidth="1"/>
    <col min="67" max="67" width="2.7109375" style="2" customWidth="1"/>
    <col min="68" max="80" width="0" style="2" hidden="1" customWidth="1"/>
    <col min="81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94.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x14ac:dyDescent="0.25">
      <c r="E7" s="2"/>
      <c r="F7" s="28"/>
      <c r="G7" s="28"/>
      <c r="H7" s="28"/>
      <c r="I7" s="28"/>
      <c r="J7" s="8" t="s">
        <v>11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290</v>
      </c>
      <c r="AX7" s="36" t="s">
        <v>290</v>
      </c>
      <c r="AY7" s="36" t="s">
        <v>289</v>
      </c>
      <c r="AZ7" s="36">
        <v>5.6</v>
      </c>
      <c r="BA7" s="36" t="s">
        <v>291</v>
      </c>
      <c r="BB7" s="36" t="s">
        <v>292</v>
      </c>
      <c r="BC7" s="36" t="s">
        <v>293</v>
      </c>
      <c r="BD7" s="36" t="s">
        <v>295</v>
      </c>
      <c r="BE7" s="36">
        <v>18</v>
      </c>
      <c r="BF7" s="36">
        <v>19</v>
      </c>
      <c r="BG7" s="36" t="s">
        <v>294</v>
      </c>
      <c r="BH7" s="36" t="s">
        <v>296</v>
      </c>
      <c r="BI7" s="36">
        <v>25</v>
      </c>
      <c r="BJ7" s="36">
        <v>26</v>
      </c>
      <c r="BK7" s="36" t="s">
        <v>297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29"/>
      <c r="J8" s="47" t="str">
        <f>IF('Generators - Active Power'!I8="","",'Generators - Active Power'!I8)</f>
        <v>Step -2</v>
      </c>
      <c r="K8" s="18" t="str">
        <f>IF('Generators - Active Power'!J8="","",'Generators - Active Power'!J8)</f>
        <v>Step -1</v>
      </c>
      <c r="L8" s="18" t="str">
        <f>IF('Generators - Active Power'!K8="","",'Generators - Active Power'!K8)</f>
        <v>Step 0</v>
      </c>
      <c r="M8" s="18" t="str">
        <f>IF('Generators - Active Power'!L8="","",'Generators - Active Power'!L8)</f>
        <v>Step 1</v>
      </c>
      <c r="N8" s="18" t="str">
        <f>IF('Generators - Active Power'!M8="","",'Generators - Active Power'!M8)</f>
        <v>Step 2</v>
      </c>
      <c r="O8" s="18" t="str">
        <f>IF('Generators - Active Power'!N8="","",'Generators - Active Power'!N8)</f>
        <v>Step 3</v>
      </c>
      <c r="P8" s="18" t="str">
        <f>IF('Generators - Active Power'!O8="","",'Generators - Active Power'!O8)</f>
        <v>Step 4</v>
      </c>
      <c r="Q8" s="18" t="str">
        <f>IF('Generators - Active Power'!P8="","",'Generators - Active Power'!P8)</f>
        <v>Step 5</v>
      </c>
      <c r="R8" s="18" t="str">
        <f>IF('Generators - Active Power'!Q8="","",'Generators - Active Power'!Q8)</f>
        <v>Step 6</v>
      </c>
      <c r="S8" s="18" t="str">
        <f>IF('Generators - Active Power'!R8="","",'Generators - Active Power'!R8)</f>
        <v>Step 7</v>
      </c>
      <c r="T8" s="18" t="str">
        <f>IF('Generators - Active Power'!S8="","",'Generators - Active Power'!S8)</f>
        <v>Step 8</v>
      </c>
      <c r="U8" s="18" t="str">
        <f>IF('Generators - Active Power'!T8="","",'Generators - Active Power'!T8)</f>
        <v>Step 9</v>
      </c>
      <c r="V8" s="18" t="str">
        <f>IF('Generators - Active Power'!U8="","",'Generators - Active Power'!U8)</f>
        <v>Step 10</v>
      </c>
      <c r="W8" s="18" t="str">
        <f>IF('Generators - Active Power'!V8="","",'Generators - Active Power'!V8)</f>
        <v>Step 11</v>
      </c>
      <c r="X8" s="18" t="str">
        <f>IF('Generators - Active Power'!W8="","",'Generators - Active Power'!W8)</f>
        <v>Step 12</v>
      </c>
      <c r="Y8" s="18" t="str">
        <f>IF('Generators - Active Power'!X8="","",'Generators - Active Power'!X8)</f>
        <v>Step 13</v>
      </c>
      <c r="Z8" s="18" t="str">
        <f>IF('Generators - Active Power'!Y8="","",'Generators - Active Power'!Y8)</f>
        <v>Step 14</v>
      </c>
      <c r="AA8" s="18" t="str">
        <f>IF('Generators - Active Power'!Z8="","",'Generators - Active Power'!Z8)</f>
        <v>Step 15</v>
      </c>
      <c r="AB8" s="18" t="str">
        <f>IF('Generators - Active Power'!AA8="","",'Generators - Active Power'!AA8)</f>
        <v>Step 16</v>
      </c>
      <c r="AC8" s="18" t="str">
        <f>IF('Generators - Active Power'!AB8="","",'Generators - Active Power'!AB8)</f>
        <v>Step 17</v>
      </c>
      <c r="AD8" s="18" t="str">
        <f>IF('Generators - Active Power'!AC8="","",'Generators - Active Power'!AC8)</f>
        <v>Step 18</v>
      </c>
      <c r="AE8" s="18" t="str">
        <f>IF('Generators - Active Power'!AD8="","",'Generators - Active Power'!AD8)</f>
        <v>Step 19</v>
      </c>
      <c r="AF8" s="18" t="str">
        <f>IF('Generators - Active Power'!AE8="","",'Generators - Active Power'!AE8)</f>
        <v>Step 20</v>
      </c>
      <c r="AG8" s="18" t="str">
        <f>IF('Generators - Active Power'!AF8="","",'Generators - Active Power'!AF8)</f>
        <v>Step 21</v>
      </c>
      <c r="AH8" s="18" t="str">
        <f>IF('Generators - Active Power'!AG8="","",'Generators - Active Power'!AG8)</f>
        <v>Step 22</v>
      </c>
      <c r="AI8" s="18" t="str">
        <f>IF('Generators - Active Power'!AH8="","",'Generators - Active Power'!AH8)</f>
        <v>Step 23</v>
      </c>
      <c r="AJ8" s="18" t="str">
        <f>IF('Generators - Active Power'!AI8="","",'Generators - Active Power'!AI8)</f>
        <v>Step 24</v>
      </c>
      <c r="AK8" s="18" t="str">
        <f>IF('Generators - Active Power'!AJ8="","",'Generators - Active Power'!AJ8)</f>
        <v>Step 25</v>
      </c>
      <c r="AL8" s="18" t="str">
        <f>IF('Generators - Active Power'!AK8="","",'Generators - Active Power'!AK8)</f>
        <v>Step 26</v>
      </c>
      <c r="AM8" s="18" t="str">
        <f>IF('Generators - Active Power'!AL8="","",'Generators - Active Power'!AL8)</f>
        <v>Step 27</v>
      </c>
      <c r="AN8" s="18" t="str">
        <f>IF('Generators - Active Power'!AM8="","",'Generators - Active Power'!AM8)</f>
        <v>Step 28</v>
      </c>
      <c r="AO8" s="18" t="str">
        <f>IF('Generators - Active Power'!AN8="","",'Generators - Active Power'!AN8)</f>
        <v>Step 29</v>
      </c>
      <c r="AP8" s="18" t="str">
        <f>IF('Generators - Active Power'!AO8="","",'Generators - Active Power'!AO8)</f>
        <v>Step 30</v>
      </c>
      <c r="AQ8" s="18" t="str">
        <f>IF('Generators - Active Power'!AP8="","",'Generators - Active Power'!AP8)</f>
        <v>Step 31</v>
      </c>
      <c r="AR8" s="18" t="str">
        <f>IF('Generators - Active Power'!AQ8="","",'Generators - Active Power'!AQ8)</f>
        <v>Step 32</v>
      </c>
      <c r="AS8" s="18" t="str">
        <f>IF('Generators - Active Power'!AR8="","",'Generators - Active Power'!AR8)</f>
        <v>Step 33</v>
      </c>
      <c r="AT8" s="18" t="str">
        <f>IF('Generators - Active Power'!AS8="","",'Generators - Active Power'!AS8)</f>
        <v>Step 34</v>
      </c>
      <c r="AU8" s="64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8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6.6637451865822319</v>
      </c>
      <c r="R9" s="16">
        <v>6.6637451865822319</v>
      </c>
      <c r="S9" s="16">
        <v>6.6356164460021487</v>
      </c>
      <c r="T9" s="16">
        <v>6.6356164460021487</v>
      </c>
      <c r="U9" s="16">
        <v>6.6356164460021487</v>
      </c>
      <c r="V9" s="16">
        <v>6.6099390891139631</v>
      </c>
      <c r="W9" s="16">
        <v>6.6099390891139631</v>
      </c>
      <c r="X9" s="16">
        <v>6.6099390891139631</v>
      </c>
      <c r="Y9" s="16">
        <v>6.6099390891139631</v>
      </c>
      <c r="Z9" s="37">
        <v>6.6099390891139631</v>
      </c>
      <c r="AA9" s="16">
        <v>6.8831033188225605</v>
      </c>
      <c r="AB9" s="16">
        <v>6.8831033188225605</v>
      </c>
      <c r="AC9" s="16">
        <v>7.0232408090742133</v>
      </c>
      <c r="AD9" s="16">
        <v>7.0232408090742133</v>
      </c>
      <c r="AE9" s="16">
        <v>7.1165654635105584</v>
      </c>
      <c r="AF9" s="16">
        <v>7.0025475975337415</v>
      </c>
      <c r="AG9" s="16">
        <v>6.867607462961149</v>
      </c>
      <c r="AH9" s="16">
        <v>6.867607462961149</v>
      </c>
      <c r="AI9" s="16">
        <v>42.158467995856213</v>
      </c>
      <c r="AJ9" s="16">
        <v>42.158467995856213</v>
      </c>
      <c r="AK9" s="16">
        <v>42.158467995856213</v>
      </c>
      <c r="AL9" s="16">
        <v>39.608899157180268</v>
      </c>
      <c r="AM9" s="16">
        <v>40.805898708683877</v>
      </c>
      <c r="AN9" s="16">
        <v>36.925263560458234</v>
      </c>
      <c r="AO9" s="16">
        <v>36.925263560458234</v>
      </c>
      <c r="AP9" s="16">
        <v>36.925263560458234</v>
      </c>
      <c r="AQ9" s="16">
        <v>36.925263560458234</v>
      </c>
      <c r="AR9" s="16">
        <v>36.925263560458234</v>
      </c>
      <c r="AS9" s="37">
        <v>36.925263560458234</v>
      </c>
      <c r="AT9" s="37">
        <v>36.925263560458234</v>
      </c>
      <c r="AU9" s="16"/>
      <c r="AV9" s="16">
        <v>0</v>
      </c>
      <c r="AW9" s="16">
        <v>0</v>
      </c>
      <c r="AX9" s="16">
        <v>0</v>
      </c>
      <c r="AY9" s="16">
        <v>0</v>
      </c>
      <c r="AZ9" s="16">
        <v>6.6637451865822319</v>
      </c>
      <c r="BA9" s="16">
        <v>6.6356164460021487</v>
      </c>
      <c r="BB9" s="16">
        <v>6.6099390891139631</v>
      </c>
      <c r="BC9" s="16">
        <v>6.8831033188225605</v>
      </c>
      <c r="BD9" s="16">
        <v>7.0232408090742133</v>
      </c>
      <c r="BE9" s="16">
        <v>7.1165654635105584</v>
      </c>
      <c r="BF9" s="16">
        <v>7.0025475975337415</v>
      </c>
      <c r="BG9" s="16">
        <v>6.867607462961149</v>
      </c>
      <c r="BH9" s="16">
        <v>42.158467995856213</v>
      </c>
      <c r="BI9" s="16">
        <v>39.608899157180268</v>
      </c>
      <c r="BJ9" s="16">
        <v>40.805898708683877</v>
      </c>
      <c r="BK9" s="16">
        <v>36.925263560458234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8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7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1.1070168598429895E-7</v>
      </c>
      <c r="AF10" s="16">
        <v>1.2266789036005605E-7</v>
      </c>
      <c r="AG10" s="16">
        <v>1.253008319743498E-7</v>
      </c>
      <c r="AH10" s="16">
        <v>1.253008319743498E-7</v>
      </c>
      <c r="AI10" s="16">
        <v>1.2488173139651986E-7</v>
      </c>
      <c r="AJ10" s="16">
        <v>1.2488173139651986E-7</v>
      </c>
      <c r="AK10" s="16">
        <v>1.2488173139651986E-7</v>
      </c>
      <c r="AL10" s="16">
        <v>1.2516203307716095E-7</v>
      </c>
      <c r="AM10" s="16">
        <v>1.2490616259837875E-7</v>
      </c>
      <c r="AN10" s="16">
        <v>1.2484828339779484E-7</v>
      </c>
      <c r="AO10" s="16">
        <v>1.2484828339779484E-7</v>
      </c>
      <c r="AP10" s="16">
        <v>1.2484828339779484E-7</v>
      </c>
      <c r="AQ10" s="16">
        <v>1.2484828339779484E-7</v>
      </c>
      <c r="AR10" s="16">
        <v>1.2484828339779484E-7</v>
      </c>
      <c r="AS10" s="37">
        <v>1.2484828339779484E-7</v>
      </c>
      <c r="AT10" s="37">
        <v>1.2484828339779484E-7</v>
      </c>
      <c r="AU10" s="16"/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1.1070168598429895E-7</v>
      </c>
      <c r="BF10" s="16">
        <v>1.2266789036005605E-7</v>
      </c>
      <c r="BG10" s="16">
        <v>1.253008319743498E-7</v>
      </c>
      <c r="BH10" s="16">
        <v>1.2488173139651986E-7</v>
      </c>
      <c r="BI10" s="16">
        <v>1.2516203307716095E-7</v>
      </c>
      <c r="BJ10" s="16">
        <v>1.2490616259837875E-7</v>
      </c>
      <c r="BK10" s="16">
        <v>1.2484828339779484E-7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8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7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9.3580985165897009E-8</v>
      </c>
      <c r="AH11" s="16">
        <v>9.3580985165897009E-8</v>
      </c>
      <c r="AI11" s="16">
        <v>9.4803212154693409E-8</v>
      </c>
      <c r="AJ11" s="16">
        <v>9.4803212154693409E-8</v>
      </c>
      <c r="AK11" s="16">
        <v>9.4803212154693409E-8</v>
      </c>
      <c r="AL11" s="16">
        <v>9.3760642706818184E-8</v>
      </c>
      <c r="AM11" s="16">
        <v>9.3537696276783112E-8</v>
      </c>
      <c r="AN11" s="16">
        <v>20.788186902051546</v>
      </c>
      <c r="AO11" s="16">
        <v>20.788186902051546</v>
      </c>
      <c r="AP11" s="16">
        <v>20.788186902051546</v>
      </c>
      <c r="AQ11" s="16">
        <v>20.788186902051546</v>
      </c>
      <c r="AR11" s="16">
        <v>20.788186902051546</v>
      </c>
      <c r="AS11" s="37">
        <v>20.788186902051546</v>
      </c>
      <c r="AT11" s="37">
        <v>20.788186902051546</v>
      </c>
      <c r="AU11" s="16"/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9.3580985165897009E-8</v>
      </c>
      <c r="BH11" s="16">
        <v>9.4803212154693409E-8</v>
      </c>
      <c r="BI11" s="16">
        <v>9.3760642706818184E-8</v>
      </c>
      <c r="BJ11" s="16">
        <v>9.3537696276783112E-8</v>
      </c>
      <c r="BK11" s="16">
        <v>20.788186902051546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8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7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1.7972167426653769E-7</v>
      </c>
      <c r="AF12" s="16">
        <v>2.000177135455271E-7</v>
      </c>
      <c r="AG12" s="16">
        <v>2.0447317669102688E-7</v>
      </c>
      <c r="AH12" s="16">
        <v>2.0447317669102688E-7</v>
      </c>
      <c r="AI12" s="16">
        <v>2.0376418950721508E-7</v>
      </c>
      <c r="AJ12" s="16">
        <v>2.0376418950721508E-7</v>
      </c>
      <c r="AK12" s="16">
        <v>2.0376418950721508E-7</v>
      </c>
      <c r="AL12" s="16">
        <v>2.0423842706781239E-7</v>
      </c>
      <c r="AM12" s="16">
        <v>2.0380531247401264E-7</v>
      </c>
      <c r="AN12" s="16">
        <v>2.0370776105364238E-7</v>
      </c>
      <c r="AO12" s="16">
        <v>2.0370776105364238E-7</v>
      </c>
      <c r="AP12" s="16">
        <v>2.0370776105364238E-7</v>
      </c>
      <c r="AQ12" s="16">
        <v>2.0370776105364238E-7</v>
      </c>
      <c r="AR12" s="16">
        <v>2.0370776105364238E-7</v>
      </c>
      <c r="AS12" s="37">
        <v>2.0370776105364238E-7</v>
      </c>
      <c r="AT12" s="37">
        <v>2.0370776105364238E-7</v>
      </c>
      <c r="AU12" s="16"/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1.7972167426653769E-7</v>
      </c>
      <c r="BF12" s="16">
        <v>2.000177135455271E-7</v>
      </c>
      <c r="BG12" s="16">
        <v>2.0447317669102688E-7</v>
      </c>
      <c r="BH12" s="16">
        <v>2.0376418950721508E-7</v>
      </c>
      <c r="BI12" s="16">
        <v>2.0423842706781239E-7</v>
      </c>
      <c r="BJ12" s="16">
        <v>2.0380531247401264E-7</v>
      </c>
      <c r="BK12" s="16">
        <v>2.0370776105364238E-7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8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7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126.30776745586248</v>
      </c>
      <c r="AG13" s="16">
        <v>93.114765783335301</v>
      </c>
      <c r="AH13" s="16">
        <v>93.114765783335301</v>
      </c>
      <c r="AI13" s="16">
        <v>62.384976845352156</v>
      </c>
      <c r="AJ13" s="16">
        <v>62.384976845352156</v>
      </c>
      <c r="AK13" s="16">
        <v>62.384976845352156</v>
      </c>
      <c r="AL13" s="16">
        <v>62.22630235604634</v>
      </c>
      <c r="AM13" s="16">
        <v>62.380388655200377</v>
      </c>
      <c r="AN13" s="16">
        <v>41.59839926854724</v>
      </c>
      <c r="AO13" s="16">
        <v>41.59839926854724</v>
      </c>
      <c r="AP13" s="16">
        <v>41.59839926854724</v>
      </c>
      <c r="AQ13" s="16">
        <v>41.59839926854724</v>
      </c>
      <c r="AR13" s="16">
        <v>41.59839926854724</v>
      </c>
      <c r="AS13" s="37">
        <v>41.59839926854724</v>
      </c>
      <c r="AT13" s="37">
        <v>41.59839926854724</v>
      </c>
      <c r="AU13" s="16"/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126.30776745586248</v>
      </c>
      <c r="BG13" s="16">
        <v>93.114765783335301</v>
      </c>
      <c r="BH13" s="16">
        <v>62.384976845352156</v>
      </c>
      <c r="BI13" s="16">
        <v>62.22630235604634</v>
      </c>
      <c r="BJ13" s="16">
        <v>62.380388655200377</v>
      </c>
      <c r="BK13" s="16">
        <v>41.59839926854724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8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7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64.116325688088665</v>
      </c>
      <c r="AN14" s="16">
        <v>34.217274131695099</v>
      </c>
      <c r="AO14" s="16">
        <v>34.217274131695099</v>
      </c>
      <c r="AP14" s="16">
        <v>34.217274131695099</v>
      </c>
      <c r="AQ14" s="16">
        <v>34.217274131695099</v>
      </c>
      <c r="AR14" s="16">
        <v>34.217274131695099</v>
      </c>
      <c r="AS14" s="37">
        <v>34.217274131695099</v>
      </c>
      <c r="AT14" s="37">
        <v>34.217274131695099</v>
      </c>
      <c r="AU14" s="16"/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64.116325688088665</v>
      </c>
      <c r="BK14" s="16">
        <v>34.217274131695099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8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7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37">
        <v>0</v>
      </c>
      <c r="AJ15" s="37">
        <v>0</v>
      </c>
      <c r="AK15" s="16">
        <v>68.050041275802883</v>
      </c>
      <c r="AL15" s="16">
        <v>31.650763613355437</v>
      </c>
      <c r="AM15" s="16">
        <v>32.288936866739945</v>
      </c>
      <c r="AN15" s="16">
        <v>33.717210471898944</v>
      </c>
      <c r="AO15" s="16">
        <v>33.717210471898944</v>
      </c>
      <c r="AP15" s="16">
        <v>33.717210471898944</v>
      </c>
      <c r="AQ15" s="16">
        <v>33.717210471898944</v>
      </c>
      <c r="AR15" s="16">
        <v>33.717210471898944</v>
      </c>
      <c r="AS15" s="37">
        <v>33.717210471898944</v>
      </c>
      <c r="AT15" s="37">
        <v>33.717210471898944</v>
      </c>
      <c r="AU15" s="16"/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68.050041275802883</v>
      </c>
      <c r="BI15" s="16">
        <v>31.650763613355437</v>
      </c>
      <c r="BJ15" s="16">
        <v>32.288936866739945</v>
      </c>
      <c r="BK15" s="16">
        <v>33.717210471898944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8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7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6.2333229023119538E-2</v>
      </c>
      <c r="AH16" s="16">
        <v>6.2333229023119538E-2</v>
      </c>
      <c r="AI16" s="16">
        <v>6.1449058196100248E-2</v>
      </c>
      <c r="AJ16" s="16">
        <v>6.1449058196100248E-2</v>
      </c>
      <c r="AK16" s="16">
        <v>6.1449058196100248E-2</v>
      </c>
      <c r="AL16" s="16">
        <v>6.2338440356957257E-2</v>
      </c>
      <c r="AM16" s="16">
        <v>6.2190767603435372E-2</v>
      </c>
      <c r="AN16" s="16">
        <v>20.366041738587256</v>
      </c>
      <c r="AO16" s="16">
        <v>20.366041738587256</v>
      </c>
      <c r="AP16" s="16">
        <v>20.366041738587256</v>
      </c>
      <c r="AQ16" s="16">
        <v>20.366041738587256</v>
      </c>
      <c r="AR16" s="16">
        <v>20.366041738587256</v>
      </c>
      <c r="AS16" s="37">
        <v>20.366041738587256</v>
      </c>
      <c r="AT16" s="37">
        <v>20.366041738587256</v>
      </c>
      <c r="AU16" s="16"/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6.2333229023119538E-2</v>
      </c>
      <c r="BH16" s="16">
        <v>6.1449058196100248E-2</v>
      </c>
      <c r="BI16" s="16">
        <v>6.2338440356957257E-2</v>
      </c>
      <c r="BJ16" s="16">
        <v>6.2190767603435372E-2</v>
      </c>
      <c r="BK16" s="16">
        <v>20.366041738587256</v>
      </c>
      <c r="BL16" s="16"/>
      <c r="BM16" s="16"/>
      <c r="BN16" s="16"/>
    </row>
    <row r="17" spans="4:66" x14ac:dyDescent="0.25">
      <c r="E17" s="11" t="s">
        <v>119</v>
      </c>
      <c r="F17" s="30">
        <v>10</v>
      </c>
      <c r="G17" s="30">
        <v>33</v>
      </c>
      <c r="H17" s="30">
        <v>11</v>
      </c>
      <c r="I17" s="48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7">
        <v>0</v>
      </c>
      <c r="AA17" s="16">
        <v>0</v>
      </c>
      <c r="AB17" s="16">
        <v>0</v>
      </c>
      <c r="AC17" s="16">
        <v>108.75280335958817</v>
      </c>
      <c r="AD17" s="16">
        <v>108.75280335958817</v>
      </c>
      <c r="AE17" s="16">
        <v>82.534431153495007</v>
      </c>
      <c r="AF17" s="16">
        <v>54.113963695501987</v>
      </c>
      <c r="AG17" s="16">
        <v>53.081770207669912</v>
      </c>
      <c r="AH17" s="16">
        <v>53.081770207669912</v>
      </c>
      <c r="AI17" s="16">
        <v>53.231952729532871</v>
      </c>
      <c r="AJ17" s="16">
        <v>53.231952729532871</v>
      </c>
      <c r="AK17" s="16">
        <v>53.231952729532871</v>
      </c>
      <c r="AL17" s="16">
        <v>52.527912025181621</v>
      </c>
      <c r="AM17" s="16">
        <v>52.618959852239144</v>
      </c>
      <c r="AN17" s="16">
        <v>52.290103129786722</v>
      </c>
      <c r="AO17" s="16">
        <v>52.290103129786722</v>
      </c>
      <c r="AP17" s="16">
        <v>52.290103129786722</v>
      </c>
      <c r="AQ17" s="16">
        <v>52.290103129786722</v>
      </c>
      <c r="AR17" s="16">
        <v>52.290103129786722</v>
      </c>
      <c r="AS17" s="37">
        <v>52.290103129786722</v>
      </c>
      <c r="AT17" s="37">
        <v>52.290103129786722</v>
      </c>
      <c r="AU17" s="16"/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108.75280335958817</v>
      </c>
      <c r="BE17" s="16">
        <v>82.534431153495007</v>
      </c>
      <c r="BF17" s="16">
        <v>54.113963695501987</v>
      </c>
      <c r="BG17" s="16">
        <v>53.081770207669912</v>
      </c>
      <c r="BH17" s="16">
        <v>53.231952729532871</v>
      </c>
      <c r="BI17" s="16">
        <v>52.527912025181621</v>
      </c>
      <c r="BJ17" s="16">
        <v>52.618959852239144</v>
      </c>
      <c r="BK17" s="16">
        <v>52.290103129786722</v>
      </c>
      <c r="BL17" s="16"/>
      <c r="BM17" s="16"/>
      <c r="BN17" s="16"/>
    </row>
    <row r="18" spans="4:66" x14ac:dyDescent="0.25">
      <c r="E18" s="11" t="s">
        <v>120</v>
      </c>
      <c r="F18" s="30">
        <v>12</v>
      </c>
      <c r="G18" s="30">
        <v>33</v>
      </c>
      <c r="H18" s="30">
        <v>11.5</v>
      </c>
      <c r="I18" s="48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37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138.09963399343164</v>
      </c>
      <c r="AF18" s="16">
        <v>93.487491636471802</v>
      </c>
      <c r="AG18" s="16">
        <v>57.81939829764535</v>
      </c>
      <c r="AH18" s="16">
        <v>57.81939829764535</v>
      </c>
      <c r="AI18" s="16">
        <v>58.01319082544174</v>
      </c>
      <c r="AJ18" s="16">
        <v>58.01319082544174</v>
      </c>
      <c r="AK18" s="16">
        <v>58.01319082544174</v>
      </c>
      <c r="AL18" s="16">
        <v>57.131752760803799</v>
      </c>
      <c r="AM18" s="16">
        <v>57.248622886650239</v>
      </c>
      <c r="AN18" s="16">
        <v>35.470922115192124</v>
      </c>
      <c r="AO18" s="16">
        <v>35.470922115192124</v>
      </c>
      <c r="AP18" s="16">
        <v>35.470922115192124</v>
      </c>
      <c r="AQ18" s="16">
        <v>35.470922115192124</v>
      </c>
      <c r="AR18" s="16">
        <v>35.470922115192124</v>
      </c>
      <c r="AS18" s="37">
        <v>35.470922115192124</v>
      </c>
      <c r="AT18" s="37">
        <v>35.470922115192124</v>
      </c>
      <c r="AU18" s="16"/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138.09963399343164</v>
      </c>
      <c r="BF18" s="16">
        <v>93.487491636471802</v>
      </c>
      <c r="BG18" s="16">
        <v>57.81939829764535</v>
      </c>
      <c r="BH18" s="16">
        <v>58.01319082544174</v>
      </c>
      <c r="BI18" s="16">
        <v>57.131752760803799</v>
      </c>
      <c r="BJ18" s="16">
        <v>57.248622886650239</v>
      </c>
      <c r="BK18" s="16">
        <v>35.470922115192124</v>
      </c>
      <c r="BL18" s="16"/>
      <c r="BM18" s="16"/>
      <c r="BN18" s="16"/>
    </row>
    <row r="19" spans="4:66" x14ac:dyDescent="0.25">
      <c r="E19" s="11" t="s">
        <v>121</v>
      </c>
      <c r="F19" s="30">
        <v>5</v>
      </c>
      <c r="G19" s="30">
        <v>33</v>
      </c>
      <c r="H19" s="30">
        <v>11</v>
      </c>
      <c r="I19" s="48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37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44.29914840473365</v>
      </c>
      <c r="AH19" s="16">
        <v>44.29914840473365</v>
      </c>
      <c r="AI19" s="16">
        <v>22.309865743787675</v>
      </c>
      <c r="AJ19" s="16">
        <v>22.309865743787675</v>
      </c>
      <c r="AK19" s="16">
        <v>22.309865743787675</v>
      </c>
      <c r="AL19" s="16">
        <v>21.988371210464457</v>
      </c>
      <c r="AM19" s="16">
        <v>22.04132167840714</v>
      </c>
      <c r="AN19" s="16">
        <v>22.241663043905476</v>
      </c>
      <c r="AO19" s="16">
        <v>22.241663043905476</v>
      </c>
      <c r="AP19" s="16">
        <v>22.241663043905476</v>
      </c>
      <c r="AQ19" s="16">
        <v>22.241663043905476</v>
      </c>
      <c r="AR19" s="16">
        <v>22.241663043905476</v>
      </c>
      <c r="AS19" s="37">
        <v>22.241663043905476</v>
      </c>
      <c r="AT19" s="37">
        <v>22.241663043905476</v>
      </c>
      <c r="AU19" s="16"/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44.29914840473365</v>
      </c>
      <c r="BH19" s="16">
        <v>22.309865743787675</v>
      </c>
      <c r="BI19" s="16">
        <v>21.988371210464457</v>
      </c>
      <c r="BJ19" s="16">
        <v>22.04132167840714</v>
      </c>
      <c r="BK19" s="16">
        <v>22.241663043905476</v>
      </c>
      <c r="BL19" s="16"/>
      <c r="BM19" s="16"/>
      <c r="BN19" s="16"/>
    </row>
    <row r="20" spans="4:66" x14ac:dyDescent="0.25">
      <c r="E20" s="11" t="s">
        <v>122</v>
      </c>
      <c r="F20" s="30">
        <v>5</v>
      </c>
      <c r="G20" s="30">
        <v>33</v>
      </c>
      <c r="H20" s="30">
        <v>11</v>
      </c>
      <c r="I20" s="48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37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61.361625191177481</v>
      </c>
      <c r="AM20" s="16">
        <v>44.924852026258364</v>
      </c>
      <c r="AN20" s="16">
        <v>28.848819590900039</v>
      </c>
      <c r="AO20" s="16">
        <v>28.848819590900039</v>
      </c>
      <c r="AP20" s="16">
        <v>28.848819590900039</v>
      </c>
      <c r="AQ20" s="16">
        <v>28.848819590900039</v>
      </c>
      <c r="AR20" s="16">
        <v>28.848819590900039</v>
      </c>
      <c r="AS20" s="37">
        <v>28.848819590900039</v>
      </c>
      <c r="AT20" s="37">
        <v>28.848819590900039</v>
      </c>
      <c r="AU20" s="16"/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61.361625191177481</v>
      </c>
      <c r="BJ20" s="16">
        <v>44.924852026258364</v>
      </c>
      <c r="BK20" s="16">
        <v>28.848819590900039</v>
      </c>
      <c r="BL20" s="16"/>
      <c r="BM20" s="16"/>
      <c r="BN20" s="16"/>
    </row>
    <row r="21" spans="4:66" x14ac:dyDescent="0.25">
      <c r="E21" s="11" t="s">
        <v>123</v>
      </c>
      <c r="F21" s="30">
        <v>90</v>
      </c>
      <c r="G21" s="30">
        <v>132</v>
      </c>
      <c r="H21" s="30">
        <v>33</v>
      </c>
      <c r="I21" s="48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1.1195207123110567</v>
      </c>
      <c r="T21" s="16">
        <v>1.1195207123110567</v>
      </c>
      <c r="U21" s="16">
        <v>1.1195207123110567</v>
      </c>
      <c r="V21" s="16">
        <v>2.1493559489984548</v>
      </c>
      <c r="W21" s="16">
        <v>2.1493559489984548</v>
      </c>
      <c r="X21" s="16">
        <v>2.1493559489984548</v>
      </c>
      <c r="Y21" s="16">
        <v>2.1493559489984548</v>
      </c>
      <c r="Z21" s="37">
        <v>2.1493559489984548</v>
      </c>
      <c r="AA21" s="16">
        <v>1.6869461564697792</v>
      </c>
      <c r="AB21" s="16">
        <v>1.6869461564697792</v>
      </c>
      <c r="AC21" s="16">
        <v>1.6802831417581692</v>
      </c>
      <c r="AD21" s="16">
        <v>1.6802831417581692</v>
      </c>
      <c r="AE21" s="16">
        <v>1.7101360475653422</v>
      </c>
      <c r="AF21" s="16">
        <v>1.7066708517410691</v>
      </c>
      <c r="AG21" s="16">
        <v>2.1269474590464306</v>
      </c>
      <c r="AH21" s="16">
        <v>2.1269474590464306</v>
      </c>
      <c r="AI21" s="16">
        <v>1.691266938811661</v>
      </c>
      <c r="AJ21" s="16">
        <v>1.691266938811661</v>
      </c>
      <c r="AK21" s="16">
        <v>1.691266938811661</v>
      </c>
      <c r="AL21" s="16">
        <v>2.1175162995085164</v>
      </c>
      <c r="AM21" s="16">
        <v>1.7115006466637075</v>
      </c>
      <c r="AN21" s="16">
        <v>2.1233890271057776</v>
      </c>
      <c r="AO21" s="16">
        <v>2.1233890271057776</v>
      </c>
      <c r="AP21" s="16">
        <v>2.1233890271057776</v>
      </c>
      <c r="AQ21" s="16">
        <v>2.1233890271057776</v>
      </c>
      <c r="AR21" s="16">
        <v>2.1233890271057776</v>
      </c>
      <c r="AS21" s="37">
        <v>2.1233890271057776</v>
      </c>
      <c r="AT21" s="37">
        <v>2.1233890271057776</v>
      </c>
      <c r="AU21" s="16"/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1.1195207123110567</v>
      </c>
      <c r="BB21" s="16">
        <v>2.1493559489984548</v>
      </c>
      <c r="BC21" s="16">
        <v>1.6869461564697792</v>
      </c>
      <c r="BD21" s="16">
        <v>1.6802831417581692</v>
      </c>
      <c r="BE21" s="16">
        <v>1.7101360475653422</v>
      </c>
      <c r="BF21" s="16">
        <v>1.7066708517410691</v>
      </c>
      <c r="BG21" s="16">
        <v>2.1269474590464306</v>
      </c>
      <c r="BH21" s="16">
        <v>1.691266938811661</v>
      </c>
      <c r="BI21" s="16">
        <v>2.1175162995085164</v>
      </c>
      <c r="BJ21" s="16">
        <v>1.7115006466637075</v>
      </c>
      <c r="BK21" s="16">
        <v>2.1233890271057776</v>
      </c>
      <c r="BL21" s="16"/>
      <c r="BM21" s="16"/>
      <c r="BN21" s="16"/>
    </row>
    <row r="22" spans="4:66" x14ac:dyDescent="0.25">
      <c r="E22" s="11" t="s">
        <v>124</v>
      </c>
      <c r="F22" s="30">
        <v>90</v>
      </c>
      <c r="G22" s="30">
        <v>132</v>
      </c>
      <c r="H22" s="30">
        <v>33</v>
      </c>
      <c r="I22" s="48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37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37">
        <v>0</v>
      </c>
      <c r="AT22" s="37">
        <v>0</v>
      </c>
      <c r="AU22" s="16"/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/>
      <c r="BM22" s="16"/>
      <c r="BN22" s="16"/>
    </row>
    <row r="23" spans="4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8"/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37">
        <v>0</v>
      </c>
      <c r="AT23" s="37">
        <v>0</v>
      </c>
      <c r="AU23" s="16"/>
      <c r="AV23" s="16">
        <v>999</v>
      </c>
      <c r="AW23" s="16">
        <v>999</v>
      </c>
      <c r="AX23" s="16">
        <v>999</v>
      </c>
      <c r="AY23" s="16">
        <v>999</v>
      </c>
      <c r="AZ23" s="16">
        <v>999</v>
      </c>
      <c r="BA23" s="16">
        <v>999</v>
      </c>
      <c r="BB23" s="16">
        <v>999</v>
      </c>
      <c r="BC23" s="16">
        <v>999</v>
      </c>
      <c r="BD23" s="16">
        <v>999</v>
      </c>
      <c r="BE23" s="16">
        <v>999</v>
      </c>
      <c r="BF23" s="16">
        <v>999</v>
      </c>
      <c r="BG23" s="16">
        <v>999</v>
      </c>
      <c r="BH23" s="16">
        <v>999</v>
      </c>
      <c r="BI23" s="16">
        <v>999</v>
      </c>
      <c r="BJ23" s="16">
        <v>999</v>
      </c>
      <c r="BK23" s="16">
        <v>999</v>
      </c>
      <c r="BL23" s="16"/>
      <c r="BM23" s="16"/>
      <c r="BN23" s="16"/>
    </row>
    <row r="24" spans="4:66" x14ac:dyDescent="0.25">
      <c r="E24" s="11" t="s">
        <v>126</v>
      </c>
      <c r="F24" s="30">
        <v>50</v>
      </c>
      <c r="G24" s="30">
        <v>33</v>
      </c>
      <c r="H24" s="30">
        <v>11</v>
      </c>
      <c r="I24" s="48"/>
      <c r="J24" s="16">
        <v>0</v>
      </c>
      <c r="K24" s="16">
        <v>0</v>
      </c>
      <c r="L24" s="16">
        <v>0</v>
      </c>
      <c r="M24" s="16">
        <v>10.370524017655514</v>
      </c>
      <c r="N24" s="16">
        <v>10.370524017655514</v>
      </c>
      <c r="O24" s="16">
        <v>8.9652933040063676</v>
      </c>
      <c r="P24" s="16">
        <v>8.9652933040063676</v>
      </c>
      <c r="Q24" s="16">
        <v>9.7783454986336107</v>
      </c>
      <c r="R24" s="16">
        <v>9.7783454986336107</v>
      </c>
      <c r="S24" s="16">
        <v>11.788463927540318</v>
      </c>
      <c r="T24" s="16">
        <v>11.788463927540318</v>
      </c>
      <c r="U24" s="16">
        <v>11.788463927540318</v>
      </c>
      <c r="V24" s="16">
        <v>13.691987027117761</v>
      </c>
      <c r="W24" s="16">
        <v>13.691987027117761</v>
      </c>
      <c r="X24" s="16">
        <v>13.691987027117761</v>
      </c>
      <c r="Y24" s="16">
        <v>13.691987027117761</v>
      </c>
      <c r="Z24" s="37">
        <v>13.691987027117761</v>
      </c>
      <c r="AA24" s="16">
        <v>52.352767076264961</v>
      </c>
      <c r="AB24" s="16">
        <v>52.352767076264961</v>
      </c>
      <c r="AC24" s="16">
        <v>61.77728934144303</v>
      </c>
      <c r="AD24" s="16">
        <v>61.77728934144303</v>
      </c>
      <c r="AE24" s="16">
        <v>35.647599175340751</v>
      </c>
      <c r="AF24" s="16">
        <v>50.945083074401175</v>
      </c>
      <c r="AG24" s="16">
        <v>40.084269171234567</v>
      </c>
      <c r="AH24" s="16">
        <v>40.084269171234567</v>
      </c>
      <c r="AI24" s="16">
        <v>83.783770361676346</v>
      </c>
      <c r="AJ24" s="16">
        <v>83.783770361676346</v>
      </c>
      <c r="AK24" s="16">
        <v>83.783770361676346</v>
      </c>
      <c r="AL24" s="16">
        <v>67.291733153298608</v>
      </c>
      <c r="AM24" s="16">
        <v>72.842459104142137</v>
      </c>
      <c r="AN24" s="16">
        <v>62.966551323927966</v>
      </c>
      <c r="AO24" s="16">
        <v>62.966551323927966</v>
      </c>
      <c r="AP24" s="16">
        <v>62.966551323927966</v>
      </c>
      <c r="AQ24" s="16">
        <v>62.966551323927966</v>
      </c>
      <c r="AR24" s="16">
        <v>62.966551323927966</v>
      </c>
      <c r="AS24" s="37">
        <v>62.966551323927966</v>
      </c>
      <c r="AT24" s="37">
        <v>62.966551323927966</v>
      </c>
      <c r="AU24" s="16"/>
      <c r="AV24" s="16">
        <v>2.1999990777820534E-8</v>
      </c>
      <c r="AW24" s="16">
        <v>10.370524017655514</v>
      </c>
      <c r="AX24" s="16">
        <v>10.370524017655514</v>
      </c>
      <c r="AY24" s="16">
        <v>8.9652933040063676</v>
      </c>
      <c r="AZ24" s="16">
        <v>9.7783454986336107</v>
      </c>
      <c r="BA24" s="16">
        <v>11.788463927540318</v>
      </c>
      <c r="BB24" s="16">
        <v>13.691987027117761</v>
      </c>
      <c r="BC24" s="16">
        <v>52.352767076264961</v>
      </c>
      <c r="BD24" s="16">
        <v>61.77728934144303</v>
      </c>
      <c r="BE24" s="16">
        <v>35.647599175340751</v>
      </c>
      <c r="BF24" s="16">
        <v>50.945083074401175</v>
      </c>
      <c r="BG24" s="16">
        <v>40.084269171234567</v>
      </c>
      <c r="BH24" s="16">
        <v>83.783770361676346</v>
      </c>
      <c r="BI24" s="16">
        <v>67.291733153298608</v>
      </c>
      <c r="BJ24" s="16">
        <v>72.842459104142137</v>
      </c>
      <c r="BK24" s="16">
        <v>62.966551323927966</v>
      </c>
      <c r="BL24" s="16"/>
      <c r="BM24" s="16"/>
      <c r="BN24" s="16"/>
    </row>
    <row r="25" spans="4:66" x14ac:dyDescent="0.25">
      <c r="E25" s="11" t="s">
        <v>127</v>
      </c>
      <c r="F25" s="30">
        <v>12</v>
      </c>
      <c r="G25" s="30">
        <v>33</v>
      </c>
      <c r="H25" s="30">
        <v>11.5</v>
      </c>
      <c r="I25" s="48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37">
        <v>0</v>
      </c>
      <c r="AA25" s="16">
        <v>105.11684805316963</v>
      </c>
      <c r="AB25" s="16">
        <v>105.11684805316963</v>
      </c>
      <c r="AC25" s="16">
        <v>78.737123318068683</v>
      </c>
      <c r="AD25" s="16">
        <v>78.737123318068683</v>
      </c>
      <c r="AE25" s="16">
        <v>52.646899881869913</v>
      </c>
      <c r="AF25" s="16">
        <v>52.755058452372495</v>
      </c>
      <c r="AG25" s="16">
        <v>52.244967440031843</v>
      </c>
      <c r="AH25" s="16">
        <v>52.244967440031843</v>
      </c>
      <c r="AI25" s="16">
        <v>52.596300465735077</v>
      </c>
      <c r="AJ25" s="16">
        <v>52.596300465735077</v>
      </c>
      <c r="AK25" s="16">
        <v>52.596300465735077</v>
      </c>
      <c r="AL25" s="16">
        <v>52.479444743641558</v>
      </c>
      <c r="AM25" s="16">
        <v>52.604430881200578</v>
      </c>
      <c r="AN25" s="16">
        <v>52.587475478483526</v>
      </c>
      <c r="AO25" s="16">
        <v>52.587475478483526</v>
      </c>
      <c r="AP25" s="16">
        <v>52.587475478483526</v>
      </c>
      <c r="AQ25" s="16">
        <v>52.587475478483526</v>
      </c>
      <c r="AR25" s="16">
        <v>52.587475478483526</v>
      </c>
      <c r="AS25" s="37">
        <v>52.587475478483526</v>
      </c>
      <c r="AT25" s="37">
        <v>52.587475478483526</v>
      </c>
      <c r="AU25" s="16"/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105.11684805316963</v>
      </c>
      <c r="BD25" s="16">
        <v>78.737123318068683</v>
      </c>
      <c r="BE25" s="16">
        <v>52.646899881869913</v>
      </c>
      <c r="BF25" s="16">
        <v>52.755058452372495</v>
      </c>
      <c r="BG25" s="16">
        <v>52.244967440031843</v>
      </c>
      <c r="BH25" s="16">
        <v>52.596300465735077</v>
      </c>
      <c r="BI25" s="16">
        <v>52.479444743641558</v>
      </c>
      <c r="BJ25" s="16">
        <v>52.604430881200578</v>
      </c>
      <c r="BK25" s="16">
        <v>52.587475478483526</v>
      </c>
      <c r="BL25" s="16"/>
      <c r="BM25" s="16"/>
      <c r="BN25" s="16"/>
    </row>
    <row r="26" spans="4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8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37">
        <v>0</v>
      </c>
      <c r="AA26" s="37">
        <v>0</v>
      </c>
      <c r="AB26" s="16">
        <v>105.13186259256663</v>
      </c>
      <c r="AC26" s="16">
        <v>78.741757877166094</v>
      </c>
      <c r="AD26" s="16">
        <v>78.741757877166094</v>
      </c>
      <c r="AE26" s="16">
        <v>52.647329342610135</v>
      </c>
      <c r="AF26" s="16">
        <v>52.755504489946858</v>
      </c>
      <c r="AG26" s="16">
        <v>52.245337084258281</v>
      </c>
      <c r="AH26" s="16">
        <v>52.245337084258281</v>
      </c>
      <c r="AI26" s="16">
        <v>52.596723225887253</v>
      </c>
      <c r="AJ26" s="16">
        <v>52.596723225887253</v>
      </c>
      <c r="AK26" s="16">
        <v>52.596723225887253</v>
      </c>
      <c r="AL26" s="16">
        <v>52.479848943214627</v>
      </c>
      <c r="AM26" s="16">
        <v>52.604853889404978</v>
      </c>
      <c r="AN26" s="16">
        <v>52.078035767944684</v>
      </c>
      <c r="AO26" s="16">
        <v>52.078035767944684</v>
      </c>
      <c r="AP26" s="16">
        <v>52.078035767944684</v>
      </c>
      <c r="AQ26" s="16">
        <v>52.078035767944684</v>
      </c>
      <c r="AR26" s="16">
        <v>52.078035767944684</v>
      </c>
      <c r="AS26" s="37">
        <v>52.078035767944684</v>
      </c>
      <c r="AT26" s="37">
        <v>52.078035767944684</v>
      </c>
      <c r="AU26" s="16"/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105.13186259256663</v>
      </c>
      <c r="BD26" s="16">
        <v>78.741757877166094</v>
      </c>
      <c r="BE26" s="16">
        <v>52.647329342610135</v>
      </c>
      <c r="BF26" s="16">
        <v>52.755504489946858</v>
      </c>
      <c r="BG26" s="16">
        <v>52.245337084258281</v>
      </c>
      <c r="BH26" s="16">
        <v>52.596723225887253</v>
      </c>
      <c r="BI26" s="16">
        <v>52.479848943214627</v>
      </c>
      <c r="BJ26" s="16">
        <v>52.604853889404978</v>
      </c>
      <c r="BK26" s="16">
        <v>52.078035767944684</v>
      </c>
      <c r="BL26" s="16"/>
      <c r="BM26" s="16"/>
      <c r="BN26" s="16"/>
    </row>
    <row r="27" spans="4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8"/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6.1575028831656491</v>
      </c>
      <c r="P27" s="16">
        <v>6.1575028831656491</v>
      </c>
      <c r="Q27" s="16">
        <v>6.1516369269098714</v>
      </c>
      <c r="R27" s="16">
        <v>6.1516369269098714</v>
      </c>
      <c r="S27" s="16">
        <v>6.1256393319408939</v>
      </c>
      <c r="T27" s="16">
        <v>6.1256393319408939</v>
      </c>
      <c r="U27" s="16">
        <v>6.1256393319408939</v>
      </c>
      <c r="V27" s="16">
        <v>6.1019077350244935</v>
      </c>
      <c r="W27" s="16">
        <v>6.1019077350244935</v>
      </c>
      <c r="X27" s="16">
        <v>6.1019077350244935</v>
      </c>
      <c r="Y27" s="16">
        <v>6.1019077350244935</v>
      </c>
      <c r="Z27" s="37">
        <v>6.1019077350244935</v>
      </c>
      <c r="AA27" s="16">
        <v>6.3543892000694342</v>
      </c>
      <c r="AB27" s="16">
        <v>6.3543892000694342</v>
      </c>
      <c r="AC27" s="16">
        <v>6.3800147981156119</v>
      </c>
      <c r="AD27" s="16">
        <v>6.3800147981156119</v>
      </c>
      <c r="AE27" s="16">
        <v>43.806399877752696</v>
      </c>
      <c r="AF27" s="16">
        <v>44.088094842441528</v>
      </c>
      <c r="AG27" s="16">
        <v>43.262947913949986</v>
      </c>
      <c r="AH27" s="16">
        <v>43.262947913949986</v>
      </c>
      <c r="AI27" s="16">
        <v>45.99794247174259</v>
      </c>
      <c r="AJ27" s="16">
        <v>45.99794247174259</v>
      </c>
      <c r="AK27" s="16">
        <v>45.99794247174259</v>
      </c>
      <c r="AL27" s="16">
        <v>43.481517523944966</v>
      </c>
      <c r="AM27" s="16">
        <v>43.711026632418232</v>
      </c>
      <c r="AN27" s="16">
        <v>43.311625437049308</v>
      </c>
      <c r="AO27" s="16">
        <v>43.311625437049308</v>
      </c>
      <c r="AP27" s="16">
        <v>43.311625437049308</v>
      </c>
      <c r="AQ27" s="16">
        <v>43.311625437049308</v>
      </c>
      <c r="AR27" s="16">
        <v>43.311625437049308</v>
      </c>
      <c r="AS27" s="37">
        <v>43.311625437049308</v>
      </c>
      <c r="AT27" s="37">
        <v>43.311625437049308</v>
      </c>
      <c r="AU27" s="16"/>
      <c r="AV27" s="16">
        <v>0</v>
      </c>
      <c r="AW27" s="16">
        <v>0</v>
      </c>
      <c r="AX27" s="16">
        <v>0</v>
      </c>
      <c r="AY27" s="16">
        <v>6.1575028831656491</v>
      </c>
      <c r="AZ27" s="16">
        <v>6.1516369269098714</v>
      </c>
      <c r="BA27" s="16">
        <v>6.1256393319408939</v>
      </c>
      <c r="BB27" s="16">
        <v>6.1019077350244935</v>
      </c>
      <c r="BC27" s="16">
        <v>6.3543892000694342</v>
      </c>
      <c r="BD27" s="16">
        <v>6.3800147981156119</v>
      </c>
      <c r="BE27" s="16">
        <v>43.806399877752696</v>
      </c>
      <c r="BF27" s="16">
        <v>44.088094842441528</v>
      </c>
      <c r="BG27" s="16">
        <v>43.262947913949986</v>
      </c>
      <c r="BH27" s="16">
        <v>45.99794247174259</v>
      </c>
      <c r="BI27" s="16">
        <v>43.481517523944966</v>
      </c>
      <c r="BJ27" s="16">
        <v>43.711026632418232</v>
      </c>
      <c r="BK27" s="16">
        <v>43.311625437049308</v>
      </c>
      <c r="BL27" s="16"/>
      <c r="BM27" s="16"/>
      <c r="BN27" s="16"/>
    </row>
    <row r="28" spans="4:66" x14ac:dyDescent="0.25">
      <c r="E28" s="11" t="s">
        <v>130</v>
      </c>
      <c r="F28" s="30">
        <v>24</v>
      </c>
      <c r="G28" s="30">
        <v>33</v>
      </c>
      <c r="H28" s="30">
        <v>11</v>
      </c>
      <c r="I28" s="48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37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67.514029106471696</v>
      </c>
      <c r="AJ28" s="16">
        <v>67.514029106471696</v>
      </c>
      <c r="AK28" s="16">
        <v>67.514029106471696</v>
      </c>
      <c r="AL28" s="16">
        <v>32.507208834258186</v>
      </c>
      <c r="AM28" s="16">
        <v>32.266092974075079</v>
      </c>
      <c r="AN28" s="16">
        <v>31.21430591609688</v>
      </c>
      <c r="AO28" s="16">
        <v>31.21430591609688</v>
      </c>
      <c r="AP28" s="16">
        <v>31.21430591609688</v>
      </c>
      <c r="AQ28" s="16">
        <v>31.21430591609688</v>
      </c>
      <c r="AR28" s="16">
        <v>31.21430591609688</v>
      </c>
      <c r="AS28" s="37">
        <v>31.21430591609688</v>
      </c>
      <c r="AT28" s="37">
        <v>31.21430591609688</v>
      </c>
      <c r="AU28" s="16"/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67.514029106471696</v>
      </c>
      <c r="BI28" s="16">
        <v>32.507208834258186</v>
      </c>
      <c r="BJ28" s="16">
        <v>32.266092974075079</v>
      </c>
      <c r="BK28" s="16">
        <v>31.21430591609688</v>
      </c>
      <c r="BL28" s="16"/>
      <c r="BM28" s="16"/>
      <c r="BN28" s="16"/>
    </row>
    <row r="29" spans="4:66" x14ac:dyDescent="0.25">
      <c r="E29" s="11" t="s">
        <v>131</v>
      </c>
      <c r="F29" s="30">
        <v>7.5</v>
      </c>
      <c r="G29" s="30">
        <v>33</v>
      </c>
      <c r="H29" s="30">
        <v>11.5</v>
      </c>
      <c r="I29" s="48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37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65.05815187663832</v>
      </c>
      <c r="AM29" s="16">
        <v>47.352230094461632</v>
      </c>
      <c r="AN29" s="16">
        <v>27.452053025961831</v>
      </c>
      <c r="AO29" s="16">
        <v>27.452053025961831</v>
      </c>
      <c r="AP29" s="16">
        <v>27.452053025961831</v>
      </c>
      <c r="AQ29" s="16">
        <v>27.452053025961831</v>
      </c>
      <c r="AR29" s="16">
        <v>27.452053025961831</v>
      </c>
      <c r="AS29" s="37">
        <v>27.452053025961831</v>
      </c>
      <c r="AT29" s="37">
        <v>27.452053025961831</v>
      </c>
      <c r="AU29" s="16"/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65.05815187663832</v>
      </c>
      <c r="BJ29" s="16">
        <v>47.352230094461632</v>
      </c>
      <c r="BK29" s="16">
        <v>27.452053025961831</v>
      </c>
      <c r="BL29" s="16"/>
      <c r="BM29" s="16"/>
      <c r="BN29" s="16"/>
    </row>
    <row r="30" spans="4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8"/>
      <c r="J30" s="16">
        <v>0</v>
      </c>
      <c r="K30" s="16">
        <v>0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3.8010381746180051E-2</v>
      </c>
      <c r="Q30" s="16">
        <v>3.8010381746180051E-2</v>
      </c>
      <c r="R30" s="16">
        <v>3.8010381746180051E-2</v>
      </c>
      <c r="S30" s="16">
        <v>0</v>
      </c>
      <c r="T30" s="16">
        <v>0</v>
      </c>
      <c r="U30" s="16">
        <v>0</v>
      </c>
      <c r="V30" s="16">
        <v>3.7781145692935433E-2</v>
      </c>
      <c r="W30" s="16">
        <v>3.7781145692935433E-2</v>
      </c>
      <c r="X30" s="16">
        <v>3.7781145692935433E-2</v>
      </c>
      <c r="Y30" s="16">
        <v>3.7781145692935433E-2</v>
      </c>
      <c r="Z30" s="37">
        <v>3.7781145692935433E-2</v>
      </c>
      <c r="AA30" s="16">
        <v>3.6391727135391065E-2</v>
      </c>
      <c r="AB30" s="16">
        <v>3.6391727135391065E-2</v>
      </c>
      <c r="AC30" s="16">
        <v>3.6247988684333141E-2</v>
      </c>
      <c r="AD30" s="16">
        <v>3.6247988684333141E-2</v>
      </c>
      <c r="AE30" s="16">
        <v>3.6891954926053655E-2</v>
      </c>
      <c r="AF30" s="16">
        <v>3.6817201897577478E-2</v>
      </c>
      <c r="AG30" s="16">
        <v>3.8352116727339944E-2</v>
      </c>
      <c r="AH30" s="16">
        <v>3.8352116727339944E-2</v>
      </c>
      <c r="AI30" s="16">
        <v>3.6484978114040306E-2</v>
      </c>
      <c r="AJ30" s="16">
        <v>3.6484978114040306E-2</v>
      </c>
      <c r="AK30" s="16">
        <v>3.6484978114040306E-2</v>
      </c>
      <c r="AL30" s="16">
        <v>3.8182706795592151E-2</v>
      </c>
      <c r="AM30" s="16">
        <v>3.6921392780332164E-2</v>
      </c>
      <c r="AN30" s="16">
        <v>3.8288650063587545E-2</v>
      </c>
      <c r="AO30" s="16">
        <v>3.8288650063587545E-2</v>
      </c>
      <c r="AP30" s="16">
        <v>3.8288650063587545E-2</v>
      </c>
      <c r="AQ30" s="16">
        <v>3.8288650063587545E-2</v>
      </c>
      <c r="AR30" s="16">
        <v>3.8288650063587545E-2</v>
      </c>
      <c r="AS30" s="37">
        <v>3.8288650063587545E-2</v>
      </c>
      <c r="AT30" s="37">
        <v>3.8288650063587545E-2</v>
      </c>
      <c r="AU30" s="16"/>
      <c r="AV30" s="16">
        <v>3.8010381746180051E-2</v>
      </c>
      <c r="AW30" s="16">
        <v>3.8010381746180051E-2</v>
      </c>
      <c r="AX30" s="16">
        <v>3.8010381746180051E-2</v>
      </c>
      <c r="AY30" s="16">
        <v>3.8010381746180051E-2</v>
      </c>
      <c r="AZ30" s="16">
        <v>3.8010381746180051E-2</v>
      </c>
      <c r="BA30" s="16">
        <v>0</v>
      </c>
      <c r="BB30" s="16">
        <v>3.7781145692935433E-2</v>
      </c>
      <c r="BC30" s="16">
        <v>3.6391727135391065E-2</v>
      </c>
      <c r="BD30" s="16">
        <v>3.6247988684333141E-2</v>
      </c>
      <c r="BE30" s="16">
        <v>3.6891954926053655E-2</v>
      </c>
      <c r="BF30" s="16">
        <v>3.6817201897577478E-2</v>
      </c>
      <c r="BG30" s="16">
        <v>3.8352116727339944E-2</v>
      </c>
      <c r="BH30" s="16">
        <v>3.6484978114040306E-2</v>
      </c>
      <c r="BI30" s="16">
        <v>3.8182706795592151E-2</v>
      </c>
      <c r="BJ30" s="16">
        <v>3.6921392780332164E-2</v>
      </c>
      <c r="BK30" s="16">
        <v>3.8288650063587545E-2</v>
      </c>
      <c r="BL30" s="16"/>
      <c r="BM30" s="16"/>
      <c r="BN30" s="16"/>
    </row>
    <row r="31" spans="4:66" ht="15" customHeight="1" x14ac:dyDescent="0.25">
      <c r="D31" s="2" t="s">
        <v>315</v>
      </c>
      <c r="E31" s="11" t="s">
        <v>133</v>
      </c>
      <c r="F31" s="30">
        <v>43.166667938232422</v>
      </c>
      <c r="G31" s="30">
        <v>33</v>
      </c>
      <c r="H31" s="30">
        <v>0.68999999761581421</v>
      </c>
      <c r="I31" s="48"/>
      <c r="J31" s="16">
        <v>0</v>
      </c>
      <c r="K31" s="16">
        <v>0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2.5968763414882342E-8</v>
      </c>
      <c r="Q31" s="16">
        <v>2.5968763414882342E-8</v>
      </c>
      <c r="R31" s="16">
        <v>2.5968763414882342E-8</v>
      </c>
      <c r="S31" s="16">
        <v>0</v>
      </c>
      <c r="T31" s="16">
        <v>0</v>
      </c>
      <c r="U31" s="16">
        <v>0</v>
      </c>
      <c r="V31" s="16">
        <v>2.5811991225687151E-8</v>
      </c>
      <c r="W31" s="16">
        <v>2.5811991225687151E-8</v>
      </c>
      <c r="X31" s="16">
        <v>2.5811991225687151E-8</v>
      </c>
      <c r="Y31" s="16">
        <v>2.5811991225687151E-8</v>
      </c>
      <c r="Z31" s="37">
        <v>2.5811991225687151E-8</v>
      </c>
      <c r="AA31" s="16">
        <v>2.2376470654919759E-8</v>
      </c>
      <c r="AB31" s="16">
        <v>2.2376470654919759E-8</v>
      </c>
      <c r="AC31" s="16">
        <v>2.2288100584234817E-8</v>
      </c>
      <c r="AD31" s="16">
        <v>2.2288100584234817E-8</v>
      </c>
      <c r="AE31" s="16">
        <v>2.2684105348815467E-8</v>
      </c>
      <c r="AF31" s="16">
        <v>2.263810701339194E-8</v>
      </c>
      <c r="AG31" s="16">
        <v>2.5765459112874985E-8</v>
      </c>
      <c r="AH31" s="16">
        <v>2.5765459112874985E-8</v>
      </c>
      <c r="AI31" s="16">
        <v>2.2433703478517869E-8</v>
      </c>
      <c r="AJ31" s="16">
        <v>2.2433703478517869E-8</v>
      </c>
      <c r="AK31" s="16">
        <v>2.2433703478517869E-8</v>
      </c>
      <c r="AL31" s="16">
        <v>2.5651666671978908E-8</v>
      </c>
      <c r="AM31" s="16">
        <v>2.2702217753181693E-8</v>
      </c>
      <c r="AN31" s="16">
        <v>2.5722830873145428E-8</v>
      </c>
      <c r="AO31" s="16">
        <v>2.5722830873145428E-8</v>
      </c>
      <c r="AP31" s="16">
        <v>2.5722830873145428E-8</v>
      </c>
      <c r="AQ31" s="16">
        <v>2.5722830873145428E-8</v>
      </c>
      <c r="AR31" s="16">
        <v>2.5722830873145428E-8</v>
      </c>
      <c r="AS31" s="37">
        <v>2.5722830873145428E-8</v>
      </c>
      <c r="AT31" s="37">
        <v>2.5722830873145428E-8</v>
      </c>
      <c r="AU31" s="16"/>
      <c r="AV31" s="16">
        <v>2.5968763414882342E-8</v>
      </c>
      <c r="AW31" s="16">
        <v>2.5968763414882342E-8</v>
      </c>
      <c r="AX31" s="16">
        <v>2.5968763414882342E-8</v>
      </c>
      <c r="AY31" s="16">
        <v>2.5968763414882342E-8</v>
      </c>
      <c r="AZ31" s="16">
        <v>2.5968763414882342E-8</v>
      </c>
      <c r="BA31" s="16">
        <v>0</v>
      </c>
      <c r="BB31" s="16">
        <v>2.5811991225687151E-8</v>
      </c>
      <c r="BC31" s="16">
        <v>2.2376470654919759E-8</v>
      </c>
      <c r="BD31" s="16">
        <v>2.2288100584234817E-8</v>
      </c>
      <c r="BE31" s="16">
        <v>2.2684105348815467E-8</v>
      </c>
      <c r="BF31" s="16">
        <v>2.263810701339194E-8</v>
      </c>
      <c r="BG31" s="16">
        <v>2.5765459112874985E-8</v>
      </c>
      <c r="BH31" s="16">
        <v>2.2433703478517869E-8</v>
      </c>
      <c r="BI31" s="16">
        <v>2.5651666671978908E-8</v>
      </c>
      <c r="BJ31" s="16">
        <v>2.2702217753181693E-8</v>
      </c>
      <c r="BK31" s="16">
        <v>2.5722830873145428E-8</v>
      </c>
      <c r="BL31" s="16"/>
      <c r="BM31" s="16"/>
      <c r="BN31" s="16"/>
    </row>
    <row r="32" spans="4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8"/>
      <c r="J32" s="16">
        <v>0</v>
      </c>
      <c r="K32" s="16">
        <v>0</v>
      </c>
      <c r="L32" s="91">
        <v>17.021813868194798</v>
      </c>
      <c r="M32" s="91">
        <v>17.021813868194798</v>
      </c>
      <c r="N32" s="91">
        <v>17.021813868194798</v>
      </c>
      <c r="O32" s="91">
        <v>17.021813868194798</v>
      </c>
      <c r="P32" s="91">
        <v>17.021813868194798</v>
      </c>
      <c r="Q32" s="91">
        <v>17.021813868194798</v>
      </c>
      <c r="R32" s="91">
        <v>17.021813868194798</v>
      </c>
      <c r="S32" s="91">
        <v>0</v>
      </c>
      <c r="T32" s="91">
        <v>0</v>
      </c>
      <c r="U32" s="91">
        <v>0</v>
      </c>
      <c r="V32" s="91">
        <v>3.537483211122347E-2</v>
      </c>
      <c r="W32" s="91">
        <v>3.537483211122347E-2</v>
      </c>
      <c r="X32" s="91">
        <v>3.537483211122347E-2</v>
      </c>
      <c r="Y32" s="91">
        <v>3.537483211122347E-2</v>
      </c>
      <c r="Z32" s="91">
        <v>3.537483211122347E-2</v>
      </c>
      <c r="AA32" s="91">
        <v>1.9934773903807854E-2</v>
      </c>
      <c r="AB32" s="91">
        <v>1.9934773903807854E-2</v>
      </c>
      <c r="AC32" s="91">
        <v>1.985603644865807E-2</v>
      </c>
      <c r="AD32" s="91">
        <v>1.985603644865807E-2</v>
      </c>
      <c r="AE32" s="91">
        <v>2.0208893124965384E-2</v>
      </c>
      <c r="AF32" s="91">
        <v>2.0167944469053935E-2</v>
      </c>
      <c r="AG32" s="91">
        <v>2.4913178517334631E-2</v>
      </c>
      <c r="AH32" s="91">
        <v>2.4913178517334631E-2</v>
      </c>
      <c r="AI32" s="91">
        <v>1.9985861486119263E-2</v>
      </c>
      <c r="AJ32" s="91">
        <v>1.9985861486119263E-2</v>
      </c>
      <c r="AK32" s="91">
        <v>1.9985861486119263E-2</v>
      </c>
      <c r="AL32" s="91">
        <v>2.4814738752099587E-2</v>
      </c>
      <c r="AM32" s="91">
        <v>2.0225018765345069E-2</v>
      </c>
      <c r="AN32" s="91">
        <v>2.4883120642649633E-2</v>
      </c>
      <c r="AO32" s="91">
        <v>2.4883120642649633E-2</v>
      </c>
      <c r="AP32" s="91">
        <v>2.4883120642649633E-2</v>
      </c>
      <c r="AQ32" s="91">
        <v>2.4883120642649633E-2</v>
      </c>
      <c r="AR32" s="91">
        <v>2.4883120642649633E-2</v>
      </c>
      <c r="AS32" s="91">
        <v>2.4883120642649633E-2</v>
      </c>
      <c r="AT32" s="91">
        <v>2.4883120642649633E-2</v>
      </c>
      <c r="AU32" s="16"/>
      <c r="AV32" s="16">
        <v>17.021813868194798</v>
      </c>
      <c r="AW32" s="16">
        <v>17.021813868194798</v>
      </c>
      <c r="AX32" s="16">
        <v>17.021813868194798</v>
      </c>
      <c r="AY32" s="16">
        <v>17.021813868194798</v>
      </c>
      <c r="AZ32" s="16">
        <v>17.021813868194798</v>
      </c>
      <c r="BA32" s="16">
        <v>0</v>
      </c>
      <c r="BB32" s="16">
        <v>3.537483211122347E-2</v>
      </c>
      <c r="BC32" s="16">
        <v>1.9934773903807854E-2</v>
      </c>
      <c r="BD32" s="16">
        <v>1.985603644865807E-2</v>
      </c>
      <c r="BE32" s="16">
        <v>2.0208893124965384E-2</v>
      </c>
      <c r="BF32" s="16">
        <v>2.0167944469053935E-2</v>
      </c>
      <c r="BG32" s="16">
        <v>2.4913178517334631E-2</v>
      </c>
      <c r="BH32" s="16">
        <v>1.9985861486119263E-2</v>
      </c>
      <c r="BI32" s="16">
        <v>2.4814738752099587E-2</v>
      </c>
      <c r="BJ32" s="16">
        <v>2.0225018765345069E-2</v>
      </c>
      <c r="BK32" s="16">
        <v>2.4883120642649633E-2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8"/>
      <c r="J33" s="16">
        <v>0</v>
      </c>
      <c r="K33" s="16">
        <v>0</v>
      </c>
      <c r="L33" s="91">
        <v>17.502777235798359</v>
      </c>
      <c r="M33" s="91">
        <v>17.502777235798359</v>
      </c>
      <c r="N33" s="91">
        <v>17.502777235798359</v>
      </c>
      <c r="O33" s="91">
        <v>17.502777235798359</v>
      </c>
      <c r="P33" s="91">
        <v>17.502777235798359</v>
      </c>
      <c r="Q33" s="91">
        <v>17.502777235798359</v>
      </c>
      <c r="R33" s="91">
        <v>17.502777235798359</v>
      </c>
      <c r="S33" s="91">
        <v>0</v>
      </c>
      <c r="T33" s="91">
        <v>0</v>
      </c>
      <c r="U33" s="91">
        <v>0</v>
      </c>
      <c r="V33" s="91">
        <v>0</v>
      </c>
      <c r="W33" s="91">
        <v>0</v>
      </c>
      <c r="X33" s="91">
        <v>0</v>
      </c>
      <c r="Y33" s="91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91">
        <v>0</v>
      </c>
      <c r="AQ33" s="91">
        <v>0</v>
      </c>
      <c r="AR33" s="91">
        <v>0</v>
      </c>
      <c r="AS33" s="91">
        <v>0</v>
      </c>
      <c r="AT33" s="91">
        <v>0</v>
      </c>
      <c r="AU33" s="16"/>
      <c r="AV33" s="16">
        <v>17.502777235798359</v>
      </c>
      <c r="AW33" s="16">
        <v>17.502777235798359</v>
      </c>
      <c r="AX33" s="16">
        <v>17.502777235798359</v>
      </c>
      <c r="AY33" s="16">
        <v>17.502777235798359</v>
      </c>
      <c r="AZ33" s="16">
        <v>17.502777235798359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/>
      <c r="BM33" s="16"/>
      <c r="BN33" s="16"/>
    </row>
    <row r="34" spans="5:66" ht="15" customHeight="1" x14ac:dyDescent="0.25">
      <c r="E34" s="11"/>
      <c r="F34" s="30"/>
      <c r="G34" s="30"/>
      <c r="H34" s="30"/>
      <c r="I34" s="4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/>
      <c r="F35" s="30"/>
      <c r="G35" s="30"/>
      <c r="H35" s="30"/>
      <c r="I35" s="4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11"/>
      <c r="F42" s="30"/>
      <c r="G42" s="30"/>
      <c r="H42" s="30"/>
      <c r="I42" s="4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8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8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8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8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8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8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8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8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8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8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8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8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8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8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8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8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8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8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8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8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8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8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8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8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8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8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8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8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8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8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8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8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8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8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8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8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8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8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8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8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150">
    <cfRule type="cellIs" dxfId="210" priority="70" operator="greaterThanOrEqual">
      <formula>90</formula>
    </cfRule>
  </conditionalFormatting>
  <conditionalFormatting sqref="E9:I150 AV9:BN150">
    <cfRule type="cellIs" dxfId="209" priority="69" operator="equal">
      <formula>""</formula>
    </cfRule>
  </conditionalFormatting>
  <conditionalFormatting sqref="J9:J23 K23:AT23 J25:J150">
    <cfRule type="cellIs" dxfId="208" priority="62" operator="greaterThanOrEqual">
      <formula>90</formula>
    </cfRule>
  </conditionalFormatting>
  <conditionalFormatting sqref="J9:J23 K23:AT23 J25:J150">
    <cfRule type="cellIs" dxfId="207" priority="61" operator="equal">
      <formula>""</formula>
    </cfRule>
  </conditionalFormatting>
  <conditionalFormatting sqref="K34:AU150 AU9:AU33">
    <cfRule type="cellIs" dxfId="206" priority="60" operator="greaterThanOrEqual">
      <formula>90</formula>
    </cfRule>
  </conditionalFormatting>
  <conditionalFormatting sqref="K34:AU150 AU9:AU33">
    <cfRule type="cellIs" dxfId="205" priority="59" operator="equal">
      <formula>""</formula>
    </cfRule>
  </conditionalFormatting>
  <conditionalFormatting sqref="L9:M22 L24:M33">
    <cfRule type="cellIs" dxfId="204" priority="58" operator="greaterThanOrEqual">
      <formula>90</formula>
    </cfRule>
  </conditionalFormatting>
  <conditionalFormatting sqref="L9:M22 L24:M33">
    <cfRule type="cellIs" dxfId="203" priority="57" operator="equal">
      <formula>""</formula>
    </cfRule>
  </conditionalFormatting>
  <conditionalFormatting sqref="N9:N22 N24:N33">
    <cfRule type="cellIs" dxfId="202" priority="56" operator="greaterThanOrEqual">
      <formula>90</formula>
    </cfRule>
  </conditionalFormatting>
  <conditionalFormatting sqref="N9:N22 N24:N33">
    <cfRule type="cellIs" dxfId="201" priority="55" operator="equal">
      <formula>""</formula>
    </cfRule>
  </conditionalFormatting>
  <conditionalFormatting sqref="K9:K22 K25:K33">
    <cfRule type="cellIs" dxfId="200" priority="54" operator="greaterThanOrEqual">
      <formula>90</formula>
    </cfRule>
  </conditionalFormatting>
  <conditionalFormatting sqref="K9:K22 K25:K33">
    <cfRule type="cellIs" dxfId="199" priority="53" operator="equal">
      <formula>""</formula>
    </cfRule>
  </conditionalFormatting>
  <conditionalFormatting sqref="O9:O22 O24:O33">
    <cfRule type="cellIs" dxfId="198" priority="52" operator="greaterThanOrEqual">
      <formula>90</formula>
    </cfRule>
  </conditionalFormatting>
  <conditionalFormatting sqref="O9:O22 O24:O33">
    <cfRule type="cellIs" dxfId="197" priority="51" operator="equal">
      <formula>""</formula>
    </cfRule>
  </conditionalFormatting>
  <conditionalFormatting sqref="P9:P22 P24:P33">
    <cfRule type="cellIs" dxfId="196" priority="50" operator="greaterThanOrEqual">
      <formula>90</formula>
    </cfRule>
  </conditionalFormatting>
  <conditionalFormatting sqref="P9:P22 P24:P33">
    <cfRule type="cellIs" dxfId="195" priority="49" operator="equal">
      <formula>""</formula>
    </cfRule>
  </conditionalFormatting>
  <conditionalFormatting sqref="Q9:Q22 Q24:Q33">
    <cfRule type="cellIs" dxfId="194" priority="48" operator="greaterThanOrEqual">
      <formula>90</formula>
    </cfRule>
  </conditionalFormatting>
  <conditionalFormatting sqref="Q9:Q22 Q24:Q33">
    <cfRule type="cellIs" dxfId="193" priority="47" operator="equal">
      <formula>""</formula>
    </cfRule>
  </conditionalFormatting>
  <conditionalFormatting sqref="R9:R22 R24:R33">
    <cfRule type="cellIs" dxfId="192" priority="46" operator="greaterThanOrEqual">
      <formula>90</formula>
    </cfRule>
  </conditionalFormatting>
  <conditionalFormatting sqref="R9:R22 R24:R33">
    <cfRule type="cellIs" dxfId="191" priority="45" operator="equal">
      <formula>""</formula>
    </cfRule>
  </conditionalFormatting>
  <conditionalFormatting sqref="S9:S22 S24:S33">
    <cfRule type="cellIs" dxfId="190" priority="44" operator="greaterThanOrEqual">
      <formula>90</formula>
    </cfRule>
  </conditionalFormatting>
  <conditionalFormatting sqref="S9:S22 S24:S33">
    <cfRule type="cellIs" dxfId="189" priority="43" operator="equal">
      <formula>""</formula>
    </cfRule>
  </conditionalFormatting>
  <conditionalFormatting sqref="T9:T22 T24:T33">
    <cfRule type="cellIs" dxfId="188" priority="42" operator="greaterThanOrEqual">
      <formula>90</formula>
    </cfRule>
  </conditionalFormatting>
  <conditionalFormatting sqref="T9:T22 T24:T33">
    <cfRule type="cellIs" dxfId="187" priority="41" operator="equal">
      <formula>""</formula>
    </cfRule>
  </conditionalFormatting>
  <conditionalFormatting sqref="U9:U22 U24:U33">
    <cfRule type="cellIs" dxfId="186" priority="40" operator="greaterThanOrEqual">
      <formula>90</formula>
    </cfRule>
  </conditionalFormatting>
  <conditionalFormatting sqref="U9:U22 U24:U33">
    <cfRule type="cellIs" dxfId="185" priority="39" operator="equal">
      <formula>""</formula>
    </cfRule>
  </conditionalFormatting>
  <conditionalFormatting sqref="V9:V22 V24:V33">
    <cfRule type="cellIs" dxfId="184" priority="38" operator="greaterThanOrEqual">
      <formula>90</formula>
    </cfRule>
  </conditionalFormatting>
  <conditionalFormatting sqref="V9:V22 V24:V33">
    <cfRule type="cellIs" dxfId="183" priority="37" operator="equal">
      <formula>""</formula>
    </cfRule>
  </conditionalFormatting>
  <conditionalFormatting sqref="W9:W22 W24:W33">
    <cfRule type="cellIs" dxfId="182" priority="36" operator="greaterThanOrEqual">
      <formula>90</formula>
    </cfRule>
  </conditionalFormatting>
  <conditionalFormatting sqref="W9:W22 W24:W33">
    <cfRule type="cellIs" dxfId="181" priority="35" operator="equal">
      <formula>""</formula>
    </cfRule>
  </conditionalFormatting>
  <conditionalFormatting sqref="X9:X22 X24:X33">
    <cfRule type="cellIs" dxfId="180" priority="34" operator="greaterThanOrEqual">
      <formula>90</formula>
    </cfRule>
  </conditionalFormatting>
  <conditionalFormatting sqref="X9:X22 X24:X33">
    <cfRule type="cellIs" dxfId="179" priority="33" operator="equal">
      <formula>""</formula>
    </cfRule>
  </conditionalFormatting>
  <conditionalFormatting sqref="Y9:Z22 Y24:Z33">
    <cfRule type="cellIs" dxfId="178" priority="32" operator="greaterThanOrEqual">
      <formula>90</formula>
    </cfRule>
  </conditionalFormatting>
  <conditionalFormatting sqref="Y9:Z22 Y24:Z33">
    <cfRule type="cellIs" dxfId="177" priority="31" operator="equal">
      <formula>""</formula>
    </cfRule>
  </conditionalFormatting>
  <conditionalFormatting sqref="AA9:AA22 AA24:AA33">
    <cfRule type="cellIs" dxfId="176" priority="30" operator="greaterThanOrEqual">
      <formula>90</formula>
    </cfRule>
  </conditionalFormatting>
  <conditionalFormatting sqref="AA9:AA22 AA24:AA33">
    <cfRule type="cellIs" dxfId="175" priority="29" operator="equal">
      <formula>""</formula>
    </cfRule>
  </conditionalFormatting>
  <conditionalFormatting sqref="AB9:AB22 AB24:AB33">
    <cfRule type="cellIs" dxfId="174" priority="28" operator="greaterThanOrEqual">
      <formula>90</formula>
    </cfRule>
  </conditionalFormatting>
  <conditionalFormatting sqref="AB9:AB22 AB24:AB33">
    <cfRule type="cellIs" dxfId="173" priority="27" operator="equal">
      <formula>""</formula>
    </cfRule>
  </conditionalFormatting>
  <conditionalFormatting sqref="AC9:AC22 AC24:AC33">
    <cfRule type="cellIs" dxfId="172" priority="26" operator="greaterThanOrEqual">
      <formula>90</formula>
    </cfRule>
  </conditionalFormatting>
  <conditionalFormatting sqref="AC9:AC22 AC24:AC33">
    <cfRule type="cellIs" dxfId="171" priority="25" operator="equal">
      <formula>""</formula>
    </cfRule>
  </conditionalFormatting>
  <conditionalFormatting sqref="AD9:AD22 AD24:AD33">
    <cfRule type="cellIs" dxfId="170" priority="24" operator="greaterThanOrEqual">
      <formula>90</formula>
    </cfRule>
  </conditionalFormatting>
  <conditionalFormatting sqref="AD9:AD22 AD24:AD33">
    <cfRule type="cellIs" dxfId="169" priority="23" operator="equal">
      <formula>""</formula>
    </cfRule>
  </conditionalFormatting>
  <conditionalFormatting sqref="AE9:AG22 AE24:AG33">
    <cfRule type="cellIs" dxfId="168" priority="22" operator="greaterThanOrEqual">
      <formula>90</formula>
    </cfRule>
  </conditionalFormatting>
  <conditionalFormatting sqref="AE9:AG22 AE24:AG33">
    <cfRule type="cellIs" dxfId="167" priority="21" operator="equal">
      <formula>""</formula>
    </cfRule>
  </conditionalFormatting>
  <conditionalFormatting sqref="AH9:AH22 AH24:AH33">
    <cfRule type="cellIs" dxfId="166" priority="20" operator="greaterThanOrEqual">
      <formula>90</formula>
    </cfRule>
  </conditionalFormatting>
  <conditionalFormatting sqref="AH9:AH22 AH24:AH33">
    <cfRule type="cellIs" dxfId="165" priority="19" operator="equal">
      <formula>""</formula>
    </cfRule>
  </conditionalFormatting>
  <conditionalFormatting sqref="AI9:AI22 AI24:AI33">
    <cfRule type="cellIs" dxfId="164" priority="18" operator="greaterThanOrEqual">
      <formula>90</formula>
    </cfRule>
  </conditionalFormatting>
  <conditionalFormatting sqref="AI9:AI22 AI24:AI33">
    <cfRule type="cellIs" dxfId="163" priority="17" operator="equal">
      <formula>""</formula>
    </cfRule>
  </conditionalFormatting>
  <conditionalFormatting sqref="AJ9:AJ22 AJ24:AJ33">
    <cfRule type="cellIs" dxfId="162" priority="16" operator="greaterThanOrEqual">
      <formula>90</formula>
    </cfRule>
  </conditionalFormatting>
  <conditionalFormatting sqref="AJ9:AJ22 AJ24:AJ33">
    <cfRule type="cellIs" dxfId="161" priority="15" operator="equal">
      <formula>""</formula>
    </cfRule>
  </conditionalFormatting>
  <conditionalFormatting sqref="AK9:AK22 AK24:AK33">
    <cfRule type="cellIs" dxfId="160" priority="14" operator="greaterThanOrEqual">
      <formula>90</formula>
    </cfRule>
  </conditionalFormatting>
  <conditionalFormatting sqref="AK9:AK22 AK24:AK33">
    <cfRule type="cellIs" dxfId="159" priority="13" operator="equal">
      <formula>""</formula>
    </cfRule>
  </conditionalFormatting>
  <conditionalFormatting sqref="AL9:AN22 AL24:AN33">
    <cfRule type="cellIs" dxfId="158" priority="12" operator="greaterThanOrEqual">
      <formula>90</formula>
    </cfRule>
  </conditionalFormatting>
  <conditionalFormatting sqref="AL9:AN22 AL24:AN33">
    <cfRule type="cellIs" dxfId="157" priority="11" operator="equal">
      <formula>""</formula>
    </cfRule>
  </conditionalFormatting>
  <conditionalFormatting sqref="AO9:AO22 AO24:AO33">
    <cfRule type="cellIs" dxfId="156" priority="10" operator="greaterThanOrEqual">
      <formula>90</formula>
    </cfRule>
  </conditionalFormatting>
  <conditionalFormatting sqref="AO9:AO22 AO24:AO33">
    <cfRule type="cellIs" dxfId="155" priority="9" operator="equal">
      <formula>""</formula>
    </cfRule>
  </conditionalFormatting>
  <conditionalFormatting sqref="AP9:AP22 AP24:AP33">
    <cfRule type="cellIs" dxfId="154" priority="8" operator="greaterThanOrEqual">
      <formula>90</formula>
    </cfRule>
  </conditionalFormatting>
  <conditionalFormatting sqref="AP9:AP22 AP24:AP33">
    <cfRule type="cellIs" dxfId="153" priority="7" operator="equal">
      <formula>""</formula>
    </cfRule>
  </conditionalFormatting>
  <conditionalFormatting sqref="AQ9:AQ22 AQ24:AQ33">
    <cfRule type="cellIs" dxfId="152" priority="6" operator="greaterThanOrEqual">
      <formula>90</formula>
    </cfRule>
  </conditionalFormatting>
  <conditionalFormatting sqref="AQ9:AQ22 AQ24:AQ33">
    <cfRule type="cellIs" dxfId="151" priority="5" operator="equal">
      <formula>""</formula>
    </cfRule>
  </conditionalFormatting>
  <conditionalFormatting sqref="AR9:AT22 AR24:AT33">
    <cfRule type="cellIs" dxfId="150" priority="4" operator="greaterThanOrEqual">
      <formula>90</formula>
    </cfRule>
  </conditionalFormatting>
  <conditionalFormatting sqref="AR9:AT22 AR24:AT33">
    <cfRule type="cellIs" dxfId="149" priority="3" operator="equal">
      <formula>""</formula>
    </cfRule>
  </conditionalFormatting>
  <conditionalFormatting sqref="J24:K24">
    <cfRule type="cellIs" dxfId="1" priority="2" operator="greaterThanOrEqual">
      <formula>90</formula>
    </cfRule>
  </conditionalFormatting>
  <conditionalFormatting sqref="J24:K24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AF2-E25E-4C3B-B55C-4AF7BEDD160C}">
  <sheetPr>
    <tabColor theme="8" tint="0.59999389629810485"/>
  </sheetPr>
  <dimension ref="A1:CA153"/>
  <sheetViews>
    <sheetView showGridLines="0" zoomScale="80" zoomScaleNormal="80" workbookViewId="0">
      <pane xSplit="10" topLeftCell="AQ1" activePane="topRight" state="frozen"/>
      <selection activeCell="I9" sqref="I9"/>
      <selection pane="topRight" activeCell="AQ8" sqref="AQ8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0.85546875" style="4" customWidth="1"/>
    <col min="48" max="66" width="15.7109375" style="4" customWidth="1"/>
    <col min="67" max="67" width="2.7109375" style="2" customWidth="1"/>
    <col min="68" max="79" width="0" style="2" hidden="1" customWidth="1"/>
    <col min="80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MVA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>
      <c r="J2" s="38" t="str">
        <f>IF('Generators - Active Power'!H2="","",'Generators - Active Power'!H2)</f>
        <v/>
      </c>
      <c r="K2" s="38" t="str">
        <f>IF('Generators - Active Power'!I2="","",'Generators - Active Power'!I2)</f>
        <v/>
      </c>
      <c r="L2" s="38" t="str">
        <f>IF('Generators - Active Power'!J2="","",'Generators - Active Power'!J2)</f>
        <v/>
      </c>
      <c r="M2" s="38" t="str">
        <f>IF('Generators - Active Power'!K2="","",'Generators - Active Power'!K2)</f>
        <v/>
      </c>
      <c r="N2" s="38" t="str">
        <f>IF('Generators - Active Power'!L2="","",'Generators - Active Power'!L2)</f>
        <v/>
      </c>
      <c r="O2" s="38" t="str">
        <f>IF('Generators - Active Power'!M2="","",'Generators - Active Power'!M2)</f>
        <v/>
      </c>
      <c r="P2" s="38" t="str">
        <f>IF('Generators - Active Power'!N2="","",'Generators - Active Power'!N2)</f>
        <v/>
      </c>
      <c r="Q2" s="38" t="str">
        <f>IF('Generators - Active Power'!O2="","",'Generators - Active Power'!O2)</f>
        <v/>
      </c>
      <c r="R2" s="38" t="str">
        <f>IF('Generators - Active Power'!P2="","",'Generators - Active Power'!P2)</f>
        <v/>
      </c>
      <c r="S2" s="38" t="str">
        <f>IF('Generators - Active Power'!Q2="","",'Generators - Active Power'!Q2)</f>
        <v/>
      </c>
      <c r="T2" s="38" t="str">
        <f>IF('Generators - Active Power'!R2="","",'Generators - Active Power'!R2)</f>
        <v/>
      </c>
      <c r="U2" s="38" t="str">
        <f>IF('Generators - Active Power'!S2="","",'Generators - Active Power'!S2)</f>
        <v/>
      </c>
      <c r="V2" s="38" t="str">
        <f>IF('Generators - Active Power'!T2="","",'Generators - Active Power'!T2)</f>
        <v/>
      </c>
      <c r="W2" s="38" t="str">
        <f>IF('Generators - Active Power'!U2="","",'Generators - Active Power'!U2)</f>
        <v/>
      </c>
      <c r="X2" s="38" t="str">
        <f>IF('Generators - Active Power'!V2="","",'Generators - Active Power'!V2)</f>
        <v/>
      </c>
      <c r="Y2" s="38" t="str">
        <f>IF('Generators - Active Power'!W2="","",'Generators - Active Power'!W2)</f>
        <v/>
      </c>
      <c r="Z2" s="38"/>
      <c r="AA2" s="38" t="str">
        <f>IF('Generators - Active Power'!X2="","",'Generators - Active Power'!X2)</f>
        <v/>
      </c>
      <c r="AB2" s="38" t="str">
        <f>IF('Generators - Active Power'!Z2="","",'Generators - Active Power'!Z2)</f>
        <v/>
      </c>
      <c r="AC2" s="38" t="str">
        <f>IF('Generators - Active Power'!AA2="","",'Generators - Active Power'!AA2)</f>
        <v/>
      </c>
      <c r="AD2" s="38" t="str">
        <f>IF('Generators - Active Power'!AB2="","",'Generators - Active Power'!AB2)</f>
        <v/>
      </c>
      <c r="AE2" s="38" t="str">
        <f>IF('Generators - Active Power'!AC2="","",'Generators - Active Power'!AC2)</f>
        <v/>
      </c>
      <c r="AF2" s="38" t="str">
        <f>IF('Generators - Active Power'!AD2="","",'Generators - Active Power'!AD2)</f>
        <v/>
      </c>
      <c r="AG2" s="38" t="str">
        <f>IF('Generators - Active Power'!AE2="","",'Generators - Active Power'!AE2)</f>
        <v/>
      </c>
      <c r="AH2" s="38" t="str">
        <f>IF('Generators - Active Power'!AF2="","",'Generators - Active Power'!AF2)</f>
        <v/>
      </c>
      <c r="AI2" s="38" t="str">
        <f>IF('Generators - Active Power'!AG2="","",'Generators - Active Power'!AG2)</f>
        <v/>
      </c>
      <c r="AJ2" s="38" t="str">
        <f>IF('Generators - Active Power'!AH2="","",'Generators - Active Power'!AH2)</f>
        <v/>
      </c>
      <c r="AK2" s="38" t="str">
        <f>IF('Generators - Active Power'!AI2="","",'Generators - Active Power'!AI2)</f>
        <v/>
      </c>
      <c r="AL2" s="38" t="str">
        <f>IF('Generators - Active Power'!AJ2="","",'Generators - Active Power'!AJ2)</f>
        <v/>
      </c>
      <c r="AM2" s="38" t="str">
        <f>IF('Generators - Active Power'!AK2="","",'Generators - Active Power'!AK2)</f>
        <v/>
      </c>
      <c r="AN2" s="38" t="str">
        <f>IF('Generators - Active Power'!AL2="","",'Generators - Active Power'!AL2)</f>
        <v/>
      </c>
      <c r="AO2" s="38" t="str">
        <f>IF('Generators - Active Power'!AM2="","",'Generators - Active Power'!AM2)</f>
        <v/>
      </c>
      <c r="AP2" s="38" t="str">
        <f>IF('Generators - Active Power'!AN2="","",'Generators - Active Power'!AN2)</f>
        <v/>
      </c>
      <c r="AQ2" s="38" t="str">
        <f>IF('Generators - Active Power'!AO2="","",'Generators - Active Power'!AO2)</f>
        <v/>
      </c>
      <c r="AR2" s="38" t="str">
        <f>IF('Generators - Active Power'!AP2="","",'Generators - Active Power'!AP2)</f>
        <v/>
      </c>
      <c r="AS2" s="38"/>
      <c r="AT2" s="38"/>
      <c r="AU2" s="38"/>
    </row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1.2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ht="15.75" customHeight="1" x14ac:dyDescent="0.25">
      <c r="E7" s="2"/>
      <c r="F7" s="28"/>
      <c r="G7" s="28"/>
      <c r="H7" s="28"/>
      <c r="I7" s="28"/>
      <c r="J7" s="8" t="s">
        <v>172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290</v>
      </c>
      <c r="AX7" s="36" t="s">
        <v>290</v>
      </c>
      <c r="AY7" s="36" t="s">
        <v>289</v>
      </c>
      <c r="AZ7" s="36">
        <v>5.6</v>
      </c>
      <c r="BA7" s="36" t="s">
        <v>291</v>
      </c>
      <c r="BB7" s="36" t="s">
        <v>292</v>
      </c>
      <c r="BC7" s="36" t="s">
        <v>293</v>
      </c>
      <c r="BD7" s="36" t="s">
        <v>295</v>
      </c>
      <c r="BE7" s="36">
        <v>18</v>
      </c>
      <c r="BF7" s="36">
        <v>19</v>
      </c>
      <c r="BG7" s="36" t="s">
        <v>294</v>
      </c>
      <c r="BH7" s="36" t="s">
        <v>296</v>
      </c>
      <c r="BI7" s="36">
        <v>25</v>
      </c>
      <c r="BJ7" s="36">
        <v>26</v>
      </c>
      <c r="BK7" s="36" t="s">
        <v>297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49"/>
      <c r="J8" s="18" t="str">
        <f>IF('Generators - Active Power'!I8="","",'Generators - Active Power'!I8)</f>
        <v>Step -2</v>
      </c>
      <c r="K8" s="47" t="str">
        <f>IF('Generators - Active Power'!J8="","",'Generators - Active Power'!J8)</f>
        <v>Step -1</v>
      </c>
      <c r="L8" s="47" t="str">
        <f>IF('Generators - Active Power'!K8="","",'Generators - Active Power'!K8)</f>
        <v>Step 0</v>
      </c>
      <c r="M8" s="47" t="str">
        <f>IF('Generators - Active Power'!L8="","",'Generators - Active Power'!L8)</f>
        <v>Step 1</v>
      </c>
      <c r="N8" s="47" t="str">
        <f>IF('Generators - Active Power'!M8="","",'Generators - Active Power'!M8)</f>
        <v>Step 2</v>
      </c>
      <c r="O8" s="47" t="str">
        <f>IF('Generators - Active Power'!N8="","",'Generators - Active Power'!N8)</f>
        <v>Step 3</v>
      </c>
      <c r="P8" s="47" t="str">
        <f>IF('Generators - Active Power'!O8="","",'Generators - Active Power'!O8)</f>
        <v>Step 4</v>
      </c>
      <c r="Q8" s="47" t="str">
        <f>IF('Generators - Active Power'!P8="","",'Generators - Active Power'!P8)</f>
        <v>Step 5</v>
      </c>
      <c r="R8" s="47" t="str">
        <f>IF('Generators - Active Power'!Q8="","",'Generators - Active Power'!Q8)</f>
        <v>Step 6</v>
      </c>
      <c r="S8" s="47" t="str">
        <f>IF('Generators - Active Power'!R8="","",'Generators - Active Power'!R8)</f>
        <v>Step 7</v>
      </c>
      <c r="T8" s="47" t="str">
        <f>IF('Generators - Active Power'!S8="","",'Generators - Active Power'!S8)</f>
        <v>Step 8</v>
      </c>
      <c r="U8" s="47" t="str">
        <f>IF('Generators - Active Power'!T8="","",'Generators - Active Power'!T8)</f>
        <v>Step 9</v>
      </c>
      <c r="V8" s="47" t="str">
        <f>IF('Generators - Active Power'!U8="","",'Generators - Active Power'!U8)</f>
        <v>Step 10</v>
      </c>
      <c r="W8" s="47" t="str">
        <f>IF('Generators - Active Power'!V8="","",'Generators - Active Power'!V8)</f>
        <v>Step 11</v>
      </c>
      <c r="X8" s="47" t="str">
        <f>IF('Generators - Active Power'!W8="","",'Generators - Active Power'!W8)</f>
        <v>Step 12</v>
      </c>
      <c r="Y8" s="47" t="str">
        <f>IF('Generators - Active Power'!X8="","",'Generators - Active Power'!X8)</f>
        <v>Step 13</v>
      </c>
      <c r="Z8" s="47" t="str">
        <f>IF('Generators - Active Power'!Y8="","",'Generators - Active Power'!Y8)</f>
        <v>Step 14</v>
      </c>
      <c r="AA8" s="47" t="str">
        <f>IF('Generators - Active Power'!Z8="","",'Generators - Active Power'!Z8)</f>
        <v>Step 15</v>
      </c>
      <c r="AB8" s="47" t="str">
        <f>IF('Generators - Active Power'!AA8="","",'Generators - Active Power'!AA8)</f>
        <v>Step 16</v>
      </c>
      <c r="AC8" s="47" t="str">
        <f>IF('Generators - Active Power'!AB8="","",'Generators - Active Power'!AB8)</f>
        <v>Step 17</v>
      </c>
      <c r="AD8" s="47" t="str">
        <f>IF('Generators - Active Power'!AC8="","",'Generators - Active Power'!AC8)</f>
        <v>Step 18</v>
      </c>
      <c r="AE8" s="47" t="str">
        <f>IF('Generators - Active Power'!AD8="","",'Generators - Active Power'!AD8)</f>
        <v>Step 19</v>
      </c>
      <c r="AF8" s="47" t="str">
        <f>IF('Generators - Active Power'!AE8="","",'Generators - Active Power'!AE8)</f>
        <v>Step 20</v>
      </c>
      <c r="AG8" s="47" t="str">
        <f>IF('Generators - Active Power'!AF8="","",'Generators - Active Power'!AF8)</f>
        <v>Step 21</v>
      </c>
      <c r="AH8" s="47" t="str">
        <f>IF('Generators - Active Power'!AG8="","",'Generators - Active Power'!AG8)</f>
        <v>Step 22</v>
      </c>
      <c r="AI8" s="47" t="str">
        <f>IF('Generators - Active Power'!AH8="","",'Generators - Active Power'!AH8)</f>
        <v>Step 23</v>
      </c>
      <c r="AJ8" s="47" t="str">
        <f>IF('Generators - Active Power'!AI8="","",'Generators - Active Power'!AI8)</f>
        <v>Step 24</v>
      </c>
      <c r="AK8" s="47" t="str">
        <f>IF('Generators - Active Power'!AJ8="","",'Generators - Active Power'!AJ8)</f>
        <v>Step 25</v>
      </c>
      <c r="AL8" s="47" t="str">
        <f>IF('Generators - Active Power'!AK8="","",'Generators - Active Power'!AK8)</f>
        <v>Step 26</v>
      </c>
      <c r="AM8" s="47" t="str">
        <f>IF('Generators - Active Power'!AL8="","",'Generators - Active Power'!AL8)</f>
        <v>Step 27</v>
      </c>
      <c r="AN8" s="47" t="str">
        <f>IF('Generators - Active Power'!AM8="","",'Generators - Active Power'!AM8)</f>
        <v>Step 28</v>
      </c>
      <c r="AO8" s="47" t="str">
        <f>IF('Generators - Active Power'!AN8="","",'Generators - Active Power'!AN8)</f>
        <v>Step 29</v>
      </c>
      <c r="AP8" s="47" t="str">
        <f>IF('Generators - Active Power'!AO8="","",'Generators - Active Power'!AO8)</f>
        <v>Step 30</v>
      </c>
      <c r="AQ8" s="47" t="str">
        <f>IF('Generators - Active Power'!AP8="","",'Generators - Active Power'!AP8)</f>
        <v>Step 31</v>
      </c>
      <c r="AR8" s="47" t="str">
        <f>IF('Generators - Active Power'!AQ8="","",'Generators - Active Power'!AQ8)</f>
        <v>Step 32</v>
      </c>
      <c r="AS8" s="47" t="str">
        <f>IF('Generators - Active Power'!AR8="","",'Generators - Active Power'!AR8)</f>
        <v>Step 33</v>
      </c>
      <c r="AT8" s="47" t="str">
        <f>IF('Generators - Active Power'!AS8="","",'Generators - Active Power'!AS8)</f>
        <v>Step 34</v>
      </c>
      <c r="AU8" s="65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2"/>
      <c r="J9" s="16">
        <f>$F9*'Transformers - Loading'!J9/100</f>
        <v>0</v>
      </c>
      <c r="K9" s="16">
        <f>$F9*'Transformers - Loading'!K9/100</f>
        <v>0</v>
      </c>
      <c r="L9" s="16">
        <f>$F9*'Transformers - Loading'!L9/100</f>
        <v>0</v>
      </c>
      <c r="M9" s="16">
        <f>$F9*'Transformers - Loading'!M9/100</f>
        <v>0</v>
      </c>
      <c r="N9" s="16">
        <f>$F9*'Transformers - Loading'!N9/100</f>
        <v>0</v>
      </c>
      <c r="O9" s="16">
        <f>$F9*'Transformers - Loading'!O9/100</f>
        <v>0</v>
      </c>
      <c r="P9" s="16">
        <f>$F9*'Transformers - Loading'!P9/100</f>
        <v>0</v>
      </c>
      <c r="Q9" s="16">
        <f>$F9*'Transformers - Loading'!Q9/100</f>
        <v>0.86628687425569018</v>
      </c>
      <c r="R9" s="16">
        <f>$F9*'Transformers - Loading'!R9/100</f>
        <v>0.86628687425569018</v>
      </c>
      <c r="S9" s="16">
        <f>$F9*'Transformers - Loading'!S9/100</f>
        <v>0.86263013798027932</v>
      </c>
      <c r="T9" s="16">
        <f>$F9*'Transformers - Loading'!T9/100</f>
        <v>0.86263013798027932</v>
      </c>
      <c r="U9" s="16">
        <f>$F9*'Transformers - Loading'!U9/100</f>
        <v>0.86263013798027932</v>
      </c>
      <c r="V9" s="16">
        <f>$F9*'Transformers - Loading'!V9/100</f>
        <v>0.85929208158481518</v>
      </c>
      <c r="W9" s="16">
        <f>$F9*'Transformers - Loading'!W9/100</f>
        <v>0.85929208158481518</v>
      </c>
      <c r="X9" s="16">
        <f>$F9*'Transformers - Loading'!X9/100</f>
        <v>0.85929208158481518</v>
      </c>
      <c r="Y9" s="16">
        <f>$F9*'Transformers - Loading'!Y9/100</f>
        <v>0.85929208158481518</v>
      </c>
      <c r="Z9" s="37">
        <f>$F9*'Transformers - Loading'!Z9/100</f>
        <v>0.85929208158481518</v>
      </c>
      <c r="AA9" s="16">
        <f>$F9*'Transformers - Loading'!AA9/100</f>
        <v>0.89480343144693297</v>
      </c>
      <c r="AB9" s="16">
        <f>$F9*'Transformers - Loading'!AB9/100</f>
        <v>0.89480343144693297</v>
      </c>
      <c r="AC9" s="16">
        <f>$F9*'Transformers - Loading'!AC9/100</f>
        <v>0.91302130517964775</v>
      </c>
      <c r="AD9" s="16">
        <f>$F9*'Transformers - Loading'!AD9/100</f>
        <v>0.91302130517964775</v>
      </c>
      <c r="AE9" s="16">
        <f>$F9*'Transformers - Loading'!AE9/100</f>
        <v>0.9251535102563726</v>
      </c>
      <c r="AF9" s="16">
        <f>$F9*'Transformers - Loading'!AF9/100</f>
        <v>0.91033118767938648</v>
      </c>
      <c r="AG9" s="16">
        <f>$F9*'Transformers - Loading'!AG9/100</f>
        <v>0.89278897018494929</v>
      </c>
      <c r="AH9" s="16">
        <f>$F9*'Transformers - Loading'!AH9/100</f>
        <v>0.89278897018494929</v>
      </c>
      <c r="AI9" s="16">
        <f>$F9*'Transformers - Loading'!AI9/100</f>
        <v>5.4806008394613084</v>
      </c>
      <c r="AJ9" s="16">
        <f>$F9*'Transformers - Loading'!AJ9/100</f>
        <v>5.4806008394613084</v>
      </c>
      <c r="AK9" s="16">
        <f>$F9*'Transformers - Loading'!AK9/100</f>
        <v>5.4806008394613084</v>
      </c>
      <c r="AL9" s="16">
        <f>$F9*'Transformers - Loading'!AL9/100</f>
        <v>5.1491568904334351</v>
      </c>
      <c r="AM9" s="16">
        <f>$F9*'Transformers - Loading'!AM9/100</f>
        <v>5.3047668321289043</v>
      </c>
      <c r="AN9" s="16">
        <f>$F9*'Transformers - Loading'!AN9/100</f>
        <v>4.8002842628595701</v>
      </c>
      <c r="AO9" s="16">
        <f>$F9*'Transformers - Loading'!AO9/100</f>
        <v>4.8002842628595701</v>
      </c>
      <c r="AP9" s="16">
        <f>$F9*'Transformers - Loading'!AP9/100</f>
        <v>4.8002842628595701</v>
      </c>
      <c r="AQ9" s="16">
        <f>$F9*'Transformers - Loading'!AQ9/100</f>
        <v>4.8002842628595701</v>
      </c>
      <c r="AR9" s="16">
        <f>$F9*'Transformers - Loading'!AR9/100</f>
        <v>4.8002842628595701</v>
      </c>
      <c r="AS9" s="37">
        <f>$F9*'Transformers - Loading'!AS9/100</f>
        <v>4.8002842628595701</v>
      </c>
      <c r="AT9" s="37">
        <f>$F9*'Transformers - Loading'!AT9/100</f>
        <v>4.8002842628595701</v>
      </c>
      <c r="AU9" s="16"/>
      <c r="AV9" s="16">
        <f>$F9*'Transformers - Loading'!AV9/100</f>
        <v>0</v>
      </c>
      <c r="AW9" s="16">
        <f>$F9*'Transformers - Loading'!AW9/100</f>
        <v>0</v>
      </c>
      <c r="AX9" s="16">
        <f>$F9*'Transformers - Loading'!AX9/100</f>
        <v>0</v>
      </c>
      <c r="AY9" s="16">
        <f>$F9*'Transformers - Loading'!AY9/100</f>
        <v>0</v>
      </c>
      <c r="AZ9" s="16">
        <f>$F9*'Transformers - Loading'!AZ9/100</f>
        <v>0.86628687425569018</v>
      </c>
      <c r="BA9" s="16">
        <f>$F9*'Transformers - Loading'!BA9/100</f>
        <v>0.86263013798027932</v>
      </c>
      <c r="BB9" s="16">
        <f>$F9*'Transformers - Loading'!BB9/100</f>
        <v>0.85929208158481518</v>
      </c>
      <c r="BC9" s="16">
        <f>$F9*'Transformers - Loading'!BC9/100</f>
        <v>0.89480343144693297</v>
      </c>
      <c r="BD9" s="16">
        <f>$F9*'Transformers - Loading'!BD9/100</f>
        <v>0.91302130517964775</v>
      </c>
      <c r="BE9" s="16">
        <f>$F9*'Transformers - Loading'!BE9/100</f>
        <v>0.9251535102563726</v>
      </c>
      <c r="BF9" s="16">
        <f>$F9*'Transformers - Loading'!BF9/100</f>
        <v>0.91033118767938648</v>
      </c>
      <c r="BG9" s="16">
        <f>$F9*'Transformers - Loading'!BG9/100</f>
        <v>0.89278897018494929</v>
      </c>
      <c r="BH9" s="16">
        <f>$F9*'Transformers - Loading'!BH9/100</f>
        <v>5.4806008394613084</v>
      </c>
      <c r="BI9" s="16">
        <f>$F9*'Transformers - Loading'!BI9/100</f>
        <v>5.1491568904334351</v>
      </c>
      <c r="BJ9" s="16">
        <f>$F9*'Transformers - Loading'!BJ9/100</f>
        <v>5.3047668321289043</v>
      </c>
      <c r="BK9" s="16">
        <f>$F9*'Transformers - Loading'!BK9/100</f>
        <v>4.8002842628595701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2"/>
      <c r="J10" s="16">
        <f>$F10*'Transformers - Loading'!J10/100</f>
        <v>0</v>
      </c>
      <c r="K10" s="16">
        <f>$F10*'Transformers - Loading'!K10/100</f>
        <v>0</v>
      </c>
      <c r="L10" s="16">
        <f>$F10*'Transformers - Loading'!L10/100</f>
        <v>0</v>
      </c>
      <c r="M10" s="16">
        <f>$F10*'Transformers - Loading'!M10/100</f>
        <v>0</v>
      </c>
      <c r="N10" s="16">
        <f>$F10*'Transformers - Loading'!N10/100</f>
        <v>0</v>
      </c>
      <c r="O10" s="16">
        <f>$F10*'Transformers - Loading'!O10/100</f>
        <v>0</v>
      </c>
      <c r="P10" s="16">
        <f>$F10*'Transformers - Loading'!P10/100</f>
        <v>0</v>
      </c>
      <c r="Q10" s="16">
        <f>$F10*'Transformers - Loading'!Q10/100</f>
        <v>0</v>
      </c>
      <c r="R10" s="16">
        <f>$F10*'Transformers - Loading'!R10/100</f>
        <v>0</v>
      </c>
      <c r="S10" s="16">
        <f>$F10*'Transformers - Loading'!S10/100</f>
        <v>0</v>
      </c>
      <c r="T10" s="16">
        <f>$F10*'Transformers - Loading'!T10/100</f>
        <v>0</v>
      </c>
      <c r="U10" s="16">
        <f>$F10*'Transformers - Loading'!U10/100</f>
        <v>0</v>
      </c>
      <c r="V10" s="16">
        <f>$F10*'Transformers - Loading'!V10/100</f>
        <v>0</v>
      </c>
      <c r="W10" s="16">
        <f>$F10*'Transformers - Loading'!W10/100</f>
        <v>0</v>
      </c>
      <c r="X10" s="16">
        <f>$F10*'Transformers - Loading'!X10/100</f>
        <v>0</v>
      </c>
      <c r="Y10" s="16">
        <f>$F10*'Transformers - Loading'!Y10/100</f>
        <v>0</v>
      </c>
      <c r="Z10" s="37">
        <f>$F10*'Transformers - Loading'!Z10/100</f>
        <v>0</v>
      </c>
      <c r="AA10" s="16">
        <f>$F10*'Transformers - Loading'!AA10/100</f>
        <v>0</v>
      </c>
      <c r="AB10" s="16">
        <f>$F10*'Transformers - Loading'!AB10/100</f>
        <v>0</v>
      </c>
      <c r="AC10" s="16">
        <f>$F10*'Transformers - Loading'!AC10/100</f>
        <v>0</v>
      </c>
      <c r="AD10" s="16">
        <f>$F10*'Transformers - Loading'!AD10/100</f>
        <v>0</v>
      </c>
      <c r="AE10" s="16">
        <f>$F10*'Transformers - Loading'!AE10/100</f>
        <v>9.7860292099293951E-9</v>
      </c>
      <c r="AF10" s="16">
        <f>$F10*'Transformers - Loading'!AF10/100</f>
        <v>1.08438416950053E-8</v>
      </c>
      <c r="AG10" s="16">
        <f>$F10*'Transformers - Loading'!AG10/100</f>
        <v>1.1076593737726417E-8</v>
      </c>
      <c r="AH10" s="16">
        <f>$F10*'Transformers - Loading'!AH10/100</f>
        <v>1.1076593737726417E-8</v>
      </c>
      <c r="AI10" s="16">
        <f>$F10*'Transformers - Loading'!AI10/100</f>
        <v>1.1039545246006754E-8</v>
      </c>
      <c r="AJ10" s="16">
        <f>$F10*'Transformers - Loading'!AJ10/100</f>
        <v>1.1039545246006754E-8</v>
      </c>
      <c r="AK10" s="16">
        <f>$F10*'Transformers - Loading'!AK10/100</f>
        <v>1.1039545246006754E-8</v>
      </c>
      <c r="AL10" s="16">
        <f>$F10*'Transformers - Loading'!AL10/100</f>
        <v>1.1064323915003134E-8</v>
      </c>
      <c r="AM10" s="16">
        <f>$F10*'Transformers - Loading'!AM10/100</f>
        <v>1.1041704964288359E-8</v>
      </c>
      <c r="AN10" s="16">
        <f>$F10*'Transformers - Loading'!AN10/100</f>
        <v>1.1036588442868426E-8</v>
      </c>
      <c r="AO10" s="16">
        <f>$F10*'Transformers - Loading'!AO10/100</f>
        <v>1.1036588442868426E-8</v>
      </c>
      <c r="AP10" s="16">
        <f>$F10*'Transformers - Loading'!AP10/100</f>
        <v>1.1036588442868426E-8</v>
      </c>
      <c r="AQ10" s="16">
        <f>$F10*'Transformers - Loading'!AQ10/100</f>
        <v>1.1036588442868426E-8</v>
      </c>
      <c r="AR10" s="16">
        <f>$F10*'Transformers - Loading'!AR10/100</f>
        <v>1.1036588442868426E-8</v>
      </c>
      <c r="AS10" s="37">
        <f>$F10*'Transformers - Loading'!AS10/100</f>
        <v>1.1036588442868426E-8</v>
      </c>
      <c r="AT10" s="37">
        <f>$F10*'Transformers - Loading'!AT10/100</f>
        <v>1.1036588442868426E-8</v>
      </c>
      <c r="AU10" s="16"/>
      <c r="AV10" s="16">
        <f>$F10*'Transformers - Loading'!AV10/100</f>
        <v>0</v>
      </c>
      <c r="AW10" s="16">
        <f>$F10*'Transformers - Loading'!AW10/100</f>
        <v>0</v>
      </c>
      <c r="AX10" s="16">
        <f>$F10*'Transformers - Loading'!AX10/100</f>
        <v>0</v>
      </c>
      <c r="AY10" s="16">
        <f>$F10*'Transformers - Loading'!AY10/100</f>
        <v>0</v>
      </c>
      <c r="AZ10" s="16">
        <f>$F10*'Transformers - Loading'!AZ10/100</f>
        <v>0</v>
      </c>
      <c r="BA10" s="16">
        <f>$F10*'Transformers - Loading'!BA10/100</f>
        <v>0</v>
      </c>
      <c r="BB10" s="16">
        <f>$F10*'Transformers - Loading'!BB10/100</f>
        <v>0</v>
      </c>
      <c r="BC10" s="16">
        <f>$F10*'Transformers - Loading'!BC10/100</f>
        <v>0</v>
      </c>
      <c r="BD10" s="16">
        <f>$F10*'Transformers - Loading'!BD10/100</f>
        <v>0</v>
      </c>
      <c r="BE10" s="16">
        <f>$F10*'Transformers - Loading'!BE10/100</f>
        <v>9.7860292099293951E-9</v>
      </c>
      <c r="BF10" s="16">
        <f>$F10*'Transformers - Loading'!BF10/100</f>
        <v>1.08438416950053E-8</v>
      </c>
      <c r="BG10" s="16">
        <f>$F10*'Transformers - Loading'!BG10/100</f>
        <v>1.1076593737726417E-8</v>
      </c>
      <c r="BH10" s="16">
        <f>$F10*'Transformers - Loading'!BH10/100</f>
        <v>1.1039545246006754E-8</v>
      </c>
      <c r="BI10" s="16">
        <f>$F10*'Transformers - Loading'!BI10/100</f>
        <v>1.1064323915003134E-8</v>
      </c>
      <c r="BJ10" s="16">
        <f>$F10*'Transformers - Loading'!BJ10/100</f>
        <v>1.1041704964288359E-8</v>
      </c>
      <c r="BK10" s="16">
        <f>$F10*'Transformers - Loading'!BK10/100</f>
        <v>1.1036588442868426E-8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2"/>
      <c r="J11" s="16">
        <f>$F11*'Transformers - Loading'!J11/100</f>
        <v>0</v>
      </c>
      <c r="K11" s="16">
        <f>$F11*'Transformers - Loading'!K11/100</f>
        <v>0</v>
      </c>
      <c r="L11" s="16">
        <f>$F11*'Transformers - Loading'!L11/100</f>
        <v>0</v>
      </c>
      <c r="M11" s="16">
        <f>$F11*'Transformers - Loading'!M11/100</f>
        <v>0</v>
      </c>
      <c r="N11" s="16">
        <f>$F11*'Transformers - Loading'!N11/100</f>
        <v>0</v>
      </c>
      <c r="O11" s="16">
        <f>$F11*'Transformers - Loading'!O11/100</f>
        <v>0</v>
      </c>
      <c r="P11" s="16">
        <f>$F11*'Transformers - Loading'!P11/100</f>
        <v>0</v>
      </c>
      <c r="Q11" s="16">
        <f>$F11*'Transformers - Loading'!Q11/100</f>
        <v>0</v>
      </c>
      <c r="R11" s="16">
        <f>$F11*'Transformers - Loading'!R11/100</f>
        <v>0</v>
      </c>
      <c r="S11" s="16">
        <f>$F11*'Transformers - Loading'!S11/100</f>
        <v>0</v>
      </c>
      <c r="T11" s="16">
        <f>$F11*'Transformers - Loading'!T11/100</f>
        <v>0</v>
      </c>
      <c r="U11" s="16">
        <f>$F11*'Transformers - Loading'!U11/100</f>
        <v>0</v>
      </c>
      <c r="V11" s="16">
        <f>$F11*'Transformers - Loading'!V11/100</f>
        <v>0</v>
      </c>
      <c r="W11" s="16">
        <f>$F11*'Transformers - Loading'!W11/100</f>
        <v>0</v>
      </c>
      <c r="X11" s="16">
        <f>$F11*'Transformers - Loading'!X11/100</f>
        <v>0</v>
      </c>
      <c r="Y11" s="16">
        <f>$F11*'Transformers - Loading'!Y11/100</f>
        <v>0</v>
      </c>
      <c r="Z11" s="37">
        <f>$F11*'Transformers - Loading'!Z11/100</f>
        <v>0</v>
      </c>
      <c r="AA11" s="16">
        <f>$F11*'Transformers - Loading'!AA11/100</f>
        <v>0</v>
      </c>
      <c r="AB11" s="16">
        <f>$F11*'Transformers - Loading'!AB11/100</f>
        <v>0</v>
      </c>
      <c r="AC11" s="16">
        <f>$F11*'Transformers - Loading'!AC11/100</f>
        <v>0</v>
      </c>
      <c r="AD11" s="16">
        <f>$F11*'Transformers - Loading'!AD11/100</f>
        <v>0</v>
      </c>
      <c r="AE11" s="16">
        <f>$F11*'Transformers - Loading'!AE11/100</f>
        <v>0</v>
      </c>
      <c r="AF11" s="16">
        <f>$F11*'Transformers - Loading'!AF11/100</f>
        <v>0</v>
      </c>
      <c r="AG11" s="16">
        <f>$F11*'Transformers - Loading'!AG11/100</f>
        <v>1.1229718219907641E-8</v>
      </c>
      <c r="AH11" s="16">
        <f>$F11*'Transformers - Loading'!AH11/100</f>
        <v>1.1229718219907641E-8</v>
      </c>
      <c r="AI11" s="16">
        <f>$F11*'Transformers - Loading'!AI11/100</f>
        <v>1.137638545856321E-8</v>
      </c>
      <c r="AJ11" s="16">
        <f>$F11*'Transformers - Loading'!AJ11/100</f>
        <v>1.137638545856321E-8</v>
      </c>
      <c r="AK11" s="16">
        <f>$F11*'Transformers - Loading'!AK11/100</f>
        <v>1.137638545856321E-8</v>
      </c>
      <c r="AL11" s="16">
        <f>$F11*'Transformers - Loading'!AL11/100</f>
        <v>1.1251277124818181E-8</v>
      </c>
      <c r="AM11" s="16">
        <f>$F11*'Transformers - Loading'!AM11/100</f>
        <v>1.1224523553213973E-8</v>
      </c>
      <c r="AN11" s="16">
        <f>$F11*'Transformers - Loading'!AN11/100</f>
        <v>2.4945824282461855</v>
      </c>
      <c r="AO11" s="16">
        <f>$F11*'Transformers - Loading'!AO11/100</f>
        <v>2.4945824282461855</v>
      </c>
      <c r="AP11" s="16">
        <f>$F11*'Transformers - Loading'!AP11/100</f>
        <v>2.4945824282461855</v>
      </c>
      <c r="AQ11" s="16">
        <f>$F11*'Transformers - Loading'!AQ11/100</f>
        <v>2.4945824282461855</v>
      </c>
      <c r="AR11" s="16">
        <f>$F11*'Transformers - Loading'!AR11/100</f>
        <v>2.4945824282461855</v>
      </c>
      <c r="AS11" s="37">
        <f>$F11*'Transformers - Loading'!AS11/100</f>
        <v>2.4945824282461855</v>
      </c>
      <c r="AT11" s="37">
        <f>$F11*'Transformers - Loading'!AT11/100</f>
        <v>2.4945824282461855</v>
      </c>
      <c r="AU11" s="16"/>
      <c r="AV11" s="16">
        <f>$F11*'Transformers - Loading'!AV11/100</f>
        <v>0</v>
      </c>
      <c r="AW11" s="16">
        <f>$F11*'Transformers - Loading'!AW11/100</f>
        <v>0</v>
      </c>
      <c r="AX11" s="16">
        <f>$F11*'Transformers - Loading'!AX11/100</f>
        <v>0</v>
      </c>
      <c r="AY11" s="16">
        <f>$F11*'Transformers - Loading'!AY11/100</f>
        <v>0</v>
      </c>
      <c r="AZ11" s="16">
        <f>$F11*'Transformers - Loading'!AZ11/100</f>
        <v>0</v>
      </c>
      <c r="BA11" s="16">
        <f>$F11*'Transformers - Loading'!BA11/100</f>
        <v>0</v>
      </c>
      <c r="BB11" s="16">
        <f>$F11*'Transformers - Loading'!BB11/100</f>
        <v>0</v>
      </c>
      <c r="BC11" s="16">
        <f>$F11*'Transformers - Loading'!BC11/100</f>
        <v>0</v>
      </c>
      <c r="BD11" s="16">
        <f>$F11*'Transformers - Loading'!BD11/100</f>
        <v>0</v>
      </c>
      <c r="BE11" s="16">
        <f>$F11*'Transformers - Loading'!BE11/100</f>
        <v>0</v>
      </c>
      <c r="BF11" s="16">
        <f>$F11*'Transformers - Loading'!BF11/100</f>
        <v>0</v>
      </c>
      <c r="BG11" s="16">
        <f>$F11*'Transformers - Loading'!BG11/100</f>
        <v>1.1229718219907641E-8</v>
      </c>
      <c r="BH11" s="16">
        <f>$F11*'Transformers - Loading'!BH11/100</f>
        <v>1.137638545856321E-8</v>
      </c>
      <c r="BI11" s="16">
        <f>$F11*'Transformers - Loading'!BI11/100</f>
        <v>1.1251277124818181E-8</v>
      </c>
      <c r="BJ11" s="16">
        <f>$F11*'Transformers - Loading'!BJ11/100</f>
        <v>1.1224523553213973E-8</v>
      </c>
      <c r="BK11" s="16">
        <f>$F11*'Transformers - Loading'!BK11/100</f>
        <v>2.4945824282461855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2"/>
      <c r="J12" s="16">
        <f>$F12*'Transformers - Loading'!J12/100</f>
        <v>0</v>
      </c>
      <c r="K12" s="16">
        <f>$F12*'Transformers - Loading'!K12/100</f>
        <v>0</v>
      </c>
      <c r="L12" s="16">
        <f>$F12*'Transformers - Loading'!L12/100</f>
        <v>0</v>
      </c>
      <c r="M12" s="16">
        <f>$F12*'Transformers - Loading'!M12/100</f>
        <v>0</v>
      </c>
      <c r="N12" s="16">
        <f>$F12*'Transformers - Loading'!N12/100</f>
        <v>0</v>
      </c>
      <c r="O12" s="16">
        <f>$F12*'Transformers - Loading'!O12/100</f>
        <v>0</v>
      </c>
      <c r="P12" s="16">
        <f>$F12*'Transformers - Loading'!P12/100</f>
        <v>0</v>
      </c>
      <c r="Q12" s="16">
        <f>$F12*'Transformers - Loading'!Q12/100</f>
        <v>0</v>
      </c>
      <c r="R12" s="16">
        <f>$F12*'Transformers - Loading'!R12/100</f>
        <v>0</v>
      </c>
      <c r="S12" s="16">
        <f>$F12*'Transformers - Loading'!S12/100</f>
        <v>0</v>
      </c>
      <c r="T12" s="16">
        <f>$F12*'Transformers - Loading'!T12/100</f>
        <v>0</v>
      </c>
      <c r="U12" s="16">
        <f>$F12*'Transformers - Loading'!U12/100</f>
        <v>0</v>
      </c>
      <c r="V12" s="16">
        <f>$F12*'Transformers - Loading'!V12/100</f>
        <v>0</v>
      </c>
      <c r="W12" s="16">
        <f>$F12*'Transformers - Loading'!W12/100</f>
        <v>0</v>
      </c>
      <c r="X12" s="16">
        <f>$F12*'Transformers - Loading'!X12/100</f>
        <v>0</v>
      </c>
      <c r="Y12" s="16">
        <f>$F12*'Transformers - Loading'!Y12/100</f>
        <v>0</v>
      </c>
      <c r="Z12" s="37">
        <f>$F12*'Transformers - Loading'!Z12/100</f>
        <v>0</v>
      </c>
      <c r="AA12" s="16">
        <f>$F12*'Transformers - Loading'!AA12/100</f>
        <v>0</v>
      </c>
      <c r="AB12" s="16">
        <f>$F12*'Transformers - Loading'!AB12/100</f>
        <v>0</v>
      </c>
      <c r="AC12" s="16">
        <f>$F12*'Transformers - Loading'!AC12/100</f>
        <v>0</v>
      </c>
      <c r="AD12" s="16">
        <f>$F12*'Transformers - Loading'!AD12/100</f>
        <v>0</v>
      </c>
      <c r="AE12" s="16">
        <f>$F12*'Transformers - Loading'!AE12/100</f>
        <v>4.780596689746253E-9</v>
      </c>
      <c r="AF12" s="16">
        <f>$F12*'Transformers - Loading'!AF12/100</f>
        <v>5.3204713519876012E-9</v>
      </c>
      <c r="AG12" s="16">
        <f>$F12*'Transformers - Loading'!AG12/100</f>
        <v>5.4389866754820505E-9</v>
      </c>
      <c r="AH12" s="16">
        <f>$F12*'Transformers - Loading'!AH12/100</f>
        <v>5.4389866754820505E-9</v>
      </c>
      <c r="AI12" s="16">
        <f>$F12*'Transformers - Loading'!AI12/100</f>
        <v>5.4201276157841273E-9</v>
      </c>
      <c r="AJ12" s="16">
        <f>$F12*'Transformers - Loading'!AJ12/100</f>
        <v>5.4201276157841273E-9</v>
      </c>
      <c r="AK12" s="16">
        <f>$F12*'Transformers - Loading'!AK12/100</f>
        <v>5.4201276157841273E-9</v>
      </c>
      <c r="AL12" s="16">
        <f>$F12*'Transformers - Loading'!AL12/100</f>
        <v>5.432742335303058E-9</v>
      </c>
      <c r="AM12" s="16">
        <f>$F12*'Transformers - Loading'!AM12/100</f>
        <v>5.4212214867362396E-9</v>
      </c>
      <c r="AN12" s="16">
        <f>$F12*'Transformers - Loading'!AN12/100</f>
        <v>5.4186266188706604E-9</v>
      </c>
      <c r="AO12" s="16">
        <f>$F12*'Transformers - Loading'!AO12/100</f>
        <v>5.4186266188706604E-9</v>
      </c>
      <c r="AP12" s="16">
        <f>$F12*'Transformers - Loading'!AP12/100</f>
        <v>5.4186266188706604E-9</v>
      </c>
      <c r="AQ12" s="16">
        <f>$F12*'Transformers - Loading'!AQ12/100</f>
        <v>5.4186266188706604E-9</v>
      </c>
      <c r="AR12" s="16">
        <f>$F12*'Transformers - Loading'!AR12/100</f>
        <v>5.4186266188706604E-9</v>
      </c>
      <c r="AS12" s="37">
        <f>$F12*'Transformers - Loading'!AS12/100</f>
        <v>5.4186266188706604E-9</v>
      </c>
      <c r="AT12" s="37">
        <f>$F12*'Transformers - Loading'!AT12/100</f>
        <v>5.4186266188706604E-9</v>
      </c>
      <c r="AU12" s="16"/>
      <c r="AV12" s="16">
        <f>$F12*'Transformers - Loading'!AV12/100</f>
        <v>0</v>
      </c>
      <c r="AW12" s="16">
        <f>$F12*'Transformers - Loading'!AW12/100</f>
        <v>0</v>
      </c>
      <c r="AX12" s="16">
        <f>$F12*'Transformers - Loading'!AX12/100</f>
        <v>0</v>
      </c>
      <c r="AY12" s="16">
        <f>$F12*'Transformers - Loading'!AY12/100</f>
        <v>0</v>
      </c>
      <c r="AZ12" s="16">
        <f>$F12*'Transformers - Loading'!AZ12/100</f>
        <v>0</v>
      </c>
      <c r="BA12" s="16">
        <f>$F12*'Transformers - Loading'!BA12/100</f>
        <v>0</v>
      </c>
      <c r="BB12" s="16">
        <f>$F12*'Transformers - Loading'!BB12/100</f>
        <v>0</v>
      </c>
      <c r="BC12" s="16">
        <f>$F12*'Transformers - Loading'!BC12/100</f>
        <v>0</v>
      </c>
      <c r="BD12" s="16">
        <f>$F12*'Transformers - Loading'!BD12/100</f>
        <v>0</v>
      </c>
      <c r="BE12" s="16">
        <f>$F12*'Transformers - Loading'!BE12/100</f>
        <v>4.780596689746253E-9</v>
      </c>
      <c r="BF12" s="16">
        <f>$F12*'Transformers - Loading'!BF12/100</f>
        <v>5.3204713519876012E-9</v>
      </c>
      <c r="BG12" s="16">
        <f>$F12*'Transformers - Loading'!BG12/100</f>
        <v>5.4389866754820505E-9</v>
      </c>
      <c r="BH12" s="16">
        <f>$F12*'Transformers - Loading'!BH12/100</f>
        <v>5.4201276157841273E-9</v>
      </c>
      <c r="BI12" s="16">
        <f>$F12*'Transformers - Loading'!BI12/100</f>
        <v>5.432742335303058E-9</v>
      </c>
      <c r="BJ12" s="16">
        <f>$F12*'Transformers - Loading'!BJ12/100</f>
        <v>5.4212214867362396E-9</v>
      </c>
      <c r="BK12" s="16">
        <f>$F12*'Transformers - Loading'!BK12/100</f>
        <v>5.4186266188706604E-9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2"/>
      <c r="J13" s="16">
        <f>$F13*'Transformers - Loading'!J13/100</f>
        <v>0</v>
      </c>
      <c r="K13" s="16">
        <f>$F13*'Transformers - Loading'!K13/100</f>
        <v>0</v>
      </c>
      <c r="L13" s="16">
        <f>$F13*'Transformers - Loading'!L13/100</f>
        <v>0</v>
      </c>
      <c r="M13" s="16">
        <f>$F13*'Transformers - Loading'!M13/100</f>
        <v>0</v>
      </c>
      <c r="N13" s="16">
        <f>$F13*'Transformers - Loading'!N13/100</f>
        <v>0</v>
      </c>
      <c r="O13" s="16">
        <f>$F13*'Transformers - Loading'!O13/100</f>
        <v>0</v>
      </c>
      <c r="P13" s="16">
        <f>$F13*'Transformers - Loading'!P13/100</f>
        <v>0</v>
      </c>
      <c r="Q13" s="16">
        <f>$F13*'Transformers - Loading'!Q13/100</f>
        <v>0</v>
      </c>
      <c r="R13" s="16">
        <f>$F13*'Transformers - Loading'!R13/100</f>
        <v>0</v>
      </c>
      <c r="S13" s="16">
        <f>$F13*'Transformers - Loading'!S13/100</f>
        <v>0</v>
      </c>
      <c r="T13" s="16">
        <f>$F13*'Transformers - Loading'!T13/100</f>
        <v>0</v>
      </c>
      <c r="U13" s="16">
        <f>$F13*'Transformers - Loading'!U13/100</f>
        <v>0</v>
      </c>
      <c r="V13" s="16">
        <f>$F13*'Transformers - Loading'!V13/100</f>
        <v>0</v>
      </c>
      <c r="W13" s="16">
        <f>$F13*'Transformers - Loading'!W13/100</f>
        <v>0</v>
      </c>
      <c r="X13" s="16">
        <f>$F13*'Transformers - Loading'!X13/100</f>
        <v>0</v>
      </c>
      <c r="Y13" s="16">
        <f>$F13*'Transformers - Loading'!Y13/100</f>
        <v>0</v>
      </c>
      <c r="Z13" s="37">
        <f>$F13*'Transformers - Loading'!Z13/100</f>
        <v>0</v>
      </c>
      <c r="AA13" s="16">
        <f>$F13*'Transformers - Loading'!AA13/100</f>
        <v>0</v>
      </c>
      <c r="AB13" s="16">
        <f>$F13*'Transformers - Loading'!AB13/100</f>
        <v>0</v>
      </c>
      <c r="AC13" s="16">
        <f>$F13*'Transformers - Loading'!AC13/100</f>
        <v>0</v>
      </c>
      <c r="AD13" s="16">
        <f>$F13*'Transformers - Loading'!AD13/100</f>
        <v>0</v>
      </c>
      <c r="AE13" s="16">
        <f>$F13*'Transformers - Loading'!AE13/100</f>
        <v>0</v>
      </c>
      <c r="AF13" s="16">
        <f>$F13*'Transformers - Loading'!AF13/100</f>
        <v>15.156932094703498</v>
      </c>
      <c r="AG13" s="16">
        <f>$F13*'Transformers - Loading'!AG13/100</f>
        <v>11.173771894000236</v>
      </c>
      <c r="AH13" s="16">
        <f>$F13*'Transformers - Loading'!AH13/100</f>
        <v>11.173771894000236</v>
      </c>
      <c r="AI13" s="16">
        <f>$F13*'Transformers - Loading'!AI13/100</f>
        <v>7.486197221442259</v>
      </c>
      <c r="AJ13" s="16">
        <f>$F13*'Transformers - Loading'!AJ13/100</f>
        <v>7.486197221442259</v>
      </c>
      <c r="AK13" s="16">
        <f>$F13*'Transformers - Loading'!AK13/100</f>
        <v>7.486197221442259</v>
      </c>
      <c r="AL13" s="16">
        <f>$F13*'Transformers - Loading'!AL13/100</f>
        <v>7.4671562827255604</v>
      </c>
      <c r="AM13" s="16">
        <f>$F13*'Transformers - Loading'!AM13/100</f>
        <v>7.4856466386240461</v>
      </c>
      <c r="AN13" s="16">
        <f>$F13*'Transformers - Loading'!AN13/100</f>
        <v>4.9918079122256689</v>
      </c>
      <c r="AO13" s="16">
        <f>$F13*'Transformers - Loading'!AO13/100</f>
        <v>4.9918079122256689</v>
      </c>
      <c r="AP13" s="16">
        <f>$F13*'Transformers - Loading'!AP13/100</f>
        <v>4.9918079122256689</v>
      </c>
      <c r="AQ13" s="16">
        <f>$F13*'Transformers - Loading'!AQ13/100</f>
        <v>4.9918079122256689</v>
      </c>
      <c r="AR13" s="16">
        <f>$F13*'Transformers - Loading'!AR13/100</f>
        <v>4.9918079122256689</v>
      </c>
      <c r="AS13" s="37">
        <f>$F13*'Transformers - Loading'!AS13/100</f>
        <v>4.9918079122256689</v>
      </c>
      <c r="AT13" s="37">
        <f>$F13*'Transformers - Loading'!AT13/100</f>
        <v>4.9918079122256689</v>
      </c>
      <c r="AU13" s="16"/>
      <c r="AV13" s="16">
        <f>$F13*'Transformers - Loading'!AV13/100</f>
        <v>0</v>
      </c>
      <c r="AW13" s="16">
        <f>$F13*'Transformers - Loading'!AW13/100</f>
        <v>0</v>
      </c>
      <c r="AX13" s="16">
        <f>$F13*'Transformers - Loading'!AX13/100</f>
        <v>0</v>
      </c>
      <c r="AY13" s="16">
        <f>$F13*'Transformers - Loading'!AY13/100</f>
        <v>0</v>
      </c>
      <c r="AZ13" s="16">
        <f>$F13*'Transformers - Loading'!AZ13/100</f>
        <v>0</v>
      </c>
      <c r="BA13" s="16">
        <f>$F13*'Transformers - Loading'!BA13/100</f>
        <v>0</v>
      </c>
      <c r="BB13" s="16">
        <f>$F13*'Transformers - Loading'!BB13/100</f>
        <v>0</v>
      </c>
      <c r="BC13" s="16">
        <f>$F13*'Transformers - Loading'!BC13/100</f>
        <v>0</v>
      </c>
      <c r="BD13" s="16">
        <f>$F13*'Transformers - Loading'!BD13/100</f>
        <v>0</v>
      </c>
      <c r="BE13" s="16">
        <f>$F13*'Transformers - Loading'!BE13/100</f>
        <v>0</v>
      </c>
      <c r="BF13" s="16">
        <f>$F13*'Transformers - Loading'!BF13/100</f>
        <v>15.156932094703498</v>
      </c>
      <c r="BG13" s="16">
        <f>$F13*'Transformers - Loading'!BG13/100</f>
        <v>11.173771894000236</v>
      </c>
      <c r="BH13" s="16">
        <f>$F13*'Transformers - Loading'!BH13/100</f>
        <v>7.486197221442259</v>
      </c>
      <c r="BI13" s="16">
        <f>$F13*'Transformers - Loading'!BI13/100</f>
        <v>7.4671562827255604</v>
      </c>
      <c r="BJ13" s="16">
        <f>$F13*'Transformers - Loading'!BJ13/100</f>
        <v>7.4856466386240461</v>
      </c>
      <c r="BK13" s="16">
        <f>$F13*'Transformers - Loading'!BK13/100</f>
        <v>4.9918079122256689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2"/>
      <c r="J14" s="16">
        <f>$F14*'Transformers - Loading'!J14/100</f>
        <v>0</v>
      </c>
      <c r="K14" s="16">
        <f>$F14*'Transformers - Loading'!K14/100</f>
        <v>0</v>
      </c>
      <c r="L14" s="16">
        <f>$F14*'Transformers - Loading'!L14/100</f>
        <v>0</v>
      </c>
      <c r="M14" s="16">
        <f>$F14*'Transformers - Loading'!M14/100</f>
        <v>0</v>
      </c>
      <c r="N14" s="16">
        <f>$F14*'Transformers - Loading'!N14/100</f>
        <v>0</v>
      </c>
      <c r="O14" s="16">
        <f>$F14*'Transformers - Loading'!O14/100</f>
        <v>0</v>
      </c>
      <c r="P14" s="16">
        <f>$F14*'Transformers - Loading'!P14/100</f>
        <v>0</v>
      </c>
      <c r="Q14" s="16">
        <f>$F14*'Transformers - Loading'!Q14/100</f>
        <v>0</v>
      </c>
      <c r="R14" s="16">
        <f>$F14*'Transformers - Loading'!R14/100</f>
        <v>0</v>
      </c>
      <c r="S14" s="16">
        <f>$F14*'Transformers - Loading'!S14/100</f>
        <v>0</v>
      </c>
      <c r="T14" s="16">
        <f>$F14*'Transformers - Loading'!T14/100</f>
        <v>0</v>
      </c>
      <c r="U14" s="16">
        <f>$F14*'Transformers - Loading'!U14/100</f>
        <v>0</v>
      </c>
      <c r="V14" s="16">
        <f>$F14*'Transformers - Loading'!V14/100</f>
        <v>0</v>
      </c>
      <c r="W14" s="16">
        <f>$F14*'Transformers - Loading'!W14/100</f>
        <v>0</v>
      </c>
      <c r="X14" s="16">
        <f>$F14*'Transformers - Loading'!X14/100</f>
        <v>0</v>
      </c>
      <c r="Y14" s="16">
        <f>$F14*'Transformers - Loading'!Y14/100</f>
        <v>0</v>
      </c>
      <c r="Z14" s="37">
        <f>$F14*'Transformers - Loading'!Z14/100</f>
        <v>0</v>
      </c>
      <c r="AA14" s="16">
        <f>$F14*'Transformers - Loading'!AA14/100</f>
        <v>0</v>
      </c>
      <c r="AB14" s="16">
        <f>$F14*'Transformers - Loading'!AB14/100</f>
        <v>0</v>
      </c>
      <c r="AC14" s="16">
        <f>$F14*'Transformers - Loading'!AC14/100</f>
        <v>0</v>
      </c>
      <c r="AD14" s="16">
        <f>$F14*'Transformers - Loading'!AD14/100</f>
        <v>0</v>
      </c>
      <c r="AE14" s="16">
        <f>$F14*'Transformers - Loading'!AE14/100</f>
        <v>0</v>
      </c>
      <c r="AF14" s="16">
        <f>$F14*'Transformers - Loading'!AF14/100</f>
        <v>0</v>
      </c>
      <c r="AG14" s="16">
        <f>$F14*'Transformers - Loading'!AG14/100</f>
        <v>0</v>
      </c>
      <c r="AH14" s="16">
        <f>$F14*'Transformers - Loading'!AH14/100</f>
        <v>0</v>
      </c>
      <c r="AI14" s="16">
        <f>$F14*'Transformers - Loading'!AI14/100</f>
        <v>0</v>
      </c>
      <c r="AJ14" s="16">
        <f>$F14*'Transformers - Loading'!AJ14/100</f>
        <v>0</v>
      </c>
      <c r="AK14" s="16">
        <f>$F14*'Transformers - Loading'!AK14/100</f>
        <v>0</v>
      </c>
      <c r="AL14" s="16">
        <f>$F14*'Transformers - Loading'!AL14/100</f>
        <v>0</v>
      </c>
      <c r="AM14" s="16">
        <f>$F14*'Transformers - Loading'!AM14/100</f>
        <v>4.8087244266066502</v>
      </c>
      <c r="AN14" s="16">
        <f>$F14*'Transformers - Loading'!AN14/100</f>
        <v>2.566295559877132</v>
      </c>
      <c r="AO14" s="16">
        <f>$F14*'Transformers - Loading'!AO14/100</f>
        <v>2.566295559877132</v>
      </c>
      <c r="AP14" s="16">
        <f>$F14*'Transformers - Loading'!AP14/100</f>
        <v>2.566295559877132</v>
      </c>
      <c r="AQ14" s="16">
        <f>$F14*'Transformers - Loading'!AQ14/100</f>
        <v>2.566295559877132</v>
      </c>
      <c r="AR14" s="16">
        <f>$F14*'Transformers - Loading'!AR14/100</f>
        <v>2.566295559877132</v>
      </c>
      <c r="AS14" s="37">
        <f>$F14*'Transformers - Loading'!AS14/100</f>
        <v>2.566295559877132</v>
      </c>
      <c r="AT14" s="37">
        <f>$F14*'Transformers - Loading'!AT14/100</f>
        <v>2.566295559877132</v>
      </c>
      <c r="AU14" s="16"/>
      <c r="AV14" s="16">
        <f>$F14*'Transformers - Loading'!AV14/100</f>
        <v>0</v>
      </c>
      <c r="AW14" s="16">
        <f>$F14*'Transformers - Loading'!AW14/100</f>
        <v>0</v>
      </c>
      <c r="AX14" s="16">
        <f>$F14*'Transformers - Loading'!AX14/100</f>
        <v>0</v>
      </c>
      <c r="AY14" s="16">
        <f>$F14*'Transformers - Loading'!AY14/100</f>
        <v>0</v>
      </c>
      <c r="AZ14" s="16">
        <f>$F14*'Transformers - Loading'!AZ14/100</f>
        <v>0</v>
      </c>
      <c r="BA14" s="16">
        <f>$F14*'Transformers - Loading'!BA14/100</f>
        <v>0</v>
      </c>
      <c r="BB14" s="16">
        <f>$F14*'Transformers - Loading'!BB14/100</f>
        <v>0</v>
      </c>
      <c r="BC14" s="16">
        <f>$F14*'Transformers - Loading'!BC14/100</f>
        <v>0</v>
      </c>
      <c r="BD14" s="16">
        <f>$F14*'Transformers - Loading'!BD14/100</f>
        <v>0</v>
      </c>
      <c r="BE14" s="16">
        <f>$F14*'Transformers - Loading'!BE14/100</f>
        <v>0</v>
      </c>
      <c r="BF14" s="16">
        <f>$F14*'Transformers - Loading'!BF14/100</f>
        <v>0</v>
      </c>
      <c r="BG14" s="16">
        <f>$F14*'Transformers - Loading'!BG14/100</f>
        <v>0</v>
      </c>
      <c r="BH14" s="16">
        <f>$F14*'Transformers - Loading'!BH14/100</f>
        <v>0</v>
      </c>
      <c r="BI14" s="16">
        <f>$F14*'Transformers - Loading'!BI14/100</f>
        <v>0</v>
      </c>
      <c r="BJ14" s="16">
        <f>$F14*'Transformers - Loading'!BJ14/100</f>
        <v>4.8087244266066502</v>
      </c>
      <c r="BK14" s="16">
        <f>$F14*'Transformers - Loading'!BK14/100</f>
        <v>2.566295559877132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2"/>
      <c r="J15" s="16">
        <f>$F15*'Transformers - Loading'!J15/100</f>
        <v>0</v>
      </c>
      <c r="K15" s="16">
        <f>$F15*'Transformers - Loading'!K15/100</f>
        <v>0</v>
      </c>
      <c r="L15" s="16">
        <f>$F15*'Transformers - Loading'!L15/100</f>
        <v>0</v>
      </c>
      <c r="M15" s="16">
        <f>$F15*'Transformers - Loading'!M15/100</f>
        <v>0</v>
      </c>
      <c r="N15" s="16">
        <f>$F15*'Transformers - Loading'!N15/100</f>
        <v>0</v>
      </c>
      <c r="O15" s="16">
        <f>$F15*'Transformers - Loading'!O15/100</f>
        <v>0</v>
      </c>
      <c r="P15" s="16">
        <f>$F15*'Transformers - Loading'!P15/100</f>
        <v>0</v>
      </c>
      <c r="Q15" s="16">
        <f>$F15*'Transformers - Loading'!Q15/100</f>
        <v>0</v>
      </c>
      <c r="R15" s="16">
        <f>$F15*'Transformers - Loading'!R15/100</f>
        <v>0</v>
      </c>
      <c r="S15" s="16">
        <f>$F15*'Transformers - Loading'!S15/100</f>
        <v>0</v>
      </c>
      <c r="T15" s="16">
        <f>$F15*'Transformers - Loading'!T15/100</f>
        <v>0</v>
      </c>
      <c r="U15" s="16">
        <f>$F15*'Transformers - Loading'!U15/100</f>
        <v>0</v>
      </c>
      <c r="V15" s="16">
        <f>$F15*'Transformers - Loading'!V15/100</f>
        <v>0</v>
      </c>
      <c r="W15" s="16">
        <f>$F15*'Transformers - Loading'!W15/100</f>
        <v>0</v>
      </c>
      <c r="X15" s="16">
        <f>$F15*'Transformers - Loading'!X15/100</f>
        <v>0</v>
      </c>
      <c r="Y15" s="16">
        <f>$F15*'Transformers - Loading'!Y15/100</f>
        <v>0</v>
      </c>
      <c r="Z15" s="37">
        <f>$F15*'Transformers - Loading'!Z15/100</f>
        <v>0</v>
      </c>
      <c r="AA15" s="16">
        <f>$F15*'Transformers - Loading'!AA15/100</f>
        <v>0</v>
      </c>
      <c r="AB15" s="16">
        <f>$F15*'Transformers - Loading'!AB15/100</f>
        <v>0</v>
      </c>
      <c r="AC15" s="16">
        <f>$F15*'Transformers - Loading'!AC15/100</f>
        <v>0</v>
      </c>
      <c r="AD15" s="16">
        <f>$F15*'Transformers - Loading'!AD15/100</f>
        <v>0</v>
      </c>
      <c r="AE15" s="16">
        <f>$F15*'Transformers - Loading'!AE15/100</f>
        <v>0</v>
      </c>
      <c r="AF15" s="16">
        <f>$F15*'Transformers - Loading'!AF15/100</f>
        <v>0</v>
      </c>
      <c r="AG15" s="16">
        <f>$F15*'Transformers - Loading'!AG15/100</f>
        <v>0</v>
      </c>
      <c r="AH15" s="16">
        <f>$F15*'Transformers - Loading'!AH15/100</f>
        <v>0</v>
      </c>
      <c r="AI15" s="16">
        <f>$F15*'Transformers - Loading'!AI15/100</f>
        <v>0</v>
      </c>
      <c r="AJ15" s="16">
        <f>$F15*'Transformers - Loading'!AJ15/100</f>
        <v>0</v>
      </c>
      <c r="AK15" s="16">
        <f>$F15*'Transformers - Loading'!AK15/100</f>
        <v>16.332009906192692</v>
      </c>
      <c r="AL15" s="16">
        <f>$F15*'Transformers - Loading'!AL15/100</f>
        <v>7.5961832672053049</v>
      </c>
      <c r="AM15" s="16">
        <f>$F15*'Transformers - Loading'!AM15/100</f>
        <v>7.7493448480175866</v>
      </c>
      <c r="AN15" s="16">
        <f>$F15*'Transformers - Loading'!AN15/100</f>
        <v>8.0921305132557464</v>
      </c>
      <c r="AO15" s="16">
        <f>$F15*'Transformers - Loading'!AO15/100</f>
        <v>8.0921305132557464</v>
      </c>
      <c r="AP15" s="16">
        <f>$F15*'Transformers - Loading'!AP15/100</f>
        <v>8.0921305132557464</v>
      </c>
      <c r="AQ15" s="16">
        <f>$F15*'Transformers - Loading'!AQ15/100</f>
        <v>8.0921305132557464</v>
      </c>
      <c r="AR15" s="16">
        <f>$F15*'Transformers - Loading'!AR15/100</f>
        <v>8.0921305132557464</v>
      </c>
      <c r="AS15" s="37">
        <f>$F15*'Transformers - Loading'!AS15/100</f>
        <v>8.0921305132557464</v>
      </c>
      <c r="AT15" s="37">
        <f>$F15*'Transformers - Loading'!AT15/100</f>
        <v>8.0921305132557464</v>
      </c>
      <c r="AU15" s="16"/>
      <c r="AV15" s="16">
        <f>$F15*'Transformers - Loading'!AV15/100</f>
        <v>0</v>
      </c>
      <c r="AW15" s="16">
        <f>$F15*'Transformers - Loading'!AW15/100</f>
        <v>0</v>
      </c>
      <c r="AX15" s="16">
        <f>$F15*'Transformers - Loading'!AX15/100</f>
        <v>0</v>
      </c>
      <c r="AY15" s="16">
        <f>$F15*'Transformers - Loading'!AY15/100</f>
        <v>0</v>
      </c>
      <c r="AZ15" s="16">
        <f>$F15*'Transformers - Loading'!AZ15/100</f>
        <v>0</v>
      </c>
      <c r="BA15" s="16">
        <f>$F15*'Transformers - Loading'!BA15/100</f>
        <v>0</v>
      </c>
      <c r="BB15" s="16">
        <f>$F15*'Transformers - Loading'!BB15/100</f>
        <v>0</v>
      </c>
      <c r="BC15" s="16">
        <f>$F15*'Transformers - Loading'!BC15/100</f>
        <v>0</v>
      </c>
      <c r="BD15" s="16">
        <f>$F15*'Transformers - Loading'!BD15/100</f>
        <v>0</v>
      </c>
      <c r="BE15" s="16">
        <f>$F15*'Transformers - Loading'!BE15/100</f>
        <v>0</v>
      </c>
      <c r="BF15" s="16">
        <f>$F15*'Transformers - Loading'!BF15/100</f>
        <v>0</v>
      </c>
      <c r="BG15" s="16">
        <f>$F15*'Transformers - Loading'!BG15/100</f>
        <v>0</v>
      </c>
      <c r="BH15" s="16">
        <f>$F15*'Transformers - Loading'!BH15/100</f>
        <v>16.332009906192692</v>
      </c>
      <c r="BI15" s="16">
        <f>$F15*'Transformers - Loading'!BI15/100</f>
        <v>7.5961832672053049</v>
      </c>
      <c r="BJ15" s="16">
        <f>$F15*'Transformers - Loading'!BJ15/100</f>
        <v>7.7493448480175866</v>
      </c>
      <c r="BK15" s="16">
        <f>$F15*'Transformers - Loading'!BK15/100</f>
        <v>8.0921305132557464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2"/>
      <c r="J16" s="16">
        <f>$F16*'Transformers - Loading'!J16/100</f>
        <v>0</v>
      </c>
      <c r="K16" s="16">
        <f>$F16*'Transformers - Loading'!K16/100</f>
        <v>0</v>
      </c>
      <c r="L16" s="16">
        <f>$F16*'Transformers - Loading'!L16/100</f>
        <v>0</v>
      </c>
      <c r="M16" s="16">
        <f>$F16*'Transformers - Loading'!M16/100</f>
        <v>0</v>
      </c>
      <c r="N16" s="16">
        <f>$F16*'Transformers - Loading'!N16/100</f>
        <v>0</v>
      </c>
      <c r="O16" s="16">
        <f>$F16*'Transformers - Loading'!O16/100</f>
        <v>0</v>
      </c>
      <c r="P16" s="16">
        <f>$F16*'Transformers - Loading'!P16/100</f>
        <v>0</v>
      </c>
      <c r="Q16" s="16">
        <f>$F16*'Transformers - Loading'!Q16/100</f>
        <v>0</v>
      </c>
      <c r="R16" s="16">
        <f>$F16*'Transformers - Loading'!R16/100</f>
        <v>0</v>
      </c>
      <c r="S16" s="16">
        <f>$F16*'Transformers - Loading'!S16/100</f>
        <v>0</v>
      </c>
      <c r="T16" s="16">
        <f>$F16*'Transformers - Loading'!T16/100</f>
        <v>0</v>
      </c>
      <c r="U16" s="16">
        <f>$F16*'Transformers - Loading'!U16/100</f>
        <v>0</v>
      </c>
      <c r="V16" s="16">
        <f>$F16*'Transformers - Loading'!V16/100</f>
        <v>0</v>
      </c>
      <c r="W16" s="16">
        <f>$F16*'Transformers - Loading'!W16/100</f>
        <v>0</v>
      </c>
      <c r="X16" s="16">
        <f>$F16*'Transformers - Loading'!X16/100</f>
        <v>0</v>
      </c>
      <c r="Y16" s="16">
        <f>$F16*'Transformers - Loading'!Y16/100</f>
        <v>0</v>
      </c>
      <c r="Z16" s="37">
        <f>$F16*'Transformers - Loading'!Z16/100</f>
        <v>0</v>
      </c>
      <c r="AA16" s="16">
        <f>$F16*'Transformers - Loading'!AA16/100</f>
        <v>0</v>
      </c>
      <c r="AB16" s="16">
        <f>$F16*'Transformers - Loading'!AB16/100</f>
        <v>0</v>
      </c>
      <c r="AC16" s="16">
        <f>$F16*'Transformers - Loading'!AC16/100</f>
        <v>0</v>
      </c>
      <c r="AD16" s="16">
        <f>$F16*'Transformers - Loading'!AD16/100</f>
        <v>0</v>
      </c>
      <c r="AE16" s="16">
        <f>$F16*'Transformers - Loading'!AE16/100</f>
        <v>0</v>
      </c>
      <c r="AF16" s="16">
        <f>$F16*'Transformers - Loading'!AF16/100</f>
        <v>0</v>
      </c>
      <c r="AG16" s="16">
        <f>$F16*'Transformers - Loading'!AG16/100</f>
        <v>7.4799874827743444E-3</v>
      </c>
      <c r="AH16" s="16">
        <f>$F16*'Transformers - Loading'!AH16/100</f>
        <v>7.4799874827743444E-3</v>
      </c>
      <c r="AI16" s="16">
        <f>$F16*'Transformers - Loading'!AI16/100</f>
        <v>7.3738869835320298E-3</v>
      </c>
      <c r="AJ16" s="16">
        <f>$F16*'Transformers - Loading'!AJ16/100</f>
        <v>7.3738869835320298E-3</v>
      </c>
      <c r="AK16" s="16">
        <f>$F16*'Transformers - Loading'!AK16/100</f>
        <v>7.3738869835320298E-3</v>
      </c>
      <c r="AL16" s="16">
        <f>$F16*'Transformers - Loading'!AL16/100</f>
        <v>7.4806128428348707E-3</v>
      </c>
      <c r="AM16" s="16">
        <f>$F16*'Transformers - Loading'!AM16/100</f>
        <v>7.4628921124122449E-3</v>
      </c>
      <c r="AN16" s="16">
        <f>$F16*'Transformers - Loading'!AN16/100</f>
        <v>2.4439250086304707</v>
      </c>
      <c r="AO16" s="16">
        <f>$F16*'Transformers - Loading'!AO16/100</f>
        <v>2.4439250086304707</v>
      </c>
      <c r="AP16" s="16">
        <f>$F16*'Transformers - Loading'!AP16/100</f>
        <v>2.4439250086304707</v>
      </c>
      <c r="AQ16" s="16">
        <f>$F16*'Transformers - Loading'!AQ16/100</f>
        <v>2.4439250086304707</v>
      </c>
      <c r="AR16" s="16">
        <f>$F16*'Transformers - Loading'!AR16/100</f>
        <v>2.4439250086304707</v>
      </c>
      <c r="AS16" s="37">
        <f>$F16*'Transformers - Loading'!AS16/100</f>
        <v>2.4439250086304707</v>
      </c>
      <c r="AT16" s="37">
        <f>$F16*'Transformers - Loading'!AT16/100</f>
        <v>2.4439250086304707</v>
      </c>
      <c r="AU16" s="16"/>
      <c r="AV16" s="16">
        <f>$F16*'Transformers - Loading'!AV16/100</f>
        <v>0</v>
      </c>
      <c r="AW16" s="16">
        <f>$F16*'Transformers - Loading'!AW16/100</f>
        <v>0</v>
      </c>
      <c r="AX16" s="16">
        <f>$F16*'Transformers - Loading'!AX16/100</f>
        <v>0</v>
      </c>
      <c r="AY16" s="16">
        <f>$F16*'Transformers - Loading'!AY16/100</f>
        <v>0</v>
      </c>
      <c r="AZ16" s="16">
        <f>$F16*'Transformers - Loading'!AZ16/100</f>
        <v>0</v>
      </c>
      <c r="BA16" s="16">
        <f>$F16*'Transformers - Loading'!BA16/100</f>
        <v>0</v>
      </c>
      <c r="BB16" s="16">
        <f>$F16*'Transformers - Loading'!BB16/100</f>
        <v>0</v>
      </c>
      <c r="BC16" s="16">
        <f>$F16*'Transformers - Loading'!BC16/100</f>
        <v>0</v>
      </c>
      <c r="BD16" s="16">
        <f>$F16*'Transformers - Loading'!BD16/100</f>
        <v>0</v>
      </c>
      <c r="BE16" s="16">
        <f>$F16*'Transformers - Loading'!BE16/100</f>
        <v>0</v>
      </c>
      <c r="BF16" s="16">
        <f>$F16*'Transformers - Loading'!BF16/100</f>
        <v>0</v>
      </c>
      <c r="BG16" s="16">
        <f>$F16*'Transformers - Loading'!BG16/100</f>
        <v>7.4799874827743444E-3</v>
      </c>
      <c r="BH16" s="16">
        <f>$F16*'Transformers - Loading'!BH16/100</f>
        <v>7.3738869835320298E-3</v>
      </c>
      <c r="BI16" s="16">
        <f>$F16*'Transformers - Loading'!BI16/100</f>
        <v>7.4806128428348707E-3</v>
      </c>
      <c r="BJ16" s="16">
        <f>$F16*'Transformers - Loading'!BJ16/100</f>
        <v>7.4628921124122449E-3</v>
      </c>
      <c r="BK16" s="16">
        <f>$F16*'Transformers - Loading'!BK16/100</f>
        <v>2.4439250086304707</v>
      </c>
      <c r="BL16" s="16"/>
      <c r="BM16" s="16"/>
      <c r="BN16" s="16"/>
    </row>
    <row r="17" spans="5:66" x14ac:dyDescent="0.25">
      <c r="E17" s="11" t="s">
        <v>119</v>
      </c>
      <c r="F17" s="30">
        <v>10</v>
      </c>
      <c r="G17" s="30">
        <v>33</v>
      </c>
      <c r="H17" s="30">
        <v>11</v>
      </c>
      <c r="I17" s="42"/>
      <c r="J17" s="16">
        <f>$F17*'Transformers - Loading'!J17/100</f>
        <v>0</v>
      </c>
      <c r="K17" s="16">
        <f>$F17*'Transformers - Loading'!K17/100</f>
        <v>0</v>
      </c>
      <c r="L17" s="16">
        <f>$F17*'Transformers - Loading'!L17/100</f>
        <v>0</v>
      </c>
      <c r="M17" s="16">
        <f>$F17*'Transformers - Loading'!M17/100</f>
        <v>0</v>
      </c>
      <c r="N17" s="16">
        <f>$F17*'Transformers - Loading'!N17/100</f>
        <v>0</v>
      </c>
      <c r="O17" s="16">
        <f>$F17*'Transformers - Loading'!O17/100</f>
        <v>0</v>
      </c>
      <c r="P17" s="16">
        <f>$F17*'Transformers - Loading'!P17/100</f>
        <v>0</v>
      </c>
      <c r="Q17" s="16">
        <f>$F17*'Transformers - Loading'!Q17/100</f>
        <v>0</v>
      </c>
      <c r="R17" s="16">
        <f>$F17*'Transformers - Loading'!R17/100</f>
        <v>0</v>
      </c>
      <c r="S17" s="16">
        <f>$F17*'Transformers - Loading'!S17/100</f>
        <v>0</v>
      </c>
      <c r="T17" s="16">
        <f>$F17*'Transformers - Loading'!T17/100</f>
        <v>0</v>
      </c>
      <c r="U17" s="16">
        <f>$F17*'Transformers - Loading'!U17/100</f>
        <v>0</v>
      </c>
      <c r="V17" s="16">
        <f>$F17*'Transformers - Loading'!V17/100</f>
        <v>0</v>
      </c>
      <c r="W17" s="16">
        <f>$F17*'Transformers - Loading'!W17/100</f>
        <v>0</v>
      </c>
      <c r="X17" s="16">
        <f>$F17*'Transformers - Loading'!X17/100</f>
        <v>0</v>
      </c>
      <c r="Y17" s="16">
        <f>$F17*'Transformers - Loading'!Y17/100</f>
        <v>0</v>
      </c>
      <c r="Z17" s="37">
        <f>$F17*'Transformers - Loading'!Z17/100</f>
        <v>0</v>
      </c>
      <c r="AA17" s="16">
        <f>$F17*'Transformers - Loading'!AA17/100</f>
        <v>0</v>
      </c>
      <c r="AB17" s="16">
        <f>$F17*'Transformers - Loading'!AB17/100</f>
        <v>0</v>
      </c>
      <c r="AC17" s="16">
        <f>$F17*'Transformers - Loading'!AC17/100</f>
        <v>10.875280335958816</v>
      </c>
      <c r="AD17" s="16">
        <f>$F17*'Transformers - Loading'!AD17/100</f>
        <v>10.875280335958816</v>
      </c>
      <c r="AE17" s="16">
        <f>$F17*'Transformers - Loading'!AE17/100</f>
        <v>8.2534431153495014</v>
      </c>
      <c r="AF17" s="16">
        <f>$F17*'Transformers - Loading'!AF17/100</f>
        <v>5.4113963695501992</v>
      </c>
      <c r="AG17" s="16">
        <f>$F17*'Transformers - Loading'!AG17/100</f>
        <v>5.3081770207669914</v>
      </c>
      <c r="AH17" s="16">
        <f>$F17*'Transformers - Loading'!AH17/100</f>
        <v>5.3081770207669914</v>
      </c>
      <c r="AI17" s="16">
        <f>$F17*'Transformers - Loading'!AI17/100</f>
        <v>5.3231952729532876</v>
      </c>
      <c r="AJ17" s="16">
        <f>$F17*'Transformers - Loading'!AJ17/100</f>
        <v>5.3231952729532876</v>
      </c>
      <c r="AK17" s="16">
        <f>$F17*'Transformers - Loading'!AK17/100</f>
        <v>5.3231952729532876</v>
      </c>
      <c r="AL17" s="16">
        <f>$F17*'Transformers - Loading'!AL17/100</f>
        <v>5.2527912025181625</v>
      </c>
      <c r="AM17" s="16">
        <f>$F17*'Transformers - Loading'!AM17/100</f>
        <v>5.261895985223914</v>
      </c>
      <c r="AN17" s="16">
        <f>$F17*'Transformers - Loading'!AN17/100</f>
        <v>5.229010312978672</v>
      </c>
      <c r="AO17" s="16">
        <f>$F17*'Transformers - Loading'!AO17/100</f>
        <v>5.229010312978672</v>
      </c>
      <c r="AP17" s="16">
        <f>$F17*'Transformers - Loading'!AP17/100</f>
        <v>5.229010312978672</v>
      </c>
      <c r="AQ17" s="16">
        <f>$F17*'Transformers - Loading'!AQ17/100</f>
        <v>5.229010312978672</v>
      </c>
      <c r="AR17" s="16">
        <f>$F17*'Transformers - Loading'!AR17/100</f>
        <v>5.229010312978672</v>
      </c>
      <c r="AS17" s="37">
        <f>$F17*'Transformers - Loading'!AS17/100</f>
        <v>5.229010312978672</v>
      </c>
      <c r="AT17" s="37">
        <f>$F17*'Transformers - Loading'!AT17/100</f>
        <v>5.229010312978672</v>
      </c>
      <c r="AU17" s="16"/>
      <c r="AV17" s="16">
        <f>$F17*'Transformers - Loading'!AV17/100</f>
        <v>0</v>
      </c>
      <c r="AW17" s="16">
        <f>$F17*'Transformers - Loading'!AW17/100</f>
        <v>0</v>
      </c>
      <c r="AX17" s="16">
        <f>$F17*'Transformers - Loading'!AX17/100</f>
        <v>0</v>
      </c>
      <c r="AY17" s="16">
        <f>$F17*'Transformers - Loading'!AY17/100</f>
        <v>0</v>
      </c>
      <c r="AZ17" s="16">
        <f>$F17*'Transformers - Loading'!AZ17/100</f>
        <v>0</v>
      </c>
      <c r="BA17" s="16">
        <f>$F17*'Transformers - Loading'!BA17/100</f>
        <v>0</v>
      </c>
      <c r="BB17" s="16">
        <f>$F17*'Transformers - Loading'!BB17/100</f>
        <v>0</v>
      </c>
      <c r="BC17" s="16">
        <f>$F17*'Transformers - Loading'!BC17/100</f>
        <v>0</v>
      </c>
      <c r="BD17" s="16">
        <f>$F17*'Transformers - Loading'!BD17/100</f>
        <v>10.875280335958816</v>
      </c>
      <c r="BE17" s="16">
        <f>$F17*'Transformers - Loading'!BE17/100</f>
        <v>8.2534431153495014</v>
      </c>
      <c r="BF17" s="16">
        <f>$F17*'Transformers - Loading'!BF17/100</f>
        <v>5.4113963695501992</v>
      </c>
      <c r="BG17" s="16">
        <f>$F17*'Transformers - Loading'!BG17/100</f>
        <v>5.3081770207669914</v>
      </c>
      <c r="BH17" s="16">
        <f>$F17*'Transformers - Loading'!BH17/100</f>
        <v>5.3231952729532876</v>
      </c>
      <c r="BI17" s="16">
        <f>$F17*'Transformers - Loading'!BI17/100</f>
        <v>5.2527912025181625</v>
      </c>
      <c r="BJ17" s="16">
        <f>$F17*'Transformers - Loading'!BJ17/100</f>
        <v>5.261895985223914</v>
      </c>
      <c r="BK17" s="16">
        <f>$F17*'Transformers - Loading'!BK17/100</f>
        <v>5.229010312978672</v>
      </c>
      <c r="BL17" s="16"/>
      <c r="BM17" s="16"/>
      <c r="BN17" s="16"/>
    </row>
    <row r="18" spans="5:66" x14ac:dyDescent="0.25">
      <c r="E18" s="11" t="s">
        <v>120</v>
      </c>
      <c r="F18" s="30">
        <v>12</v>
      </c>
      <c r="G18" s="30">
        <v>33</v>
      </c>
      <c r="H18" s="30">
        <v>11.5</v>
      </c>
      <c r="I18" s="42"/>
      <c r="J18" s="16">
        <f>$F18*'Transformers - Loading'!J18/100</f>
        <v>0</v>
      </c>
      <c r="K18" s="16">
        <f>$F18*'Transformers - Loading'!K18/100</f>
        <v>0</v>
      </c>
      <c r="L18" s="16">
        <f>$F18*'Transformers - Loading'!L18/100</f>
        <v>0</v>
      </c>
      <c r="M18" s="16">
        <f>$F18*'Transformers - Loading'!M18/100</f>
        <v>0</v>
      </c>
      <c r="N18" s="16">
        <f>$F18*'Transformers - Loading'!N18/100</f>
        <v>0</v>
      </c>
      <c r="O18" s="16">
        <f>$F18*'Transformers - Loading'!O18/100</f>
        <v>0</v>
      </c>
      <c r="P18" s="16">
        <f>$F18*'Transformers - Loading'!P18/100</f>
        <v>0</v>
      </c>
      <c r="Q18" s="16">
        <f>$F18*'Transformers - Loading'!Q18/100</f>
        <v>0</v>
      </c>
      <c r="R18" s="16">
        <f>$F18*'Transformers - Loading'!R18/100</f>
        <v>0</v>
      </c>
      <c r="S18" s="16">
        <f>$F18*'Transformers - Loading'!S18/100</f>
        <v>0</v>
      </c>
      <c r="T18" s="16">
        <f>$F18*'Transformers - Loading'!T18/100</f>
        <v>0</v>
      </c>
      <c r="U18" s="16">
        <f>$F18*'Transformers - Loading'!U18/100</f>
        <v>0</v>
      </c>
      <c r="V18" s="16">
        <f>$F18*'Transformers - Loading'!V18/100</f>
        <v>0</v>
      </c>
      <c r="W18" s="16">
        <f>$F18*'Transformers - Loading'!W18/100</f>
        <v>0</v>
      </c>
      <c r="X18" s="16">
        <f>$F18*'Transformers - Loading'!X18/100</f>
        <v>0</v>
      </c>
      <c r="Y18" s="16">
        <f>$F18*'Transformers - Loading'!Y18/100</f>
        <v>0</v>
      </c>
      <c r="Z18" s="37">
        <f>$F18*'Transformers - Loading'!Z18/100</f>
        <v>0</v>
      </c>
      <c r="AA18" s="16">
        <f>$F18*'Transformers - Loading'!AA18/100</f>
        <v>0</v>
      </c>
      <c r="AB18" s="16">
        <f>$F18*'Transformers - Loading'!AB18/100</f>
        <v>0</v>
      </c>
      <c r="AC18" s="16">
        <f>$F18*'Transformers - Loading'!AC18/100</f>
        <v>0</v>
      </c>
      <c r="AD18" s="16">
        <f>$F18*'Transformers - Loading'!AD18/100</f>
        <v>0</v>
      </c>
      <c r="AE18" s="16">
        <f>$F18*'Transformers - Loading'!AE18/100</f>
        <v>16.571956079211795</v>
      </c>
      <c r="AF18" s="16">
        <f>$F18*'Transformers - Loading'!AF18/100</f>
        <v>11.218498996376615</v>
      </c>
      <c r="AG18" s="16">
        <f>$F18*'Transformers - Loading'!AG18/100</f>
        <v>6.9383277957174414</v>
      </c>
      <c r="AH18" s="16">
        <f>$F18*'Transformers - Loading'!AH18/100</f>
        <v>6.9383277957174414</v>
      </c>
      <c r="AI18" s="16">
        <f>$F18*'Transformers - Loading'!AI18/100</f>
        <v>6.9615828990530089</v>
      </c>
      <c r="AJ18" s="16">
        <f>$F18*'Transformers - Loading'!AJ18/100</f>
        <v>6.9615828990530089</v>
      </c>
      <c r="AK18" s="16">
        <f>$F18*'Transformers - Loading'!AK18/100</f>
        <v>6.9615828990530089</v>
      </c>
      <c r="AL18" s="16">
        <f>$F18*'Transformers - Loading'!AL18/100</f>
        <v>6.855810331296456</v>
      </c>
      <c r="AM18" s="16">
        <f>$F18*'Transformers - Loading'!AM18/100</f>
        <v>6.8698347463980278</v>
      </c>
      <c r="AN18" s="16">
        <f>$F18*'Transformers - Loading'!AN18/100</f>
        <v>4.2565106538230548</v>
      </c>
      <c r="AO18" s="16">
        <f>$F18*'Transformers - Loading'!AO18/100</f>
        <v>4.2565106538230548</v>
      </c>
      <c r="AP18" s="16">
        <f>$F18*'Transformers - Loading'!AP18/100</f>
        <v>4.2565106538230548</v>
      </c>
      <c r="AQ18" s="16">
        <f>$F18*'Transformers - Loading'!AQ18/100</f>
        <v>4.2565106538230548</v>
      </c>
      <c r="AR18" s="16">
        <f>$F18*'Transformers - Loading'!AR18/100</f>
        <v>4.2565106538230548</v>
      </c>
      <c r="AS18" s="37">
        <f>$F18*'Transformers - Loading'!AS18/100</f>
        <v>4.2565106538230548</v>
      </c>
      <c r="AT18" s="37">
        <f>$F18*'Transformers - Loading'!AT18/100</f>
        <v>4.2565106538230548</v>
      </c>
      <c r="AU18" s="16"/>
      <c r="AV18" s="16">
        <f>$F18*'Transformers - Loading'!AV18/100</f>
        <v>0</v>
      </c>
      <c r="AW18" s="16">
        <f>$F18*'Transformers - Loading'!AW18/100</f>
        <v>0</v>
      </c>
      <c r="AX18" s="16">
        <f>$F18*'Transformers - Loading'!AX18/100</f>
        <v>0</v>
      </c>
      <c r="AY18" s="16">
        <f>$F18*'Transformers - Loading'!AY18/100</f>
        <v>0</v>
      </c>
      <c r="AZ18" s="16">
        <f>$F18*'Transformers - Loading'!AZ18/100</f>
        <v>0</v>
      </c>
      <c r="BA18" s="16">
        <f>$F18*'Transformers - Loading'!BA18/100</f>
        <v>0</v>
      </c>
      <c r="BB18" s="16">
        <f>$F18*'Transformers - Loading'!BB18/100</f>
        <v>0</v>
      </c>
      <c r="BC18" s="16">
        <f>$F18*'Transformers - Loading'!BC18/100</f>
        <v>0</v>
      </c>
      <c r="BD18" s="16">
        <f>$F18*'Transformers - Loading'!BD18/100</f>
        <v>0</v>
      </c>
      <c r="BE18" s="16">
        <f>$F18*'Transformers - Loading'!BE18/100</f>
        <v>16.571956079211795</v>
      </c>
      <c r="BF18" s="16">
        <f>$F18*'Transformers - Loading'!BF18/100</f>
        <v>11.218498996376615</v>
      </c>
      <c r="BG18" s="16">
        <f>$F18*'Transformers - Loading'!BG18/100</f>
        <v>6.9383277957174414</v>
      </c>
      <c r="BH18" s="16">
        <f>$F18*'Transformers - Loading'!BH18/100</f>
        <v>6.9615828990530089</v>
      </c>
      <c r="BI18" s="16">
        <f>$F18*'Transformers - Loading'!BI18/100</f>
        <v>6.855810331296456</v>
      </c>
      <c r="BJ18" s="16">
        <f>$F18*'Transformers - Loading'!BJ18/100</f>
        <v>6.8698347463980278</v>
      </c>
      <c r="BK18" s="16">
        <f>$F18*'Transformers - Loading'!BK18/100</f>
        <v>4.2565106538230548</v>
      </c>
      <c r="BL18" s="16"/>
      <c r="BM18" s="16"/>
      <c r="BN18" s="16"/>
    </row>
    <row r="19" spans="5:66" x14ac:dyDescent="0.25">
      <c r="E19" s="11" t="s">
        <v>121</v>
      </c>
      <c r="F19" s="30">
        <v>5</v>
      </c>
      <c r="G19" s="30">
        <v>33</v>
      </c>
      <c r="H19" s="30">
        <v>11</v>
      </c>
      <c r="I19" s="42"/>
      <c r="J19" s="16">
        <f>$F19*'Transformers - Loading'!J19/100</f>
        <v>0</v>
      </c>
      <c r="K19" s="16">
        <f>$F19*'Transformers - Loading'!K19/100</f>
        <v>0</v>
      </c>
      <c r="L19" s="16">
        <f>$F19*'Transformers - Loading'!L19/100</f>
        <v>0</v>
      </c>
      <c r="M19" s="16">
        <f>$F19*'Transformers - Loading'!M19/100</f>
        <v>0</v>
      </c>
      <c r="N19" s="16">
        <f>$F19*'Transformers - Loading'!N19/100</f>
        <v>0</v>
      </c>
      <c r="O19" s="16">
        <f>$F19*'Transformers - Loading'!O19/100</f>
        <v>0</v>
      </c>
      <c r="P19" s="16">
        <f>$F19*'Transformers - Loading'!P19/100</f>
        <v>0</v>
      </c>
      <c r="Q19" s="16">
        <f>$F19*'Transformers - Loading'!Q19/100</f>
        <v>0</v>
      </c>
      <c r="R19" s="16">
        <f>$F19*'Transformers - Loading'!R19/100</f>
        <v>0</v>
      </c>
      <c r="S19" s="16">
        <f>$F19*'Transformers - Loading'!S19/100</f>
        <v>0</v>
      </c>
      <c r="T19" s="16">
        <f>$F19*'Transformers - Loading'!T19/100</f>
        <v>0</v>
      </c>
      <c r="U19" s="16">
        <f>$F19*'Transformers - Loading'!U19/100</f>
        <v>0</v>
      </c>
      <c r="V19" s="16">
        <f>$F19*'Transformers - Loading'!V19/100</f>
        <v>0</v>
      </c>
      <c r="W19" s="16">
        <f>$F19*'Transformers - Loading'!W19/100</f>
        <v>0</v>
      </c>
      <c r="X19" s="16">
        <f>$F19*'Transformers - Loading'!X19/100</f>
        <v>0</v>
      </c>
      <c r="Y19" s="16">
        <f>$F19*'Transformers - Loading'!Y19/100</f>
        <v>0</v>
      </c>
      <c r="Z19" s="37">
        <f>$F19*'Transformers - Loading'!Z19/100</f>
        <v>0</v>
      </c>
      <c r="AA19" s="16">
        <f>$F19*'Transformers - Loading'!AA19/100</f>
        <v>0</v>
      </c>
      <c r="AB19" s="16">
        <f>$F19*'Transformers - Loading'!AB19/100</f>
        <v>0</v>
      </c>
      <c r="AC19" s="16">
        <f>$F19*'Transformers - Loading'!AC19/100</f>
        <v>0</v>
      </c>
      <c r="AD19" s="16">
        <f>$F19*'Transformers - Loading'!AD19/100</f>
        <v>0</v>
      </c>
      <c r="AE19" s="16">
        <f>$F19*'Transformers - Loading'!AE19/100</f>
        <v>0</v>
      </c>
      <c r="AF19" s="16">
        <f>$F19*'Transformers - Loading'!AF19/100</f>
        <v>0</v>
      </c>
      <c r="AG19" s="16">
        <f>$F19*'Transformers - Loading'!AG19/100</f>
        <v>2.2149574202366824</v>
      </c>
      <c r="AH19" s="16">
        <f>$F19*'Transformers - Loading'!AH19/100</f>
        <v>2.2149574202366824</v>
      </c>
      <c r="AI19" s="16">
        <f>$F19*'Transformers - Loading'!AI19/100</f>
        <v>1.1154932871893837</v>
      </c>
      <c r="AJ19" s="16">
        <f>$F19*'Transformers - Loading'!AJ19/100</f>
        <v>1.1154932871893837</v>
      </c>
      <c r="AK19" s="16">
        <f>$F19*'Transformers - Loading'!AK19/100</f>
        <v>1.1154932871893837</v>
      </c>
      <c r="AL19" s="16">
        <f>$F19*'Transformers - Loading'!AL19/100</f>
        <v>1.099418560523223</v>
      </c>
      <c r="AM19" s="16">
        <f>$F19*'Transformers - Loading'!AM19/100</f>
        <v>1.1020660839203571</v>
      </c>
      <c r="AN19" s="16">
        <f>$F19*'Transformers - Loading'!AN19/100</f>
        <v>1.1120831521952739</v>
      </c>
      <c r="AO19" s="16">
        <f>$F19*'Transformers - Loading'!AO19/100</f>
        <v>1.1120831521952739</v>
      </c>
      <c r="AP19" s="16">
        <f>$F19*'Transformers - Loading'!AP19/100</f>
        <v>1.1120831521952739</v>
      </c>
      <c r="AQ19" s="16">
        <f>$F19*'Transformers - Loading'!AQ19/100</f>
        <v>1.1120831521952739</v>
      </c>
      <c r="AR19" s="16">
        <f>$F19*'Transformers - Loading'!AR19/100</f>
        <v>1.1120831521952739</v>
      </c>
      <c r="AS19" s="37">
        <f>$F19*'Transformers - Loading'!AS19/100</f>
        <v>1.1120831521952739</v>
      </c>
      <c r="AT19" s="37">
        <f>$F19*'Transformers - Loading'!AT19/100</f>
        <v>1.1120831521952739</v>
      </c>
      <c r="AU19" s="16"/>
      <c r="AV19" s="16">
        <f>$F19*'Transformers - Loading'!AV19/100</f>
        <v>0</v>
      </c>
      <c r="AW19" s="16">
        <f>$F19*'Transformers - Loading'!AW19/100</f>
        <v>0</v>
      </c>
      <c r="AX19" s="16">
        <f>$F19*'Transformers - Loading'!AX19/100</f>
        <v>0</v>
      </c>
      <c r="AY19" s="16">
        <f>$F19*'Transformers - Loading'!AY19/100</f>
        <v>0</v>
      </c>
      <c r="AZ19" s="16">
        <f>$F19*'Transformers - Loading'!AZ19/100</f>
        <v>0</v>
      </c>
      <c r="BA19" s="16">
        <f>$F19*'Transformers - Loading'!BA19/100</f>
        <v>0</v>
      </c>
      <c r="BB19" s="16">
        <f>$F19*'Transformers - Loading'!BB19/100</f>
        <v>0</v>
      </c>
      <c r="BC19" s="16">
        <f>$F19*'Transformers - Loading'!BC19/100</f>
        <v>0</v>
      </c>
      <c r="BD19" s="16">
        <f>$F19*'Transformers - Loading'!BD19/100</f>
        <v>0</v>
      </c>
      <c r="BE19" s="16">
        <f>$F19*'Transformers - Loading'!BE19/100</f>
        <v>0</v>
      </c>
      <c r="BF19" s="16">
        <f>$F19*'Transformers - Loading'!BF19/100</f>
        <v>0</v>
      </c>
      <c r="BG19" s="16">
        <f>$F19*'Transformers - Loading'!BG19/100</f>
        <v>2.2149574202366824</v>
      </c>
      <c r="BH19" s="16">
        <f>$F19*'Transformers - Loading'!BH19/100</f>
        <v>1.1154932871893837</v>
      </c>
      <c r="BI19" s="16">
        <f>$F19*'Transformers - Loading'!BI19/100</f>
        <v>1.099418560523223</v>
      </c>
      <c r="BJ19" s="16">
        <f>$F19*'Transformers - Loading'!BJ19/100</f>
        <v>1.1020660839203571</v>
      </c>
      <c r="BK19" s="16">
        <f>$F19*'Transformers - Loading'!BK19/100</f>
        <v>1.1120831521952739</v>
      </c>
      <c r="BL19" s="16"/>
      <c r="BM19" s="16"/>
      <c r="BN19" s="16"/>
    </row>
    <row r="20" spans="5:66" x14ac:dyDescent="0.25">
      <c r="E20" s="11" t="s">
        <v>122</v>
      </c>
      <c r="F20" s="30">
        <v>5</v>
      </c>
      <c r="G20" s="30">
        <v>33</v>
      </c>
      <c r="H20" s="30">
        <v>11</v>
      </c>
      <c r="I20" s="42"/>
      <c r="J20" s="16">
        <f>$F20*'Transformers - Loading'!J20/100</f>
        <v>0</v>
      </c>
      <c r="K20" s="16">
        <f>$F20*'Transformers - Loading'!K20/100</f>
        <v>0</v>
      </c>
      <c r="L20" s="16">
        <f>$F20*'Transformers - Loading'!L20/100</f>
        <v>0</v>
      </c>
      <c r="M20" s="16">
        <f>$F20*'Transformers - Loading'!M20/100</f>
        <v>0</v>
      </c>
      <c r="N20" s="16">
        <f>$F20*'Transformers - Loading'!N20/100</f>
        <v>0</v>
      </c>
      <c r="O20" s="16">
        <f>$F20*'Transformers - Loading'!O20/100</f>
        <v>0</v>
      </c>
      <c r="P20" s="16">
        <f>$F20*'Transformers - Loading'!P20/100</f>
        <v>0</v>
      </c>
      <c r="Q20" s="16">
        <f>$F20*'Transformers - Loading'!Q20/100</f>
        <v>0</v>
      </c>
      <c r="R20" s="16">
        <f>$F20*'Transformers - Loading'!R20/100</f>
        <v>0</v>
      </c>
      <c r="S20" s="16">
        <f>$F20*'Transformers - Loading'!S20/100</f>
        <v>0</v>
      </c>
      <c r="T20" s="16">
        <f>$F20*'Transformers - Loading'!T20/100</f>
        <v>0</v>
      </c>
      <c r="U20" s="16">
        <f>$F20*'Transformers - Loading'!U20/100</f>
        <v>0</v>
      </c>
      <c r="V20" s="16">
        <f>$F20*'Transformers - Loading'!V20/100</f>
        <v>0</v>
      </c>
      <c r="W20" s="16">
        <f>$F20*'Transformers - Loading'!W20/100</f>
        <v>0</v>
      </c>
      <c r="X20" s="16">
        <f>$F20*'Transformers - Loading'!X20/100</f>
        <v>0</v>
      </c>
      <c r="Y20" s="16">
        <f>$F20*'Transformers - Loading'!Y20/100</f>
        <v>0</v>
      </c>
      <c r="Z20" s="37">
        <f>$F20*'Transformers - Loading'!Z20/100</f>
        <v>0</v>
      </c>
      <c r="AA20" s="16">
        <f>$F20*'Transformers - Loading'!AA20/100</f>
        <v>0</v>
      </c>
      <c r="AB20" s="16">
        <f>$F20*'Transformers - Loading'!AB20/100</f>
        <v>0</v>
      </c>
      <c r="AC20" s="16">
        <f>$F20*'Transformers - Loading'!AC20/100</f>
        <v>0</v>
      </c>
      <c r="AD20" s="16">
        <f>$F20*'Transformers - Loading'!AD20/100</f>
        <v>0</v>
      </c>
      <c r="AE20" s="16">
        <f>$F20*'Transformers - Loading'!AE20/100</f>
        <v>0</v>
      </c>
      <c r="AF20" s="16">
        <f>$F20*'Transformers - Loading'!AF20/100</f>
        <v>0</v>
      </c>
      <c r="AG20" s="16">
        <f>$F20*'Transformers - Loading'!AG20/100</f>
        <v>0</v>
      </c>
      <c r="AH20" s="16">
        <f>$F20*'Transformers - Loading'!AH20/100</f>
        <v>0</v>
      </c>
      <c r="AI20" s="16">
        <f>$F20*'Transformers - Loading'!AI20/100</f>
        <v>0</v>
      </c>
      <c r="AJ20" s="16">
        <f>$F20*'Transformers - Loading'!AJ20/100</f>
        <v>0</v>
      </c>
      <c r="AK20" s="16">
        <f>$F20*'Transformers - Loading'!AK20/100</f>
        <v>0</v>
      </c>
      <c r="AL20" s="16">
        <f>$F20*'Transformers - Loading'!AL20/100</f>
        <v>3.0680812595588742</v>
      </c>
      <c r="AM20" s="16">
        <f>$F20*'Transformers - Loading'!AM20/100</f>
        <v>2.2462426013129182</v>
      </c>
      <c r="AN20" s="16">
        <f>$F20*'Transformers - Loading'!AN20/100</f>
        <v>1.4424409795450019</v>
      </c>
      <c r="AO20" s="16">
        <f>$F20*'Transformers - Loading'!AO20/100</f>
        <v>1.4424409795450019</v>
      </c>
      <c r="AP20" s="16">
        <f>$F20*'Transformers - Loading'!AP20/100</f>
        <v>1.4424409795450019</v>
      </c>
      <c r="AQ20" s="16">
        <f>$F20*'Transformers - Loading'!AQ20/100</f>
        <v>1.4424409795450019</v>
      </c>
      <c r="AR20" s="16">
        <f>$F20*'Transformers - Loading'!AR20/100</f>
        <v>1.4424409795450019</v>
      </c>
      <c r="AS20" s="37">
        <f>$F20*'Transformers - Loading'!AS20/100</f>
        <v>1.4424409795450019</v>
      </c>
      <c r="AT20" s="37">
        <f>$F20*'Transformers - Loading'!AT20/100</f>
        <v>1.4424409795450019</v>
      </c>
      <c r="AU20" s="16"/>
      <c r="AV20" s="16">
        <f>$F20*'Transformers - Loading'!AV20/100</f>
        <v>0</v>
      </c>
      <c r="AW20" s="16">
        <f>$F20*'Transformers - Loading'!AW20/100</f>
        <v>0</v>
      </c>
      <c r="AX20" s="16">
        <f>$F20*'Transformers - Loading'!AX20/100</f>
        <v>0</v>
      </c>
      <c r="AY20" s="16">
        <f>$F20*'Transformers - Loading'!AY20/100</f>
        <v>0</v>
      </c>
      <c r="AZ20" s="16">
        <f>$F20*'Transformers - Loading'!AZ20/100</f>
        <v>0</v>
      </c>
      <c r="BA20" s="16">
        <f>$F20*'Transformers - Loading'!BA20/100</f>
        <v>0</v>
      </c>
      <c r="BB20" s="16">
        <f>$F20*'Transformers - Loading'!BB20/100</f>
        <v>0</v>
      </c>
      <c r="BC20" s="16">
        <f>$F20*'Transformers - Loading'!BC20/100</f>
        <v>0</v>
      </c>
      <c r="BD20" s="16">
        <f>$F20*'Transformers - Loading'!BD20/100</f>
        <v>0</v>
      </c>
      <c r="BE20" s="16">
        <f>$F20*'Transformers - Loading'!BE20/100</f>
        <v>0</v>
      </c>
      <c r="BF20" s="16">
        <f>$F20*'Transformers - Loading'!BF20/100</f>
        <v>0</v>
      </c>
      <c r="BG20" s="16">
        <f>$F20*'Transformers - Loading'!BG20/100</f>
        <v>0</v>
      </c>
      <c r="BH20" s="16">
        <f>$F20*'Transformers - Loading'!BH20/100</f>
        <v>0</v>
      </c>
      <c r="BI20" s="16">
        <f>$F20*'Transformers - Loading'!BI20/100</f>
        <v>3.0680812595588742</v>
      </c>
      <c r="BJ20" s="16">
        <f>$F20*'Transformers - Loading'!BJ20/100</f>
        <v>2.2462426013129182</v>
      </c>
      <c r="BK20" s="16">
        <f>$F20*'Transformers - Loading'!BK20/100</f>
        <v>1.4424409795450019</v>
      </c>
      <c r="BL20" s="16"/>
      <c r="BM20" s="16"/>
      <c r="BN20" s="16"/>
    </row>
    <row r="21" spans="5:66" x14ac:dyDescent="0.25">
      <c r="E21" s="11" t="s">
        <v>123</v>
      </c>
      <c r="F21" s="30">
        <v>90</v>
      </c>
      <c r="G21" s="30">
        <v>132</v>
      </c>
      <c r="H21" s="30">
        <v>33</v>
      </c>
      <c r="I21" s="42"/>
      <c r="J21" s="16">
        <f>$F21*'Transformers - Loading'!J21/100</f>
        <v>0</v>
      </c>
      <c r="K21" s="16">
        <f>$F21*'Transformers - Loading'!K21/100</f>
        <v>0</v>
      </c>
      <c r="L21" s="16">
        <f>$F21*'Transformers - Loading'!L21/100</f>
        <v>0</v>
      </c>
      <c r="M21" s="16">
        <f>$F21*'Transformers - Loading'!M21/100</f>
        <v>0</v>
      </c>
      <c r="N21" s="16">
        <f>$F21*'Transformers - Loading'!N21/100</f>
        <v>0</v>
      </c>
      <c r="O21" s="16">
        <f>$F21*'Transformers - Loading'!O21/100</f>
        <v>0</v>
      </c>
      <c r="P21" s="16">
        <f>$F21*'Transformers - Loading'!P21/100</f>
        <v>0</v>
      </c>
      <c r="Q21" s="16">
        <f>$F21*'Transformers - Loading'!Q21/100</f>
        <v>0</v>
      </c>
      <c r="R21" s="16">
        <f>$F21*'Transformers - Loading'!R21/100</f>
        <v>0</v>
      </c>
      <c r="S21" s="16">
        <f>$F21*'Transformers - Loading'!S21/100</f>
        <v>1.0075686410799509</v>
      </c>
      <c r="T21" s="16">
        <f>$F21*'Transformers - Loading'!T21/100</f>
        <v>1.0075686410799509</v>
      </c>
      <c r="U21" s="16">
        <f>$F21*'Transformers - Loading'!U21/100</f>
        <v>1.0075686410799509</v>
      </c>
      <c r="V21" s="16">
        <f>$F21*'Transformers - Loading'!V21/100</f>
        <v>1.9344203540986091</v>
      </c>
      <c r="W21" s="16">
        <f>$F21*'Transformers - Loading'!W21/100</f>
        <v>1.9344203540986091</v>
      </c>
      <c r="X21" s="16">
        <f>$F21*'Transformers - Loading'!X21/100</f>
        <v>1.9344203540986091</v>
      </c>
      <c r="Y21" s="16">
        <f>$F21*'Transformers - Loading'!Y21/100</f>
        <v>1.9344203540986091</v>
      </c>
      <c r="Z21" s="37">
        <f>$F21*'Transformers - Loading'!Z21/100</f>
        <v>1.9344203540986091</v>
      </c>
      <c r="AA21" s="16">
        <f>$F21*'Transformers - Loading'!AA21/100</f>
        <v>1.5182515408228014</v>
      </c>
      <c r="AB21" s="16">
        <f>$F21*'Transformers - Loading'!AB21/100</f>
        <v>1.5182515408228014</v>
      </c>
      <c r="AC21" s="16">
        <f>$F21*'Transformers - Loading'!AC21/100</f>
        <v>1.5122548275823522</v>
      </c>
      <c r="AD21" s="16">
        <f>$F21*'Transformers - Loading'!AD21/100</f>
        <v>1.5122548275823522</v>
      </c>
      <c r="AE21" s="16">
        <f>$F21*'Transformers - Loading'!AE21/100</f>
        <v>1.5391224428088079</v>
      </c>
      <c r="AF21" s="16">
        <f>$F21*'Transformers - Loading'!AF21/100</f>
        <v>1.5360037665669624</v>
      </c>
      <c r="AG21" s="16">
        <f>$F21*'Transformers - Loading'!AG21/100</f>
        <v>1.9142527131417877</v>
      </c>
      <c r="AH21" s="16">
        <f>$F21*'Transformers - Loading'!AH21/100</f>
        <v>1.9142527131417877</v>
      </c>
      <c r="AI21" s="16">
        <f>$F21*'Transformers - Loading'!AI21/100</f>
        <v>1.5221402449304948</v>
      </c>
      <c r="AJ21" s="16">
        <f>$F21*'Transformers - Loading'!AJ21/100</f>
        <v>1.5221402449304948</v>
      </c>
      <c r="AK21" s="16">
        <f>$F21*'Transformers - Loading'!AK21/100</f>
        <v>1.5221402449304948</v>
      </c>
      <c r="AL21" s="16">
        <f>$F21*'Transformers - Loading'!AL21/100</f>
        <v>1.9057646695576649</v>
      </c>
      <c r="AM21" s="16">
        <f>$F21*'Transformers - Loading'!AM21/100</f>
        <v>1.5403505819973367</v>
      </c>
      <c r="AN21" s="16">
        <f>$F21*'Transformers - Loading'!AN21/100</f>
        <v>1.9110501243951998</v>
      </c>
      <c r="AO21" s="16">
        <f>$F21*'Transformers - Loading'!AO21/100</f>
        <v>1.9110501243951998</v>
      </c>
      <c r="AP21" s="16">
        <f>$F21*'Transformers - Loading'!AP21/100</f>
        <v>1.9110501243951998</v>
      </c>
      <c r="AQ21" s="16">
        <f>$F21*'Transformers - Loading'!AQ21/100</f>
        <v>1.9110501243951998</v>
      </c>
      <c r="AR21" s="16">
        <f>$F21*'Transformers - Loading'!AR21/100</f>
        <v>1.9110501243951998</v>
      </c>
      <c r="AS21" s="37">
        <f>$F21*'Transformers - Loading'!AS21/100</f>
        <v>1.9110501243951998</v>
      </c>
      <c r="AT21" s="37">
        <f>$F21*'Transformers - Loading'!AT21/100</f>
        <v>1.9110501243951998</v>
      </c>
      <c r="AU21" s="16"/>
      <c r="AV21" s="16">
        <f>$F21*'Transformers - Loading'!AV21/100</f>
        <v>0</v>
      </c>
      <c r="AW21" s="16">
        <f>$F21*'Transformers - Loading'!AW21/100</f>
        <v>0</v>
      </c>
      <c r="AX21" s="16">
        <f>$F21*'Transformers - Loading'!AX21/100</f>
        <v>0</v>
      </c>
      <c r="AY21" s="16">
        <f>$F21*'Transformers - Loading'!AY21/100</f>
        <v>0</v>
      </c>
      <c r="AZ21" s="16">
        <f>$F21*'Transformers - Loading'!AZ21/100</f>
        <v>0</v>
      </c>
      <c r="BA21" s="16">
        <f>$F21*'Transformers - Loading'!BA21/100</f>
        <v>1.0075686410799509</v>
      </c>
      <c r="BB21" s="16">
        <f>$F21*'Transformers - Loading'!BB21/100</f>
        <v>1.9344203540986091</v>
      </c>
      <c r="BC21" s="16">
        <f>$F21*'Transformers - Loading'!BC21/100</f>
        <v>1.5182515408228014</v>
      </c>
      <c r="BD21" s="16">
        <f>$F21*'Transformers - Loading'!BD21/100</f>
        <v>1.5122548275823522</v>
      </c>
      <c r="BE21" s="16">
        <f>$F21*'Transformers - Loading'!BE21/100</f>
        <v>1.5391224428088079</v>
      </c>
      <c r="BF21" s="16">
        <f>$F21*'Transformers - Loading'!BF21/100</f>
        <v>1.5360037665669624</v>
      </c>
      <c r="BG21" s="16">
        <f>$F21*'Transformers - Loading'!BG21/100</f>
        <v>1.9142527131417877</v>
      </c>
      <c r="BH21" s="16">
        <f>$F21*'Transformers - Loading'!BH21/100</f>
        <v>1.5221402449304948</v>
      </c>
      <c r="BI21" s="16">
        <f>$F21*'Transformers - Loading'!BI21/100</f>
        <v>1.9057646695576649</v>
      </c>
      <c r="BJ21" s="16">
        <f>$F21*'Transformers - Loading'!BJ21/100</f>
        <v>1.5403505819973367</v>
      </c>
      <c r="BK21" s="16">
        <f>$F21*'Transformers - Loading'!BK21/100</f>
        <v>1.9110501243951998</v>
      </c>
      <c r="BL21" s="16"/>
      <c r="BM21" s="16"/>
      <c r="BN21" s="16"/>
    </row>
    <row r="22" spans="5:66" x14ac:dyDescent="0.25">
      <c r="E22" s="11" t="s">
        <v>124</v>
      </c>
      <c r="F22" s="30">
        <v>90</v>
      </c>
      <c r="G22" s="30">
        <v>132</v>
      </c>
      <c r="H22" s="30">
        <v>33</v>
      </c>
      <c r="I22" s="42"/>
      <c r="J22" s="16">
        <f>$F22*'Transformers - Loading'!J22/100</f>
        <v>0</v>
      </c>
      <c r="K22" s="16">
        <f>$F22*'Transformers - Loading'!K22/100</f>
        <v>0</v>
      </c>
      <c r="L22" s="16">
        <f>$F22*'Transformers - Loading'!L22/100</f>
        <v>0</v>
      </c>
      <c r="M22" s="16">
        <f>$F22*'Transformers - Loading'!M22/100</f>
        <v>0</v>
      </c>
      <c r="N22" s="16">
        <f>$F22*'Transformers - Loading'!N22/100</f>
        <v>0</v>
      </c>
      <c r="O22" s="16">
        <f>$F22*'Transformers - Loading'!O22/100</f>
        <v>0</v>
      </c>
      <c r="P22" s="16">
        <f>$F22*'Transformers - Loading'!P22/100</f>
        <v>0</v>
      </c>
      <c r="Q22" s="16">
        <f>$F22*'Transformers - Loading'!Q22/100</f>
        <v>0</v>
      </c>
      <c r="R22" s="16">
        <f>$F22*'Transformers - Loading'!R22/100</f>
        <v>0</v>
      </c>
      <c r="S22" s="16">
        <f>$F22*'Transformers - Loading'!S22/100</f>
        <v>0</v>
      </c>
      <c r="T22" s="16">
        <f>$F22*'Transformers - Loading'!T22/100</f>
        <v>0</v>
      </c>
      <c r="U22" s="16">
        <f>$F22*'Transformers - Loading'!U22/100</f>
        <v>0</v>
      </c>
      <c r="V22" s="16">
        <f>$F22*'Transformers - Loading'!V22/100</f>
        <v>0</v>
      </c>
      <c r="W22" s="16">
        <f>$F22*'Transformers - Loading'!W22/100</f>
        <v>0</v>
      </c>
      <c r="X22" s="16">
        <f>$F22*'Transformers - Loading'!X22/100</f>
        <v>0</v>
      </c>
      <c r="Y22" s="16">
        <f>$F22*'Transformers - Loading'!Y22/100</f>
        <v>0</v>
      </c>
      <c r="Z22" s="37">
        <f>$F22*'Transformers - Loading'!Z22/100</f>
        <v>0</v>
      </c>
      <c r="AA22" s="16">
        <f>$F22*'Transformers - Loading'!AA22/100</f>
        <v>0</v>
      </c>
      <c r="AB22" s="16">
        <f>$F22*'Transformers - Loading'!AB22/100</f>
        <v>0</v>
      </c>
      <c r="AC22" s="16">
        <f>$F22*'Transformers - Loading'!AC22/100</f>
        <v>0</v>
      </c>
      <c r="AD22" s="16">
        <f>$F22*'Transformers - Loading'!AD22/100</f>
        <v>0</v>
      </c>
      <c r="AE22" s="16">
        <f>$F22*'Transformers - Loading'!AE22/100</f>
        <v>0</v>
      </c>
      <c r="AF22" s="16">
        <f>$F22*'Transformers - Loading'!AF22/100</f>
        <v>0</v>
      </c>
      <c r="AG22" s="16">
        <f>$F22*'Transformers - Loading'!AG22/100</f>
        <v>0</v>
      </c>
      <c r="AH22" s="16">
        <f>$F22*'Transformers - Loading'!AH22/100</f>
        <v>0</v>
      </c>
      <c r="AI22" s="16">
        <f>$F22*'Transformers - Loading'!AI22/100</f>
        <v>0</v>
      </c>
      <c r="AJ22" s="16">
        <f>$F22*'Transformers - Loading'!AJ22/100</f>
        <v>0</v>
      </c>
      <c r="AK22" s="16">
        <f>$F22*'Transformers - Loading'!AK22/100</f>
        <v>0</v>
      </c>
      <c r="AL22" s="16">
        <f>$F22*'Transformers - Loading'!AL22/100</f>
        <v>0</v>
      </c>
      <c r="AM22" s="16">
        <f>$F22*'Transformers - Loading'!AM22/100</f>
        <v>0</v>
      </c>
      <c r="AN22" s="16">
        <f>$F22*'Transformers - Loading'!AN22/100</f>
        <v>0</v>
      </c>
      <c r="AO22" s="16">
        <f>$F22*'Transformers - Loading'!AO22/100</f>
        <v>0</v>
      </c>
      <c r="AP22" s="16">
        <f>$F22*'Transformers - Loading'!AP22/100</f>
        <v>0</v>
      </c>
      <c r="AQ22" s="16">
        <f>$F22*'Transformers - Loading'!AQ22/100</f>
        <v>0</v>
      </c>
      <c r="AR22" s="16">
        <f>$F22*'Transformers - Loading'!AR22/100</f>
        <v>0</v>
      </c>
      <c r="AS22" s="37">
        <f>$F22*'Transformers - Loading'!AS22/100</f>
        <v>0</v>
      </c>
      <c r="AT22" s="37">
        <f>$F22*'Transformers - Loading'!AT22/100</f>
        <v>0</v>
      </c>
      <c r="AU22" s="16"/>
      <c r="AV22" s="16">
        <f>$F22*'Transformers - Loading'!AV22/100</f>
        <v>0</v>
      </c>
      <c r="AW22" s="16">
        <f>$F22*'Transformers - Loading'!AW22/100</f>
        <v>0</v>
      </c>
      <c r="AX22" s="16">
        <f>$F22*'Transformers - Loading'!AX22/100</f>
        <v>0</v>
      </c>
      <c r="AY22" s="16">
        <f>$F22*'Transformers - Loading'!AY22/100</f>
        <v>0</v>
      </c>
      <c r="AZ22" s="16">
        <f>$F22*'Transformers - Loading'!AZ22/100</f>
        <v>0</v>
      </c>
      <c r="BA22" s="16">
        <f>$F22*'Transformers - Loading'!BA22/100</f>
        <v>0</v>
      </c>
      <c r="BB22" s="16">
        <f>$F22*'Transformers - Loading'!BB22/100</f>
        <v>0</v>
      </c>
      <c r="BC22" s="16">
        <f>$F22*'Transformers - Loading'!BC22/100</f>
        <v>0</v>
      </c>
      <c r="BD22" s="16">
        <f>$F22*'Transformers - Loading'!BD22/100</f>
        <v>0</v>
      </c>
      <c r="BE22" s="16">
        <f>$F22*'Transformers - Loading'!BE22/100</f>
        <v>0</v>
      </c>
      <c r="BF22" s="16">
        <f>$F22*'Transformers - Loading'!BF22/100</f>
        <v>0</v>
      </c>
      <c r="BG22" s="16">
        <f>$F22*'Transformers - Loading'!BG22/100</f>
        <v>0</v>
      </c>
      <c r="BH22" s="16">
        <f>$F22*'Transformers - Loading'!BH22/100</f>
        <v>0</v>
      </c>
      <c r="BI22" s="16">
        <f>$F22*'Transformers - Loading'!BI22/100</f>
        <v>0</v>
      </c>
      <c r="BJ22" s="16">
        <f>$F22*'Transformers - Loading'!BJ22/100</f>
        <v>0</v>
      </c>
      <c r="BK22" s="16">
        <f>$F22*'Transformers - Loading'!BK22/100</f>
        <v>0</v>
      </c>
      <c r="BL22" s="16"/>
      <c r="BM22" s="16"/>
      <c r="BN22" s="16"/>
    </row>
    <row r="23" spans="5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2"/>
      <c r="J23" s="16">
        <f>$F23*'Transformers - Loading'!J23/100</f>
        <v>0</v>
      </c>
      <c r="K23" s="16">
        <f>$F23*'Transformers - Loading'!K23/100</f>
        <v>0</v>
      </c>
      <c r="L23" s="16">
        <f>$F23*'Transformers - Loading'!L23/100</f>
        <v>0</v>
      </c>
      <c r="M23" s="16">
        <f>$F23*'Transformers - Loading'!M23/100</f>
        <v>0</v>
      </c>
      <c r="N23" s="16">
        <f>$F23*'Transformers - Loading'!N23/100</f>
        <v>0</v>
      </c>
      <c r="O23" s="16">
        <f>$F23*'Transformers - Loading'!O23/100</f>
        <v>0</v>
      </c>
      <c r="P23" s="16">
        <f>$F23*'Transformers - Loading'!P23/100</f>
        <v>0</v>
      </c>
      <c r="Q23" s="16">
        <f>$F23*'Transformers - Loading'!Q23/100</f>
        <v>0</v>
      </c>
      <c r="R23" s="16">
        <f>$F23*'Transformers - Loading'!R23/100</f>
        <v>0</v>
      </c>
      <c r="S23" s="16">
        <f>$F23*'Transformers - Loading'!S23/100</f>
        <v>0</v>
      </c>
      <c r="T23" s="16">
        <f>$F23*'Transformers - Loading'!T23/100</f>
        <v>0</v>
      </c>
      <c r="U23" s="16">
        <f>$F23*'Transformers - Loading'!U23/100</f>
        <v>0</v>
      </c>
      <c r="V23" s="16">
        <f>$F23*'Transformers - Loading'!V23/100</f>
        <v>0</v>
      </c>
      <c r="W23" s="16">
        <f>$F23*'Transformers - Loading'!W23/100</f>
        <v>0</v>
      </c>
      <c r="X23" s="16">
        <f>$F23*'Transformers - Loading'!X23/100</f>
        <v>0</v>
      </c>
      <c r="Y23" s="16">
        <f>$F23*'Transformers - Loading'!Y23/100</f>
        <v>0</v>
      </c>
      <c r="Z23" s="37">
        <f>$F23*'Transformers - Loading'!Z23/100</f>
        <v>0</v>
      </c>
      <c r="AA23" s="16">
        <f>$F23*'Transformers - Loading'!AA23/100</f>
        <v>0</v>
      </c>
      <c r="AB23" s="16">
        <f>$F23*'Transformers - Loading'!AB23/100</f>
        <v>0</v>
      </c>
      <c r="AC23" s="16">
        <f>$F23*'Transformers - Loading'!AC23/100</f>
        <v>0</v>
      </c>
      <c r="AD23" s="16">
        <f>$F23*'Transformers - Loading'!AD23/100</f>
        <v>0</v>
      </c>
      <c r="AE23" s="16">
        <f>$F23*'Transformers - Loading'!AE23/100</f>
        <v>0</v>
      </c>
      <c r="AF23" s="16">
        <f>$F23*'Transformers - Loading'!AF23/100</f>
        <v>0</v>
      </c>
      <c r="AG23" s="16">
        <f>$F23*'Transformers - Loading'!AG23/100</f>
        <v>0</v>
      </c>
      <c r="AH23" s="16">
        <f>$F23*'Transformers - Loading'!AH23/100</f>
        <v>0</v>
      </c>
      <c r="AI23" s="16">
        <f>$F23*'Transformers - Loading'!AI23/100</f>
        <v>0</v>
      </c>
      <c r="AJ23" s="16">
        <f>$F23*'Transformers - Loading'!AJ23/100</f>
        <v>0</v>
      </c>
      <c r="AK23" s="16">
        <f>$F23*'Transformers - Loading'!AK23/100</f>
        <v>0</v>
      </c>
      <c r="AL23" s="16">
        <f>$F23*'Transformers - Loading'!AL23/100</f>
        <v>0</v>
      </c>
      <c r="AM23" s="16">
        <f>$F23*'Transformers - Loading'!AM23/100</f>
        <v>0</v>
      </c>
      <c r="AN23" s="16">
        <f>$F23*'Transformers - Loading'!AN23/100</f>
        <v>0</v>
      </c>
      <c r="AO23" s="16">
        <f>$F23*'Transformers - Loading'!AO23/100</f>
        <v>0</v>
      </c>
      <c r="AP23" s="16">
        <f>$F23*'Transformers - Loading'!AP23/100</f>
        <v>0</v>
      </c>
      <c r="AQ23" s="16">
        <f>$F23*'Transformers - Loading'!AQ23/100</f>
        <v>0</v>
      </c>
      <c r="AR23" s="16">
        <f>$F23*'Transformers - Loading'!AR23/100</f>
        <v>0</v>
      </c>
      <c r="AS23" s="37">
        <f>$F23*'Transformers - Loading'!AS23/100</f>
        <v>0</v>
      </c>
      <c r="AT23" s="37">
        <f>$F23*'Transformers - Loading'!AT23/100</f>
        <v>0</v>
      </c>
      <c r="AU23" s="16"/>
      <c r="AV23" s="16">
        <f>$F23*'Transformers - Loading'!AV23/100</f>
        <v>124.875</v>
      </c>
      <c r="AW23" s="16">
        <f>$F23*'Transformers - Loading'!AW23/100</f>
        <v>124.875</v>
      </c>
      <c r="AX23" s="16">
        <f>$F23*'Transformers - Loading'!AX23/100</f>
        <v>124.875</v>
      </c>
      <c r="AY23" s="16">
        <f>$F23*'Transformers - Loading'!AY23/100</f>
        <v>124.875</v>
      </c>
      <c r="AZ23" s="16">
        <f>$F23*'Transformers - Loading'!AZ23/100</f>
        <v>124.875</v>
      </c>
      <c r="BA23" s="16">
        <f>$F23*'Transformers - Loading'!BA23/100</f>
        <v>124.875</v>
      </c>
      <c r="BB23" s="16">
        <f>$F23*'Transformers - Loading'!BB23/100</f>
        <v>124.875</v>
      </c>
      <c r="BC23" s="16">
        <f>$F23*'Transformers - Loading'!BC23/100</f>
        <v>124.875</v>
      </c>
      <c r="BD23" s="16">
        <f>$F23*'Transformers - Loading'!BD23/100</f>
        <v>124.875</v>
      </c>
      <c r="BE23" s="16">
        <f>$F23*'Transformers - Loading'!BE23/100</f>
        <v>124.875</v>
      </c>
      <c r="BF23" s="16">
        <f>$F23*'Transformers - Loading'!BF23/100</f>
        <v>124.875</v>
      </c>
      <c r="BG23" s="16">
        <f>$F23*'Transformers - Loading'!BG23/100</f>
        <v>124.875</v>
      </c>
      <c r="BH23" s="16">
        <f>$F23*'Transformers - Loading'!BH23/100</f>
        <v>124.875</v>
      </c>
      <c r="BI23" s="16">
        <f>$F23*'Transformers - Loading'!BI23/100</f>
        <v>124.875</v>
      </c>
      <c r="BJ23" s="16">
        <f>$F23*'Transformers - Loading'!BJ23/100</f>
        <v>124.875</v>
      </c>
      <c r="BK23" s="16">
        <f>$F23*'Transformers - Loading'!BK23/100</f>
        <v>124.875</v>
      </c>
      <c r="BL23" s="16"/>
      <c r="BM23" s="16"/>
      <c r="BN23" s="16"/>
    </row>
    <row r="24" spans="5:66" x14ac:dyDescent="0.25">
      <c r="E24" s="11" t="s">
        <v>126</v>
      </c>
      <c r="F24" s="30">
        <v>50</v>
      </c>
      <c r="G24" s="30">
        <v>33</v>
      </c>
      <c r="H24" s="30">
        <v>11</v>
      </c>
      <c r="I24" s="42"/>
      <c r="J24" s="16">
        <f>$F24*'Transformers - Loading'!J24/100</f>
        <v>0</v>
      </c>
      <c r="K24" s="16">
        <f>$F24*'Transformers - Loading'!K24/100</f>
        <v>0</v>
      </c>
      <c r="L24" s="16">
        <f>$F24*'Transformers - Loading'!L24/100</f>
        <v>0</v>
      </c>
      <c r="M24" s="16">
        <f>$F24*'Transformers - Loading'!M24/100</f>
        <v>5.185262008827757</v>
      </c>
      <c r="N24" s="16">
        <f>$F24*'Transformers - Loading'!N24/100</f>
        <v>5.185262008827757</v>
      </c>
      <c r="O24" s="16">
        <f>$F24*'Transformers - Loading'!O24/100</f>
        <v>4.4826466520031838</v>
      </c>
      <c r="P24" s="16">
        <f>$F24*'Transformers - Loading'!P24/100</f>
        <v>4.4826466520031838</v>
      </c>
      <c r="Q24" s="16">
        <f>$F24*'Transformers - Loading'!Q24/100</f>
        <v>4.8891727493168053</v>
      </c>
      <c r="R24" s="16">
        <f>$F24*'Transformers - Loading'!R24/100</f>
        <v>4.8891727493168053</v>
      </c>
      <c r="S24" s="16">
        <f>$F24*'Transformers - Loading'!S24/100</f>
        <v>5.8942319637701583</v>
      </c>
      <c r="T24" s="16">
        <f>$F24*'Transformers - Loading'!T24/100</f>
        <v>5.8942319637701583</v>
      </c>
      <c r="U24" s="16">
        <f>$F24*'Transformers - Loading'!U24/100</f>
        <v>5.8942319637701583</v>
      </c>
      <c r="V24" s="16">
        <f>$F24*'Transformers - Loading'!V24/100</f>
        <v>6.8459935135588807</v>
      </c>
      <c r="W24" s="16">
        <f>$F24*'Transformers - Loading'!W24/100</f>
        <v>6.8459935135588807</v>
      </c>
      <c r="X24" s="16">
        <f>$F24*'Transformers - Loading'!X24/100</f>
        <v>6.8459935135588807</v>
      </c>
      <c r="Y24" s="16">
        <f>$F24*'Transformers - Loading'!Y24/100</f>
        <v>6.8459935135588807</v>
      </c>
      <c r="Z24" s="37">
        <f>$F24*'Transformers - Loading'!Z24/100</f>
        <v>6.8459935135588807</v>
      </c>
      <c r="AA24" s="16">
        <f>$F24*'Transformers - Loading'!AA24/100</f>
        <v>26.17638353813248</v>
      </c>
      <c r="AB24" s="16">
        <f>$F24*'Transformers - Loading'!AB24/100</f>
        <v>26.17638353813248</v>
      </c>
      <c r="AC24" s="16">
        <f>$F24*'Transformers - Loading'!AC24/100</f>
        <v>30.888644670721515</v>
      </c>
      <c r="AD24" s="16">
        <f>$F24*'Transformers - Loading'!AD24/100</f>
        <v>30.888644670721515</v>
      </c>
      <c r="AE24" s="16">
        <f>$F24*'Transformers - Loading'!AE24/100</f>
        <v>17.823799587670376</v>
      </c>
      <c r="AF24" s="16">
        <f>$F24*'Transformers - Loading'!AF24/100</f>
        <v>25.472541537200588</v>
      </c>
      <c r="AG24" s="16">
        <f>$F24*'Transformers - Loading'!AG24/100</f>
        <v>20.042134585617283</v>
      </c>
      <c r="AH24" s="16">
        <f>$F24*'Transformers - Loading'!AH24/100</f>
        <v>20.042134585617283</v>
      </c>
      <c r="AI24" s="16">
        <f>$F24*'Transformers - Loading'!AI24/100</f>
        <v>41.891885180838173</v>
      </c>
      <c r="AJ24" s="16">
        <f>$F24*'Transformers - Loading'!AJ24/100</f>
        <v>41.891885180838173</v>
      </c>
      <c r="AK24" s="16">
        <f>$F24*'Transformers - Loading'!AK24/100</f>
        <v>41.891885180838173</v>
      </c>
      <c r="AL24" s="16">
        <f>$F24*'Transformers - Loading'!AL24/100</f>
        <v>33.645866576649304</v>
      </c>
      <c r="AM24" s="16">
        <f>$F24*'Transformers - Loading'!AM24/100</f>
        <v>36.421229552071068</v>
      </c>
      <c r="AN24" s="16">
        <f>$F24*'Transformers - Loading'!AN24/100</f>
        <v>31.483275661963987</v>
      </c>
      <c r="AO24" s="16">
        <f>$F24*'Transformers - Loading'!AO24/100</f>
        <v>31.483275661963987</v>
      </c>
      <c r="AP24" s="16">
        <f>$F24*'Transformers - Loading'!AP24/100</f>
        <v>31.483275661963987</v>
      </c>
      <c r="AQ24" s="16">
        <f>$F24*'Transformers - Loading'!AQ24/100</f>
        <v>31.483275661963987</v>
      </c>
      <c r="AR24" s="16">
        <f>$F24*'Transformers - Loading'!AR24/100</f>
        <v>31.483275661963987</v>
      </c>
      <c r="AS24" s="37">
        <f>$F24*'Transformers - Loading'!AS24/100</f>
        <v>31.483275661963987</v>
      </c>
      <c r="AT24" s="37">
        <f>$F24*'Transformers - Loading'!AT24/100</f>
        <v>31.483275661963987</v>
      </c>
      <c r="AU24" s="16"/>
      <c r="AV24" s="16">
        <f>$F24*'Transformers - Loading'!AV24/100</f>
        <v>1.0999995388910267E-8</v>
      </c>
      <c r="AW24" s="16">
        <f>$F24*'Transformers - Loading'!AW24/100</f>
        <v>5.185262008827757</v>
      </c>
      <c r="AX24" s="16">
        <f>$F24*'Transformers - Loading'!AX24/100</f>
        <v>5.185262008827757</v>
      </c>
      <c r="AY24" s="16">
        <f>$F24*'Transformers - Loading'!AY24/100</f>
        <v>4.4826466520031838</v>
      </c>
      <c r="AZ24" s="16">
        <f>$F24*'Transformers - Loading'!AZ24/100</f>
        <v>4.8891727493168053</v>
      </c>
      <c r="BA24" s="16">
        <f>$F24*'Transformers - Loading'!BA24/100</f>
        <v>5.8942319637701583</v>
      </c>
      <c r="BB24" s="16">
        <f>$F24*'Transformers - Loading'!BB24/100</f>
        <v>6.8459935135588807</v>
      </c>
      <c r="BC24" s="16">
        <f>$F24*'Transformers - Loading'!BC24/100</f>
        <v>26.17638353813248</v>
      </c>
      <c r="BD24" s="16">
        <f>$F24*'Transformers - Loading'!BD24/100</f>
        <v>30.888644670721515</v>
      </c>
      <c r="BE24" s="16">
        <f>$F24*'Transformers - Loading'!BE24/100</f>
        <v>17.823799587670376</v>
      </c>
      <c r="BF24" s="16">
        <f>$F24*'Transformers - Loading'!BF24/100</f>
        <v>25.472541537200588</v>
      </c>
      <c r="BG24" s="16">
        <f>$F24*'Transformers - Loading'!BG24/100</f>
        <v>20.042134585617283</v>
      </c>
      <c r="BH24" s="16">
        <f>$F24*'Transformers - Loading'!BH24/100</f>
        <v>41.891885180838173</v>
      </c>
      <c r="BI24" s="16">
        <f>$F24*'Transformers - Loading'!BI24/100</f>
        <v>33.645866576649304</v>
      </c>
      <c r="BJ24" s="16">
        <f>$F24*'Transformers - Loading'!BJ24/100</f>
        <v>36.421229552071068</v>
      </c>
      <c r="BK24" s="16">
        <f>$F24*'Transformers - Loading'!BK24/100</f>
        <v>31.483275661963987</v>
      </c>
      <c r="BL24" s="16"/>
      <c r="BM24" s="16"/>
      <c r="BN24" s="16"/>
    </row>
    <row r="25" spans="5:66" x14ac:dyDescent="0.25">
      <c r="E25" s="11" t="s">
        <v>127</v>
      </c>
      <c r="F25" s="30">
        <v>12</v>
      </c>
      <c r="G25" s="30">
        <v>33</v>
      </c>
      <c r="H25" s="30">
        <v>11.5</v>
      </c>
      <c r="I25" s="42"/>
      <c r="J25" s="16">
        <f>$F25*'Transformers - Loading'!J25/100</f>
        <v>0</v>
      </c>
      <c r="K25" s="16">
        <f>$F25*'Transformers - Loading'!K25/100</f>
        <v>0</v>
      </c>
      <c r="L25" s="16">
        <f>$F25*'Transformers - Loading'!L25/100</f>
        <v>0</v>
      </c>
      <c r="M25" s="16">
        <f>$F25*'Transformers - Loading'!M25/100</f>
        <v>0</v>
      </c>
      <c r="N25" s="16">
        <f>$F25*'Transformers - Loading'!N25/100</f>
        <v>0</v>
      </c>
      <c r="O25" s="16">
        <f>$F25*'Transformers - Loading'!O25/100</f>
        <v>0</v>
      </c>
      <c r="P25" s="16">
        <f>$F25*'Transformers - Loading'!P25/100</f>
        <v>0</v>
      </c>
      <c r="Q25" s="16">
        <f>$F25*'Transformers - Loading'!Q25/100</f>
        <v>0</v>
      </c>
      <c r="R25" s="16">
        <f>$F25*'Transformers - Loading'!R25/100</f>
        <v>0</v>
      </c>
      <c r="S25" s="16">
        <f>$F25*'Transformers - Loading'!S25/100</f>
        <v>0</v>
      </c>
      <c r="T25" s="16">
        <f>$F25*'Transformers - Loading'!T25/100</f>
        <v>0</v>
      </c>
      <c r="U25" s="16">
        <f>$F25*'Transformers - Loading'!U25/100</f>
        <v>0</v>
      </c>
      <c r="V25" s="16">
        <f>$F25*'Transformers - Loading'!V25/100</f>
        <v>0</v>
      </c>
      <c r="W25" s="16">
        <f>$F25*'Transformers - Loading'!W25/100</f>
        <v>0</v>
      </c>
      <c r="X25" s="16">
        <f>$F25*'Transformers - Loading'!X25/100</f>
        <v>0</v>
      </c>
      <c r="Y25" s="16">
        <f>$F25*'Transformers - Loading'!Y25/100</f>
        <v>0</v>
      </c>
      <c r="Z25" s="37">
        <f>$F25*'Transformers - Loading'!Z25/100</f>
        <v>0</v>
      </c>
      <c r="AA25" s="16">
        <f>$F25*'Transformers - Loading'!AA25/100</f>
        <v>12.614021766380356</v>
      </c>
      <c r="AB25" s="16">
        <f>$F25*'Transformers - Loading'!AB25/100</f>
        <v>12.614021766380356</v>
      </c>
      <c r="AC25" s="16">
        <f>$F25*'Transformers - Loading'!AC25/100</f>
        <v>9.4484547981682425</v>
      </c>
      <c r="AD25" s="16">
        <f>$F25*'Transformers - Loading'!AD25/100</f>
        <v>9.4484547981682425</v>
      </c>
      <c r="AE25" s="16">
        <f>$F25*'Transformers - Loading'!AE25/100</f>
        <v>6.31762798582439</v>
      </c>
      <c r="AF25" s="16">
        <f>$F25*'Transformers - Loading'!AF25/100</f>
        <v>6.3306070142846984</v>
      </c>
      <c r="AG25" s="16">
        <f>$F25*'Transformers - Loading'!AG25/100</f>
        <v>6.269396092803821</v>
      </c>
      <c r="AH25" s="16">
        <f>$F25*'Transformers - Loading'!AH25/100</f>
        <v>6.269396092803821</v>
      </c>
      <c r="AI25" s="16">
        <f>$F25*'Transformers - Loading'!AI25/100</f>
        <v>6.3115560558882091</v>
      </c>
      <c r="AJ25" s="16">
        <f>$F25*'Transformers - Loading'!AJ25/100</f>
        <v>6.3115560558882091</v>
      </c>
      <c r="AK25" s="16">
        <f>$F25*'Transformers - Loading'!AK25/100</f>
        <v>6.3115560558882091</v>
      </c>
      <c r="AL25" s="16">
        <f>$F25*'Transformers - Loading'!AL25/100</f>
        <v>6.2975333692369873</v>
      </c>
      <c r="AM25" s="16">
        <f>$F25*'Transformers - Loading'!AM25/100</f>
        <v>6.3125317057440693</v>
      </c>
      <c r="AN25" s="16">
        <f>$F25*'Transformers - Loading'!AN25/100</f>
        <v>6.310497057418023</v>
      </c>
      <c r="AO25" s="16">
        <f>$F25*'Transformers - Loading'!AO25/100</f>
        <v>6.310497057418023</v>
      </c>
      <c r="AP25" s="16">
        <f>$F25*'Transformers - Loading'!AP25/100</f>
        <v>6.310497057418023</v>
      </c>
      <c r="AQ25" s="16">
        <f>$F25*'Transformers - Loading'!AQ25/100</f>
        <v>6.310497057418023</v>
      </c>
      <c r="AR25" s="16">
        <f>$F25*'Transformers - Loading'!AR25/100</f>
        <v>6.310497057418023</v>
      </c>
      <c r="AS25" s="37">
        <f>$F25*'Transformers - Loading'!AS25/100</f>
        <v>6.310497057418023</v>
      </c>
      <c r="AT25" s="37">
        <f>$F25*'Transformers - Loading'!AT25/100</f>
        <v>6.310497057418023</v>
      </c>
      <c r="AU25" s="16"/>
      <c r="AV25" s="16">
        <f>$F25*'Transformers - Loading'!AV25/100</f>
        <v>0</v>
      </c>
      <c r="AW25" s="16">
        <f>$F25*'Transformers - Loading'!AW25/100</f>
        <v>0</v>
      </c>
      <c r="AX25" s="16">
        <f>$F25*'Transformers - Loading'!AX25/100</f>
        <v>0</v>
      </c>
      <c r="AY25" s="16">
        <f>$F25*'Transformers - Loading'!AY25/100</f>
        <v>0</v>
      </c>
      <c r="AZ25" s="16">
        <f>$F25*'Transformers - Loading'!AZ25/100</f>
        <v>0</v>
      </c>
      <c r="BA25" s="16">
        <f>$F25*'Transformers - Loading'!BA25/100</f>
        <v>0</v>
      </c>
      <c r="BB25" s="16">
        <f>$F25*'Transformers - Loading'!BB25/100</f>
        <v>0</v>
      </c>
      <c r="BC25" s="16">
        <f>$F25*'Transformers - Loading'!BC25/100</f>
        <v>12.614021766380356</v>
      </c>
      <c r="BD25" s="16">
        <f>$F25*'Transformers - Loading'!BD25/100</f>
        <v>9.4484547981682425</v>
      </c>
      <c r="BE25" s="16">
        <f>$F25*'Transformers - Loading'!BE25/100</f>
        <v>6.31762798582439</v>
      </c>
      <c r="BF25" s="16">
        <f>$F25*'Transformers - Loading'!BF25/100</f>
        <v>6.3306070142846984</v>
      </c>
      <c r="BG25" s="16">
        <f>$F25*'Transformers - Loading'!BG25/100</f>
        <v>6.269396092803821</v>
      </c>
      <c r="BH25" s="16">
        <f>$F25*'Transformers - Loading'!BH25/100</f>
        <v>6.3115560558882091</v>
      </c>
      <c r="BI25" s="16">
        <f>$F25*'Transformers - Loading'!BI25/100</f>
        <v>6.2975333692369873</v>
      </c>
      <c r="BJ25" s="16">
        <f>$F25*'Transformers - Loading'!BJ25/100</f>
        <v>6.3125317057440693</v>
      </c>
      <c r="BK25" s="16">
        <f>$F25*'Transformers - Loading'!BK25/100</f>
        <v>6.310497057418023</v>
      </c>
      <c r="BL25" s="16"/>
      <c r="BM25" s="16"/>
      <c r="BN25" s="16"/>
    </row>
    <row r="26" spans="5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2"/>
      <c r="J26" s="16">
        <f>$F26*'Transformers - Loading'!J26/100</f>
        <v>0</v>
      </c>
      <c r="K26" s="16">
        <f>$F26*'Transformers - Loading'!K26/100</f>
        <v>0</v>
      </c>
      <c r="L26" s="16">
        <f>$F26*'Transformers - Loading'!L26/100</f>
        <v>0</v>
      </c>
      <c r="M26" s="16">
        <f>$F26*'Transformers - Loading'!M26/100</f>
        <v>0</v>
      </c>
      <c r="N26" s="16">
        <f>$F26*'Transformers - Loading'!N26/100</f>
        <v>0</v>
      </c>
      <c r="O26" s="16">
        <f>$F26*'Transformers - Loading'!O26/100</f>
        <v>0</v>
      </c>
      <c r="P26" s="16">
        <f>$F26*'Transformers - Loading'!P26/100</f>
        <v>0</v>
      </c>
      <c r="Q26" s="16">
        <f>$F26*'Transformers - Loading'!Q26/100</f>
        <v>0</v>
      </c>
      <c r="R26" s="16">
        <f>$F26*'Transformers - Loading'!R26/100</f>
        <v>0</v>
      </c>
      <c r="S26" s="16">
        <f>$F26*'Transformers - Loading'!S26/100</f>
        <v>0</v>
      </c>
      <c r="T26" s="16">
        <f>$F26*'Transformers - Loading'!T26/100</f>
        <v>0</v>
      </c>
      <c r="U26" s="16">
        <f>$F26*'Transformers - Loading'!U26/100</f>
        <v>0</v>
      </c>
      <c r="V26" s="16">
        <f>$F26*'Transformers - Loading'!V26/100</f>
        <v>0</v>
      </c>
      <c r="W26" s="16">
        <f>$F26*'Transformers - Loading'!W26/100</f>
        <v>0</v>
      </c>
      <c r="X26" s="16">
        <f>$F26*'Transformers - Loading'!X26/100</f>
        <v>0</v>
      </c>
      <c r="Y26" s="16">
        <f>$F26*'Transformers - Loading'!Y26/100</f>
        <v>0</v>
      </c>
      <c r="Z26" s="37">
        <f>$F26*'Transformers - Loading'!Z26/100</f>
        <v>0</v>
      </c>
      <c r="AA26" s="16">
        <f>$F26*'Transformers - Loading'!AA26/100</f>
        <v>0</v>
      </c>
      <c r="AB26" s="16">
        <f>$F26*'Transformers - Loading'!AB26/100</f>
        <v>12.615823511107997</v>
      </c>
      <c r="AC26" s="16">
        <f>$F26*'Transformers - Loading'!AC26/100</f>
        <v>9.449010945259932</v>
      </c>
      <c r="AD26" s="16">
        <f>$F26*'Transformers - Loading'!AD26/100</f>
        <v>9.449010945259932</v>
      </c>
      <c r="AE26" s="16">
        <f>$F26*'Transformers - Loading'!AE26/100</f>
        <v>6.3176795211132166</v>
      </c>
      <c r="AF26" s="16">
        <f>$F26*'Transformers - Loading'!AF26/100</f>
        <v>6.3306605387936221</v>
      </c>
      <c r="AG26" s="16">
        <f>$F26*'Transformers - Loading'!AG26/100</f>
        <v>6.2694404501109942</v>
      </c>
      <c r="AH26" s="16">
        <f>$F26*'Transformers - Loading'!AH26/100</f>
        <v>6.2694404501109942</v>
      </c>
      <c r="AI26" s="16">
        <f>$F26*'Transformers - Loading'!AI26/100</f>
        <v>6.3116067871064709</v>
      </c>
      <c r="AJ26" s="16">
        <f>$F26*'Transformers - Loading'!AJ26/100</f>
        <v>6.3116067871064709</v>
      </c>
      <c r="AK26" s="16">
        <f>$F26*'Transformers - Loading'!AK26/100</f>
        <v>6.3116067871064709</v>
      </c>
      <c r="AL26" s="16">
        <f>$F26*'Transformers - Loading'!AL26/100</f>
        <v>6.2975818731857558</v>
      </c>
      <c r="AM26" s="16">
        <f>$F26*'Transformers - Loading'!AM26/100</f>
        <v>6.312582466728597</v>
      </c>
      <c r="AN26" s="16">
        <f>$F26*'Transformers - Loading'!AN26/100</f>
        <v>6.2493642921533619</v>
      </c>
      <c r="AO26" s="16">
        <f>$F26*'Transformers - Loading'!AO26/100</f>
        <v>6.2493642921533619</v>
      </c>
      <c r="AP26" s="16">
        <f>$F26*'Transformers - Loading'!AP26/100</f>
        <v>6.2493642921533619</v>
      </c>
      <c r="AQ26" s="16">
        <f>$F26*'Transformers - Loading'!AQ26/100</f>
        <v>6.2493642921533619</v>
      </c>
      <c r="AR26" s="16">
        <f>$F26*'Transformers - Loading'!AR26/100</f>
        <v>6.2493642921533619</v>
      </c>
      <c r="AS26" s="37">
        <f>$F26*'Transformers - Loading'!AS26/100</f>
        <v>6.2493642921533619</v>
      </c>
      <c r="AT26" s="37">
        <f>$F26*'Transformers - Loading'!AT26/100</f>
        <v>6.2493642921533619</v>
      </c>
      <c r="AU26" s="16"/>
      <c r="AV26" s="16">
        <f>$F26*'Transformers - Loading'!AV26/100</f>
        <v>0</v>
      </c>
      <c r="AW26" s="16">
        <f>$F26*'Transformers - Loading'!AW26/100</f>
        <v>0</v>
      </c>
      <c r="AX26" s="16">
        <f>$F26*'Transformers - Loading'!AX26/100</f>
        <v>0</v>
      </c>
      <c r="AY26" s="16">
        <f>$F26*'Transformers - Loading'!AY26/100</f>
        <v>0</v>
      </c>
      <c r="AZ26" s="16">
        <f>$F26*'Transformers - Loading'!AZ26/100</f>
        <v>0</v>
      </c>
      <c r="BA26" s="16">
        <f>$F26*'Transformers - Loading'!BA26/100</f>
        <v>0</v>
      </c>
      <c r="BB26" s="16">
        <f>$F26*'Transformers - Loading'!BB26/100</f>
        <v>0</v>
      </c>
      <c r="BC26" s="16">
        <f>$F26*'Transformers - Loading'!BC26/100</f>
        <v>12.615823511107997</v>
      </c>
      <c r="BD26" s="16">
        <f>$F26*'Transformers - Loading'!BD26/100</f>
        <v>9.449010945259932</v>
      </c>
      <c r="BE26" s="16">
        <f>$F26*'Transformers - Loading'!BE26/100</f>
        <v>6.3176795211132166</v>
      </c>
      <c r="BF26" s="16">
        <f>$F26*'Transformers - Loading'!BF26/100</f>
        <v>6.3306605387936221</v>
      </c>
      <c r="BG26" s="16">
        <f>$F26*'Transformers - Loading'!BG26/100</f>
        <v>6.2694404501109942</v>
      </c>
      <c r="BH26" s="16">
        <f>$F26*'Transformers - Loading'!BH26/100</f>
        <v>6.3116067871064709</v>
      </c>
      <c r="BI26" s="16">
        <f>$F26*'Transformers - Loading'!BI26/100</f>
        <v>6.2975818731857558</v>
      </c>
      <c r="BJ26" s="16">
        <f>$F26*'Transformers - Loading'!BJ26/100</f>
        <v>6.312582466728597</v>
      </c>
      <c r="BK26" s="16">
        <f>$F26*'Transformers - Loading'!BK26/100</f>
        <v>6.2493642921533619</v>
      </c>
      <c r="BL26" s="16"/>
      <c r="BM26" s="16"/>
      <c r="BN26" s="16"/>
    </row>
    <row r="27" spans="5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2"/>
      <c r="J27" s="16">
        <f>$F27*'Transformers - Loading'!J27/100</f>
        <v>0</v>
      </c>
      <c r="K27" s="16">
        <f>$F27*'Transformers - Loading'!K27/100</f>
        <v>0</v>
      </c>
      <c r="L27" s="16">
        <f>$F27*'Transformers - Loading'!L27/100</f>
        <v>0</v>
      </c>
      <c r="M27" s="16">
        <f>$F27*'Transformers - Loading'!M27/100</f>
        <v>0</v>
      </c>
      <c r="N27" s="16">
        <f>$F27*'Transformers - Loading'!N27/100</f>
        <v>0</v>
      </c>
      <c r="O27" s="16">
        <f>$F27*'Transformers - Loading'!O27/100</f>
        <v>2.7216163213372355</v>
      </c>
      <c r="P27" s="16">
        <f>$F27*'Transformers - Loading'!P27/100</f>
        <v>2.7216163213372355</v>
      </c>
      <c r="Q27" s="16">
        <f>$F27*'Transformers - Loading'!Q27/100</f>
        <v>2.7190235686274282</v>
      </c>
      <c r="R27" s="16">
        <f>$F27*'Transformers - Loading'!R27/100</f>
        <v>2.7190235686274282</v>
      </c>
      <c r="S27" s="16">
        <f>$F27*'Transformers - Loading'!S27/100</f>
        <v>2.7075326314527945</v>
      </c>
      <c r="T27" s="16">
        <f>$F27*'Transformers - Loading'!T27/100</f>
        <v>2.7075326314527945</v>
      </c>
      <c r="U27" s="16">
        <f>$F27*'Transformers - Loading'!U27/100</f>
        <v>2.7075326314527945</v>
      </c>
      <c r="V27" s="16">
        <f>$F27*'Transformers - Loading'!V27/100</f>
        <v>2.6970432654346879</v>
      </c>
      <c r="W27" s="16">
        <f>$F27*'Transformers - Loading'!W27/100</f>
        <v>2.6970432654346879</v>
      </c>
      <c r="X27" s="16">
        <f>$F27*'Transformers - Loading'!X27/100</f>
        <v>2.6970432654346879</v>
      </c>
      <c r="Y27" s="16">
        <f>$F27*'Transformers - Loading'!Y27/100</f>
        <v>2.6970432654346879</v>
      </c>
      <c r="Z27" s="37">
        <f>$F27*'Transformers - Loading'!Z27/100</f>
        <v>2.6970432654346879</v>
      </c>
      <c r="AA27" s="16">
        <f>$F27*'Transformers - Loading'!AA27/100</f>
        <v>2.8086400749108322</v>
      </c>
      <c r="AB27" s="16">
        <f>$F27*'Transformers - Loading'!AB27/100</f>
        <v>2.8086400749108322</v>
      </c>
      <c r="AC27" s="16">
        <f>$F27*'Transformers - Loading'!AC27/100</f>
        <v>2.8199665894427506</v>
      </c>
      <c r="AD27" s="16">
        <f>$F27*'Transformers - Loading'!AD27/100</f>
        <v>2.8199665894427506</v>
      </c>
      <c r="AE27" s="16">
        <f>$F27*'Transformers - Loading'!AE27/100</f>
        <v>19.362429080182999</v>
      </c>
      <c r="AF27" s="16">
        <f>$F27*'Transformers - Loading'!AF27/100</f>
        <v>19.486938256724624</v>
      </c>
      <c r="AG27" s="16">
        <f>$F27*'Transformers - Loading'!AG27/100</f>
        <v>19.122223308035995</v>
      </c>
      <c r="AH27" s="16">
        <f>$F27*'Transformers - Loading'!AH27/100</f>
        <v>19.122223308035995</v>
      </c>
      <c r="AI27" s="16">
        <f>$F27*'Transformers - Loading'!AI27/100</f>
        <v>20.331090923446673</v>
      </c>
      <c r="AJ27" s="16">
        <f>$F27*'Transformers - Loading'!AJ27/100</f>
        <v>20.331090923446673</v>
      </c>
      <c r="AK27" s="16">
        <f>$F27*'Transformers - Loading'!AK27/100</f>
        <v>20.331090923446673</v>
      </c>
      <c r="AL27" s="16">
        <f>$F27*'Transformers - Loading'!AL27/100</f>
        <v>19.218831077321326</v>
      </c>
      <c r="AM27" s="16">
        <f>$F27*'Transformers - Loading'!AM27/100</f>
        <v>19.320274105017528</v>
      </c>
      <c r="AN27" s="16">
        <f>$F27*'Transformers - Loading'!AN27/100</f>
        <v>19.143738773617272</v>
      </c>
      <c r="AO27" s="16">
        <f>$F27*'Transformers - Loading'!AO27/100</f>
        <v>19.143738773617272</v>
      </c>
      <c r="AP27" s="16">
        <f>$F27*'Transformers - Loading'!AP27/100</f>
        <v>19.143738773617272</v>
      </c>
      <c r="AQ27" s="16">
        <f>$F27*'Transformers - Loading'!AQ27/100</f>
        <v>19.143738773617272</v>
      </c>
      <c r="AR27" s="16">
        <f>$F27*'Transformers - Loading'!AR27/100</f>
        <v>19.143738773617272</v>
      </c>
      <c r="AS27" s="37">
        <f>$F27*'Transformers - Loading'!AS27/100</f>
        <v>19.143738773617272</v>
      </c>
      <c r="AT27" s="37">
        <f>$F27*'Transformers - Loading'!AT27/100</f>
        <v>19.143738773617272</v>
      </c>
      <c r="AU27" s="16"/>
      <c r="AV27" s="16">
        <f>$F27*'Transformers - Loading'!AV27/100</f>
        <v>0</v>
      </c>
      <c r="AW27" s="16">
        <f>$F27*'Transformers - Loading'!AW27/100</f>
        <v>0</v>
      </c>
      <c r="AX27" s="16">
        <f>$F27*'Transformers - Loading'!AX27/100</f>
        <v>0</v>
      </c>
      <c r="AY27" s="16">
        <f>$F27*'Transformers - Loading'!AY27/100</f>
        <v>2.7216163213372355</v>
      </c>
      <c r="AZ27" s="16">
        <f>$F27*'Transformers - Loading'!AZ27/100</f>
        <v>2.7190235686274282</v>
      </c>
      <c r="BA27" s="16">
        <f>$F27*'Transformers - Loading'!BA27/100</f>
        <v>2.7075326314527945</v>
      </c>
      <c r="BB27" s="16">
        <f>$F27*'Transformers - Loading'!BB27/100</f>
        <v>2.6970432654346879</v>
      </c>
      <c r="BC27" s="16">
        <f>$F27*'Transformers - Loading'!BC27/100</f>
        <v>2.8086400749108322</v>
      </c>
      <c r="BD27" s="16">
        <f>$F27*'Transformers - Loading'!BD27/100</f>
        <v>2.8199665894427506</v>
      </c>
      <c r="BE27" s="16">
        <f>$F27*'Transformers - Loading'!BE27/100</f>
        <v>19.362429080182999</v>
      </c>
      <c r="BF27" s="16">
        <f>$F27*'Transformers - Loading'!BF27/100</f>
        <v>19.486938256724624</v>
      </c>
      <c r="BG27" s="16">
        <f>$F27*'Transformers - Loading'!BG27/100</f>
        <v>19.122223308035995</v>
      </c>
      <c r="BH27" s="16">
        <f>$F27*'Transformers - Loading'!BH27/100</f>
        <v>20.331090923446673</v>
      </c>
      <c r="BI27" s="16">
        <f>$F27*'Transformers - Loading'!BI27/100</f>
        <v>19.218831077321326</v>
      </c>
      <c r="BJ27" s="16">
        <f>$F27*'Transformers - Loading'!BJ27/100</f>
        <v>19.320274105017528</v>
      </c>
      <c r="BK27" s="16">
        <f>$F27*'Transformers - Loading'!BK27/100</f>
        <v>19.143738773617272</v>
      </c>
      <c r="BL27" s="16"/>
      <c r="BM27" s="16"/>
      <c r="BN27" s="16"/>
    </row>
    <row r="28" spans="5:66" x14ac:dyDescent="0.25">
      <c r="E28" s="11" t="s">
        <v>130</v>
      </c>
      <c r="F28" s="30">
        <v>24</v>
      </c>
      <c r="G28" s="30">
        <v>33</v>
      </c>
      <c r="H28" s="30">
        <v>11</v>
      </c>
      <c r="I28" s="42"/>
      <c r="J28" s="16">
        <f>$F28*'Transformers - Loading'!J28/100</f>
        <v>0</v>
      </c>
      <c r="K28" s="16">
        <f>$F28*'Transformers - Loading'!K28/100</f>
        <v>0</v>
      </c>
      <c r="L28" s="16">
        <f>$F28*'Transformers - Loading'!L28/100</f>
        <v>0</v>
      </c>
      <c r="M28" s="16">
        <f>$F28*'Transformers - Loading'!M28/100</f>
        <v>0</v>
      </c>
      <c r="N28" s="16">
        <f>$F28*'Transformers - Loading'!N28/100</f>
        <v>0</v>
      </c>
      <c r="O28" s="16">
        <f>$F28*'Transformers - Loading'!O28/100</f>
        <v>0</v>
      </c>
      <c r="P28" s="16">
        <f>$F28*'Transformers - Loading'!P28/100</f>
        <v>0</v>
      </c>
      <c r="Q28" s="16">
        <f>$F28*'Transformers - Loading'!Q28/100</f>
        <v>0</v>
      </c>
      <c r="R28" s="16">
        <f>$F28*'Transformers - Loading'!R28/100</f>
        <v>0</v>
      </c>
      <c r="S28" s="16">
        <f>$F28*'Transformers - Loading'!S28/100</f>
        <v>0</v>
      </c>
      <c r="T28" s="16">
        <f>$F28*'Transformers - Loading'!T28/100</f>
        <v>0</v>
      </c>
      <c r="U28" s="16">
        <f>$F28*'Transformers - Loading'!U28/100</f>
        <v>0</v>
      </c>
      <c r="V28" s="16">
        <f>$F28*'Transformers - Loading'!V28/100</f>
        <v>0</v>
      </c>
      <c r="W28" s="16">
        <f>$F28*'Transformers - Loading'!W28/100</f>
        <v>0</v>
      </c>
      <c r="X28" s="16">
        <f>$F28*'Transformers - Loading'!X28/100</f>
        <v>0</v>
      </c>
      <c r="Y28" s="16">
        <f>$F28*'Transformers - Loading'!Y28/100</f>
        <v>0</v>
      </c>
      <c r="Z28" s="37">
        <f>$F28*'Transformers - Loading'!Z28/100</f>
        <v>0</v>
      </c>
      <c r="AA28" s="16">
        <f>$F28*'Transformers - Loading'!AA28/100</f>
        <v>0</v>
      </c>
      <c r="AB28" s="16">
        <f>$F28*'Transformers - Loading'!AB28/100</f>
        <v>0</v>
      </c>
      <c r="AC28" s="16">
        <f>$F28*'Transformers - Loading'!AC28/100</f>
        <v>0</v>
      </c>
      <c r="AD28" s="16">
        <f>$F28*'Transformers - Loading'!AD28/100</f>
        <v>0</v>
      </c>
      <c r="AE28" s="16">
        <f>$F28*'Transformers - Loading'!AE28/100</f>
        <v>0</v>
      </c>
      <c r="AF28" s="16">
        <f>$F28*'Transformers - Loading'!AF28/100</f>
        <v>0</v>
      </c>
      <c r="AG28" s="16">
        <f>$F28*'Transformers - Loading'!AG28/100</f>
        <v>0</v>
      </c>
      <c r="AH28" s="16">
        <f>$F28*'Transformers - Loading'!AH28/100</f>
        <v>0</v>
      </c>
      <c r="AI28" s="16">
        <f>$F28*'Transformers - Loading'!AI28/100</f>
        <v>16.203366985553206</v>
      </c>
      <c r="AJ28" s="16">
        <f>$F28*'Transformers - Loading'!AJ28/100</f>
        <v>16.203366985553206</v>
      </c>
      <c r="AK28" s="16">
        <f>$F28*'Transformers - Loading'!AK28/100</f>
        <v>16.203366985553206</v>
      </c>
      <c r="AL28" s="16">
        <f>$F28*'Transformers - Loading'!AL28/100</f>
        <v>7.801730120221964</v>
      </c>
      <c r="AM28" s="16">
        <f>$F28*'Transformers - Loading'!AM28/100</f>
        <v>7.7438623137780187</v>
      </c>
      <c r="AN28" s="16">
        <f>$F28*'Transformers - Loading'!AN28/100</f>
        <v>7.4914334198632515</v>
      </c>
      <c r="AO28" s="16">
        <f>$F28*'Transformers - Loading'!AO28/100</f>
        <v>7.4914334198632515</v>
      </c>
      <c r="AP28" s="16">
        <f>$F28*'Transformers - Loading'!AP28/100</f>
        <v>7.4914334198632515</v>
      </c>
      <c r="AQ28" s="16">
        <f>$F28*'Transformers - Loading'!AQ28/100</f>
        <v>7.4914334198632515</v>
      </c>
      <c r="AR28" s="16">
        <f>$F28*'Transformers - Loading'!AR28/100</f>
        <v>7.4914334198632515</v>
      </c>
      <c r="AS28" s="37">
        <f>$F28*'Transformers - Loading'!AS28/100</f>
        <v>7.4914334198632515</v>
      </c>
      <c r="AT28" s="37">
        <f>$F28*'Transformers - Loading'!AT28/100</f>
        <v>7.4914334198632515</v>
      </c>
      <c r="AU28" s="16"/>
      <c r="AV28" s="16">
        <f>$F28*'Transformers - Loading'!AV28/100</f>
        <v>0</v>
      </c>
      <c r="AW28" s="16">
        <f>$F28*'Transformers - Loading'!AW28/100</f>
        <v>0</v>
      </c>
      <c r="AX28" s="16">
        <f>$F28*'Transformers - Loading'!AX28/100</f>
        <v>0</v>
      </c>
      <c r="AY28" s="16">
        <f>$F28*'Transformers - Loading'!AY28/100</f>
        <v>0</v>
      </c>
      <c r="AZ28" s="16">
        <f>$F28*'Transformers - Loading'!AZ28/100</f>
        <v>0</v>
      </c>
      <c r="BA28" s="16">
        <f>$F28*'Transformers - Loading'!BA28/100</f>
        <v>0</v>
      </c>
      <c r="BB28" s="16">
        <f>$F28*'Transformers - Loading'!BB28/100</f>
        <v>0</v>
      </c>
      <c r="BC28" s="16">
        <f>$F28*'Transformers - Loading'!BC28/100</f>
        <v>0</v>
      </c>
      <c r="BD28" s="16">
        <f>$F28*'Transformers - Loading'!BD28/100</f>
        <v>0</v>
      </c>
      <c r="BE28" s="16">
        <f>$F28*'Transformers - Loading'!BE28/100</f>
        <v>0</v>
      </c>
      <c r="BF28" s="16">
        <f>$F28*'Transformers - Loading'!BF28/100</f>
        <v>0</v>
      </c>
      <c r="BG28" s="16">
        <f>$F28*'Transformers - Loading'!BG28/100</f>
        <v>0</v>
      </c>
      <c r="BH28" s="16">
        <f>$F28*'Transformers - Loading'!BH28/100</f>
        <v>16.203366985553206</v>
      </c>
      <c r="BI28" s="16">
        <f>$F28*'Transformers - Loading'!BI28/100</f>
        <v>7.801730120221964</v>
      </c>
      <c r="BJ28" s="16">
        <f>$F28*'Transformers - Loading'!BJ28/100</f>
        <v>7.7438623137780187</v>
      </c>
      <c r="BK28" s="16">
        <f>$F28*'Transformers - Loading'!BK28/100</f>
        <v>7.4914334198632515</v>
      </c>
      <c r="BL28" s="16"/>
      <c r="BM28" s="16"/>
      <c r="BN28" s="16"/>
    </row>
    <row r="29" spans="5:66" x14ac:dyDescent="0.25">
      <c r="E29" s="11" t="s">
        <v>131</v>
      </c>
      <c r="F29" s="30">
        <v>7.5</v>
      </c>
      <c r="G29" s="30">
        <v>33</v>
      </c>
      <c r="H29" s="30">
        <v>11.5</v>
      </c>
      <c r="I29" s="42"/>
      <c r="J29" s="16">
        <f>$F29*'Transformers - Loading'!J29/100</f>
        <v>0</v>
      </c>
      <c r="K29" s="16">
        <f>$F29*'Transformers - Loading'!K29/100</f>
        <v>0</v>
      </c>
      <c r="L29" s="16">
        <f>$F29*'Transformers - Loading'!L29/100</f>
        <v>0</v>
      </c>
      <c r="M29" s="16">
        <f>$F29*'Transformers - Loading'!M29/100</f>
        <v>0</v>
      </c>
      <c r="N29" s="16">
        <f>$F29*'Transformers - Loading'!N29/100</f>
        <v>0</v>
      </c>
      <c r="O29" s="16">
        <f>$F29*'Transformers - Loading'!O29/100</f>
        <v>0</v>
      </c>
      <c r="P29" s="16">
        <f>$F29*'Transformers - Loading'!P29/100</f>
        <v>0</v>
      </c>
      <c r="Q29" s="16">
        <f>$F29*'Transformers - Loading'!Q29/100</f>
        <v>0</v>
      </c>
      <c r="R29" s="16">
        <f>$F29*'Transformers - Loading'!R29/100</f>
        <v>0</v>
      </c>
      <c r="S29" s="16">
        <f>$F29*'Transformers - Loading'!S29/100</f>
        <v>0</v>
      </c>
      <c r="T29" s="16">
        <f>$F29*'Transformers - Loading'!T29/100</f>
        <v>0</v>
      </c>
      <c r="U29" s="16">
        <f>$F29*'Transformers - Loading'!U29/100</f>
        <v>0</v>
      </c>
      <c r="V29" s="16">
        <f>$F29*'Transformers - Loading'!V29/100</f>
        <v>0</v>
      </c>
      <c r="W29" s="16">
        <f>$F29*'Transformers - Loading'!W29/100</f>
        <v>0</v>
      </c>
      <c r="X29" s="16">
        <f>$F29*'Transformers - Loading'!X29/100</f>
        <v>0</v>
      </c>
      <c r="Y29" s="16">
        <f>$F29*'Transformers - Loading'!Y29/100</f>
        <v>0</v>
      </c>
      <c r="Z29" s="37">
        <f>$F29*'Transformers - Loading'!Z29/100</f>
        <v>0</v>
      </c>
      <c r="AA29" s="16">
        <f>$F29*'Transformers - Loading'!AA29/100</f>
        <v>0</v>
      </c>
      <c r="AB29" s="16">
        <f>$F29*'Transformers - Loading'!AB29/100</f>
        <v>0</v>
      </c>
      <c r="AC29" s="16">
        <f>$F29*'Transformers - Loading'!AC29/100</f>
        <v>0</v>
      </c>
      <c r="AD29" s="16">
        <f>$F29*'Transformers - Loading'!AD29/100</f>
        <v>0</v>
      </c>
      <c r="AE29" s="16">
        <f>$F29*'Transformers - Loading'!AE29/100</f>
        <v>0</v>
      </c>
      <c r="AF29" s="16">
        <f>$F29*'Transformers - Loading'!AF29/100</f>
        <v>0</v>
      </c>
      <c r="AG29" s="16">
        <f>$F29*'Transformers - Loading'!AG29/100</f>
        <v>0</v>
      </c>
      <c r="AH29" s="16">
        <f>$F29*'Transformers - Loading'!AH29/100</f>
        <v>0</v>
      </c>
      <c r="AI29" s="16">
        <f>$F29*'Transformers - Loading'!AI29/100</f>
        <v>0</v>
      </c>
      <c r="AJ29" s="16">
        <f>$F29*'Transformers - Loading'!AJ29/100</f>
        <v>0</v>
      </c>
      <c r="AK29" s="16">
        <f>$F29*'Transformers - Loading'!AK29/100</f>
        <v>0</v>
      </c>
      <c r="AL29" s="16">
        <f>$F29*'Transformers - Loading'!AL29/100</f>
        <v>4.8793613907478735</v>
      </c>
      <c r="AM29" s="16">
        <f>$F29*'Transformers - Loading'!AM29/100</f>
        <v>3.5514172570846223</v>
      </c>
      <c r="AN29" s="16">
        <f>$F29*'Transformers - Loading'!AN29/100</f>
        <v>2.0589039769471373</v>
      </c>
      <c r="AO29" s="16">
        <f>$F29*'Transformers - Loading'!AO29/100</f>
        <v>2.0589039769471373</v>
      </c>
      <c r="AP29" s="16">
        <f>$F29*'Transformers - Loading'!AP29/100</f>
        <v>2.0589039769471373</v>
      </c>
      <c r="AQ29" s="16">
        <f>$F29*'Transformers - Loading'!AQ29/100</f>
        <v>2.0589039769471373</v>
      </c>
      <c r="AR29" s="16">
        <f>$F29*'Transformers - Loading'!AR29/100</f>
        <v>2.0589039769471373</v>
      </c>
      <c r="AS29" s="37">
        <f>$F29*'Transformers - Loading'!AS29/100</f>
        <v>2.0589039769471373</v>
      </c>
      <c r="AT29" s="37">
        <f>$F29*'Transformers - Loading'!AT29/100</f>
        <v>2.0589039769471373</v>
      </c>
      <c r="AU29" s="16"/>
      <c r="AV29" s="16">
        <f>$F29*'Transformers - Loading'!AV29/100</f>
        <v>0</v>
      </c>
      <c r="AW29" s="16">
        <f>$F29*'Transformers - Loading'!AW29/100</f>
        <v>0</v>
      </c>
      <c r="AX29" s="16">
        <f>$F29*'Transformers - Loading'!AX29/100</f>
        <v>0</v>
      </c>
      <c r="AY29" s="16">
        <f>$F29*'Transformers - Loading'!AY29/100</f>
        <v>0</v>
      </c>
      <c r="AZ29" s="16">
        <f>$F29*'Transformers - Loading'!AZ29/100</f>
        <v>0</v>
      </c>
      <c r="BA29" s="16">
        <f>$F29*'Transformers - Loading'!BA29/100</f>
        <v>0</v>
      </c>
      <c r="BB29" s="16">
        <f>$F29*'Transformers - Loading'!BB29/100</f>
        <v>0</v>
      </c>
      <c r="BC29" s="16">
        <f>$F29*'Transformers - Loading'!BC29/100</f>
        <v>0</v>
      </c>
      <c r="BD29" s="16">
        <f>$F29*'Transformers - Loading'!BD29/100</f>
        <v>0</v>
      </c>
      <c r="BE29" s="16">
        <f>$F29*'Transformers - Loading'!BE29/100</f>
        <v>0</v>
      </c>
      <c r="BF29" s="16">
        <f>$F29*'Transformers - Loading'!BF29/100</f>
        <v>0</v>
      </c>
      <c r="BG29" s="16">
        <f>$F29*'Transformers - Loading'!BG29/100</f>
        <v>0</v>
      </c>
      <c r="BH29" s="16">
        <f>$F29*'Transformers - Loading'!BH29/100</f>
        <v>0</v>
      </c>
      <c r="BI29" s="16">
        <f>$F29*'Transformers - Loading'!BI29/100</f>
        <v>4.8793613907478735</v>
      </c>
      <c r="BJ29" s="16">
        <f>$F29*'Transformers - Loading'!BJ29/100</f>
        <v>3.5514172570846223</v>
      </c>
      <c r="BK29" s="16">
        <f>$F29*'Transformers - Loading'!BK29/100</f>
        <v>2.0589039769471373</v>
      </c>
      <c r="BL29" s="16"/>
      <c r="BM29" s="16"/>
      <c r="BN29" s="16"/>
    </row>
    <row r="30" spans="5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2"/>
      <c r="J30" s="16">
        <f>$F30*'Transformers - Loading'!J30/100</f>
        <v>0</v>
      </c>
      <c r="K30" s="16">
        <f>$F30*'Transformers - Loading'!K30/100</f>
        <v>0</v>
      </c>
      <c r="L30" s="16">
        <f>$F30*'Transformers - Loading'!L30/100</f>
        <v>3.4209343571562044E-2</v>
      </c>
      <c r="M30" s="16">
        <f>$F30*'Transformers - Loading'!M30/100</f>
        <v>3.4209343571562044E-2</v>
      </c>
      <c r="N30" s="16">
        <f>$F30*'Transformers - Loading'!N30/100</f>
        <v>3.4209343571562044E-2</v>
      </c>
      <c r="O30" s="16">
        <f>$F30*'Transformers - Loading'!O30/100</f>
        <v>3.4209343571562044E-2</v>
      </c>
      <c r="P30" s="16">
        <f>$F30*'Transformers - Loading'!P30/100</f>
        <v>3.4209343571562044E-2</v>
      </c>
      <c r="Q30" s="16">
        <f>$F30*'Transformers - Loading'!Q30/100</f>
        <v>3.4209343571562044E-2</v>
      </c>
      <c r="R30" s="16">
        <f>$F30*'Transformers - Loading'!R30/100</f>
        <v>3.4209343571562044E-2</v>
      </c>
      <c r="S30" s="16">
        <f>$F30*'Transformers - Loading'!S30/100</f>
        <v>0</v>
      </c>
      <c r="T30" s="16">
        <f>$F30*'Transformers - Loading'!T30/100</f>
        <v>0</v>
      </c>
      <c r="U30" s="16">
        <f>$F30*'Transformers - Loading'!U30/100</f>
        <v>0</v>
      </c>
      <c r="V30" s="16">
        <f>$F30*'Transformers - Loading'!V30/100</f>
        <v>3.4003031123641891E-2</v>
      </c>
      <c r="W30" s="16">
        <f>$F30*'Transformers - Loading'!W30/100</f>
        <v>3.4003031123641891E-2</v>
      </c>
      <c r="X30" s="16">
        <f>$F30*'Transformers - Loading'!X30/100</f>
        <v>3.4003031123641891E-2</v>
      </c>
      <c r="Y30" s="16">
        <f>$F30*'Transformers - Loading'!Y30/100</f>
        <v>3.4003031123641891E-2</v>
      </c>
      <c r="Z30" s="37">
        <f>$F30*'Transformers - Loading'!Z30/100</f>
        <v>3.4003031123641891E-2</v>
      </c>
      <c r="AA30" s="16">
        <f>$F30*'Transformers - Loading'!AA30/100</f>
        <v>3.2752554421851959E-2</v>
      </c>
      <c r="AB30" s="16">
        <f>$F30*'Transformers - Loading'!AB30/100</f>
        <v>3.2752554421851959E-2</v>
      </c>
      <c r="AC30" s="16">
        <f>$F30*'Transformers - Loading'!AC30/100</f>
        <v>3.2623189815899824E-2</v>
      </c>
      <c r="AD30" s="16">
        <f>$F30*'Transformers - Loading'!AD30/100</f>
        <v>3.2623189815899824E-2</v>
      </c>
      <c r="AE30" s="16">
        <f>$F30*'Transformers - Loading'!AE30/100</f>
        <v>3.320275943344829E-2</v>
      </c>
      <c r="AF30" s="16">
        <f>$F30*'Transformers - Loading'!AF30/100</f>
        <v>3.3135481707819728E-2</v>
      </c>
      <c r="AG30" s="16">
        <f>$F30*'Transformers - Loading'!AG30/100</f>
        <v>3.4516905054605945E-2</v>
      </c>
      <c r="AH30" s="16">
        <f>$F30*'Transformers - Loading'!AH30/100</f>
        <v>3.4516905054605945E-2</v>
      </c>
      <c r="AI30" s="16">
        <f>$F30*'Transformers - Loading'!AI30/100</f>
        <v>3.2836480302636278E-2</v>
      </c>
      <c r="AJ30" s="16">
        <f>$F30*'Transformers - Loading'!AJ30/100</f>
        <v>3.2836480302636278E-2</v>
      </c>
      <c r="AK30" s="16">
        <f>$F30*'Transformers - Loading'!AK30/100</f>
        <v>3.2836480302636278E-2</v>
      </c>
      <c r="AL30" s="16">
        <f>$F30*'Transformers - Loading'!AL30/100</f>
        <v>3.4364436116032931E-2</v>
      </c>
      <c r="AM30" s="16">
        <f>$F30*'Transformers - Loading'!AM30/100</f>
        <v>3.3229253502298953E-2</v>
      </c>
      <c r="AN30" s="16">
        <f>$F30*'Transformers - Loading'!AN30/100</f>
        <v>3.4459785057228791E-2</v>
      </c>
      <c r="AO30" s="16">
        <f>$F30*'Transformers - Loading'!AO30/100</f>
        <v>3.4459785057228791E-2</v>
      </c>
      <c r="AP30" s="16">
        <f>$F30*'Transformers - Loading'!AP30/100</f>
        <v>3.4459785057228791E-2</v>
      </c>
      <c r="AQ30" s="16">
        <f>$F30*'Transformers - Loading'!AQ30/100</f>
        <v>3.4459785057228791E-2</v>
      </c>
      <c r="AR30" s="16">
        <f>$F30*'Transformers - Loading'!AR30/100</f>
        <v>3.4459785057228791E-2</v>
      </c>
      <c r="AS30" s="37">
        <f>$F30*'Transformers - Loading'!AS30/100</f>
        <v>3.4459785057228791E-2</v>
      </c>
      <c r="AT30" s="37">
        <f>$F30*'Transformers - Loading'!AT30/100</f>
        <v>3.4459785057228791E-2</v>
      </c>
      <c r="AU30" s="16"/>
      <c r="AV30" s="16">
        <f>$F30*'Transformers - Loading'!AV30/100</f>
        <v>3.4209343571562044E-2</v>
      </c>
      <c r="AW30" s="16">
        <f>$F30*'Transformers - Loading'!AW30/100</f>
        <v>3.4209343571562044E-2</v>
      </c>
      <c r="AX30" s="16">
        <f>$F30*'Transformers - Loading'!AX30/100</f>
        <v>3.4209343571562044E-2</v>
      </c>
      <c r="AY30" s="16">
        <f>$F30*'Transformers - Loading'!AY30/100</f>
        <v>3.4209343571562044E-2</v>
      </c>
      <c r="AZ30" s="16">
        <f>$F30*'Transformers - Loading'!AZ30/100</f>
        <v>3.4209343571562044E-2</v>
      </c>
      <c r="BA30" s="16">
        <f>$F30*'Transformers - Loading'!BA30/100</f>
        <v>0</v>
      </c>
      <c r="BB30" s="16">
        <f>$F30*'Transformers - Loading'!BB30/100</f>
        <v>3.4003031123641891E-2</v>
      </c>
      <c r="BC30" s="16">
        <f>$F30*'Transformers - Loading'!BC30/100</f>
        <v>3.2752554421851959E-2</v>
      </c>
      <c r="BD30" s="16">
        <f>$F30*'Transformers - Loading'!BD30/100</f>
        <v>3.2623189815899824E-2</v>
      </c>
      <c r="BE30" s="16">
        <f>$F30*'Transformers - Loading'!BE30/100</f>
        <v>3.320275943344829E-2</v>
      </c>
      <c r="BF30" s="16">
        <f>$F30*'Transformers - Loading'!BF30/100</f>
        <v>3.3135481707819728E-2</v>
      </c>
      <c r="BG30" s="16">
        <f>$F30*'Transformers - Loading'!BG30/100</f>
        <v>3.4516905054605945E-2</v>
      </c>
      <c r="BH30" s="16">
        <f>$F30*'Transformers - Loading'!BH30/100</f>
        <v>3.2836480302636278E-2</v>
      </c>
      <c r="BI30" s="16">
        <f>$F30*'Transformers - Loading'!BI30/100</f>
        <v>3.4364436116032931E-2</v>
      </c>
      <c r="BJ30" s="16">
        <f>$F30*'Transformers - Loading'!BJ30/100</f>
        <v>3.3229253502298953E-2</v>
      </c>
      <c r="BK30" s="16">
        <f>$F30*'Transformers - Loading'!BK30/100</f>
        <v>3.4459785057228791E-2</v>
      </c>
      <c r="BL30" s="16"/>
      <c r="BM30" s="16"/>
      <c r="BN30" s="16"/>
    </row>
    <row r="31" spans="5:66" ht="15" customHeight="1" x14ac:dyDescent="0.25">
      <c r="E31" s="11" t="s">
        <v>133</v>
      </c>
      <c r="F31" s="30">
        <v>43.166667938232422</v>
      </c>
      <c r="G31" s="30">
        <v>33</v>
      </c>
      <c r="H31" s="30">
        <v>0.68999999761581421</v>
      </c>
      <c r="I31" s="42"/>
      <c r="J31" s="16">
        <f>$F31*'Transformers - Loading'!J31/100</f>
        <v>0</v>
      </c>
      <c r="K31" s="16">
        <f>$F31*'Transformers - Loading'!K31/100</f>
        <v>0</v>
      </c>
      <c r="L31" s="16">
        <f>$F31*'Transformers - Loading'!L31/100</f>
        <v>1.1209849870967447E-8</v>
      </c>
      <c r="M31" s="16">
        <f>$F31*'Transformers - Loading'!M31/100</f>
        <v>1.1209849870967447E-8</v>
      </c>
      <c r="N31" s="16">
        <f>$F31*'Transformers - Loading'!N31/100</f>
        <v>1.1209849870967447E-8</v>
      </c>
      <c r="O31" s="16">
        <f>$F31*'Transformers - Loading'!O31/100</f>
        <v>1.1209849870967447E-8</v>
      </c>
      <c r="P31" s="16">
        <f>$F31*'Transformers - Loading'!P31/100</f>
        <v>1.1209849870967447E-8</v>
      </c>
      <c r="Q31" s="16">
        <f>$F31*'Transformers - Loading'!Q31/100</f>
        <v>1.1209849870967447E-8</v>
      </c>
      <c r="R31" s="16">
        <f>$F31*'Transformers - Loading'!R31/100</f>
        <v>1.1209849870967447E-8</v>
      </c>
      <c r="S31" s="16">
        <f>$F31*'Transformers - Loading'!S31/100</f>
        <v>0</v>
      </c>
      <c r="T31" s="16">
        <f>$F31*'Transformers - Loading'!T31/100</f>
        <v>0</v>
      </c>
      <c r="U31" s="16">
        <f>$F31*'Transformers - Loading'!U31/100</f>
        <v>0</v>
      </c>
      <c r="V31" s="16">
        <f>$F31*'Transformers - Loading'!V31/100</f>
        <v>1.1142176540638061E-8</v>
      </c>
      <c r="W31" s="16">
        <f>$F31*'Transformers - Loading'!W31/100</f>
        <v>1.1142176540638061E-8</v>
      </c>
      <c r="X31" s="16">
        <f>$F31*'Transformers - Loading'!X31/100</f>
        <v>1.1142176540638061E-8</v>
      </c>
      <c r="Y31" s="16">
        <f>$F31*'Transformers - Loading'!Y31/100</f>
        <v>1.1142176540638061E-8</v>
      </c>
      <c r="Z31" s="37">
        <f>$F31*'Transformers - Loading'!Z31/100</f>
        <v>1.1142176540638061E-8</v>
      </c>
      <c r="AA31" s="16">
        <f>$F31*'Transformers - Loading'!AA31/100</f>
        <v>9.6591767839052333E-9</v>
      </c>
      <c r="AB31" s="16">
        <f>$F31*'Transformers - Loading'!AB31/100</f>
        <v>9.6591767839052333E-9</v>
      </c>
      <c r="AC31" s="16">
        <f>$F31*'Transformers - Loading'!AC31/100</f>
        <v>9.6210303689358843E-9</v>
      </c>
      <c r="AD31" s="16">
        <f>$F31*'Transformers - Loading'!AD31/100</f>
        <v>9.6210303689358843E-9</v>
      </c>
      <c r="AE31" s="16">
        <f>$F31*'Transformers - Loading'!AE31/100</f>
        <v>9.7919724306819921E-9</v>
      </c>
      <c r="AF31" s="16">
        <f>$F31*'Transformers - Loading'!AF31/100</f>
        <v>9.7721164819726049E-9</v>
      </c>
      <c r="AG31" s="16">
        <f>$F31*'Transformers - Loading'!AG31/100</f>
        <v>1.112209017801579E-8</v>
      </c>
      <c r="AH31" s="16">
        <f>$F31*'Transformers - Loading'!AH31/100</f>
        <v>1.112209017801579E-8</v>
      </c>
      <c r="AI31" s="16">
        <f>$F31*'Transformers - Loading'!AI31/100</f>
        <v>9.6838822868195037E-9</v>
      </c>
      <c r="AJ31" s="16">
        <f>$F31*'Transformers - Loading'!AJ31/100</f>
        <v>9.6838822868195037E-9</v>
      </c>
      <c r="AK31" s="16">
        <f>$F31*'Transformers - Loading'!AK31/100</f>
        <v>9.6838822868195037E-9</v>
      </c>
      <c r="AL31" s="16">
        <f>$F31*'Transformers - Loading'!AL31/100</f>
        <v>1.107296977291537E-8</v>
      </c>
      <c r="AM31" s="16">
        <f>$F31*'Transformers - Loading'!AM31/100</f>
        <v>9.7997909521303925E-9</v>
      </c>
      <c r="AN31" s="16">
        <f>$F31*'Transformers - Loading'!AN31/100</f>
        <v>1.1103688987323818E-8</v>
      </c>
      <c r="AO31" s="16">
        <f>$F31*'Transformers - Loading'!AO31/100</f>
        <v>1.1103688987323818E-8</v>
      </c>
      <c r="AP31" s="16">
        <f>$F31*'Transformers - Loading'!AP31/100</f>
        <v>1.1103688987323818E-8</v>
      </c>
      <c r="AQ31" s="16">
        <f>$F31*'Transformers - Loading'!AQ31/100</f>
        <v>1.1103688987323818E-8</v>
      </c>
      <c r="AR31" s="16">
        <f>$F31*'Transformers - Loading'!AR31/100</f>
        <v>1.1103688987323818E-8</v>
      </c>
      <c r="AS31" s="37">
        <f>$F31*'Transformers - Loading'!AS31/100</f>
        <v>1.1103688987323818E-8</v>
      </c>
      <c r="AT31" s="37">
        <f>$F31*'Transformers - Loading'!AT31/100</f>
        <v>1.1103688987323818E-8</v>
      </c>
      <c r="AU31" s="16"/>
      <c r="AV31" s="16">
        <f>$F31*'Transformers - Loading'!AV31/100</f>
        <v>1.1209849870967447E-8</v>
      </c>
      <c r="AW31" s="16">
        <f>$F31*'Transformers - Loading'!AW31/100</f>
        <v>1.1209849870967447E-8</v>
      </c>
      <c r="AX31" s="16">
        <f>$F31*'Transformers - Loading'!AX31/100</f>
        <v>1.1209849870967447E-8</v>
      </c>
      <c r="AY31" s="16">
        <f>$F31*'Transformers - Loading'!AY31/100</f>
        <v>1.1209849870967447E-8</v>
      </c>
      <c r="AZ31" s="16">
        <f>$F31*'Transformers - Loading'!AZ31/100</f>
        <v>1.1209849870967447E-8</v>
      </c>
      <c r="BA31" s="16">
        <f>$F31*'Transformers - Loading'!BA31/100</f>
        <v>0</v>
      </c>
      <c r="BB31" s="16">
        <f>$F31*'Transformers - Loading'!BB31/100</f>
        <v>1.1142176540638061E-8</v>
      </c>
      <c r="BC31" s="16">
        <f>$F31*'Transformers - Loading'!BC31/100</f>
        <v>9.6591767839052333E-9</v>
      </c>
      <c r="BD31" s="16">
        <f>$F31*'Transformers - Loading'!BD31/100</f>
        <v>9.6210303689358843E-9</v>
      </c>
      <c r="BE31" s="16">
        <f>$F31*'Transformers - Loading'!BE31/100</f>
        <v>9.7919724306819921E-9</v>
      </c>
      <c r="BF31" s="16">
        <f>$F31*'Transformers - Loading'!BF31/100</f>
        <v>9.7721164819726049E-9</v>
      </c>
      <c r="BG31" s="16">
        <f>$F31*'Transformers - Loading'!BG31/100</f>
        <v>1.112209017801579E-8</v>
      </c>
      <c r="BH31" s="16">
        <f>$F31*'Transformers - Loading'!BH31/100</f>
        <v>9.6838822868195037E-9</v>
      </c>
      <c r="BI31" s="16">
        <f>$F31*'Transformers - Loading'!BI31/100</f>
        <v>1.107296977291537E-8</v>
      </c>
      <c r="BJ31" s="16">
        <f>$F31*'Transformers - Loading'!BJ31/100</f>
        <v>9.7997909521303925E-9</v>
      </c>
      <c r="BK31" s="16">
        <f>$F31*'Transformers - Loading'!BK31/100</f>
        <v>1.1103688987323818E-8</v>
      </c>
      <c r="BL31" s="16"/>
      <c r="BM31" s="16"/>
      <c r="BN31" s="16"/>
    </row>
    <row r="32" spans="5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2"/>
      <c r="J32" s="16">
        <f>$F32*'Transformers - Loading'!J32/100</f>
        <v>0</v>
      </c>
      <c r="K32" s="16">
        <f>$F32*'Transformers - Loading'!K32/100</f>
        <v>0</v>
      </c>
      <c r="L32" s="16">
        <f>$F32*'Transformers - Loading'!L32/100</f>
        <v>40.852353283667519</v>
      </c>
      <c r="M32" s="16">
        <f>$F32*'Transformers - Loading'!M32/100</f>
        <v>40.852353283667519</v>
      </c>
      <c r="N32" s="16">
        <f>$F32*'Transformers - Loading'!N32/100</f>
        <v>40.852353283667519</v>
      </c>
      <c r="O32" s="16">
        <f>$F32*'Transformers - Loading'!O32/100</f>
        <v>40.852353283667519</v>
      </c>
      <c r="P32" s="16">
        <f>$F32*'Transformers - Loading'!P32/100</f>
        <v>40.852353283667519</v>
      </c>
      <c r="Q32" s="16">
        <f>$F32*'Transformers - Loading'!Q32/100</f>
        <v>40.852353283667519</v>
      </c>
      <c r="R32" s="16">
        <f>$F32*'Transformers - Loading'!R32/100</f>
        <v>40.852353283667519</v>
      </c>
      <c r="S32" s="16">
        <f>$F32*'Transformers - Loading'!S32/100</f>
        <v>0</v>
      </c>
      <c r="T32" s="16">
        <f>$F32*'Transformers - Loading'!T32/100</f>
        <v>0</v>
      </c>
      <c r="U32" s="16">
        <f>$F32*'Transformers - Loading'!U32/100</f>
        <v>0</v>
      </c>
      <c r="V32" s="16">
        <f>$F32*'Transformers - Loading'!V32/100</f>
        <v>8.4899597066936325E-2</v>
      </c>
      <c r="W32" s="16">
        <f>$F32*'Transformers - Loading'!W32/100</f>
        <v>8.4899597066936325E-2</v>
      </c>
      <c r="X32" s="16">
        <f>$F32*'Transformers - Loading'!X32/100</f>
        <v>8.4899597066936325E-2</v>
      </c>
      <c r="Y32" s="16">
        <f>$F32*'Transformers - Loading'!Y32/100</f>
        <v>8.4899597066936325E-2</v>
      </c>
      <c r="Z32" s="37">
        <f>$F32*'Transformers - Loading'!Z32/100</f>
        <v>8.4899597066936325E-2</v>
      </c>
      <c r="AA32" s="16">
        <f>$F32*'Transformers - Loading'!AA32/100</f>
        <v>4.7843457369138843E-2</v>
      </c>
      <c r="AB32" s="16">
        <f>$F32*'Transformers - Loading'!AB32/100</f>
        <v>4.7843457369138843E-2</v>
      </c>
      <c r="AC32" s="16">
        <f>$F32*'Transformers - Loading'!AC32/100</f>
        <v>4.7654487476779368E-2</v>
      </c>
      <c r="AD32" s="16">
        <f>$F32*'Transformers - Loading'!AD32/100</f>
        <v>4.7654487476779368E-2</v>
      </c>
      <c r="AE32" s="16">
        <f>$F32*'Transformers - Loading'!AE32/100</f>
        <v>4.8501343499916923E-2</v>
      </c>
      <c r="AF32" s="16">
        <f>$F32*'Transformers - Loading'!AF32/100</f>
        <v>4.8403066725729443E-2</v>
      </c>
      <c r="AG32" s="16">
        <f>$F32*'Transformers - Loading'!AG32/100</f>
        <v>5.9791628441603108E-2</v>
      </c>
      <c r="AH32" s="16">
        <f>$F32*'Transformers - Loading'!AH32/100</f>
        <v>5.9791628441603108E-2</v>
      </c>
      <c r="AI32" s="16">
        <f>$F32*'Transformers - Loading'!AI32/100</f>
        <v>4.7966067566686234E-2</v>
      </c>
      <c r="AJ32" s="16">
        <f>$F32*'Transformers - Loading'!AJ32/100</f>
        <v>4.7966067566686234E-2</v>
      </c>
      <c r="AK32" s="16">
        <f>$F32*'Transformers - Loading'!AK32/100</f>
        <v>4.7966067566686234E-2</v>
      </c>
      <c r="AL32" s="16">
        <f>$F32*'Transformers - Loading'!AL32/100</f>
        <v>5.9555373005039006E-2</v>
      </c>
      <c r="AM32" s="16">
        <f>$F32*'Transformers - Loading'!AM32/100</f>
        <v>4.8540045036828169E-2</v>
      </c>
      <c r="AN32" s="16">
        <f>$F32*'Transformers - Loading'!AN32/100</f>
        <v>5.9719489542359117E-2</v>
      </c>
      <c r="AO32" s="16">
        <f>$F32*'Transformers - Loading'!AO32/100</f>
        <v>5.9719489542359117E-2</v>
      </c>
      <c r="AP32" s="16">
        <f>$F32*'Transformers - Loading'!AP32/100</f>
        <v>5.9719489542359117E-2</v>
      </c>
      <c r="AQ32" s="16">
        <f>$F32*'Transformers - Loading'!AQ32/100</f>
        <v>5.9719489542359117E-2</v>
      </c>
      <c r="AR32" s="16">
        <f>$F32*'Transformers - Loading'!AR32/100</f>
        <v>5.9719489542359117E-2</v>
      </c>
      <c r="AS32" s="37">
        <f>$F32*'Transformers - Loading'!AS32/100</f>
        <v>5.9719489542359117E-2</v>
      </c>
      <c r="AT32" s="37">
        <f>$F32*'Transformers - Loading'!AT32/100</f>
        <v>5.9719489542359117E-2</v>
      </c>
      <c r="AU32" s="16"/>
      <c r="AV32" s="16">
        <f>$F32*'Transformers - Loading'!AV32/100</f>
        <v>40.852353283667519</v>
      </c>
      <c r="AW32" s="16">
        <f>$F32*'Transformers - Loading'!AW32/100</f>
        <v>40.852353283667519</v>
      </c>
      <c r="AX32" s="16">
        <f>$F32*'Transformers - Loading'!AX32/100</f>
        <v>40.852353283667519</v>
      </c>
      <c r="AY32" s="16">
        <f>$F32*'Transformers - Loading'!AY32/100</f>
        <v>40.852353283667519</v>
      </c>
      <c r="AZ32" s="16">
        <f>$F32*'Transformers - Loading'!AZ32/100</f>
        <v>40.852353283667519</v>
      </c>
      <c r="BA32" s="16">
        <f>$F32*'Transformers - Loading'!BA32/100</f>
        <v>0</v>
      </c>
      <c r="BB32" s="16">
        <f>$F32*'Transformers - Loading'!BB32/100</f>
        <v>8.4899597066936325E-2</v>
      </c>
      <c r="BC32" s="16">
        <f>$F32*'Transformers - Loading'!BC32/100</f>
        <v>4.7843457369138843E-2</v>
      </c>
      <c r="BD32" s="16">
        <f>$F32*'Transformers - Loading'!BD32/100</f>
        <v>4.7654487476779368E-2</v>
      </c>
      <c r="BE32" s="16">
        <f>$F32*'Transformers - Loading'!BE32/100</f>
        <v>4.8501343499916923E-2</v>
      </c>
      <c r="BF32" s="16">
        <f>$F32*'Transformers - Loading'!BF32/100</f>
        <v>4.8403066725729443E-2</v>
      </c>
      <c r="BG32" s="16">
        <f>$F32*'Transformers - Loading'!BG32/100</f>
        <v>5.9791628441603108E-2</v>
      </c>
      <c r="BH32" s="16">
        <f>$F32*'Transformers - Loading'!BH32/100</f>
        <v>4.7966067566686234E-2</v>
      </c>
      <c r="BI32" s="16">
        <f>$F32*'Transformers - Loading'!BI32/100</f>
        <v>5.9555373005039006E-2</v>
      </c>
      <c r="BJ32" s="16">
        <f>$F32*'Transformers - Loading'!BJ32/100</f>
        <v>4.8540045036828169E-2</v>
      </c>
      <c r="BK32" s="16">
        <f>$F32*'Transformers - Loading'!BK32/100</f>
        <v>5.9719489542359117E-2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2"/>
      <c r="J33" s="16">
        <f>$F33*'Transformers - Loading'!J33/100</f>
        <v>0</v>
      </c>
      <c r="K33" s="16">
        <f>$F33*'Transformers - Loading'!K33/100</f>
        <v>0</v>
      </c>
      <c r="L33" s="16">
        <f>$F33*'Transformers - Loading'!L33/100</f>
        <v>42.006665365916064</v>
      </c>
      <c r="M33" s="16">
        <f>$F33*'Transformers - Loading'!M33/100</f>
        <v>42.006665365916064</v>
      </c>
      <c r="N33" s="16">
        <f>$F33*'Transformers - Loading'!N33/100</f>
        <v>42.006665365916064</v>
      </c>
      <c r="O33" s="16">
        <f>$F33*'Transformers - Loading'!O33/100</f>
        <v>42.006665365916064</v>
      </c>
      <c r="P33" s="16">
        <f>$F33*'Transformers - Loading'!P33/100</f>
        <v>42.006665365916064</v>
      </c>
      <c r="Q33" s="16">
        <f>$F33*'Transformers - Loading'!Q33/100</f>
        <v>42.006665365916064</v>
      </c>
      <c r="R33" s="16">
        <f>$F33*'Transformers - Loading'!R33/100</f>
        <v>42.006665365916064</v>
      </c>
      <c r="S33" s="16">
        <f>$F33*'Transformers - Loading'!S33/100</f>
        <v>0</v>
      </c>
      <c r="T33" s="16">
        <f>$F33*'Transformers - Loading'!T33/100</f>
        <v>0</v>
      </c>
      <c r="U33" s="16">
        <f>$F33*'Transformers - Loading'!U33/100</f>
        <v>0</v>
      </c>
      <c r="V33" s="16">
        <f>$F33*'Transformers - Loading'!V33/100</f>
        <v>0</v>
      </c>
      <c r="W33" s="16">
        <f>$F33*'Transformers - Loading'!W33/100</f>
        <v>0</v>
      </c>
      <c r="X33" s="16">
        <f>$F33*'Transformers - Loading'!X33/100</f>
        <v>0</v>
      </c>
      <c r="Y33" s="16">
        <f>$F33*'Transformers - Loading'!Y33/100</f>
        <v>0</v>
      </c>
      <c r="Z33" s="37">
        <f>$F33*'Transformers - Loading'!Z33/100</f>
        <v>0</v>
      </c>
      <c r="AA33" s="16">
        <f>$F33*'Transformers - Loading'!AA33/100</f>
        <v>0</v>
      </c>
      <c r="AB33" s="16">
        <f>$F33*'Transformers - Loading'!AB33/100</f>
        <v>0</v>
      </c>
      <c r="AC33" s="16">
        <f>$F33*'Transformers - Loading'!AC33/100</f>
        <v>0</v>
      </c>
      <c r="AD33" s="16">
        <f>$F33*'Transformers - Loading'!AD33/100</f>
        <v>0</v>
      </c>
      <c r="AE33" s="16">
        <f>$F33*'Transformers - Loading'!AE33/100</f>
        <v>0</v>
      </c>
      <c r="AF33" s="16">
        <f>$F33*'Transformers - Loading'!AF33/100</f>
        <v>0</v>
      </c>
      <c r="AG33" s="16">
        <f>$F33*'Transformers - Loading'!AG33/100</f>
        <v>0</v>
      </c>
      <c r="AH33" s="16">
        <f>$F33*'Transformers - Loading'!AH33/100</f>
        <v>0</v>
      </c>
      <c r="AI33" s="16">
        <f>$F33*'Transformers - Loading'!AI33/100</f>
        <v>0</v>
      </c>
      <c r="AJ33" s="16">
        <f>$F33*'Transformers - Loading'!AJ33/100</f>
        <v>0</v>
      </c>
      <c r="AK33" s="16">
        <f>$F33*'Transformers - Loading'!AK33/100</f>
        <v>0</v>
      </c>
      <c r="AL33" s="16">
        <f>$F33*'Transformers - Loading'!AL33/100</f>
        <v>0</v>
      </c>
      <c r="AM33" s="16">
        <f>$F33*'Transformers - Loading'!AM33/100</f>
        <v>0</v>
      </c>
      <c r="AN33" s="16">
        <f>$F33*'Transformers - Loading'!AN33/100</f>
        <v>0</v>
      </c>
      <c r="AO33" s="16">
        <f>$F33*'Transformers - Loading'!AO33/100</f>
        <v>0</v>
      </c>
      <c r="AP33" s="16">
        <f>$F33*'Transformers - Loading'!AP33/100</f>
        <v>0</v>
      </c>
      <c r="AQ33" s="16">
        <f>$F33*'Transformers - Loading'!AQ33/100</f>
        <v>0</v>
      </c>
      <c r="AR33" s="16">
        <f>$F33*'Transformers - Loading'!AR33/100</f>
        <v>0</v>
      </c>
      <c r="AS33" s="37">
        <f>$F33*'Transformers - Loading'!AS33/100</f>
        <v>0</v>
      </c>
      <c r="AT33" s="37">
        <f>$F33*'Transformers - Loading'!AT33/100</f>
        <v>0</v>
      </c>
      <c r="AU33" s="16"/>
      <c r="AV33" s="16">
        <f>$F33*'Transformers - Loading'!AV33/100</f>
        <v>42.006665365916064</v>
      </c>
      <c r="AW33" s="16">
        <f>$F33*'Transformers - Loading'!AW33/100</f>
        <v>42.006665365916064</v>
      </c>
      <c r="AX33" s="16">
        <f>$F33*'Transformers - Loading'!AX33/100</f>
        <v>42.006665365916064</v>
      </c>
      <c r="AY33" s="16">
        <f>$F33*'Transformers - Loading'!AY33/100</f>
        <v>42.006665365916064</v>
      </c>
      <c r="AZ33" s="16">
        <f>$F33*'Transformers - Loading'!AZ33/100</f>
        <v>42.006665365916064</v>
      </c>
      <c r="BA33" s="16">
        <f>$F33*'Transformers - Loading'!BA33/100</f>
        <v>0</v>
      </c>
      <c r="BB33" s="16">
        <f>$F33*'Transformers - Loading'!BB33/100</f>
        <v>0</v>
      </c>
      <c r="BC33" s="16">
        <f>$F33*'Transformers - Loading'!BC33/100</f>
        <v>0</v>
      </c>
      <c r="BD33" s="16">
        <f>$F33*'Transformers - Loading'!BD33/100</f>
        <v>0</v>
      </c>
      <c r="BE33" s="16">
        <f>$F33*'Transformers - Loading'!BE33/100</f>
        <v>0</v>
      </c>
      <c r="BF33" s="16">
        <f>$F33*'Transformers - Loading'!BF33/100</f>
        <v>0</v>
      </c>
      <c r="BG33" s="16">
        <f>$F33*'Transformers - Loading'!BG33/100</f>
        <v>0</v>
      </c>
      <c r="BH33" s="16">
        <f>$F33*'Transformers - Loading'!BH33/100</f>
        <v>0</v>
      </c>
      <c r="BI33" s="16">
        <f>$F33*'Transformers - Loading'!BI33/100</f>
        <v>0</v>
      </c>
      <c r="BJ33" s="16">
        <f>$F33*'Transformers - Loading'!BJ33/100</f>
        <v>0</v>
      </c>
      <c r="BK33" s="16">
        <f>$F33*'Transformers - Loading'!BK33/100</f>
        <v>0</v>
      </c>
      <c r="BL33" s="16"/>
      <c r="BM33" s="16"/>
      <c r="BN33" s="16"/>
    </row>
    <row r="34" spans="5:66" ht="15" customHeight="1" x14ac:dyDescent="0.25">
      <c r="E34" s="11"/>
      <c r="F34" s="30"/>
      <c r="G34" s="30"/>
      <c r="H34" s="30"/>
      <c r="I34" s="4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/>
      <c r="F35" s="30"/>
      <c r="G35" s="30"/>
      <c r="H35" s="30"/>
      <c r="I35" s="4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11"/>
      <c r="F42" s="30"/>
      <c r="G42" s="30"/>
      <c r="H42" s="30"/>
      <c r="I42" s="4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150">
    <cfRule type="cellIs" dxfId="148" priority="6" operator="greaterThanOrEqual">
      <formula>90</formula>
    </cfRule>
  </conditionalFormatting>
  <conditionalFormatting sqref="E9:I150 AV9:BN150">
    <cfRule type="cellIs" dxfId="147" priority="5" operator="equal">
      <formula>""</formula>
    </cfRule>
  </conditionalFormatting>
  <conditionalFormatting sqref="J9:J150 K9:AT33">
    <cfRule type="cellIs" dxfId="146" priority="4" operator="greaterThanOrEqual">
      <formula>90</formula>
    </cfRule>
  </conditionalFormatting>
  <conditionalFormatting sqref="J9:J150 K9:AT33">
    <cfRule type="cellIs" dxfId="145" priority="3" operator="equal">
      <formula>""</formula>
    </cfRule>
  </conditionalFormatting>
  <conditionalFormatting sqref="K34:AU150 AU9:AU33">
    <cfRule type="cellIs" dxfId="144" priority="2" operator="greaterThanOrEqual">
      <formula>90</formula>
    </cfRule>
  </conditionalFormatting>
  <conditionalFormatting sqref="K34:AU150 AU9:AU33">
    <cfRule type="cellIs" dxfId="143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CB153"/>
  <sheetViews>
    <sheetView showGridLines="0" topLeftCell="A25" zoomScale="80" zoomScaleNormal="80" workbookViewId="0">
      <selection activeCell="AS38" sqref="AS38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7" width="15.7109375" style="25" customWidth="1"/>
    <col min="8" max="9" width="15.7109375" style="4" customWidth="1"/>
    <col min="10" max="10" width="2.7109375" style="4" customWidth="1"/>
    <col min="11" max="47" width="15.7109375" style="4" customWidth="1"/>
    <col min="48" max="48" width="10.140625" style="4" customWidth="1"/>
    <col min="49" max="67" width="15.7109375" style="4" customWidth="1"/>
    <col min="68" max="68" width="2.7109375" style="2" customWidth="1"/>
    <col min="69" max="80" width="0" style="2" hidden="1" customWidth="1"/>
    <col min="81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0</v>
      </c>
      <c r="D5" s="10"/>
      <c r="E5" s="10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78" customHeight="1" x14ac:dyDescent="0.25">
      <c r="E6" s="2"/>
      <c r="F6" s="28"/>
      <c r="G6" s="28"/>
      <c r="H6" s="2"/>
      <c r="I6" s="46"/>
      <c r="J6" s="2"/>
      <c r="K6" s="38" t="str">
        <f>IF('Generators - Active Power'!I6="","",'Generators - Active Power'!I6)</f>
        <v>Post black-out</v>
      </c>
      <c r="L6" s="38" t="str">
        <f>IF('Generators - Active Power'!J6="","",'Generators - Active Power'!J6)</f>
        <v>Pre-restoration</v>
      </c>
      <c r="M6" s="38" t="str">
        <f>IF('Generators - Active Power'!K6="","",'Generators - Active Power'!K6)</f>
        <v>Energise Steven's Croft</v>
      </c>
      <c r="N6" s="38" t="str">
        <f>IF('Generators - Active Power'!L6="","",'Generators - Active Power'!L6)</f>
        <v>1.1 Energise Steven's croft BB
(CUSTOMER)</v>
      </c>
      <c r="O6" s="38" t="str">
        <f>IF('Generators - Active Power'!M6="","",'Generators - Active Power'!M6)</f>
        <v>1.2 Energise Steven's Croft cable to Chapelcross
(CHAP)</v>
      </c>
      <c r="P6" s="38" t="str">
        <f>IF('Generators - Active Power'!N6="","",'Generators - Active Power'!N6)</f>
        <v>2.1 Energise Minsca PoC
(MINSCA WF)</v>
      </c>
      <c r="Q6" s="38" t="str">
        <f>IF('Generators - Active Power'!O6="","",'Generators - Active Power'!O6)</f>
        <v>2.2 Energise Minsca WF
(CUSTOMER)</v>
      </c>
      <c r="R6" s="38" t="str">
        <f>IF('Generators - Active Power'!P6="","",'Generators - Active Power'!P6)</f>
        <v xml:space="preserve">3.1 Energise Ewe Hill 1 PoC
(12) </v>
      </c>
      <c r="S6" s="38" t="str">
        <f>IF('Generators - Active Power'!Q6="","",'Generators - Active Power'!Q6)</f>
        <v>3.2 Energise Ewe Hill WF
(CUSTOMER)</v>
      </c>
      <c r="T6" s="38" t="str">
        <f>IF('Generators - Active Power'!R6="","",'Generators - Active Power'!R6)</f>
        <v>4.1 Energise Chapelcross Grid 1 132/33kV Trfr
(698-10)</v>
      </c>
      <c r="U6" s="38" t="str">
        <f>IF('Generators - Active Power'!S6="","",'Generators - Active Power'!S6)</f>
        <v>4.2 Energise Chapelcross 132kV M1 BB
(698-710)</v>
      </c>
      <c r="V6" s="38" t="str">
        <f>IF('Generators - Active Power'!T6="","",'Generators - Active Power'!T6)</f>
        <v>4.3 Energise Chapelcross - Gretna 1 132kV circuit
(698-1105)</v>
      </c>
      <c r="W6" s="38" t="str">
        <f>IF('Generators - Active Power'!U6="","",'Generators - Active Power'!U6)</f>
        <v>5.1 Close Gretna CB, energise Gretna 132kV BB 
(305)</v>
      </c>
      <c r="X6" s="38" t="str">
        <f>IF('Generators - Active Power'!V6="","",'Generators - Active Power'!V6)</f>
        <v>5.2 Energise Gretna SGT1 400/132kV
(780)</v>
      </c>
      <c r="Y6" s="38" t="str">
        <f>IF('Generators - Active Power'!W6="","",'Generators - Active Power'!W6)</f>
        <v>5.3 Energise Gretna - Ewe Hill 2 132kV circuit
(805)</v>
      </c>
      <c r="Z6" s="38" t="str">
        <f>IF('Generators - Active Power'!X6="","",'Generators - Active Power'!X6)</f>
        <v>5.4 Energise Ewe Hill 2 WF
(GRID 1)</v>
      </c>
      <c r="AA6" s="38" t="str">
        <f>IF('Generators - Active Power'!Y6="","",'Generators - Active Power'!Y6)</f>
        <v>5.5 Energise Ewe Hill 2 circuits (WG2)</v>
      </c>
      <c r="AB6" s="38" t="str">
        <f>IF('Generators - Active Power'!Z6="","",'Generators - Active Power'!Z6)</f>
        <v>6.1 Energise Chapelcross - Annan circuit 1 (698-14)</v>
      </c>
      <c r="AC6" s="38" t="str">
        <f>IF('Generators - Active Power'!AA6="","",'Generators - Active Power'!AA6)</f>
        <v>6.2 Energise Chapelcross - Annan circuit 2
(698-23)</v>
      </c>
      <c r="AD6" s="38" t="str">
        <f>IF('Generators - Active Power'!AB6="","",'Generators - Active Power'!AB6)</f>
        <v>7.1 Energise Middlebie SWS - Middlebie circuit
(780-11)</v>
      </c>
      <c r="AE6" s="38" t="str">
        <f>IF('Generators - Active Power'!AC6="","",'Generators - Active Power'!AC6)</f>
        <v>8.1 Minsca WF, Ewe Hill 1 WF, Ewe Hill 2 WF to produce 20% MW</v>
      </c>
      <c r="AF6" s="38" t="str">
        <f>IF('Generators - Active Power'!AD6="","",'Generators - Active Power'!AD6)</f>
        <v>8.2 Energise Middlebie SWS - Langholm circuit 1 
(780-14)</v>
      </c>
      <c r="AG6" s="38" t="str">
        <f>IF('Generators - Active Power'!AE6="","",'Generators - Active Power'!AE6)</f>
        <v>9.1 Energise Chapelcross - Gretna circuit 2
(698-11)</v>
      </c>
      <c r="AH6" s="38" t="str">
        <f>IF('Generators - Active Power'!AF6="","",'Generators - Active Power'!AF6)</f>
        <v>10.1 Energise Chapelcross - Gretna circuit 1, Langholm 2, Newcastleton
(698-21)</v>
      </c>
      <c r="AI6" s="38" t="str">
        <f>IF('Generators - Active Power'!AG6="","",'Generators - Active Power'!AG6)</f>
        <v>11.1 Minsca WF, Ewe Hill 1 WF, Ewe Hill 2 WF to produce 25% MW</v>
      </c>
      <c r="AJ6" s="38" t="str">
        <f>IF('Generators - Active Power'!AH6="","",'Generators - Active Power'!AH6)</f>
        <v>11.2 Energise Chapelcross -Lockerbie circuit 1
(698-13)</v>
      </c>
      <c r="AK6" s="38" t="str">
        <f>IF('Generators - Active Power'!AI6="","",'Generators - Active Power'!AI6)</f>
        <v>11.3 Minsca WF, Ewe Hill 1 WF to produce 45% MW</v>
      </c>
      <c r="AL6" s="38" t="str">
        <f>IF('Generators - Active Power'!AJ6="","",'Generators - Active Power'!AJ6)</f>
        <v>11.4 Energise Chapelcross -Lockerbie circuit 2
(698-22)</v>
      </c>
      <c r="AM6" s="38" t="str">
        <f>IF('Generators - Active Power'!AK6="","",'Generators - Active Power'!AK6)</f>
        <v>12.1 Energise Lockerbie - Kirkbank and Moffat 1
(694-13)</v>
      </c>
      <c r="AN6" s="38" t="str">
        <f>IF('Generators - Active Power'!AL6="","",'Generators - Active Power'!AL6)</f>
        <v>13.1 Energise Lockerbie - Moffat 2
(694-23)</v>
      </c>
      <c r="AO6" s="38" t="str">
        <f>IF('Generators - Active Power'!AM6="","",'Generators - Active Power'!AM6)</f>
        <v>14.1 Close Annan 11kV bus section 
(662-01)</v>
      </c>
      <c r="AP6" s="38" t="str">
        <f>IF('Generators - Active Power'!AN6="","",'Generators - Active Power'!AN6)</f>
        <v>14.2 Close Lockerbie 11kV bus section 
(679-01)</v>
      </c>
      <c r="AQ6" s="38" t="str">
        <f>IF('Generators - Active Power'!AO6="","",'Generators - Active Power'!AO6)</f>
        <v>14.3 Close Moffat 11kV bus section 
(683-01)</v>
      </c>
      <c r="AR6" s="38" t="str">
        <f>IF('Generators - Active Power'!AP6="","",'Generators - Active Power'!AP6)</f>
        <v>14.4 Connect Langholm T2 
(676-20)</v>
      </c>
      <c r="AS6" s="38" t="str">
        <f>IF('Generators - Active Power'!AQ6="","",'Generators - Active Power'!AQ6)</f>
        <v>14.5 Connect Gretna T1
(673-10)</v>
      </c>
      <c r="AT6" s="38" t="str">
        <f>IF('Generators - Active Power'!AR6="","",'Generators - Active Power'!AR6)</f>
        <v>15.1 Energise Gretna 400kV B/B from Harker
(X605)</v>
      </c>
      <c r="AU6" s="38" t="str">
        <f>IF('Generators - Active Power'!AS6="","",'Generators - Active Power'!AS6)</f>
        <v>15.2 Connect Transmisison network to Chapelcross DRZ via SGT1
(X510)</v>
      </c>
      <c r="AV6" s="38"/>
      <c r="AW6" s="50" t="str">
        <f>IF('Generators - Active Power'!AU6="","",'Generators - Active Power'!AU6)</f>
        <v>Stevens Croft energised</v>
      </c>
      <c r="AX6" s="50" t="str">
        <f>IF('Generators - Active Power'!AV6="","",'Generators - Active Power'!AV6)</f>
        <v>Steven's croft SPD brkr closed and line to Chapelcross energised</v>
      </c>
      <c r="AY6" s="50" t="str">
        <f>IF('Generators - Active Power'!AW6="","",'Generators - Active Power'!AW6)</f>
        <v>Chapelcross 33kV B/B energised</v>
      </c>
      <c r="AZ6" s="50" t="str">
        <f>IF('Generators - Active Power'!AX6="","",'Generators - Active Power'!AX6)</f>
        <v>Circuit Minsca WF energised</v>
      </c>
      <c r="BA6" s="50" t="str">
        <f>IF('Generators - Active Power'!AY6="","",'Generators - Active Power'!AY6)</f>
        <v>Circuit to Ewe Hill WF energised</v>
      </c>
      <c r="BB6" s="50" t="str">
        <f>IF('Generators - Active Power'!AZ6="","",'Generators - Active Power'!AZ6)</f>
        <v>Grid trfr  1 + Chapelcross - Gretna line energised</v>
      </c>
      <c r="BC6" s="50" t="str">
        <f>IF('Generators - Active Power'!BA6="","",'Generators - Active Power'!BA6)</f>
        <v>Gretna 132kV brkr closed</v>
      </c>
      <c r="BD6" s="50" t="str">
        <f>IF('Generators - Active Power'!BB6="","",'Generators - Active Power'!BB6)</f>
        <v>Annan energised</v>
      </c>
      <c r="BE6" s="50" t="str">
        <f>IF('Generators - Active Power'!BC6="","",'Generators - Active Power'!BC6)</f>
        <v>Middelbie energised</v>
      </c>
      <c r="BF6" s="50" t="str">
        <f>IF('Generators - Active Power'!BD6="","",'Generators - Active Power'!BD6)</f>
        <v>Langholm energised</v>
      </c>
      <c r="BG6" s="50" t="str">
        <f>IF('Generators - Active Power'!BE6="","",'Generators - Active Power'!BE6)</f>
        <v>Gretna B energised</v>
      </c>
      <c r="BH6" s="50" t="str">
        <f>IF('Generators - Active Power'!BF6="","",'Generators - Active Power'!BF6)</f>
        <v>GretnaA + Newcastleton</v>
      </c>
      <c r="BI6" s="50" t="str">
        <f>IF('Generators - Active Power'!BG6="","",'Generators - Active Power'!BG6)</f>
        <v>LockerbieA + B</v>
      </c>
      <c r="BJ6" s="50" t="str">
        <f>IF('Generators - Active Power'!BH6="","",'Generators - Active Power'!BH6)</f>
        <v>Kirkbank + Moffat A</v>
      </c>
      <c r="BK6" s="50" t="str">
        <f>IF('Generators - Active Power'!BI6="","",'Generators - Active Power'!BI6)</f>
        <v>Moffat B</v>
      </c>
      <c r="BL6" s="50" t="str">
        <f>IF('Generators - Active Power'!BJ6="","",'Generators - Active Power'!BJ6)</f>
        <v>Restore to normal</v>
      </c>
      <c r="BM6" s="2"/>
      <c r="BN6" s="2"/>
      <c r="BO6" s="2"/>
    </row>
    <row r="7" spans="1:68" x14ac:dyDescent="0.25">
      <c r="E7" s="2"/>
      <c r="F7" s="28"/>
      <c r="G7" s="28"/>
      <c r="H7" s="2"/>
      <c r="I7" s="38"/>
      <c r="J7" s="2"/>
      <c r="K7" s="21" t="s">
        <v>10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6">
        <v>0</v>
      </c>
      <c r="AX7" s="36" t="s">
        <v>290</v>
      </c>
      <c r="AY7" s="36" t="s">
        <v>290</v>
      </c>
      <c r="AZ7" s="36" t="s">
        <v>289</v>
      </c>
      <c r="BA7" s="36">
        <v>5.6</v>
      </c>
      <c r="BB7" s="36" t="s">
        <v>291</v>
      </c>
      <c r="BC7" s="36" t="s">
        <v>292</v>
      </c>
      <c r="BD7" s="36" t="s">
        <v>293</v>
      </c>
      <c r="BE7" s="36" t="s">
        <v>295</v>
      </c>
      <c r="BF7" s="36">
        <v>18</v>
      </c>
      <c r="BG7" s="36">
        <v>19</v>
      </c>
      <c r="BH7" s="36" t="s">
        <v>294</v>
      </c>
      <c r="BI7" s="36" t="s">
        <v>296</v>
      </c>
      <c r="BJ7" s="36">
        <v>25</v>
      </c>
      <c r="BK7" s="36">
        <v>26</v>
      </c>
      <c r="BL7" s="36" t="s">
        <v>297</v>
      </c>
      <c r="BM7" s="2"/>
      <c r="BN7" s="2"/>
      <c r="BO7" s="2"/>
    </row>
    <row r="8" spans="1:68" x14ac:dyDescent="0.25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Step -2</v>
      </c>
      <c r="L8" s="18" t="str">
        <f>IF('Generators - Active Power'!J8="","",'Generators - Active Power'!J8)</f>
        <v>Step -1</v>
      </c>
      <c r="M8" s="18" t="str">
        <f>IF('Generators - Active Power'!K8="","",'Generators - Active Power'!K8)</f>
        <v>Step 0</v>
      </c>
      <c r="N8" s="18" t="str">
        <f>IF('Generators - Active Power'!L8="","",'Generators - Active Power'!L8)</f>
        <v>Step 1</v>
      </c>
      <c r="O8" s="18" t="str">
        <f>IF('Generators - Active Power'!M8="","",'Generators - Active Power'!M8)</f>
        <v>Step 2</v>
      </c>
      <c r="P8" s="18" t="str">
        <f>IF('Generators - Active Power'!N8="","",'Generators - Active Power'!N8)</f>
        <v>Step 3</v>
      </c>
      <c r="Q8" s="18" t="str">
        <f>IF('Generators - Active Power'!O8="","",'Generators - Active Power'!O8)</f>
        <v>Step 4</v>
      </c>
      <c r="R8" s="18" t="str">
        <f>IF('Generators - Active Power'!P8="","",'Generators - Active Power'!P8)</f>
        <v>Step 5</v>
      </c>
      <c r="S8" s="18" t="str">
        <f>IF('Generators - Active Power'!Q8="","",'Generators - Active Power'!Q8)</f>
        <v>Step 6</v>
      </c>
      <c r="T8" s="18" t="str">
        <f>IF('Generators - Active Power'!R8="","",'Generators - Active Power'!R8)</f>
        <v>Step 7</v>
      </c>
      <c r="U8" s="18" t="str">
        <f>IF('Generators - Active Power'!S8="","",'Generators - Active Power'!S8)</f>
        <v>Step 8</v>
      </c>
      <c r="V8" s="18" t="str">
        <f>IF('Generators - Active Power'!T8="","",'Generators - Active Power'!T8)</f>
        <v>Step 9</v>
      </c>
      <c r="W8" s="18" t="str">
        <f>IF('Generators - Active Power'!U8="","",'Generators - Active Power'!U8)</f>
        <v>Step 10</v>
      </c>
      <c r="X8" s="18" t="str">
        <f>IF('Generators - Active Power'!V8="","",'Generators - Active Power'!V8)</f>
        <v>Step 11</v>
      </c>
      <c r="Y8" s="18" t="str">
        <f>IF('Generators - Active Power'!W8="","",'Generators - Active Power'!W8)</f>
        <v>Step 12</v>
      </c>
      <c r="Z8" s="18" t="str">
        <f>IF('Generators - Active Power'!X8="","",'Generators - Active Power'!X8)</f>
        <v>Step 13</v>
      </c>
      <c r="AA8" s="18" t="str">
        <f>IF('Generators - Active Power'!Y8="","",'Generators - Active Power'!Y8)</f>
        <v>Step 14</v>
      </c>
      <c r="AB8" s="18" t="str">
        <f>IF('Generators - Active Power'!Z8="","",'Generators - Active Power'!Z8)</f>
        <v>Step 15</v>
      </c>
      <c r="AC8" s="18" t="str">
        <f>IF('Generators - Active Power'!AA8="","",'Generators - Active Power'!AA8)</f>
        <v>Step 16</v>
      </c>
      <c r="AD8" s="18" t="str">
        <f>IF('Generators - Active Power'!AB8="","",'Generators - Active Power'!AB8)</f>
        <v>Step 17</v>
      </c>
      <c r="AE8" s="18" t="str">
        <f>IF('Generators - Active Power'!AC8="","",'Generators - Active Power'!AC8)</f>
        <v>Step 18</v>
      </c>
      <c r="AF8" s="18" t="str">
        <f>IF('Generators - Active Power'!AD8="","",'Generators - Active Power'!AD8)</f>
        <v>Step 19</v>
      </c>
      <c r="AG8" s="18" t="str">
        <f>IF('Generators - Active Power'!AE8="","",'Generators - Active Power'!AE8)</f>
        <v>Step 20</v>
      </c>
      <c r="AH8" s="18" t="str">
        <f>IF('Generators - Active Power'!AF8="","",'Generators - Active Power'!AF8)</f>
        <v>Step 21</v>
      </c>
      <c r="AI8" s="18" t="str">
        <f>IF('Generators - Active Power'!AG8="","",'Generators - Active Power'!AG8)</f>
        <v>Step 22</v>
      </c>
      <c r="AJ8" s="18" t="str">
        <f>IF('Generators - Active Power'!AH8="","",'Generators - Active Power'!AH8)</f>
        <v>Step 23</v>
      </c>
      <c r="AK8" s="18" t="str">
        <f>IF('Generators - Active Power'!AI8="","",'Generators - Active Power'!AI8)</f>
        <v>Step 24</v>
      </c>
      <c r="AL8" s="18" t="str">
        <f>IF('Generators - Active Power'!AJ8="","",'Generators - Active Power'!AJ8)</f>
        <v>Step 25</v>
      </c>
      <c r="AM8" s="18" t="str">
        <f>IF('Generators - Active Power'!AK8="","",'Generators - Active Power'!AK8)</f>
        <v>Step 26</v>
      </c>
      <c r="AN8" s="18" t="str">
        <f>IF('Generators - Active Power'!AL8="","",'Generators - Active Power'!AL8)</f>
        <v>Step 27</v>
      </c>
      <c r="AO8" s="18" t="str">
        <f>IF('Generators - Active Power'!AM8="","",'Generators - Active Power'!AM8)</f>
        <v>Step 28</v>
      </c>
      <c r="AP8" s="18" t="str">
        <f>IF('Generators - Active Power'!AN8="","",'Generators - Active Power'!AN8)</f>
        <v>Step 29</v>
      </c>
      <c r="AQ8" s="18" t="str">
        <f>IF('Generators - Active Power'!AO8="","",'Generators - Active Power'!AO8)</f>
        <v>Step 30</v>
      </c>
      <c r="AR8" s="18" t="str">
        <f>IF('Generators - Active Power'!AP8="","",'Generators - Active Power'!AP8)</f>
        <v>Step 31</v>
      </c>
      <c r="AS8" s="18" t="str">
        <f>IF('Generators - Active Power'!AQ8="","",'Generators - Active Power'!AQ8)</f>
        <v>Step 32</v>
      </c>
      <c r="AT8" s="18" t="str">
        <f>IF('Generators - Active Power'!AR8="","",'Generators - Active Power'!AR8)</f>
        <v>Step 33</v>
      </c>
      <c r="AU8" s="18" t="str">
        <f>IF('Generators - Active Power'!AS8="","",'Generators - Active Power'!AS8)</f>
        <v>Step 34</v>
      </c>
      <c r="AV8" s="64"/>
      <c r="AW8" s="18" t="str">
        <f>IF('Generators - Active Power'!AU8="","",'Generators - Active Power'!AU8)</f>
        <v>Stage 0</v>
      </c>
      <c r="AX8" s="18" t="str">
        <f>IF('Generators - Active Power'!AV8="","",'Generators - Active Power'!AV8)</f>
        <v>Stage 1</v>
      </c>
      <c r="AY8" s="18" t="str">
        <f>IF('Generators - Active Power'!AW8="","",'Generators - Active Power'!AW8)</f>
        <v>Stage 2</v>
      </c>
      <c r="AZ8" s="18" t="str">
        <f>IF('Generators - Active Power'!AX8="","",'Generators - Active Power'!AX8)</f>
        <v>Stage 3</v>
      </c>
      <c r="BA8" s="18" t="str">
        <f>IF('Generators - Active Power'!AY8="","",'Generators - Active Power'!AY8)</f>
        <v>Stage 4</v>
      </c>
      <c r="BB8" s="18" t="str">
        <f>IF('Generators - Active Power'!AZ8="","",'Generators - Active Power'!AZ8)</f>
        <v>Stage 5</v>
      </c>
      <c r="BC8" s="18" t="str">
        <f>IF('Generators - Active Power'!BA8="","",'Generators - Active Power'!BA8)</f>
        <v>Stage 6</v>
      </c>
      <c r="BD8" s="18" t="str">
        <f>IF('Generators - Active Power'!BB8="","",'Generators - Active Power'!BB8)</f>
        <v>Stage 7</v>
      </c>
      <c r="BE8" s="18" t="str">
        <f>IF('Generators - Active Power'!BC8="","",'Generators - Active Power'!BC8)</f>
        <v>Stage 8</v>
      </c>
      <c r="BF8" s="18" t="str">
        <f>IF('Generators - Active Power'!BD8="","",'Generators - Active Power'!BD8)</f>
        <v>Stage 9</v>
      </c>
      <c r="BG8" s="18" t="str">
        <f>IF('Generators - Active Power'!BE8="","",'Generators - Active Power'!BE8)</f>
        <v>Stage 10</v>
      </c>
      <c r="BH8" s="18" t="str">
        <f>IF('Generators - Active Power'!BF8="","",'Generators - Active Power'!BF8)</f>
        <v>Stage 11</v>
      </c>
      <c r="BI8" s="18" t="str">
        <f>IF('Generators - Active Power'!BG8="","",'Generators - Active Power'!BG8)</f>
        <v>Stage 12</v>
      </c>
      <c r="BJ8" s="18" t="str">
        <f>IF('Generators - Active Power'!BH8="","",'Generators - Active Power'!BH8)</f>
        <v>Stage 13</v>
      </c>
      <c r="BK8" s="18" t="str">
        <f>IF('Generators - Active Power'!BI8="","",'Generators - Active Power'!BI8)</f>
        <v>Stage 14</v>
      </c>
      <c r="BL8" s="18" t="str">
        <f>IF('Generators - Active Power'!BJ8="","",'Generators - Active Power'!BJ8)</f>
        <v>Stage 15</v>
      </c>
      <c r="BM8" s="18" t="str">
        <f>IF('Generators - Active Power'!BK8="","",'Generators - Active Power'!BK8)</f>
        <v/>
      </c>
      <c r="BN8" s="18" t="str">
        <f>IF('Generators - Active Power'!BL8="","",'Generators - Active Power'!BL8)</f>
        <v/>
      </c>
      <c r="BO8" s="18" t="str">
        <f>IF('Generators - Active Power'!BM8="","",'Generators - Active Power'!BM8)</f>
        <v/>
      </c>
    </row>
    <row r="9" spans="1:68" x14ac:dyDescent="0.25">
      <c r="E9" s="11" t="s">
        <v>111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79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/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/>
      <c r="BN9" s="11"/>
      <c r="BO9" s="11"/>
    </row>
    <row r="10" spans="1:68" x14ac:dyDescent="0.25">
      <c r="E10" s="11" t="s">
        <v>112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79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/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/>
      <c r="BN10" s="11"/>
      <c r="BO10" s="11"/>
    </row>
    <row r="11" spans="1:68" x14ac:dyDescent="0.25">
      <c r="E11" s="11" t="s">
        <v>113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9</v>
      </c>
      <c r="X11" s="11">
        <v>9</v>
      </c>
      <c r="Y11" s="11">
        <v>9</v>
      </c>
      <c r="Z11" s="11">
        <v>9</v>
      </c>
      <c r="AA11" s="79">
        <v>9</v>
      </c>
      <c r="AB11" s="11">
        <v>9</v>
      </c>
      <c r="AC11" s="11">
        <v>9</v>
      </c>
      <c r="AD11" s="11">
        <v>9</v>
      </c>
      <c r="AE11" s="11">
        <v>9</v>
      </c>
      <c r="AF11" s="11">
        <v>9</v>
      </c>
      <c r="AG11" s="11">
        <v>9</v>
      </c>
      <c r="AH11" s="11">
        <v>8</v>
      </c>
      <c r="AI11" s="11">
        <v>8</v>
      </c>
      <c r="AJ11" s="11">
        <v>7</v>
      </c>
      <c r="AK11" s="11">
        <v>7</v>
      </c>
      <c r="AL11" s="11">
        <v>7</v>
      </c>
      <c r="AM11" s="11">
        <v>8</v>
      </c>
      <c r="AN11" s="11">
        <v>8</v>
      </c>
      <c r="AO11" s="11">
        <v>8</v>
      </c>
      <c r="AP11" s="11">
        <v>8</v>
      </c>
      <c r="AQ11" s="11">
        <v>8</v>
      </c>
      <c r="AR11" s="11">
        <v>8</v>
      </c>
      <c r="AS11" s="11">
        <v>8</v>
      </c>
      <c r="AT11" s="11">
        <v>8</v>
      </c>
      <c r="AU11" s="11">
        <v>8</v>
      </c>
      <c r="AV11" s="11"/>
      <c r="AW11" s="11">
        <v>9</v>
      </c>
      <c r="AX11" s="11">
        <v>9</v>
      </c>
      <c r="AY11" s="11">
        <v>9</v>
      </c>
      <c r="AZ11" s="11">
        <v>9</v>
      </c>
      <c r="BA11" s="11">
        <v>9</v>
      </c>
      <c r="BB11" s="11">
        <v>9</v>
      </c>
      <c r="BC11" s="11">
        <v>9</v>
      </c>
      <c r="BD11" s="11">
        <v>9</v>
      </c>
      <c r="BE11" s="11">
        <v>9</v>
      </c>
      <c r="BF11" s="11">
        <v>9</v>
      </c>
      <c r="BG11" s="11">
        <v>9</v>
      </c>
      <c r="BH11" s="11">
        <v>8</v>
      </c>
      <c r="BI11" s="11">
        <v>7</v>
      </c>
      <c r="BJ11" s="11">
        <v>8</v>
      </c>
      <c r="BK11" s="11">
        <v>8</v>
      </c>
      <c r="BL11" s="11">
        <v>8</v>
      </c>
      <c r="BM11" s="11"/>
      <c r="BN11" s="11"/>
      <c r="BO11" s="11"/>
    </row>
    <row r="12" spans="1:68" x14ac:dyDescent="0.25">
      <c r="E12" s="11" t="s">
        <v>114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79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/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/>
      <c r="BN12" s="11"/>
      <c r="BO12" s="11"/>
    </row>
    <row r="13" spans="1:68" x14ac:dyDescent="0.25">
      <c r="E13" s="11" t="s">
        <v>115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11</v>
      </c>
      <c r="W13" s="11">
        <v>11</v>
      </c>
      <c r="X13" s="11">
        <v>11</v>
      </c>
      <c r="Y13" s="11">
        <v>11</v>
      </c>
      <c r="Z13" s="11">
        <v>11</v>
      </c>
      <c r="AA13" s="79">
        <v>11</v>
      </c>
      <c r="AB13" s="11">
        <v>11</v>
      </c>
      <c r="AC13" s="11">
        <v>11</v>
      </c>
      <c r="AD13" s="11">
        <v>11</v>
      </c>
      <c r="AE13" s="11">
        <v>11</v>
      </c>
      <c r="AF13" s="11">
        <v>11</v>
      </c>
      <c r="AG13" s="11">
        <v>8</v>
      </c>
      <c r="AH13" s="11">
        <v>10</v>
      </c>
      <c r="AI13" s="11">
        <v>10</v>
      </c>
      <c r="AJ13" s="11">
        <v>10</v>
      </c>
      <c r="AK13" s="11">
        <v>10</v>
      </c>
      <c r="AL13" s="11">
        <v>10</v>
      </c>
      <c r="AM13" s="11">
        <v>11</v>
      </c>
      <c r="AN13" s="11">
        <v>11</v>
      </c>
      <c r="AO13" s="11">
        <v>11</v>
      </c>
      <c r="AP13" s="11">
        <v>11</v>
      </c>
      <c r="AQ13" s="11">
        <v>11</v>
      </c>
      <c r="AR13" s="11">
        <v>11</v>
      </c>
      <c r="AS13" s="11">
        <v>11</v>
      </c>
      <c r="AT13" s="11">
        <v>11</v>
      </c>
      <c r="AU13" s="11">
        <v>11</v>
      </c>
      <c r="AV13" s="11"/>
      <c r="AW13" s="11">
        <v>11</v>
      </c>
      <c r="AX13" s="11">
        <v>11</v>
      </c>
      <c r="AY13" s="11">
        <v>11</v>
      </c>
      <c r="AZ13" s="11">
        <v>11</v>
      </c>
      <c r="BA13" s="11">
        <v>11</v>
      </c>
      <c r="BB13" s="11">
        <v>11</v>
      </c>
      <c r="BC13" s="11">
        <v>11</v>
      </c>
      <c r="BD13" s="11">
        <v>11</v>
      </c>
      <c r="BE13" s="11">
        <v>11</v>
      </c>
      <c r="BF13" s="11">
        <v>11</v>
      </c>
      <c r="BG13" s="11">
        <v>8</v>
      </c>
      <c r="BH13" s="11">
        <v>10</v>
      </c>
      <c r="BI13" s="11">
        <v>10</v>
      </c>
      <c r="BJ13" s="11">
        <v>11</v>
      </c>
      <c r="BK13" s="11">
        <v>11</v>
      </c>
      <c r="BL13" s="11">
        <v>11</v>
      </c>
      <c r="BM13" s="11"/>
      <c r="BN13" s="11"/>
      <c r="BO13" s="11"/>
    </row>
    <row r="14" spans="1:68" x14ac:dyDescent="0.25">
      <c r="E14" s="11" t="s">
        <v>116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79">
        <v>8</v>
      </c>
      <c r="AB14" s="11">
        <v>8</v>
      </c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1">
        <v>8</v>
      </c>
      <c r="AJ14" s="11">
        <v>8</v>
      </c>
      <c r="AK14" s="11">
        <v>8</v>
      </c>
      <c r="AL14" s="11">
        <v>8</v>
      </c>
      <c r="AM14" s="11">
        <v>8</v>
      </c>
      <c r="AN14" s="11">
        <v>4</v>
      </c>
      <c r="AO14" s="11">
        <v>8</v>
      </c>
      <c r="AP14" s="11">
        <v>8</v>
      </c>
      <c r="AQ14" s="11">
        <v>8</v>
      </c>
      <c r="AR14" s="11">
        <v>8</v>
      </c>
      <c r="AS14" s="11">
        <v>8</v>
      </c>
      <c r="AT14" s="11">
        <v>8</v>
      </c>
      <c r="AU14" s="11">
        <v>8</v>
      </c>
      <c r="AV14" s="11"/>
      <c r="AW14" s="11">
        <v>8</v>
      </c>
      <c r="AX14" s="11">
        <v>8</v>
      </c>
      <c r="AY14" s="11">
        <v>8</v>
      </c>
      <c r="AZ14" s="11">
        <v>8</v>
      </c>
      <c r="BA14" s="11">
        <v>8</v>
      </c>
      <c r="BB14" s="11">
        <v>8</v>
      </c>
      <c r="BC14" s="11">
        <v>8</v>
      </c>
      <c r="BD14" s="11">
        <v>8</v>
      </c>
      <c r="BE14" s="11">
        <v>8</v>
      </c>
      <c r="BF14" s="11">
        <v>8</v>
      </c>
      <c r="BG14" s="11">
        <v>8</v>
      </c>
      <c r="BH14" s="11">
        <v>8</v>
      </c>
      <c r="BI14" s="11">
        <v>8</v>
      </c>
      <c r="BJ14" s="11">
        <v>8</v>
      </c>
      <c r="BK14" s="11">
        <v>4</v>
      </c>
      <c r="BL14" s="11">
        <v>8</v>
      </c>
      <c r="BM14" s="11"/>
      <c r="BN14" s="11"/>
      <c r="BO14" s="11"/>
    </row>
    <row r="15" spans="1:68" x14ac:dyDescent="0.25">
      <c r="E15" s="11" t="s">
        <v>117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7</v>
      </c>
      <c r="Y15" s="11">
        <v>7</v>
      </c>
      <c r="Z15" s="11">
        <v>7</v>
      </c>
      <c r="AA15" s="79">
        <v>7</v>
      </c>
      <c r="AB15" s="11">
        <v>7</v>
      </c>
      <c r="AC15" s="11">
        <v>7</v>
      </c>
      <c r="AD15" s="11">
        <v>7</v>
      </c>
      <c r="AE15" s="11">
        <v>7</v>
      </c>
      <c r="AF15" s="11">
        <v>7</v>
      </c>
      <c r="AG15" s="11">
        <v>7</v>
      </c>
      <c r="AH15" s="11">
        <v>7</v>
      </c>
      <c r="AI15" s="11">
        <v>7</v>
      </c>
      <c r="AJ15" s="11">
        <v>4</v>
      </c>
      <c r="AK15" s="11">
        <v>4</v>
      </c>
      <c r="AL15" s="11">
        <v>4</v>
      </c>
      <c r="AM15" s="11">
        <v>9</v>
      </c>
      <c r="AN15" s="11">
        <v>7</v>
      </c>
      <c r="AO15" s="11">
        <v>7</v>
      </c>
      <c r="AP15" s="11">
        <v>7</v>
      </c>
      <c r="AQ15" s="11">
        <v>7</v>
      </c>
      <c r="AR15" s="11">
        <v>7</v>
      </c>
      <c r="AS15" s="11">
        <v>7</v>
      </c>
      <c r="AT15" s="11">
        <v>7</v>
      </c>
      <c r="AU15" s="11">
        <v>7</v>
      </c>
      <c r="AV15" s="11"/>
      <c r="AW15" s="11">
        <v>7</v>
      </c>
      <c r="AX15" s="11">
        <v>7</v>
      </c>
      <c r="AY15" s="11">
        <v>7</v>
      </c>
      <c r="AZ15" s="11">
        <v>7</v>
      </c>
      <c r="BA15" s="11">
        <v>7</v>
      </c>
      <c r="BB15" s="11">
        <v>7</v>
      </c>
      <c r="BC15" s="11">
        <v>7</v>
      </c>
      <c r="BD15" s="11">
        <v>7</v>
      </c>
      <c r="BE15" s="11">
        <v>7</v>
      </c>
      <c r="BF15" s="11">
        <v>7</v>
      </c>
      <c r="BG15" s="11">
        <v>7</v>
      </c>
      <c r="BH15" s="11">
        <v>7</v>
      </c>
      <c r="BI15" s="11">
        <v>4</v>
      </c>
      <c r="BJ15" s="11">
        <v>9</v>
      </c>
      <c r="BK15" s="11">
        <v>7</v>
      </c>
      <c r="BL15" s="11">
        <v>7</v>
      </c>
      <c r="BM15" s="11"/>
      <c r="BN15" s="11"/>
      <c r="BO15" s="11"/>
    </row>
    <row r="16" spans="1:68" x14ac:dyDescent="0.25">
      <c r="E16" s="11" t="s">
        <v>118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79">
        <v>11</v>
      </c>
      <c r="AB16" s="11">
        <v>11</v>
      </c>
      <c r="AC16" s="11">
        <v>11</v>
      </c>
      <c r="AD16" s="11">
        <v>11</v>
      </c>
      <c r="AE16" s="11">
        <v>11</v>
      </c>
      <c r="AF16" s="11">
        <v>11</v>
      </c>
      <c r="AG16" s="11">
        <v>11</v>
      </c>
      <c r="AH16" s="11">
        <v>11</v>
      </c>
      <c r="AI16" s="11">
        <v>11</v>
      </c>
      <c r="AJ16" s="11">
        <v>11</v>
      </c>
      <c r="AK16" s="11">
        <v>11</v>
      </c>
      <c r="AL16" s="11">
        <v>11</v>
      </c>
      <c r="AM16" s="11">
        <v>11</v>
      </c>
      <c r="AN16" s="11">
        <v>11</v>
      </c>
      <c r="AO16" s="11">
        <v>11</v>
      </c>
      <c r="AP16" s="11">
        <v>11</v>
      </c>
      <c r="AQ16" s="11">
        <v>11</v>
      </c>
      <c r="AR16" s="11">
        <v>11</v>
      </c>
      <c r="AS16" s="11">
        <v>11</v>
      </c>
      <c r="AT16" s="11">
        <v>11</v>
      </c>
      <c r="AU16" s="11">
        <v>11</v>
      </c>
      <c r="AV16" s="11"/>
      <c r="AW16" s="11">
        <v>11</v>
      </c>
      <c r="AX16" s="11">
        <v>11</v>
      </c>
      <c r="AY16" s="11">
        <v>11</v>
      </c>
      <c r="AZ16" s="11">
        <v>11</v>
      </c>
      <c r="BA16" s="11">
        <v>11</v>
      </c>
      <c r="BB16" s="11">
        <v>11</v>
      </c>
      <c r="BC16" s="11">
        <v>11</v>
      </c>
      <c r="BD16" s="11">
        <v>11</v>
      </c>
      <c r="BE16" s="11">
        <v>11</v>
      </c>
      <c r="BF16" s="11">
        <v>11</v>
      </c>
      <c r="BG16" s="11">
        <v>11</v>
      </c>
      <c r="BH16" s="11">
        <v>11</v>
      </c>
      <c r="BI16" s="11">
        <v>11</v>
      </c>
      <c r="BJ16" s="11">
        <v>11</v>
      </c>
      <c r="BK16" s="11">
        <v>11</v>
      </c>
      <c r="BL16" s="11">
        <v>11</v>
      </c>
      <c r="BM16" s="11"/>
      <c r="BN16" s="11"/>
      <c r="BO16" s="11"/>
    </row>
    <row r="17" spans="5:67" x14ac:dyDescent="0.25">
      <c r="E17" s="11" t="s">
        <v>119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9</v>
      </c>
      <c r="U17" s="11">
        <v>9</v>
      </c>
      <c r="V17" s="11">
        <v>9</v>
      </c>
      <c r="W17" s="11">
        <v>9</v>
      </c>
      <c r="X17" s="11">
        <v>9</v>
      </c>
      <c r="Y17" s="11">
        <v>9</v>
      </c>
      <c r="Z17" s="11">
        <v>9</v>
      </c>
      <c r="AA17" s="79">
        <v>9</v>
      </c>
      <c r="AB17" s="11">
        <v>9</v>
      </c>
      <c r="AC17" s="11">
        <v>9</v>
      </c>
      <c r="AD17" s="11">
        <v>6</v>
      </c>
      <c r="AE17" s="11">
        <v>6</v>
      </c>
      <c r="AF17" s="11">
        <v>6</v>
      </c>
      <c r="AG17" s="11">
        <v>7</v>
      </c>
      <c r="AH17" s="11">
        <v>8</v>
      </c>
      <c r="AI17" s="11">
        <v>8</v>
      </c>
      <c r="AJ17" s="11">
        <v>8</v>
      </c>
      <c r="AK17" s="11">
        <v>8</v>
      </c>
      <c r="AL17" s="11">
        <v>8</v>
      </c>
      <c r="AM17" s="11">
        <v>9</v>
      </c>
      <c r="AN17" s="11">
        <v>9</v>
      </c>
      <c r="AO17" s="11">
        <v>9</v>
      </c>
      <c r="AP17" s="11">
        <v>9</v>
      </c>
      <c r="AQ17" s="11">
        <v>9</v>
      </c>
      <c r="AR17" s="11">
        <v>9</v>
      </c>
      <c r="AS17" s="11">
        <v>9</v>
      </c>
      <c r="AT17" s="11">
        <v>9</v>
      </c>
      <c r="AU17" s="11">
        <v>9</v>
      </c>
      <c r="AV17" s="11"/>
      <c r="AW17" s="11">
        <v>9</v>
      </c>
      <c r="AX17" s="11">
        <v>9</v>
      </c>
      <c r="AY17" s="11">
        <v>9</v>
      </c>
      <c r="AZ17" s="11">
        <v>9</v>
      </c>
      <c r="BA17" s="11">
        <v>9</v>
      </c>
      <c r="BB17" s="11">
        <v>9</v>
      </c>
      <c r="BC17" s="11">
        <v>9</v>
      </c>
      <c r="BD17" s="11">
        <v>9</v>
      </c>
      <c r="BE17" s="11">
        <v>6</v>
      </c>
      <c r="BF17" s="11">
        <v>6</v>
      </c>
      <c r="BG17" s="11">
        <v>7</v>
      </c>
      <c r="BH17" s="11">
        <v>8</v>
      </c>
      <c r="BI17" s="11">
        <v>8</v>
      </c>
      <c r="BJ17" s="11">
        <v>9</v>
      </c>
      <c r="BK17" s="11">
        <v>9</v>
      </c>
      <c r="BL17" s="11">
        <v>9</v>
      </c>
      <c r="BM17" s="11"/>
      <c r="BN17" s="11"/>
      <c r="BO17" s="11"/>
    </row>
    <row r="18" spans="5:67" x14ac:dyDescent="0.25">
      <c r="E18" s="11" t="s">
        <v>120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9</v>
      </c>
      <c r="V18" s="11">
        <v>9</v>
      </c>
      <c r="W18" s="11">
        <v>9</v>
      </c>
      <c r="X18" s="11">
        <v>9</v>
      </c>
      <c r="Y18" s="11">
        <v>9</v>
      </c>
      <c r="Z18" s="11">
        <v>9</v>
      </c>
      <c r="AA18" s="79">
        <v>9</v>
      </c>
      <c r="AB18" s="11">
        <v>9</v>
      </c>
      <c r="AC18" s="11">
        <v>9</v>
      </c>
      <c r="AD18" s="11">
        <v>9</v>
      </c>
      <c r="AE18" s="11">
        <v>9</v>
      </c>
      <c r="AF18" s="11">
        <v>1</v>
      </c>
      <c r="AG18" s="11">
        <v>1</v>
      </c>
      <c r="AH18" s="11">
        <v>5</v>
      </c>
      <c r="AI18" s="11">
        <v>5</v>
      </c>
      <c r="AJ18" s="11">
        <v>5</v>
      </c>
      <c r="AK18" s="11">
        <v>5</v>
      </c>
      <c r="AL18" s="11">
        <v>5</v>
      </c>
      <c r="AM18" s="11">
        <v>6</v>
      </c>
      <c r="AN18" s="11">
        <v>6</v>
      </c>
      <c r="AO18" s="11">
        <v>8</v>
      </c>
      <c r="AP18" s="11">
        <v>8</v>
      </c>
      <c r="AQ18" s="11">
        <v>8</v>
      </c>
      <c r="AR18" s="11">
        <v>8</v>
      </c>
      <c r="AS18" s="11">
        <v>8</v>
      </c>
      <c r="AT18" s="11">
        <v>8</v>
      </c>
      <c r="AU18" s="11">
        <v>8</v>
      </c>
      <c r="AV18" s="11"/>
      <c r="AW18" s="11">
        <v>9</v>
      </c>
      <c r="AX18" s="11">
        <v>9</v>
      </c>
      <c r="AY18" s="11">
        <v>9</v>
      </c>
      <c r="AZ18" s="11">
        <v>9</v>
      </c>
      <c r="BA18" s="11">
        <v>9</v>
      </c>
      <c r="BB18" s="11">
        <v>9</v>
      </c>
      <c r="BC18" s="11">
        <v>9</v>
      </c>
      <c r="BD18" s="11">
        <v>9</v>
      </c>
      <c r="BE18" s="11">
        <v>9</v>
      </c>
      <c r="BF18" s="11">
        <v>1</v>
      </c>
      <c r="BG18" s="11">
        <v>1</v>
      </c>
      <c r="BH18" s="11">
        <v>5</v>
      </c>
      <c r="BI18" s="11">
        <v>5</v>
      </c>
      <c r="BJ18" s="11">
        <v>6</v>
      </c>
      <c r="BK18" s="11">
        <v>6</v>
      </c>
      <c r="BL18" s="11">
        <v>8</v>
      </c>
      <c r="BM18" s="11"/>
      <c r="BN18" s="11"/>
      <c r="BO18" s="11"/>
    </row>
    <row r="19" spans="5:67" x14ac:dyDescent="0.25">
      <c r="E19" s="11" t="s">
        <v>121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79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-1</v>
      </c>
      <c r="AI19" s="11">
        <v>-1</v>
      </c>
      <c r="AJ19" s="11">
        <v>-1</v>
      </c>
      <c r="AK19" s="11">
        <v>-1</v>
      </c>
      <c r="AL19" s="11">
        <v>-1</v>
      </c>
      <c r="AM19" s="11">
        <v>0</v>
      </c>
      <c r="AN19" s="11">
        <v>0</v>
      </c>
      <c r="AO19" s="11">
        <v>-1</v>
      </c>
      <c r="AP19" s="11">
        <v>-1</v>
      </c>
      <c r="AQ19" s="11">
        <v>-1</v>
      </c>
      <c r="AR19" s="11">
        <v>-1</v>
      </c>
      <c r="AS19" s="11">
        <v>-1</v>
      </c>
      <c r="AT19" s="11">
        <v>-1</v>
      </c>
      <c r="AU19" s="11">
        <v>-1</v>
      </c>
      <c r="AV19" s="11"/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-1</v>
      </c>
      <c r="BI19" s="11">
        <v>-1</v>
      </c>
      <c r="BJ19" s="11">
        <v>0</v>
      </c>
      <c r="BK19" s="11">
        <v>0</v>
      </c>
      <c r="BL19" s="11">
        <v>-1</v>
      </c>
      <c r="BM19" s="11"/>
      <c r="BN19" s="11"/>
      <c r="BO19" s="11"/>
    </row>
    <row r="20" spans="5:67" x14ac:dyDescent="0.25">
      <c r="E20" s="11" t="s">
        <v>122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-3</v>
      </c>
      <c r="Z20" s="11">
        <v>-3</v>
      </c>
      <c r="AA20" s="79">
        <v>-3</v>
      </c>
      <c r="AB20" s="11">
        <v>-3</v>
      </c>
      <c r="AC20" s="11">
        <v>-3</v>
      </c>
      <c r="AD20" s="11">
        <v>-3</v>
      </c>
      <c r="AE20" s="11">
        <v>-3</v>
      </c>
      <c r="AF20" s="11">
        <v>-3</v>
      </c>
      <c r="AG20" s="11">
        <v>-3</v>
      </c>
      <c r="AH20" s="11">
        <v>-3</v>
      </c>
      <c r="AI20" s="11">
        <v>-3</v>
      </c>
      <c r="AJ20" s="11">
        <v>-3</v>
      </c>
      <c r="AK20" s="11">
        <v>-3</v>
      </c>
      <c r="AL20" s="11">
        <v>-3</v>
      </c>
      <c r="AM20" s="11">
        <v>-7</v>
      </c>
      <c r="AN20" s="11">
        <v>-5</v>
      </c>
      <c r="AO20" s="11">
        <v>-3</v>
      </c>
      <c r="AP20" s="11">
        <v>-3</v>
      </c>
      <c r="AQ20" s="11">
        <v>-3</v>
      </c>
      <c r="AR20" s="11">
        <v>-3</v>
      </c>
      <c r="AS20" s="11">
        <v>-3</v>
      </c>
      <c r="AT20" s="11">
        <v>-3</v>
      </c>
      <c r="AU20" s="11">
        <v>-3</v>
      </c>
      <c r="AV20" s="11"/>
      <c r="AW20" s="11">
        <v>-3</v>
      </c>
      <c r="AX20" s="11">
        <v>-3</v>
      </c>
      <c r="AY20" s="11">
        <v>-3</v>
      </c>
      <c r="AZ20" s="11">
        <v>-3</v>
      </c>
      <c r="BA20" s="11">
        <v>-3</v>
      </c>
      <c r="BB20" s="11">
        <v>-3</v>
      </c>
      <c r="BC20" s="11">
        <v>-3</v>
      </c>
      <c r="BD20" s="11">
        <v>-3</v>
      </c>
      <c r="BE20" s="11">
        <v>-3</v>
      </c>
      <c r="BF20" s="11">
        <v>-3</v>
      </c>
      <c r="BG20" s="11">
        <v>-3</v>
      </c>
      <c r="BH20" s="11">
        <v>-3</v>
      </c>
      <c r="BI20" s="11">
        <v>-3</v>
      </c>
      <c r="BJ20" s="11">
        <v>-7</v>
      </c>
      <c r="BK20" s="11">
        <v>-5</v>
      </c>
      <c r="BL20" s="11">
        <v>-3</v>
      </c>
      <c r="BM20" s="11"/>
      <c r="BN20" s="11"/>
      <c r="BO20" s="11"/>
    </row>
    <row r="21" spans="5:67" x14ac:dyDescent="0.25">
      <c r="E21" s="11" t="s">
        <v>123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8</v>
      </c>
      <c r="T21" s="11">
        <v>8</v>
      </c>
      <c r="U21" s="11">
        <v>8</v>
      </c>
      <c r="V21" s="11">
        <v>8</v>
      </c>
      <c r="W21" s="11">
        <v>8</v>
      </c>
      <c r="X21" s="11">
        <v>8</v>
      </c>
      <c r="Y21" s="11">
        <v>8</v>
      </c>
      <c r="Z21" s="11">
        <v>8</v>
      </c>
      <c r="AA21" s="79">
        <v>8</v>
      </c>
      <c r="AB21" s="11">
        <v>19</v>
      </c>
      <c r="AC21" s="11">
        <v>19</v>
      </c>
      <c r="AD21" s="11">
        <v>19</v>
      </c>
      <c r="AE21" s="11">
        <v>19</v>
      </c>
      <c r="AF21" s="11">
        <v>19</v>
      </c>
      <c r="AG21" s="11">
        <v>19</v>
      </c>
      <c r="AH21" s="11">
        <v>8</v>
      </c>
      <c r="AI21" s="11">
        <v>8</v>
      </c>
      <c r="AJ21" s="11">
        <v>19</v>
      </c>
      <c r="AK21" s="11">
        <v>19</v>
      </c>
      <c r="AL21" s="11">
        <v>19</v>
      </c>
      <c r="AM21" s="11">
        <v>8</v>
      </c>
      <c r="AN21" s="11">
        <v>19</v>
      </c>
      <c r="AO21" s="11">
        <v>8</v>
      </c>
      <c r="AP21" s="11">
        <v>8</v>
      </c>
      <c r="AQ21" s="11">
        <v>8</v>
      </c>
      <c r="AR21" s="11">
        <v>8</v>
      </c>
      <c r="AS21" s="11">
        <v>8</v>
      </c>
      <c r="AT21" s="11">
        <v>8</v>
      </c>
      <c r="AU21" s="11">
        <v>8</v>
      </c>
      <c r="AV21" s="11"/>
      <c r="AW21" s="11">
        <v>8</v>
      </c>
      <c r="AX21" s="11">
        <v>8</v>
      </c>
      <c r="AY21" s="11">
        <v>8</v>
      </c>
      <c r="AZ21" s="11">
        <v>8</v>
      </c>
      <c r="BA21" s="11">
        <v>8</v>
      </c>
      <c r="BB21" s="11">
        <v>8</v>
      </c>
      <c r="BC21" s="11">
        <v>8</v>
      </c>
      <c r="BD21" s="11">
        <v>19</v>
      </c>
      <c r="BE21" s="11">
        <v>19</v>
      </c>
      <c r="BF21" s="11">
        <v>19</v>
      </c>
      <c r="BG21" s="11">
        <v>19</v>
      </c>
      <c r="BH21" s="11">
        <v>8</v>
      </c>
      <c r="BI21" s="11">
        <v>19</v>
      </c>
      <c r="BJ21" s="11">
        <v>8</v>
      </c>
      <c r="BK21" s="11">
        <v>19</v>
      </c>
      <c r="BL21" s="11">
        <v>8</v>
      </c>
      <c r="BM21" s="11"/>
      <c r="BN21" s="11"/>
      <c r="BO21" s="11"/>
    </row>
    <row r="22" spans="5:67" x14ac:dyDescent="0.25">
      <c r="E22" s="11" t="s">
        <v>124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79">
        <v>8</v>
      </c>
      <c r="AB22" s="11">
        <v>8</v>
      </c>
      <c r="AC22" s="11">
        <v>8</v>
      </c>
      <c r="AD22" s="11">
        <v>8</v>
      </c>
      <c r="AE22" s="11">
        <v>8</v>
      </c>
      <c r="AF22" s="11">
        <v>8</v>
      </c>
      <c r="AG22" s="11">
        <v>8</v>
      </c>
      <c r="AH22" s="11">
        <v>8</v>
      </c>
      <c r="AI22" s="11">
        <v>8</v>
      </c>
      <c r="AJ22" s="11">
        <v>8</v>
      </c>
      <c r="AK22" s="11">
        <v>8</v>
      </c>
      <c r="AL22" s="11">
        <v>8</v>
      </c>
      <c r="AM22" s="11">
        <v>8</v>
      </c>
      <c r="AN22" s="11">
        <v>8</v>
      </c>
      <c r="AO22" s="11">
        <v>8</v>
      </c>
      <c r="AP22" s="11">
        <v>8</v>
      </c>
      <c r="AQ22" s="11">
        <v>8</v>
      </c>
      <c r="AR22" s="11">
        <v>8</v>
      </c>
      <c r="AS22" s="11">
        <v>8</v>
      </c>
      <c r="AT22" s="11">
        <v>8</v>
      </c>
      <c r="AU22" s="11">
        <v>8</v>
      </c>
      <c r="AV22" s="11"/>
      <c r="AW22" s="11">
        <v>8</v>
      </c>
      <c r="AX22" s="11">
        <v>8</v>
      </c>
      <c r="AY22" s="11">
        <v>8</v>
      </c>
      <c r="AZ22" s="11">
        <v>8</v>
      </c>
      <c r="BA22" s="11">
        <v>8</v>
      </c>
      <c r="BB22" s="11">
        <v>8</v>
      </c>
      <c r="BC22" s="11">
        <v>8</v>
      </c>
      <c r="BD22" s="11">
        <v>8</v>
      </c>
      <c r="BE22" s="11">
        <v>8</v>
      </c>
      <c r="BF22" s="11">
        <v>8</v>
      </c>
      <c r="BG22" s="11">
        <v>8</v>
      </c>
      <c r="BH22" s="11">
        <v>8</v>
      </c>
      <c r="BI22" s="11">
        <v>8</v>
      </c>
      <c r="BJ22" s="11">
        <v>8</v>
      </c>
      <c r="BK22" s="11">
        <v>8</v>
      </c>
      <c r="BL22" s="11">
        <v>8</v>
      </c>
      <c r="BM22" s="11"/>
      <c r="BN22" s="11"/>
      <c r="BO22" s="11"/>
    </row>
    <row r="23" spans="5:67" x14ac:dyDescent="0.25">
      <c r="E23" s="11" t="s">
        <v>125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79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/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/>
      <c r="BN23" s="11"/>
      <c r="BO23" s="11"/>
    </row>
    <row r="24" spans="5:67" x14ac:dyDescent="0.25">
      <c r="E24" s="11" t="s">
        <v>126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79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/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/>
      <c r="BN24" s="11"/>
      <c r="BO24" s="11"/>
    </row>
    <row r="25" spans="5:67" x14ac:dyDescent="0.25">
      <c r="E25" s="11" t="s">
        <v>127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12</v>
      </c>
      <c r="T25" s="11">
        <v>12</v>
      </c>
      <c r="U25" s="11">
        <v>12</v>
      </c>
      <c r="V25" s="11">
        <v>12</v>
      </c>
      <c r="W25" s="11">
        <v>12</v>
      </c>
      <c r="X25" s="11">
        <v>12</v>
      </c>
      <c r="Y25" s="11">
        <v>12</v>
      </c>
      <c r="Z25" s="11">
        <v>12</v>
      </c>
      <c r="AA25" s="79">
        <v>12</v>
      </c>
      <c r="AB25" s="11">
        <v>10</v>
      </c>
      <c r="AC25" s="11">
        <v>10</v>
      </c>
      <c r="AD25" s="11">
        <v>10</v>
      </c>
      <c r="AE25" s="11">
        <v>10</v>
      </c>
      <c r="AF25" s="11">
        <v>12</v>
      </c>
      <c r="AG25" s="11">
        <v>12</v>
      </c>
      <c r="AH25" s="11">
        <v>12</v>
      </c>
      <c r="AI25" s="11">
        <v>12</v>
      </c>
      <c r="AJ25" s="11">
        <v>11</v>
      </c>
      <c r="AK25" s="11">
        <v>11</v>
      </c>
      <c r="AL25" s="11">
        <v>11</v>
      </c>
      <c r="AM25" s="11">
        <v>12</v>
      </c>
      <c r="AN25" s="11">
        <v>12</v>
      </c>
      <c r="AO25" s="11">
        <v>12</v>
      </c>
      <c r="AP25" s="11">
        <v>12</v>
      </c>
      <c r="AQ25" s="11">
        <v>12</v>
      </c>
      <c r="AR25" s="11">
        <v>12</v>
      </c>
      <c r="AS25" s="11">
        <v>12</v>
      </c>
      <c r="AT25" s="11">
        <v>12</v>
      </c>
      <c r="AU25" s="11">
        <v>12</v>
      </c>
      <c r="AV25" s="11"/>
      <c r="AW25" s="11">
        <v>12</v>
      </c>
      <c r="AX25" s="11">
        <v>12</v>
      </c>
      <c r="AY25" s="11">
        <v>12</v>
      </c>
      <c r="AZ25" s="11">
        <v>12</v>
      </c>
      <c r="BA25" s="11">
        <v>12</v>
      </c>
      <c r="BB25" s="11">
        <v>12</v>
      </c>
      <c r="BC25" s="11">
        <v>12</v>
      </c>
      <c r="BD25" s="11">
        <v>10</v>
      </c>
      <c r="BE25" s="11">
        <v>10</v>
      </c>
      <c r="BF25" s="11">
        <v>12</v>
      </c>
      <c r="BG25" s="11">
        <v>12</v>
      </c>
      <c r="BH25" s="11">
        <v>12</v>
      </c>
      <c r="BI25" s="11">
        <v>11</v>
      </c>
      <c r="BJ25" s="11">
        <v>12</v>
      </c>
      <c r="BK25" s="11">
        <v>12</v>
      </c>
      <c r="BL25" s="11">
        <v>12</v>
      </c>
      <c r="BM25" s="11"/>
      <c r="BN25" s="11"/>
      <c r="BO25" s="11"/>
    </row>
    <row r="26" spans="5:67" ht="15.75" customHeight="1" x14ac:dyDescent="0.25">
      <c r="E26" s="11" t="s">
        <v>128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12</v>
      </c>
      <c r="T26" s="11">
        <v>12</v>
      </c>
      <c r="U26" s="11">
        <v>12</v>
      </c>
      <c r="V26" s="11">
        <v>12</v>
      </c>
      <c r="W26" s="11">
        <v>12</v>
      </c>
      <c r="X26" s="11">
        <v>12</v>
      </c>
      <c r="Y26" s="11">
        <v>12</v>
      </c>
      <c r="Z26" s="11">
        <v>12</v>
      </c>
      <c r="AA26" s="79">
        <v>12</v>
      </c>
      <c r="AB26" s="11">
        <v>10</v>
      </c>
      <c r="AC26" s="11">
        <v>10</v>
      </c>
      <c r="AD26" s="11">
        <v>10</v>
      </c>
      <c r="AE26" s="11">
        <v>10</v>
      </c>
      <c r="AF26" s="11">
        <v>12</v>
      </c>
      <c r="AG26" s="11">
        <v>12</v>
      </c>
      <c r="AH26" s="11">
        <v>12</v>
      </c>
      <c r="AI26" s="11">
        <v>12</v>
      </c>
      <c r="AJ26" s="11">
        <v>11</v>
      </c>
      <c r="AK26" s="11">
        <v>11</v>
      </c>
      <c r="AL26" s="11">
        <v>11</v>
      </c>
      <c r="AM26" s="11">
        <v>12</v>
      </c>
      <c r="AN26" s="11">
        <v>12</v>
      </c>
      <c r="AO26" s="11">
        <v>12</v>
      </c>
      <c r="AP26" s="11">
        <v>12</v>
      </c>
      <c r="AQ26" s="11">
        <v>12</v>
      </c>
      <c r="AR26" s="11">
        <v>12</v>
      </c>
      <c r="AS26" s="11">
        <v>12</v>
      </c>
      <c r="AT26" s="11">
        <v>12</v>
      </c>
      <c r="AU26" s="11">
        <v>12</v>
      </c>
      <c r="AV26" s="11"/>
      <c r="AW26" s="11">
        <v>12</v>
      </c>
      <c r="AX26" s="11">
        <v>12</v>
      </c>
      <c r="AY26" s="11">
        <v>12</v>
      </c>
      <c r="AZ26" s="11">
        <v>12</v>
      </c>
      <c r="BA26" s="11">
        <v>12</v>
      </c>
      <c r="BB26" s="11">
        <v>12</v>
      </c>
      <c r="BC26" s="11">
        <v>12</v>
      </c>
      <c r="BD26" s="11">
        <v>10</v>
      </c>
      <c r="BE26" s="11">
        <v>10</v>
      </c>
      <c r="BF26" s="11">
        <v>12</v>
      </c>
      <c r="BG26" s="11">
        <v>12</v>
      </c>
      <c r="BH26" s="11">
        <v>12</v>
      </c>
      <c r="BI26" s="11">
        <v>11</v>
      </c>
      <c r="BJ26" s="11">
        <v>12</v>
      </c>
      <c r="BK26" s="11">
        <v>12</v>
      </c>
      <c r="BL26" s="11">
        <v>12</v>
      </c>
      <c r="BM26" s="11"/>
      <c r="BN26" s="11"/>
      <c r="BO26" s="11"/>
    </row>
    <row r="27" spans="5:67" x14ac:dyDescent="0.25">
      <c r="E27" s="11" t="s">
        <v>129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79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/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/>
      <c r="BN27" s="11"/>
      <c r="BO27" s="11"/>
    </row>
    <row r="28" spans="5:67" x14ac:dyDescent="0.25">
      <c r="E28" s="11" t="s">
        <v>130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7</v>
      </c>
      <c r="Y28" s="11">
        <v>7</v>
      </c>
      <c r="Z28" s="11">
        <v>7</v>
      </c>
      <c r="AA28" s="79">
        <v>7</v>
      </c>
      <c r="AB28" s="11">
        <v>7</v>
      </c>
      <c r="AC28" s="11">
        <v>7</v>
      </c>
      <c r="AD28" s="11">
        <v>7</v>
      </c>
      <c r="AE28" s="11">
        <v>7</v>
      </c>
      <c r="AF28" s="11">
        <v>7</v>
      </c>
      <c r="AG28" s="11">
        <v>7</v>
      </c>
      <c r="AH28" s="11">
        <v>7</v>
      </c>
      <c r="AI28" s="11">
        <v>7</v>
      </c>
      <c r="AJ28" s="11">
        <v>1</v>
      </c>
      <c r="AK28" s="11">
        <v>1</v>
      </c>
      <c r="AL28" s="11">
        <v>1</v>
      </c>
      <c r="AM28" s="11">
        <v>4</v>
      </c>
      <c r="AN28" s="11">
        <v>4</v>
      </c>
      <c r="AO28" s="11">
        <v>7</v>
      </c>
      <c r="AP28" s="11">
        <v>7</v>
      </c>
      <c r="AQ28" s="11">
        <v>7</v>
      </c>
      <c r="AR28" s="11">
        <v>7</v>
      </c>
      <c r="AS28" s="11">
        <v>7</v>
      </c>
      <c r="AT28" s="11">
        <v>7</v>
      </c>
      <c r="AU28" s="11">
        <v>7</v>
      </c>
      <c r="AV28" s="11"/>
      <c r="AW28" s="11">
        <v>7</v>
      </c>
      <c r="AX28" s="11">
        <v>7</v>
      </c>
      <c r="AY28" s="11">
        <v>7</v>
      </c>
      <c r="AZ28" s="11">
        <v>7</v>
      </c>
      <c r="BA28" s="11">
        <v>7</v>
      </c>
      <c r="BB28" s="11">
        <v>7</v>
      </c>
      <c r="BC28" s="11">
        <v>7</v>
      </c>
      <c r="BD28" s="11">
        <v>7</v>
      </c>
      <c r="BE28" s="11">
        <v>7</v>
      </c>
      <c r="BF28" s="11">
        <v>7</v>
      </c>
      <c r="BG28" s="11">
        <v>7</v>
      </c>
      <c r="BH28" s="11">
        <v>7</v>
      </c>
      <c r="BI28" s="11">
        <v>1</v>
      </c>
      <c r="BJ28" s="11">
        <v>4</v>
      </c>
      <c r="BK28" s="11">
        <v>4</v>
      </c>
      <c r="BL28" s="11">
        <v>7</v>
      </c>
      <c r="BM28" s="11"/>
      <c r="BN28" s="11"/>
      <c r="BO28" s="11"/>
    </row>
    <row r="29" spans="5:67" x14ac:dyDescent="0.25">
      <c r="E29" s="11" t="s">
        <v>131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8</v>
      </c>
      <c r="Z29" s="11">
        <v>8</v>
      </c>
      <c r="AA29" s="79">
        <v>8</v>
      </c>
      <c r="AB29" s="11">
        <v>8</v>
      </c>
      <c r="AC29" s="11">
        <v>8</v>
      </c>
      <c r="AD29" s="11">
        <v>8</v>
      </c>
      <c r="AE29" s="11">
        <v>8</v>
      </c>
      <c r="AF29" s="11">
        <v>8</v>
      </c>
      <c r="AG29" s="11">
        <v>8</v>
      </c>
      <c r="AH29" s="11">
        <v>8</v>
      </c>
      <c r="AI29" s="11">
        <v>8</v>
      </c>
      <c r="AJ29" s="11">
        <v>8</v>
      </c>
      <c r="AK29" s="11">
        <v>8</v>
      </c>
      <c r="AL29" s="11">
        <v>8</v>
      </c>
      <c r="AM29" s="11">
        <v>3</v>
      </c>
      <c r="AN29" s="11">
        <v>5</v>
      </c>
      <c r="AO29" s="11">
        <v>8</v>
      </c>
      <c r="AP29" s="11">
        <v>8</v>
      </c>
      <c r="AQ29" s="11">
        <v>8</v>
      </c>
      <c r="AR29" s="11">
        <v>8</v>
      </c>
      <c r="AS29" s="11">
        <v>8</v>
      </c>
      <c r="AT29" s="11">
        <v>8</v>
      </c>
      <c r="AU29" s="11">
        <v>8</v>
      </c>
      <c r="AV29" s="11"/>
      <c r="AW29" s="11">
        <v>8</v>
      </c>
      <c r="AX29" s="11">
        <v>8</v>
      </c>
      <c r="AY29" s="11">
        <v>8</v>
      </c>
      <c r="AZ29" s="11">
        <v>8</v>
      </c>
      <c r="BA29" s="11">
        <v>8</v>
      </c>
      <c r="BB29" s="11">
        <v>8</v>
      </c>
      <c r="BC29" s="11">
        <v>8</v>
      </c>
      <c r="BD29" s="11">
        <v>8</v>
      </c>
      <c r="BE29" s="11">
        <v>8</v>
      </c>
      <c r="BF29" s="11">
        <v>8</v>
      </c>
      <c r="BG29" s="11">
        <v>8</v>
      </c>
      <c r="BH29" s="11">
        <v>8</v>
      </c>
      <c r="BI29" s="11">
        <v>8</v>
      </c>
      <c r="BJ29" s="11">
        <v>3</v>
      </c>
      <c r="BK29" s="11">
        <v>5</v>
      </c>
      <c r="BL29" s="11">
        <v>8</v>
      </c>
      <c r="BM29" s="11"/>
      <c r="BN29" s="11"/>
      <c r="BO29" s="11"/>
    </row>
    <row r="30" spans="5:67" ht="15" customHeight="1" x14ac:dyDescent="0.25">
      <c r="E30" s="11" t="s">
        <v>132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13</v>
      </c>
      <c r="R30" s="11">
        <v>13</v>
      </c>
      <c r="S30" s="11">
        <v>13</v>
      </c>
      <c r="T30" s="11">
        <v>14</v>
      </c>
      <c r="U30" s="11">
        <v>14</v>
      </c>
      <c r="V30" s="11">
        <v>14</v>
      </c>
      <c r="W30" s="11">
        <v>13</v>
      </c>
      <c r="X30" s="11">
        <v>13</v>
      </c>
      <c r="Y30" s="11">
        <v>13</v>
      </c>
      <c r="Z30" s="11">
        <v>13</v>
      </c>
      <c r="AA30" s="79">
        <v>13</v>
      </c>
      <c r="AB30" s="11">
        <v>19</v>
      </c>
      <c r="AC30" s="11">
        <v>19</v>
      </c>
      <c r="AD30" s="11">
        <v>19</v>
      </c>
      <c r="AE30" s="11">
        <v>19</v>
      </c>
      <c r="AF30" s="11">
        <v>19</v>
      </c>
      <c r="AG30" s="11">
        <v>19</v>
      </c>
      <c r="AH30" s="11">
        <v>14</v>
      </c>
      <c r="AI30" s="11">
        <v>14</v>
      </c>
      <c r="AJ30" s="11">
        <v>19</v>
      </c>
      <c r="AK30" s="11">
        <v>19</v>
      </c>
      <c r="AL30" s="11">
        <v>19</v>
      </c>
      <c r="AM30" s="11">
        <v>14</v>
      </c>
      <c r="AN30" s="11">
        <v>19</v>
      </c>
      <c r="AO30" s="11">
        <v>14</v>
      </c>
      <c r="AP30" s="11">
        <v>14</v>
      </c>
      <c r="AQ30" s="11">
        <v>14</v>
      </c>
      <c r="AR30" s="11">
        <v>14</v>
      </c>
      <c r="AS30" s="11">
        <v>14</v>
      </c>
      <c r="AT30" s="11">
        <v>14</v>
      </c>
      <c r="AU30" s="11">
        <v>14</v>
      </c>
      <c r="AV30" s="11"/>
      <c r="AW30" s="11">
        <v>13</v>
      </c>
      <c r="AX30" s="11">
        <v>13</v>
      </c>
      <c r="AY30" s="11">
        <v>13</v>
      </c>
      <c r="AZ30" s="11">
        <v>13</v>
      </c>
      <c r="BA30" s="11">
        <v>13</v>
      </c>
      <c r="BB30" s="11">
        <v>14</v>
      </c>
      <c r="BC30" s="11">
        <v>13</v>
      </c>
      <c r="BD30" s="11">
        <v>19</v>
      </c>
      <c r="BE30" s="11">
        <v>19</v>
      </c>
      <c r="BF30" s="11">
        <v>19</v>
      </c>
      <c r="BG30" s="11">
        <v>19</v>
      </c>
      <c r="BH30" s="11">
        <v>14</v>
      </c>
      <c r="BI30" s="11">
        <v>19</v>
      </c>
      <c r="BJ30" s="11">
        <v>14</v>
      </c>
      <c r="BK30" s="11">
        <v>19</v>
      </c>
      <c r="BL30" s="11">
        <v>14</v>
      </c>
      <c r="BM30" s="11"/>
      <c r="BN30" s="11"/>
      <c r="BO30" s="11"/>
    </row>
    <row r="31" spans="5:67" ht="15" customHeight="1" x14ac:dyDescent="0.25">
      <c r="E31" s="11" t="s">
        <v>133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79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/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/>
      <c r="BN31" s="11"/>
      <c r="BO31" s="11"/>
    </row>
    <row r="32" spans="5:67" ht="15" customHeight="1" x14ac:dyDescent="0.25">
      <c r="E32" s="11" t="s">
        <v>134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13</v>
      </c>
      <c r="T32" s="11">
        <v>13</v>
      </c>
      <c r="U32" s="11">
        <v>13</v>
      </c>
      <c r="V32" s="11">
        <v>13</v>
      </c>
      <c r="W32" s="11">
        <v>13</v>
      </c>
      <c r="X32" s="11">
        <v>13</v>
      </c>
      <c r="Y32" s="11">
        <v>13</v>
      </c>
      <c r="Z32" s="11">
        <v>13</v>
      </c>
      <c r="AA32" s="79">
        <v>13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>
        <v>1</v>
      </c>
      <c r="AV32" s="11"/>
      <c r="AW32" s="11">
        <v>13</v>
      </c>
      <c r="AX32" s="11">
        <v>13</v>
      </c>
      <c r="AY32" s="11">
        <v>13</v>
      </c>
      <c r="AZ32" s="11">
        <v>13</v>
      </c>
      <c r="BA32" s="11">
        <v>13</v>
      </c>
      <c r="BB32" s="11">
        <v>13</v>
      </c>
      <c r="BC32" s="11">
        <v>13</v>
      </c>
      <c r="BD32" s="11">
        <v>1</v>
      </c>
      <c r="BE32" s="11">
        <v>1</v>
      </c>
      <c r="BF32" s="11">
        <v>1</v>
      </c>
      <c r="BG32" s="11">
        <v>1</v>
      </c>
      <c r="BH32" s="11">
        <v>1</v>
      </c>
      <c r="BI32" s="11">
        <v>1</v>
      </c>
      <c r="BJ32" s="11">
        <v>1</v>
      </c>
      <c r="BK32" s="11">
        <v>1</v>
      </c>
      <c r="BL32" s="11">
        <v>1</v>
      </c>
      <c r="BM32" s="11"/>
      <c r="BN32" s="11"/>
      <c r="BO32" s="11"/>
    </row>
    <row r="33" spans="5:67" ht="15" customHeight="1" x14ac:dyDescent="0.25">
      <c r="E33" s="11" t="s">
        <v>135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79">
        <v>13</v>
      </c>
      <c r="AB33" s="11">
        <v>13</v>
      </c>
      <c r="AC33" s="11">
        <v>13</v>
      </c>
      <c r="AD33" s="11">
        <v>13</v>
      </c>
      <c r="AE33" s="11">
        <v>13</v>
      </c>
      <c r="AF33" s="11">
        <v>13</v>
      </c>
      <c r="AG33" s="11">
        <v>13</v>
      </c>
      <c r="AH33" s="11">
        <v>13</v>
      </c>
      <c r="AI33" s="11">
        <v>13</v>
      </c>
      <c r="AJ33" s="11">
        <v>13</v>
      </c>
      <c r="AK33" s="11">
        <v>13</v>
      </c>
      <c r="AL33" s="11">
        <v>13</v>
      </c>
      <c r="AM33" s="11">
        <v>13</v>
      </c>
      <c r="AN33" s="11">
        <v>13</v>
      </c>
      <c r="AO33" s="11">
        <v>13</v>
      </c>
      <c r="AP33" s="11">
        <v>13</v>
      </c>
      <c r="AQ33" s="11">
        <v>13</v>
      </c>
      <c r="AR33" s="11">
        <v>13</v>
      </c>
      <c r="AS33" s="11">
        <v>13</v>
      </c>
      <c r="AT33" s="11">
        <v>13</v>
      </c>
      <c r="AU33" s="11">
        <v>13</v>
      </c>
      <c r="AV33" s="11"/>
      <c r="AW33" s="11">
        <v>13</v>
      </c>
      <c r="AX33" s="11">
        <v>13</v>
      </c>
      <c r="AY33" s="11">
        <v>13</v>
      </c>
      <c r="AZ33" s="11">
        <v>13</v>
      </c>
      <c r="BA33" s="11">
        <v>13</v>
      </c>
      <c r="BB33" s="11">
        <v>13</v>
      </c>
      <c r="BC33" s="11">
        <v>13</v>
      </c>
      <c r="BD33" s="11">
        <v>13</v>
      </c>
      <c r="BE33" s="11">
        <v>13</v>
      </c>
      <c r="BF33" s="11">
        <v>13</v>
      </c>
      <c r="BG33" s="11">
        <v>13</v>
      </c>
      <c r="BH33" s="11">
        <v>13</v>
      </c>
      <c r="BI33" s="11">
        <v>13</v>
      </c>
      <c r="BJ33" s="11">
        <v>13</v>
      </c>
      <c r="BK33" s="11">
        <v>13</v>
      </c>
      <c r="BL33" s="11">
        <v>13</v>
      </c>
      <c r="BM33" s="11"/>
      <c r="BN33" s="11"/>
      <c r="BO33" s="11"/>
    </row>
    <row r="34" spans="5:67" ht="15" customHeight="1" x14ac:dyDescent="0.25">
      <c r="E34" s="11"/>
      <c r="F34" s="30"/>
      <c r="G34" s="30"/>
      <c r="H34" s="11"/>
      <c r="I34" s="11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</row>
    <row r="35" spans="5:67" ht="15" customHeight="1" x14ac:dyDescent="0.25">
      <c r="E35" s="11"/>
      <c r="F35" s="30"/>
      <c r="G35" s="30"/>
      <c r="H35" s="11"/>
      <c r="I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</row>
    <row r="36" spans="5:67" ht="15" customHeight="1" x14ac:dyDescent="0.25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</row>
    <row r="37" spans="5:67" ht="15" customHeight="1" x14ac:dyDescent="0.25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</row>
    <row r="38" spans="5:67" ht="15" customHeight="1" x14ac:dyDescent="0.25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</row>
    <row r="39" spans="5:67" ht="15" customHeight="1" x14ac:dyDescent="0.25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</row>
    <row r="40" spans="5:67" ht="15" customHeight="1" x14ac:dyDescent="0.25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</row>
    <row r="41" spans="5:67" ht="15" customHeight="1" x14ac:dyDescent="0.25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</row>
    <row r="42" spans="5:67" ht="15" customHeight="1" x14ac:dyDescent="0.25">
      <c r="E42" s="11"/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</row>
    <row r="43" spans="5:67" ht="15" customHeight="1" x14ac:dyDescent="0.25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</row>
    <row r="44" spans="5:67" ht="15" customHeight="1" x14ac:dyDescent="0.25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</row>
    <row r="45" spans="5:67" ht="15" customHeight="1" x14ac:dyDescent="0.25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</row>
    <row r="46" spans="5:67" ht="15" customHeight="1" x14ac:dyDescent="0.25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</row>
    <row r="47" spans="5:67" ht="15" customHeight="1" x14ac:dyDescent="0.25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</row>
    <row r="48" spans="5:67" ht="15" customHeight="1" x14ac:dyDescent="0.25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</row>
    <row r="49" spans="5:67" ht="15" customHeight="1" x14ac:dyDescent="0.25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</row>
    <row r="50" spans="5:67" ht="15" customHeight="1" x14ac:dyDescent="0.25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</row>
    <row r="51" spans="5:67" ht="15" customHeight="1" x14ac:dyDescent="0.25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</row>
    <row r="52" spans="5:67" ht="15" customHeight="1" x14ac:dyDescent="0.25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</row>
    <row r="53" spans="5:67" ht="15" customHeight="1" x14ac:dyDescent="0.25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</row>
    <row r="54" spans="5:67" ht="15" customHeight="1" x14ac:dyDescent="0.25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</row>
    <row r="55" spans="5:67" ht="15" customHeight="1" x14ac:dyDescent="0.25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</row>
    <row r="56" spans="5:67" ht="15" customHeight="1" x14ac:dyDescent="0.25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</row>
    <row r="57" spans="5:67" ht="15" customHeight="1" x14ac:dyDescent="0.25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</row>
    <row r="58" spans="5:67" ht="15" customHeight="1" x14ac:dyDescent="0.25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</row>
    <row r="59" spans="5:67" ht="15" customHeight="1" x14ac:dyDescent="0.25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</row>
    <row r="60" spans="5:67" ht="15" customHeight="1" x14ac:dyDescent="0.25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</row>
    <row r="61" spans="5:67" ht="15" customHeight="1" x14ac:dyDescent="0.25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</row>
    <row r="62" spans="5:67" ht="15" customHeight="1" x14ac:dyDescent="0.25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</row>
    <row r="63" spans="5:67" ht="15" customHeight="1" x14ac:dyDescent="0.25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</row>
    <row r="64" spans="5:67" ht="15" customHeight="1" x14ac:dyDescent="0.25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</row>
    <row r="65" spans="5:67" ht="15" customHeight="1" x14ac:dyDescent="0.25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</row>
    <row r="66" spans="5:67" ht="15" customHeight="1" x14ac:dyDescent="0.25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</row>
    <row r="67" spans="5:67" ht="15" customHeight="1" x14ac:dyDescent="0.25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</row>
    <row r="68" spans="5:67" ht="15" customHeight="1" x14ac:dyDescent="0.25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</row>
    <row r="69" spans="5:67" ht="15" customHeight="1" x14ac:dyDescent="0.25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</row>
    <row r="70" spans="5:67" ht="15" customHeight="1" x14ac:dyDescent="0.25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</row>
    <row r="71" spans="5:67" ht="15" customHeight="1" x14ac:dyDescent="0.25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</row>
    <row r="72" spans="5:67" ht="15" customHeight="1" x14ac:dyDescent="0.25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</row>
    <row r="73" spans="5:67" ht="15" customHeight="1" x14ac:dyDescent="0.25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</row>
    <row r="74" spans="5:67" ht="15" customHeight="1" x14ac:dyDescent="0.25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</row>
    <row r="75" spans="5:67" ht="15" customHeight="1" x14ac:dyDescent="0.25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</row>
    <row r="76" spans="5:67" ht="15" customHeight="1" x14ac:dyDescent="0.25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</row>
    <row r="77" spans="5:67" ht="15" customHeight="1" x14ac:dyDescent="0.25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</row>
    <row r="78" spans="5:67" ht="15" customHeight="1" x14ac:dyDescent="0.25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</row>
    <row r="79" spans="5:67" ht="15" customHeight="1" x14ac:dyDescent="0.25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</row>
    <row r="80" spans="5:67" ht="15" customHeight="1" x14ac:dyDescent="0.25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</row>
    <row r="81" spans="5:67" ht="15" customHeight="1" x14ac:dyDescent="0.25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</row>
    <row r="82" spans="5:67" ht="15" customHeight="1" x14ac:dyDescent="0.25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</row>
    <row r="83" spans="5:67" ht="15" customHeight="1" x14ac:dyDescent="0.25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</row>
    <row r="84" spans="5:67" ht="15" customHeight="1" x14ac:dyDescent="0.25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</row>
    <row r="85" spans="5:67" ht="15" customHeight="1" x14ac:dyDescent="0.25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</row>
    <row r="86" spans="5:67" ht="15" customHeight="1" x14ac:dyDescent="0.25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 spans="5:67" ht="15" customHeight="1" x14ac:dyDescent="0.25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</row>
    <row r="88" spans="5:67" ht="15" customHeight="1" x14ac:dyDescent="0.25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</row>
    <row r="89" spans="5:67" ht="15" customHeight="1" x14ac:dyDescent="0.25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</row>
    <row r="90" spans="5:67" ht="15" customHeight="1" x14ac:dyDescent="0.25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</row>
    <row r="91" spans="5:67" ht="15" customHeight="1" x14ac:dyDescent="0.25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</row>
    <row r="92" spans="5:67" ht="15" customHeight="1" x14ac:dyDescent="0.25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</row>
    <row r="93" spans="5:67" ht="15" customHeight="1" x14ac:dyDescent="0.25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 spans="5:67" ht="15" customHeight="1" x14ac:dyDescent="0.25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</row>
    <row r="95" spans="5:67" ht="15" customHeight="1" x14ac:dyDescent="0.25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</row>
    <row r="96" spans="5:67" ht="15" customHeight="1" x14ac:dyDescent="0.25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</row>
    <row r="97" spans="5:67" ht="15" customHeight="1" x14ac:dyDescent="0.25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</row>
    <row r="98" spans="5:67" ht="15" customHeight="1" x14ac:dyDescent="0.25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 spans="5:67" ht="15" customHeight="1" x14ac:dyDescent="0.25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 spans="5:67" ht="15" customHeight="1" x14ac:dyDescent="0.25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 spans="5:67" ht="15" customHeight="1" x14ac:dyDescent="0.25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5:67" ht="15" customHeight="1" x14ac:dyDescent="0.25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 spans="5:67" ht="15" customHeight="1" x14ac:dyDescent="0.25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 spans="5:67" ht="15" customHeight="1" x14ac:dyDescent="0.25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 spans="5:67" ht="15" customHeight="1" x14ac:dyDescent="0.25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 spans="5:67" ht="15" customHeight="1" x14ac:dyDescent="0.25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 spans="5:67" ht="15" customHeight="1" x14ac:dyDescent="0.25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 spans="5:67" ht="15" customHeight="1" x14ac:dyDescent="0.25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5:67" ht="15" customHeight="1" x14ac:dyDescent="0.25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 spans="5:67" ht="15" customHeight="1" x14ac:dyDescent="0.25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 spans="5:67" ht="15" customHeight="1" x14ac:dyDescent="0.25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 spans="5:67" ht="15" customHeight="1" x14ac:dyDescent="0.25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 spans="5:67" ht="15" customHeight="1" x14ac:dyDescent="0.25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 spans="5:67" ht="15" customHeight="1" x14ac:dyDescent="0.25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 spans="5:67" ht="15" customHeight="1" x14ac:dyDescent="0.25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5:67" ht="15" customHeight="1" x14ac:dyDescent="0.25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</row>
    <row r="117" spans="5:67" ht="15" customHeight="1" x14ac:dyDescent="0.25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</row>
    <row r="118" spans="5:67" ht="15" customHeight="1" x14ac:dyDescent="0.25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</row>
    <row r="119" spans="5:67" ht="15" customHeight="1" x14ac:dyDescent="0.25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</row>
    <row r="120" spans="5:67" ht="15" customHeight="1" x14ac:dyDescent="0.25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</row>
    <row r="121" spans="5:67" ht="15" customHeight="1" x14ac:dyDescent="0.25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 spans="5:67" ht="15" customHeight="1" x14ac:dyDescent="0.25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</row>
    <row r="123" spans="5:67" ht="15" customHeight="1" x14ac:dyDescent="0.25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</row>
    <row r="124" spans="5:67" ht="15" customHeight="1" x14ac:dyDescent="0.25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</row>
    <row r="125" spans="5:67" ht="15" customHeight="1" x14ac:dyDescent="0.25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</row>
    <row r="126" spans="5:67" ht="15" customHeight="1" x14ac:dyDescent="0.25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</row>
    <row r="127" spans="5:67" ht="15" customHeight="1" x14ac:dyDescent="0.25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</row>
    <row r="128" spans="5:67" ht="15" customHeight="1" x14ac:dyDescent="0.25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 spans="5:67" ht="15" customHeight="1" x14ac:dyDescent="0.25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5:67" ht="15" customHeight="1" x14ac:dyDescent="0.25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</row>
    <row r="131" spans="5:67" ht="15" customHeight="1" x14ac:dyDescent="0.25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</row>
    <row r="132" spans="5:67" ht="15" customHeight="1" x14ac:dyDescent="0.25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</row>
    <row r="133" spans="5:67" ht="15" customHeight="1" x14ac:dyDescent="0.25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</row>
    <row r="134" spans="5:67" ht="15" customHeight="1" x14ac:dyDescent="0.25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</row>
    <row r="135" spans="5:67" ht="15" customHeight="1" x14ac:dyDescent="0.25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 spans="5:67" ht="15" customHeight="1" x14ac:dyDescent="0.25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</row>
    <row r="137" spans="5:67" ht="15" customHeight="1" x14ac:dyDescent="0.25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</row>
    <row r="138" spans="5:67" ht="15" customHeight="1" x14ac:dyDescent="0.25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</row>
    <row r="139" spans="5:67" ht="15" customHeight="1" x14ac:dyDescent="0.25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</row>
    <row r="140" spans="5:67" ht="15" customHeight="1" x14ac:dyDescent="0.25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</row>
    <row r="141" spans="5:67" ht="15" customHeight="1" x14ac:dyDescent="0.25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</row>
    <row r="142" spans="5:67" ht="15" customHeight="1" x14ac:dyDescent="0.25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</row>
    <row r="143" spans="5:67" ht="15" customHeight="1" x14ac:dyDescent="0.25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</row>
    <row r="144" spans="5:67" ht="15" customHeight="1" x14ac:dyDescent="0.25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</row>
    <row r="145" spans="2:67" ht="15" customHeight="1" x14ac:dyDescent="0.25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</row>
    <row r="146" spans="2:67" ht="15" customHeight="1" x14ac:dyDescent="0.25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</row>
    <row r="147" spans="2:67" ht="15" customHeight="1" x14ac:dyDescent="0.25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</row>
    <row r="148" spans="2:67" ht="15" customHeight="1" x14ac:dyDescent="0.25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</row>
    <row r="149" spans="2:67" ht="15" customHeight="1" x14ac:dyDescent="0.25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</row>
    <row r="150" spans="2:67" ht="15" customHeight="1" x14ac:dyDescent="0.25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</row>
    <row r="151" spans="2:67" ht="15" customHeight="1" x14ac:dyDescent="0.25"/>
    <row r="152" spans="2:67" ht="15" customHeight="1" x14ac:dyDescent="0.25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2:67" ht="15" customHeight="1" x14ac:dyDescent="0.25"/>
  </sheetData>
  <sheetProtection formatCells="0" formatColumns="0" formatRows="0" sort="0" autoFilter="0"/>
  <phoneticPr fontId="28" type="noConversion"/>
  <conditionalFormatting sqref="AW9:BO150">
    <cfRule type="cellIs" dxfId="142" priority="63" operator="equal">
      <formula>$H9</formula>
    </cfRule>
  </conditionalFormatting>
  <conditionalFormatting sqref="AW9:BO150">
    <cfRule type="cellIs" dxfId="141" priority="62" operator="equal">
      <formula>$I9</formula>
    </cfRule>
  </conditionalFormatting>
  <conditionalFormatting sqref="E9:BO150">
    <cfRule type="cellIs" dxfId="140" priority="61" operator="equal">
      <formula>""</formula>
    </cfRule>
  </conditionalFormatting>
  <conditionalFormatting sqref="K9:K33">
    <cfRule type="cellIs" dxfId="139" priority="60" operator="equal">
      <formula>$H9</formula>
    </cfRule>
  </conditionalFormatting>
  <conditionalFormatting sqref="K9:K33">
    <cfRule type="cellIs" dxfId="138" priority="59" operator="equal">
      <formula>$I9</formula>
    </cfRule>
  </conditionalFormatting>
  <conditionalFormatting sqref="M9:M33">
    <cfRule type="cellIs" dxfId="137" priority="58" operator="equal">
      <formula>$H9</formula>
    </cfRule>
  </conditionalFormatting>
  <conditionalFormatting sqref="M9:M33">
    <cfRule type="cellIs" dxfId="136" priority="57" operator="equal">
      <formula>$I9</formula>
    </cfRule>
  </conditionalFormatting>
  <conditionalFormatting sqref="N9:N33">
    <cfRule type="cellIs" dxfId="135" priority="56" operator="equal">
      <formula>$H9</formula>
    </cfRule>
  </conditionalFormatting>
  <conditionalFormatting sqref="N9:N33">
    <cfRule type="cellIs" dxfId="134" priority="55" operator="equal">
      <formula>$I9</formula>
    </cfRule>
  </conditionalFormatting>
  <conditionalFormatting sqref="L9:L33">
    <cfRule type="cellIs" dxfId="133" priority="54" operator="equal">
      <formula>$H9</formula>
    </cfRule>
  </conditionalFormatting>
  <conditionalFormatting sqref="L9:L33">
    <cfRule type="cellIs" dxfId="132" priority="53" operator="equal">
      <formula>$I9</formula>
    </cfRule>
  </conditionalFormatting>
  <conditionalFormatting sqref="O9:O33">
    <cfRule type="cellIs" dxfId="131" priority="52" operator="equal">
      <formula>$H9</formula>
    </cfRule>
  </conditionalFormatting>
  <conditionalFormatting sqref="O9:O33">
    <cfRule type="cellIs" dxfId="130" priority="51" operator="equal">
      <formula>$I9</formula>
    </cfRule>
  </conditionalFormatting>
  <conditionalFormatting sqref="P9:P33">
    <cfRule type="cellIs" dxfId="129" priority="50" operator="equal">
      <formula>$H9</formula>
    </cfRule>
  </conditionalFormatting>
  <conditionalFormatting sqref="P9:P33">
    <cfRule type="cellIs" dxfId="128" priority="49" operator="equal">
      <formula>$I9</formula>
    </cfRule>
  </conditionalFormatting>
  <conditionalFormatting sqref="Q9:Q33">
    <cfRule type="cellIs" dxfId="127" priority="48" operator="equal">
      <formula>$H9</formula>
    </cfRule>
  </conditionalFormatting>
  <conditionalFormatting sqref="Q9:Q33">
    <cfRule type="cellIs" dxfId="126" priority="47" operator="equal">
      <formula>$I9</formula>
    </cfRule>
  </conditionalFormatting>
  <conditionalFormatting sqref="R9:R33">
    <cfRule type="cellIs" dxfId="125" priority="46" operator="equal">
      <formula>$H9</formula>
    </cfRule>
  </conditionalFormatting>
  <conditionalFormatting sqref="R9:R33">
    <cfRule type="cellIs" dxfId="124" priority="45" operator="equal">
      <formula>$I9</formula>
    </cfRule>
  </conditionalFormatting>
  <conditionalFormatting sqref="S9:S33">
    <cfRule type="cellIs" dxfId="123" priority="44" operator="equal">
      <formula>$H9</formula>
    </cfRule>
  </conditionalFormatting>
  <conditionalFormatting sqref="S9:S33">
    <cfRule type="cellIs" dxfId="122" priority="43" operator="equal">
      <formula>$I9</formula>
    </cfRule>
  </conditionalFormatting>
  <conditionalFormatting sqref="T9:T33">
    <cfRule type="cellIs" dxfId="121" priority="42" operator="equal">
      <formula>$H9</formula>
    </cfRule>
  </conditionalFormatting>
  <conditionalFormatting sqref="T9:T33">
    <cfRule type="cellIs" dxfId="120" priority="41" operator="equal">
      <formula>$I9</formula>
    </cfRule>
  </conditionalFormatting>
  <conditionalFormatting sqref="U9:U33">
    <cfRule type="cellIs" dxfId="119" priority="40" operator="equal">
      <formula>$H9</formula>
    </cfRule>
  </conditionalFormatting>
  <conditionalFormatting sqref="U9:U33">
    <cfRule type="cellIs" dxfId="118" priority="39" operator="equal">
      <formula>$I9</formula>
    </cfRule>
  </conditionalFormatting>
  <conditionalFormatting sqref="V9:V33">
    <cfRule type="cellIs" dxfId="117" priority="38" operator="equal">
      <formula>$H9</formula>
    </cfRule>
  </conditionalFormatting>
  <conditionalFormatting sqref="V9:V33">
    <cfRule type="cellIs" dxfId="116" priority="37" operator="equal">
      <formula>$I9</formula>
    </cfRule>
  </conditionalFormatting>
  <conditionalFormatting sqref="W9:W33">
    <cfRule type="cellIs" dxfId="115" priority="36" operator="equal">
      <formula>$H9</formula>
    </cfRule>
  </conditionalFormatting>
  <conditionalFormatting sqref="W9:W33">
    <cfRule type="cellIs" dxfId="114" priority="35" operator="equal">
      <formula>$I9</formula>
    </cfRule>
  </conditionalFormatting>
  <conditionalFormatting sqref="X9:X33">
    <cfRule type="cellIs" dxfId="113" priority="34" operator="equal">
      <formula>$H9</formula>
    </cfRule>
  </conditionalFormatting>
  <conditionalFormatting sqref="X9:X33">
    <cfRule type="cellIs" dxfId="112" priority="33" operator="equal">
      <formula>$I9</formula>
    </cfRule>
  </conditionalFormatting>
  <conditionalFormatting sqref="Y9:Y33">
    <cfRule type="cellIs" dxfId="111" priority="32" operator="equal">
      <formula>$H9</formula>
    </cfRule>
  </conditionalFormatting>
  <conditionalFormatting sqref="Y9:Y33">
    <cfRule type="cellIs" dxfId="110" priority="31" operator="equal">
      <formula>$I9</formula>
    </cfRule>
  </conditionalFormatting>
  <conditionalFormatting sqref="Z9:AA33">
    <cfRule type="cellIs" dxfId="109" priority="30" operator="equal">
      <formula>$H9</formula>
    </cfRule>
  </conditionalFormatting>
  <conditionalFormatting sqref="Z9:AA33">
    <cfRule type="cellIs" dxfId="108" priority="29" operator="equal">
      <formula>$I9</formula>
    </cfRule>
  </conditionalFormatting>
  <conditionalFormatting sqref="AB9:AB33">
    <cfRule type="cellIs" dxfId="107" priority="28" operator="equal">
      <formula>$H9</formula>
    </cfRule>
  </conditionalFormatting>
  <conditionalFormatting sqref="AB9:AB33">
    <cfRule type="cellIs" dxfId="106" priority="27" operator="equal">
      <formula>$I9</formula>
    </cfRule>
  </conditionalFormatting>
  <conditionalFormatting sqref="AC9:AC33">
    <cfRule type="cellIs" dxfId="105" priority="26" operator="equal">
      <formula>$H9</formula>
    </cfRule>
  </conditionalFormatting>
  <conditionalFormatting sqref="AC9:AC33">
    <cfRule type="cellIs" dxfId="104" priority="25" operator="equal">
      <formula>$I9</formula>
    </cfRule>
  </conditionalFormatting>
  <conditionalFormatting sqref="AD9:AD33">
    <cfRule type="cellIs" dxfId="103" priority="24" operator="equal">
      <formula>$H9</formula>
    </cfRule>
  </conditionalFormatting>
  <conditionalFormatting sqref="AD9:AD33">
    <cfRule type="cellIs" dxfId="102" priority="23" operator="equal">
      <formula>$I9</formula>
    </cfRule>
  </conditionalFormatting>
  <conditionalFormatting sqref="AE9:AE33">
    <cfRule type="cellIs" dxfId="101" priority="22" operator="equal">
      <formula>$H9</formula>
    </cfRule>
  </conditionalFormatting>
  <conditionalFormatting sqref="AE9:AE33">
    <cfRule type="cellIs" dxfId="100" priority="21" operator="equal">
      <formula>$I9</formula>
    </cfRule>
  </conditionalFormatting>
  <conditionalFormatting sqref="AF9:AH33">
    <cfRule type="cellIs" dxfId="99" priority="20" operator="equal">
      <formula>$H9</formula>
    </cfRule>
  </conditionalFormatting>
  <conditionalFormatting sqref="AF9:AH33">
    <cfRule type="cellIs" dxfId="98" priority="19" operator="equal">
      <formula>$I9</formula>
    </cfRule>
  </conditionalFormatting>
  <conditionalFormatting sqref="AI9:AI33">
    <cfRule type="cellIs" dxfId="97" priority="18" operator="equal">
      <formula>$H9</formula>
    </cfRule>
  </conditionalFormatting>
  <conditionalFormatting sqref="AI9:AI33">
    <cfRule type="cellIs" dxfId="96" priority="17" operator="equal">
      <formula>$I9</formula>
    </cfRule>
  </conditionalFormatting>
  <conditionalFormatting sqref="AJ9:AJ33">
    <cfRule type="cellIs" dxfId="95" priority="16" operator="equal">
      <formula>$H9</formula>
    </cfRule>
  </conditionalFormatting>
  <conditionalFormatting sqref="AJ9:AJ33">
    <cfRule type="cellIs" dxfId="94" priority="15" operator="equal">
      <formula>$I9</formula>
    </cfRule>
  </conditionalFormatting>
  <conditionalFormatting sqref="AK9:AK33">
    <cfRule type="cellIs" dxfId="93" priority="14" operator="equal">
      <formula>$H9</formula>
    </cfRule>
  </conditionalFormatting>
  <conditionalFormatting sqref="AK9:AK33">
    <cfRule type="cellIs" dxfId="92" priority="13" operator="equal">
      <formula>$I9</formula>
    </cfRule>
  </conditionalFormatting>
  <conditionalFormatting sqref="AL9:AL33">
    <cfRule type="cellIs" dxfId="91" priority="12" operator="equal">
      <formula>$H9</formula>
    </cfRule>
  </conditionalFormatting>
  <conditionalFormatting sqref="AL9:AL33">
    <cfRule type="cellIs" dxfId="90" priority="11" operator="equal">
      <formula>$I9</formula>
    </cfRule>
  </conditionalFormatting>
  <conditionalFormatting sqref="AM9:AO33">
    <cfRule type="cellIs" dxfId="89" priority="10" operator="equal">
      <formula>$H9</formula>
    </cfRule>
  </conditionalFormatting>
  <conditionalFormatting sqref="AM9:AO33">
    <cfRule type="cellIs" dxfId="88" priority="9" operator="equal">
      <formula>$I9</formula>
    </cfRule>
  </conditionalFormatting>
  <conditionalFormatting sqref="AP9:AP33">
    <cfRule type="cellIs" dxfId="87" priority="8" operator="equal">
      <formula>$H9</formula>
    </cfRule>
  </conditionalFormatting>
  <conditionalFormatting sqref="AP9:AP33">
    <cfRule type="cellIs" dxfId="86" priority="7" operator="equal">
      <formula>$I9</formula>
    </cfRule>
  </conditionalFormatting>
  <conditionalFormatting sqref="AQ9:AQ33">
    <cfRule type="cellIs" dxfId="85" priority="6" operator="equal">
      <formula>$H9</formula>
    </cfRule>
  </conditionalFormatting>
  <conditionalFormatting sqref="AQ9:AQ33">
    <cfRule type="cellIs" dxfId="84" priority="5" operator="equal">
      <formula>$I9</formula>
    </cfRule>
  </conditionalFormatting>
  <conditionalFormatting sqref="AR9:AR33">
    <cfRule type="cellIs" dxfId="83" priority="4" operator="equal">
      <formula>$H9</formula>
    </cfRule>
  </conditionalFormatting>
  <conditionalFormatting sqref="AR9:AR33">
    <cfRule type="cellIs" dxfId="82" priority="3" operator="equal">
      <formula>$I9</formula>
    </cfRule>
  </conditionalFormatting>
  <conditionalFormatting sqref="AS9:AU33">
    <cfRule type="cellIs" dxfId="81" priority="2" operator="equal">
      <formula>$H9</formula>
    </cfRule>
  </conditionalFormatting>
  <conditionalFormatting sqref="AS9:AU33">
    <cfRule type="cellIs" dxfId="80" priority="1" operator="equal">
      <formula>$I9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BU156"/>
  <sheetViews>
    <sheetView showGridLines="0" topLeftCell="A4" zoomScale="85" zoomScaleNormal="85" workbookViewId="0">
      <pane xSplit="6" ySplit="5" topLeftCell="W9" activePane="bottomRight" state="frozen"/>
      <selection activeCell="A4" sqref="A4"/>
      <selection pane="topRight" activeCell="G4" sqref="G4"/>
      <selection pane="bottomLeft" activeCell="A9" sqref="A9"/>
      <selection pane="bottomRight" activeCell="AB10" sqref="AB10"/>
    </sheetView>
  </sheetViews>
  <sheetFormatPr defaultColWidth="0" defaultRowHeight="15" customHeight="1" x14ac:dyDescent="0.25"/>
  <cols>
    <col min="1" max="2" width="2.7109375" style="2" customWidth="1"/>
    <col min="3" max="3" width="19.85546875" style="2" customWidth="1"/>
    <col min="4" max="4" width="21.85546875" style="2" customWidth="1"/>
    <col min="5" max="5" width="30.7109375" style="4" customWidth="1"/>
    <col min="6" max="6" width="3.5703125" style="73" customWidth="1"/>
    <col min="7" max="7" width="13.28515625" style="13" customWidth="1"/>
    <col min="8" max="43" width="15.7109375" style="4" customWidth="1"/>
    <col min="44" max="44" width="8.5703125" style="4" customWidth="1"/>
    <col min="45" max="65" width="15.7109375" style="4" customWidth="1"/>
    <col min="66" max="66" width="2.7109375" style="2" customWidth="1"/>
    <col min="67" max="73" width="0" style="2" hidden="1" customWidth="1"/>
    <col min="74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Loading</v>
      </c>
      <c r="B1" s="1"/>
      <c r="C1" s="1"/>
      <c r="D1" s="1"/>
      <c r="E1" s="9"/>
      <c r="F1" s="71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" x14ac:dyDescent="0.25">
      <c r="D6" s="3" t="s">
        <v>374</v>
      </c>
      <c r="E6" s="3" t="s">
        <v>320</v>
      </c>
      <c r="F6" s="68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68"/>
      <c r="G7" s="90" t="s">
        <v>11</v>
      </c>
      <c r="H7" s="122" t="s">
        <v>378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290</v>
      </c>
      <c r="AU7" s="36" t="s">
        <v>290</v>
      </c>
      <c r="AV7" s="36" t="s">
        <v>289</v>
      </c>
      <c r="AW7" s="36">
        <v>5.6</v>
      </c>
      <c r="AX7" s="36" t="s">
        <v>291</v>
      </c>
      <c r="AY7" s="36" t="s">
        <v>292</v>
      </c>
      <c r="AZ7" s="36" t="s">
        <v>293</v>
      </c>
      <c r="BA7" s="36" t="s">
        <v>295</v>
      </c>
      <c r="BB7" s="36">
        <v>18</v>
      </c>
      <c r="BC7" s="36">
        <v>19</v>
      </c>
      <c r="BD7" s="36" t="s">
        <v>294</v>
      </c>
      <c r="BE7" s="36" t="s">
        <v>296</v>
      </c>
      <c r="BF7" s="36">
        <v>25</v>
      </c>
      <c r="BG7" s="36">
        <v>26</v>
      </c>
      <c r="BH7" s="36" t="s">
        <v>297</v>
      </c>
      <c r="BI7" s="2"/>
      <c r="BJ7" s="2"/>
      <c r="BK7" s="2"/>
      <c r="BL7" s="2"/>
      <c r="BM7" s="2"/>
    </row>
    <row r="8" spans="1:66" x14ac:dyDescent="0.25">
      <c r="C8" s="2" t="s">
        <v>193</v>
      </c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59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s="54" customFormat="1" x14ac:dyDescent="0.25">
      <c r="A9" s="68"/>
      <c r="B9" s="68"/>
      <c r="C9" s="68" t="s">
        <v>192</v>
      </c>
      <c r="D9" s="105" t="s">
        <v>136</v>
      </c>
      <c r="E9" s="80" t="s">
        <v>136</v>
      </c>
      <c r="F9" s="73"/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/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40">
        <v>0</v>
      </c>
      <c r="BG9" s="40">
        <v>0</v>
      </c>
      <c r="BH9" s="40">
        <v>0</v>
      </c>
      <c r="BI9" s="56"/>
      <c r="BJ9" s="56"/>
      <c r="BK9" s="56"/>
      <c r="BL9" s="56"/>
      <c r="BM9" s="56"/>
      <c r="BN9" s="68"/>
    </row>
    <row r="10" spans="1:66" s="54" customFormat="1" x14ac:dyDescent="0.25">
      <c r="A10" s="68"/>
      <c r="B10" s="68"/>
      <c r="C10" s="68" t="s">
        <v>192</v>
      </c>
      <c r="D10" s="112" t="s">
        <v>137</v>
      </c>
      <c r="E10" s="80" t="s">
        <v>137</v>
      </c>
      <c r="F10" s="73"/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3.7206181483170914E-7</v>
      </c>
      <c r="AC10" s="40">
        <v>4.1316738911960168E-7</v>
      </c>
      <c r="AD10" s="40">
        <v>4.2220215329058364E-7</v>
      </c>
      <c r="AE10" s="40">
        <v>4.2220215329058364E-7</v>
      </c>
      <c r="AF10" s="40">
        <v>4.2076495083486598E-7</v>
      </c>
      <c r="AG10" s="40">
        <v>4.2076495083486598E-7</v>
      </c>
      <c r="AH10" s="40">
        <v>4.2076495083486598E-7</v>
      </c>
      <c r="AI10" s="40">
        <v>4.2172756637888055E-7</v>
      </c>
      <c r="AJ10" s="40">
        <v>4.2084882431177058E-7</v>
      </c>
      <c r="AK10" s="40">
        <v>4.2065024844187596E-7</v>
      </c>
      <c r="AL10" s="40">
        <v>4.2065024844187596E-7</v>
      </c>
      <c r="AM10" s="40">
        <v>4.2065024844187596E-7</v>
      </c>
      <c r="AN10" s="40">
        <v>4.2065024844187596E-7</v>
      </c>
      <c r="AO10" s="40">
        <v>4.2065024844187596E-7</v>
      </c>
      <c r="AP10" s="40">
        <v>4.2065024844187596E-7</v>
      </c>
      <c r="AQ10" s="40">
        <v>4.2065024844187596E-7</v>
      </c>
      <c r="AR10" s="40"/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0</v>
      </c>
      <c r="AZ10" s="40">
        <v>0</v>
      </c>
      <c r="BA10" s="40">
        <v>0</v>
      </c>
      <c r="BB10" s="40">
        <v>3.7206181483170914E-7</v>
      </c>
      <c r="BC10" s="40">
        <v>4.1316738911960168E-7</v>
      </c>
      <c r="BD10" s="40">
        <v>4.2220215329058364E-7</v>
      </c>
      <c r="BE10" s="40">
        <v>4.2076495083486598E-7</v>
      </c>
      <c r="BF10" s="40">
        <v>4.2172756637888055E-7</v>
      </c>
      <c r="BG10" s="40">
        <v>4.2084882431177058E-7</v>
      </c>
      <c r="BH10" s="40">
        <v>4.2065024844187596E-7</v>
      </c>
      <c r="BI10" s="56"/>
      <c r="BJ10" s="56"/>
      <c r="BK10" s="56"/>
      <c r="BL10" s="56"/>
      <c r="BM10" s="56"/>
      <c r="BN10" s="68"/>
    </row>
    <row r="11" spans="1:66" s="54" customFormat="1" x14ac:dyDescent="0.25">
      <c r="A11" s="68"/>
      <c r="B11" s="68"/>
      <c r="C11" s="68" t="s">
        <v>192</v>
      </c>
      <c r="D11" s="94" t="s">
        <v>138</v>
      </c>
      <c r="E11" s="80" t="s">
        <v>138</v>
      </c>
      <c r="F11" s="73"/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121">
        <v>9.0370596214878898</v>
      </c>
      <c r="AE11" s="121">
        <v>9.0370596214878898</v>
      </c>
      <c r="AF11" s="121">
        <v>4.5500362050912795</v>
      </c>
      <c r="AG11" s="121">
        <v>4.5500362050912795</v>
      </c>
      <c r="AH11" s="121">
        <v>4.5500362050912795</v>
      </c>
      <c r="AI11" s="121">
        <v>4.4843810906278332</v>
      </c>
      <c r="AJ11" s="121">
        <v>4.49517533151589</v>
      </c>
      <c r="AK11" s="121">
        <v>14.6708760708374</v>
      </c>
      <c r="AL11" s="121">
        <v>14.6708760708374</v>
      </c>
      <c r="AM11" s="121">
        <v>14.6708760708374</v>
      </c>
      <c r="AN11" s="121">
        <v>14.6708760708374</v>
      </c>
      <c r="AO11" s="121">
        <v>14.6708760708374</v>
      </c>
      <c r="AP11" s="121">
        <v>14.6708760708374</v>
      </c>
      <c r="AQ11" s="121">
        <v>14.6708760708374</v>
      </c>
      <c r="AR11" s="40"/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40">
        <v>0</v>
      </c>
      <c r="BD11" s="40">
        <v>9.0370596214878898</v>
      </c>
      <c r="BE11" s="40">
        <v>4.5500362050912795</v>
      </c>
      <c r="BF11" s="40">
        <v>4.4843810906278332</v>
      </c>
      <c r="BG11" s="40">
        <v>4.49517533151589</v>
      </c>
      <c r="BH11" s="40">
        <v>14.6708760708374</v>
      </c>
      <c r="BI11" s="56"/>
      <c r="BJ11" s="56"/>
      <c r="BK11" s="56"/>
      <c r="BL11" s="56"/>
      <c r="BM11" s="56"/>
      <c r="BN11" s="68"/>
    </row>
    <row r="12" spans="1:66" s="54" customFormat="1" x14ac:dyDescent="0.25">
      <c r="A12" s="68"/>
      <c r="B12" s="68"/>
      <c r="C12" s="68" t="s">
        <v>192</v>
      </c>
      <c r="D12" s="94" t="s">
        <v>139</v>
      </c>
      <c r="E12" s="80" t="s">
        <v>139</v>
      </c>
      <c r="F12" s="73"/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121">
        <v>43.360905498554018</v>
      </c>
      <c r="AK12" s="121">
        <v>23.539311955623905</v>
      </c>
      <c r="AL12" s="121">
        <v>23.539311955623905</v>
      </c>
      <c r="AM12" s="121">
        <v>23.539311955623905</v>
      </c>
      <c r="AN12" s="121">
        <v>23.539311955623905</v>
      </c>
      <c r="AO12" s="121">
        <v>23.539311955623905</v>
      </c>
      <c r="AP12" s="121">
        <v>23.539311955623905</v>
      </c>
      <c r="AQ12" s="121">
        <v>23.539311955623905</v>
      </c>
      <c r="AR12" s="40"/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0</v>
      </c>
      <c r="BG12" s="40">
        <v>43.360905498554018</v>
      </c>
      <c r="BH12" s="40">
        <v>23.539311955623905</v>
      </c>
      <c r="BI12" s="56"/>
      <c r="BJ12" s="56"/>
      <c r="BK12" s="56"/>
      <c r="BL12" s="56"/>
      <c r="BM12" s="56"/>
      <c r="BN12" s="68"/>
    </row>
    <row r="13" spans="1:66" s="54" customFormat="1" x14ac:dyDescent="0.25">
      <c r="A13" s="68"/>
      <c r="B13" s="68"/>
      <c r="C13" s="68" t="s">
        <v>192</v>
      </c>
      <c r="D13" s="112" t="s">
        <v>140</v>
      </c>
      <c r="E13" s="80" t="s">
        <v>140</v>
      </c>
      <c r="F13" s="73"/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/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40">
        <v>0</v>
      </c>
      <c r="BI13" s="56"/>
      <c r="BJ13" s="56"/>
      <c r="BK13" s="56"/>
      <c r="BL13" s="56"/>
      <c r="BM13" s="56"/>
      <c r="BN13" s="68"/>
    </row>
    <row r="14" spans="1:66" s="54" customFormat="1" x14ac:dyDescent="0.25">
      <c r="A14" s="68"/>
      <c r="B14" s="68"/>
      <c r="C14" s="68" t="s">
        <v>192</v>
      </c>
      <c r="D14" s="94" t="s">
        <v>141</v>
      </c>
      <c r="E14" s="80" t="s">
        <v>141</v>
      </c>
      <c r="F14" s="73"/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121">
        <v>78.293429117833412</v>
      </c>
      <c r="AI14" s="121">
        <v>36.415067132306973</v>
      </c>
      <c r="AJ14" s="121">
        <v>60.14532654704422</v>
      </c>
      <c r="AK14" s="121">
        <v>50.17156590513585</v>
      </c>
      <c r="AL14" s="121">
        <v>50.17156590513585</v>
      </c>
      <c r="AM14" s="121">
        <v>50.17156590513585</v>
      </c>
      <c r="AN14" s="121">
        <v>50.17156590513585</v>
      </c>
      <c r="AO14" s="121">
        <v>50.17156590513585</v>
      </c>
      <c r="AP14" s="121">
        <v>50.17156590513585</v>
      </c>
      <c r="AQ14" s="121">
        <v>50.17156590513585</v>
      </c>
      <c r="AR14" s="40"/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78.293429117833412</v>
      </c>
      <c r="BF14" s="40">
        <v>36.415067132306973</v>
      </c>
      <c r="BG14" s="40">
        <v>60.14532654704422</v>
      </c>
      <c r="BH14" s="40">
        <v>50.17156590513585</v>
      </c>
      <c r="BI14" s="56"/>
      <c r="BJ14" s="56"/>
      <c r="BK14" s="56"/>
      <c r="BL14" s="56"/>
      <c r="BM14" s="56"/>
      <c r="BN14" s="68"/>
    </row>
    <row r="15" spans="1:66" s="54" customFormat="1" x14ac:dyDescent="0.25">
      <c r="A15" s="68"/>
      <c r="B15" s="68"/>
      <c r="C15" s="68" t="s">
        <v>192</v>
      </c>
      <c r="D15" s="105" t="s">
        <v>142</v>
      </c>
      <c r="E15" s="80" t="s">
        <v>142</v>
      </c>
      <c r="F15" s="73"/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65.704177465371657</v>
      </c>
      <c r="AG15" s="121">
        <v>65.704177465371657</v>
      </c>
      <c r="AH15" s="121">
        <v>65.704177465371657</v>
      </c>
      <c r="AI15" s="121">
        <v>63.817118575932966</v>
      </c>
      <c r="AJ15" s="121">
        <v>54.874870324409507</v>
      </c>
      <c r="AK15" s="121">
        <v>44.46160629816012</v>
      </c>
      <c r="AL15" s="121">
        <v>44.46160629816012</v>
      </c>
      <c r="AM15" s="121">
        <v>44.46160629816012</v>
      </c>
      <c r="AN15" s="121">
        <v>44.46160629816012</v>
      </c>
      <c r="AO15" s="121">
        <v>44.46160629816012</v>
      </c>
      <c r="AP15" s="121">
        <v>44.46160629816012</v>
      </c>
      <c r="AQ15" s="121">
        <v>44.46160629816012</v>
      </c>
      <c r="AR15" s="40"/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0</v>
      </c>
      <c r="BC15" s="40">
        <v>0</v>
      </c>
      <c r="BD15" s="40">
        <v>0</v>
      </c>
      <c r="BE15" s="40">
        <v>65.704177465371657</v>
      </c>
      <c r="BF15" s="40">
        <v>63.817118575932966</v>
      </c>
      <c r="BG15" s="40">
        <v>54.874870324409507</v>
      </c>
      <c r="BH15" s="40">
        <v>44.46160629816012</v>
      </c>
      <c r="BI15" s="56"/>
      <c r="BJ15" s="56"/>
      <c r="BK15" s="56"/>
      <c r="BL15" s="56"/>
      <c r="BM15" s="56"/>
      <c r="BN15" s="68"/>
    </row>
    <row r="16" spans="1:66" s="54" customFormat="1" x14ac:dyDescent="0.25">
      <c r="A16" s="68"/>
      <c r="B16" s="68"/>
      <c r="C16" s="68" t="s">
        <v>192</v>
      </c>
      <c r="D16" s="94" t="s">
        <v>143</v>
      </c>
      <c r="E16" s="80" t="s">
        <v>143</v>
      </c>
      <c r="F16" s="73"/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121">
        <v>17.343979058194702</v>
      </c>
      <c r="AJ16" s="121">
        <v>12.743816432265071</v>
      </c>
      <c r="AK16" s="121">
        <v>8.2591962854086578</v>
      </c>
      <c r="AL16" s="121">
        <v>8.2591962854086578</v>
      </c>
      <c r="AM16" s="121">
        <v>8.2591962854086578</v>
      </c>
      <c r="AN16" s="121">
        <v>8.2591962854086578</v>
      </c>
      <c r="AO16" s="121">
        <v>8.2591962854086578</v>
      </c>
      <c r="AP16" s="121">
        <v>8.2591962854086578</v>
      </c>
      <c r="AQ16" s="121">
        <v>8.2591962854086578</v>
      </c>
      <c r="AR16" s="40"/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17.343979058194702</v>
      </c>
      <c r="BG16" s="40">
        <v>12.743816432265071</v>
      </c>
      <c r="BH16" s="40">
        <v>8.2591962854086578</v>
      </c>
      <c r="BI16" s="56"/>
      <c r="BJ16" s="56"/>
      <c r="BK16" s="56"/>
      <c r="BL16" s="56"/>
      <c r="BM16" s="56"/>
      <c r="BN16" s="68"/>
    </row>
    <row r="17" spans="1:66" s="54" customFormat="1" x14ac:dyDescent="0.25">
      <c r="A17" s="68"/>
      <c r="B17" s="68"/>
      <c r="C17" s="68" t="s">
        <v>192</v>
      </c>
      <c r="D17" s="94" t="s">
        <v>144</v>
      </c>
      <c r="E17" s="80" t="s">
        <v>144</v>
      </c>
      <c r="F17" s="73"/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121">
        <v>27.442976388449271</v>
      </c>
      <c r="AJ17" s="121">
        <v>19.974224536151986</v>
      </c>
      <c r="AK17" s="121">
        <v>11.579886970764687</v>
      </c>
      <c r="AL17" s="121">
        <v>11.579886970764687</v>
      </c>
      <c r="AM17" s="121">
        <v>11.579886970764687</v>
      </c>
      <c r="AN17" s="121">
        <v>11.579886970764687</v>
      </c>
      <c r="AO17" s="121">
        <v>11.579886970764687</v>
      </c>
      <c r="AP17" s="121">
        <v>11.579886970764687</v>
      </c>
      <c r="AQ17" s="121">
        <v>11.579886970764687</v>
      </c>
      <c r="AR17" s="40"/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27.442976388449271</v>
      </c>
      <c r="BG17" s="40">
        <v>19.974224536151986</v>
      </c>
      <c r="BH17" s="40">
        <v>11.579886970764687</v>
      </c>
      <c r="BI17" s="56"/>
      <c r="BJ17" s="56"/>
      <c r="BK17" s="56"/>
      <c r="BL17" s="56"/>
      <c r="BM17" s="56"/>
      <c r="BN17" s="68"/>
    </row>
    <row r="18" spans="1:66" s="54" customFormat="1" x14ac:dyDescent="0.25">
      <c r="A18" s="68"/>
      <c r="B18" s="68"/>
      <c r="C18" s="68" t="s">
        <v>192</v>
      </c>
      <c r="D18" s="94" t="s">
        <v>145</v>
      </c>
      <c r="E18" s="80" t="s">
        <v>145</v>
      </c>
      <c r="F18" s="73"/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121">
        <v>9.054379528357698</v>
      </c>
      <c r="AE18" s="121">
        <v>9.054379528357698</v>
      </c>
      <c r="AF18" s="121">
        <v>4.8419256174231258</v>
      </c>
      <c r="AG18" s="121">
        <v>4.8419256174231258</v>
      </c>
      <c r="AH18" s="121">
        <v>4.8419256174231258</v>
      </c>
      <c r="AI18" s="121">
        <v>4.7935958310381759</v>
      </c>
      <c r="AJ18" s="121">
        <v>4.8013547301740376</v>
      </c>
      <c r="AK18" s="121">
        <v>24.551359779136462</v>
      </c>
      <c r="AL18" s="121">
        <v>24.551359779136462</v>
      </c>
      <c r="AM18" s="121">
        <v>24.551359779136462</v>
      </c>
      <c r="AN18" s="121">
        <v>24.551359779136462</v>
      </c>
      <c r="AO18" s="121">
        <v>24.551359779136462</v>
      </c>
      <c r="AP18" s="121">
        <v>24.551359779136462</v>
      </c>
      <c r="AQ18" s="121">
        <v>24.551359779136462</v>
      </c>
      <c r="AR18" s="40"/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9.054379528357698</v>
      </c>
      <c r="BE18" s="40">
        <v>4.8419256174231258</v>
      </c>
      <c r="BF18" s="40">
        <v>4.7935958310381759</v>
      </c>
      <c r="BG18" s="40">
        <v>4.8013547301740376</v>
      </c>
      <c r="BH18" s="40">
        <v>24.551359779136462</v>
      </c>
      <c r="BI18" s="56"/>
      <c r="BJ18" s="56"/>
      <c r="BK18" s="56"/>
      <c r="BL18" s="56"/>
      <c r="BM18" s="56"/>
      <c r="BN18" s="68"/>
    </row>
    <row r="19" spans="1:66" s="54" customFormat="1" x14ac:dyDescent="0.25">
      <c r="A19" s="68"/>
      <c r="B19" s="68"/>
      <c r="C19" s="68" t="s">
        <v>192</v>
      </c>
      <c r="D19" s="94" t="s">
        <v>146</v>
      </c>
      <c r="E19" s="80" t="s">
        <v>146</v>
      </c>
      <c r="F19" s="73"/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121">
        <v>0.01</v>
      </c>
      <c r="AE19" s="121">
        <v>0.01</v>
      </c>
      <c r="AF19" s="121">
        <v>0.01</v>
      </c>
      <c r="AG19" s="121">
        <v>0.01</v>
      </c>
      <c r="AH19" s="121">
        <v>0.01</v>
      </c>
      <c r="AI19" s="121">
        <v>0.01</v>
      </c>
      <c r="AJ19" s="121">
        <v>0.01</v>
      </c>
      <c r="AK19" s="121">
        <v>0.01</v>
      </c>
      <c r="AL19" s="121">
        <v>0.01</v>
      </c>
      <c r="AM19" s="121">
        <v>0.01</v>
      </c>
      <c r="AN19" s="121">
        <v>0.01</v>
      </c>
      <c r="AO19" s="121">
        <v>0.23937957192519491</v>
      </c>
      <c r="AP19" s="121">
        <v>0.23937957192519491</v>
      </c>
      <c r="AQ19" s="121">
        <v>0.23937957192519491</v>
      </c>
      <c r="AR19" s="40"/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7.4874864671506294E-4</v>
      </c>
      <c r="BE19" s="40">
        <v>7.3812795250076011E-4</v>
      </c>
      <c r="BF19" s="40">
        <v>7.4881123423410807E-4</v>
      </c>
      <c r="BG19" s="40">
        <v>7.4703738252276182E-4</v>
      </c>
      <c r="BH19" s="40">
        <v>0.23937957192519491</v>
      </c>
      <c r="BI19" s="56"/>
      <c r="BJ19" s="56"/>
      <c r="BK19" s="56"/>
      <c r="BL19" s="56"/>
      <c r="BM19" s="56"/>
      <c r="BN19" s="68"/>
    </row>
    <row r="20" spans="1:66" s="54" customFormat="1" x14ac:dyDescent="0.25">
      <c r="A20" s="68"/>
      <c r="B20" s="68"/>
      <c r="C20" s="68" t="s">
        <v>192</v>
      </c>
      <c r="D20" s="94" t="s">
        <v>147</v>
      </c>
      <c r="E20" s="80" t="s">
        <v>147</v>
      </c>
      <c r="F20" s="73"/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121">
        <v>1.621958744651764</v>
      </c>
      <c r="AG20" s="121">
        <v>1.621958744651764</v>
      </c>
      <c r="AH20" s="121">
        <v>1.621958744651764</v>
      </c>
      <c r="AI20" s="121">
        <v>0.7809540086470993</v>
      </c>
      <c r="AJ20" s="121">
        <v>0.77516143512715818</v>
      </c>
      <c r="AK20" s="121">
        <v>0.74989327625175173</v>
      </c>
      <c r="AL20" s="121">
        <v>0.74989327625175173</v>
      </c>
      <c r="AM20" s="121">
        <v>0.74989327625175173</v>
      </c>
      <c r="AN20" s="121">
        <v>0.74989327625175173</v>
      </c>
      <c r="AO20" s="121">
        <v>0.74989327625175173</v>
      </c>
      <c r="AP20" s="121">
        <v>0.74989327625175173</v>
      </c>
      <c r="AQ20" s="121">
        <v>0.74989327625175173</v>
      </c>
      <c r="AR20" s="40"/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1.621958744651764</v>
      </c>
      <c r="BF20" s="40">
        <v>0.7809540086470993</v>
      </c>
      <c r="BG20" s="40">
        <v>0.77516143512715818</v>
      </c>
      <c r="BH20" s="40">
        <v>0.74989327625175173</v>
      </c>
      <c r="BI20" s="56"/>
      <c r="BJ20" s="56"/>
      <c r="BK20" s="56"/>
      <c r="BL20" s="56"/>
      <c r="BM20" s="56"/>
      <c r="BN20" s="68"/>
    </row>
    <row r="21" spans="1:66" s="54" customFormat="1" x14ac:dyDescent="0.25">
      <c r="A21" s="68"/>
      <c r="B21" s="68"/>
      <c r="C21" s="68" t="s">
        <v>192</v>
      </c>
      <c r="D21" s="112" t="s">
        <v>152</v>
      </c>
      <c r="E21" s="80" t="s">
        <v>148</v>
      </c>
      <c r="F21" s="73"/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121">
        <v>1.6588545516353717</v>
      </c>
      <c r="AC21" s="121">
        <v>1.1229729332929892</v>
      </c>
      <c r="AD21" s="121">
        <v>0.69452734490070334</v>
      </c>
      <c r="AE21" s="121">
        <v>0.69452734490070334</v>
      </c>
      <c r="AF21" s="121">
        <v>0.69685518319312678</v>
      </c>
      <c r="AG21" s="121">
        <v>0.69685518319312678</v>
      </c>
      <c r="AH21" s="121">
        <v>0.69685518319312678</v>
      </c>
      <c r="AI21" s="121">
        <v>0.68626733802413331</v>
      </c>
      <c r="AJ21" s="121">
        <v>0.68767118345238143</v>
      </c>
      <c r="AK21" s="121">
        <v>0.42607716625189557</v>
      </c>
      <c r="AL21" s="121">
        <v>0.42607716625189557</v>
      </c>
      <c r="AM21" s="121">
        <v>0.42607716625189557</v>
      </c>
      <c r="AN21" s="121">
        <v>0.42607716625189557</v>
      </c>
      <c r="AO21" s="121">
        <v>0.42607716625189557</v>
      </c>
      <c r="AP21" s="121">
        <v>0.42607716625189557</v>
      </c>
      <c r="AQ21" s="121">
        <v>0.42607716625189557</v>
      </c>
      <c r="AR21" s="40"/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1.6588545516353717</v>
      </c>
      <c r="BC21" s="40">
        <v>1.1229729332929892</v>
      </c>
      <c r="BD21" s="40">
        <v>0.69452734490070334</v>
      </c>
      <c r="BE21" s="40">
        <v>0.69685518319312678</v>
      </c>
      <c r="BF21" s="40">
        <v>0.68626733802413331</v>
      </c>
      <c r="BG21" s="40">
        <v>0.68767118345238143</v>
      </c>
      <c r="BH21" s="40">
        <v>0.42607716625189557</v>
      </c>
      <c r="BI21" s="56"/>
      <c r="BJ21" s="56"/>
      <c r="BK21" s="56"/>
      <c r="BL21" s="56"/>
      <c r="BM21" s="56"/>
      <c r="BN21" s="68"/>
    </row>
    <row r="22" spans="1:66" s="54" customFormat="1" x14ac:dyDescent="0.25">
      <c r="A22" s="68"/>
      <c r="B22" s="68"/>
      <c r="C22" s="68" t="s">
        <v>192</v>
      </c>
      <c r="D22" s="112" t="s">
        <v>149</v>
      </c>
      <c r="E22" s="80" t="s">
        <v>149</v>
      </c>
      <c r="F22" s="73"/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121">
        <v>2.2202630391615241E-9</v>
      </c>
      <c r="AE22" s="121">
        <v>2.2202630391615241E-9</v>
      </c>
      <c r="AF22" s="121">
        <v>2.2213285371924939E-9</v>
      </c>
      <c r="AG22" s="121">
        <v>2.2213285371924939E-9</v>
      </c>
      <c r="AH22" s="121">
        <v>2.2213285371924939E-9</v>
      </c>
      <c r="AI22" s="121">
        <v>2.2245292754902345E-9</v>
      </c>
      <c r="AJ22" s="121">
        <v>2.2192389829131584E-9</v>
      </c>
      <c r="AK22" s="121">
        <v>0.24970796514521554</v>
      </c>
      <c r="AL22" s="121">
        <v>0.24970796514521554</v>
      </c>
      <c r="AM22" s="121">
        <v>0.24970796514521554</v>
      </c>
      <c r="AN22" s="121">
        <v>0.24970796514521554</v>
      </c>
      <c r="AO22" s="121">
        <v>0.24970796514521554</v>
      </c>
      <c r="AP22" s="121">
        <v>0.24970796514521554</v>
      </c>
      <c r="AQ22" s="121">
        <v>0.24970796514521554</v>
      </c>
      <c r="AR22" s="40"/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2.2202630391615241E-9</v>
      </c>
      <c r="BE22" s="40">
        <v>2.2213285371924939E-9</v>
      </c>
      <c r="BF22" s="40">
        <v>2.2245292754902345E-9</v>
      </c>
      <c r="BG22" s="40">
        <v>2.2192389829131584E-9</v>
      </c>
      <c r="BH22" s="40">
        <v>0.24970796514521554</v>
      </c>
      <c r="BI22" s="56"/>
      <c r="BJ22" s="56"/>
      <c r="BK22" s="56"/>
      <c r="BL22" s="56"/>
      <c r="BM22" s="56"/>
      <c r="BN22" s="68"/>
    </row>
    <row r="23" spans="1:66" s="54" customFormat="1" x14ac:dyDescent="0.25">
      <c r="A23" s="68"/>
      <c r="B23" s="68"/>
      <c r="C23" s="68" t="s">
        <v>192</v>
      </c>
      <c r="D23" s="94" t="s">
        <v>150</v>
      </c>
      <c r="E23" s="80" t="s">
        <v>150</v>
      </c>
      <c r="F23" s="73"/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121">
        <v>1.0886167093274834</v>
      </c>
      <c r="AA23" s="121">
        <v>1.0886167093274834</v>
      </c>
      <c r="AB23" s="121">
        <v>0.82617052708790095</v>
      </c>
      <c r="AC23" s="121">
        <v>0.54168134820940694</v>
      </c>
      <c r="AD23" s="121">
        <v>0.53134908053334851</v>
      </c>
      <c r="AE23" s="121">
        <v>0.53134908053334851</v>
      </c>
      <c r="AF23" s="121">
        <v>0.53285240915416598</v>
      </c>
      <c r="AG23" s="121">
        <v>0.53285240915416598</v>
      </c>
      <c r="AH23" s="121">
        <v>0.53285240915416598</v>
      </c>
      <c r="AI23" s="121">
        <v>0.52580495428799856</v>
      </c>
      <c r="AJ23" s="121">
        <v>0.5267163440038094</v>
      </c>
      <c r="AK23" s="121">
        <v>0.52342448475191894</v>
      </c>
      <c r="AL23" s="121">
        <v>0.52342448475191894</v>
      </c>
      <c r="AM23" s="121">
        <v>0.52342448475191894</v>
      </c>
      <c r="AN23" s="121">
        <v>0.52342448475191894</v>
      </c>
      <c r="AO23" s="121">
        <v>0.52342448475191894</v>
      </c>
      <c r="AP23" s="121">
        <v>0.52342448475191894</v>
      </c>
      <c r="AQ23" s="121">
        <v>0.52342448475191894</v>
      </c>
      <c r="AR23" s="40"/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1.0886167093274834</v>
      </c>
      <c r="BB23" s="40">
        <v>0.82617052708790095</v>
      </c>
      <c r="BC23" s="40">
        <v>0.54168134820940694</v>
      </c>
      <c r="BD23" s="40">
        <v>0.53134908053334851</v>
      </c>
      <c r="BE23" s="40">
        <v>0.53285240915416598</v>
      </c>
      <c r="BF23" s="40">
        <v>0.52580495428799856</v>
      </c>
      <c r="BG23" s="40">
        <v>0.5267163440038094</v>
      </c>
      <c r="BH23" s="40">
        <v>0.52342448475191894</v>
      </c>
      <c r="BI23" s="56"/>
      <c r="BJ23" s="56"/>
      <c r="BK23" s="56"/>
      <c r="BL23" s="56"/>
      <c r="BM23" s="56"/>
      <c r="BN23" s="68"/>
    </row>
    <row r="24" spans="1:66" s="54" customFormat="1" x14ac:dyDescent="0.25">
      <c r="A24" s="68"/>
      <c r="B24" s="68"/>
      <c r="C24" s="68" t="s">
        <v>192</v>
      </c>
      <c r="D24" s="94" t="s">
        <v>151</v>
      </c>
      <c r="E24" s="80" t="s">
        <v>151</v>
      </c>
      <c r="F24" s="73"/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121">
        <v>1.5172105017939266</v>
      </c>
      <c r="AD24" s="121">
        <v>1.1053274097742749</v>
      </c>
      <c r="AE24" s="121">
        <v>1.1053274097742749</v>
      </c>
      <c r="AF24" s="121">
        <v>0.74078412369274538</v>
      </c>
      <c r="AG24" s="121">
        <v>0.74078412369274538</v>
      </c>
      <c r="AH24" s="121">
        <v>0.74078412369274538</v>
      </c>
      <c r="AI24" s="121">
        <v>0.72989264182233127</v>
      </c>
      <c r="AJ24" s="121">
        <v>0.73169645891179957</v>
      </c>
      <c r="AK24" s="121">
        <v>0.48818009129141737</v>
      </c>
      <c r="AL24" s="121">
        <v>0.48818009129141737</v>
      </c>
      <c r="AM24" s="121">
        <v>0.48818009129141737</v>
      </c>
      <c r="AN24" s="121">
        <v>0.48818009129141737</v>
      </c>
      <c r="AO24" s="121">
        <v>0.48818009129141737</v>
      </c>
      <c r="AP24" s="121">
        <v>0.48818009129141737</v>
      </c>
      <c r="AQ24" s="121">
        <v>0.48818009129141737</v>
      </c>
      <c r="AR24" s="40"/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1.5172105017939266</v>
      </c>
      <c r="BD24" s="40">
        <v>1.1053274097742749</v>
      </c>
      <c r="BE24" s="40">
        <v>0.74078412369274538</v>
      </c>
      <c r="BF24" s="40">
        <v>0.72989264182233127</v>
      </c>
      <c r="BG24" s="40">
        <v>0.73169645891179957</v>
      </c>
      <c r="BH24" s="40">
        <v>0.48818009129141737</v>
      </c>
      <c r="BI24" s="56"/>
      <c r="BJ24" s="56"/>
      <c r="BK24" s="56"/>
      <c r="BL24" s="56"/>
      <c r="BM24" s="56"/>
      <c r="BN24" s="68"/>
    </row>
    <row r="25" spans="1:66" s="54" customFormat="1" x14ac:dyDescent="0.25">
      <c r="A25" s="68"/>
      <c r="B25" s="68"/>
      <c r="C25" s="68" t="s">
        <v>192</v>
      </c>
      <c r="D25" s="94" t="s">
        <v>152</v>
      </c>
      <c r="E25" s="80" t="s">
        <v>152</v>
      </c>
      <c r="F25" s="73"/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121">
        <v>149.43152424529828</v>
      </c>
      <c r="AC25" s="121">
        <v>101.15869230188139</v>
      </c>
      <c r="AD25" s="121">
        <v>62.563821387474974</v>
      </c>
      <c r="AE25" s="121">
        <v>62.563821387474974</v>
      </c>
      <c r="AF25" s="121">
        <v>62.773515735427551</v>
      </c>
      <c r="AG25" s="121">
        <v>62.773515735427551</v>
      </c>
      <c r="AH25" s="121">
        <v>62.773515735427551</v>
      </c>
      <c r="AI25" s="121">
        <v>61.819750477716248</v>
      </c>
      <c r="AJ25" s="121">
        <v>61.946210486837195</v>
      </c>
      <c r="AK25" s="121">
        <v>38.38152082490997</v>
      </c>
      <c r="AL25" s="121">
        <v>38.38152082490997</v>
      </c>
      <c r="AM25" s="121">
        <v>38.38152082490997</v>
      </c>
      <c r="AN25" s="121">
        <v>38.38152082490997</v>
      </c>
      <c r="AO25" s="121">
        <v>38.38152082490997</v>
      </c>
      <c r="AP25" s="121">
        <v>38.38152082490997</v>
      </c>
      <c r="AQ25" s="121">
        <v>38.38152082490997</v>
      </c>
      <c r="AR25" s="40"/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149.43152424529828</v>
      </c>
      <c r="BC25" s="40">
        <v>101.15869230188139</v>
      </c>
      <c r="BD25" s="40">
        <v>62.563821387474974</v>
      </c>
      <c r="BE25" s="40">
        <v>62.773515735427551</v>
      </c>
      <c r="BF25" s="40">
        <v>61.819750477716248</v>
      </c>
      <c r="BG25" s="40">
        <v>61.946210486837195</v>
      </c>
      <c r="BH25" s="40">
        <v>38.38152082490997</v>
      </c>
      <c r="BI25" s="56"/>
      <c r="BJ25" s="56"/>
      <c r="BK25" s="56"/>
      <c r="BL25" s="56"/>
      <c r="BM25" s="56"/>
      <c r="BN25" s="68"/>
    </row>
    <row r="26" spans="1:66" s="54" customFormat="1" ht="15.75" customHeight="1" x14ac:dyDescent="0.25">
      <c r="A26" s="68"/>
      <c r="B26" s="68"/>
      <c r="C26" s="68" t="s">
        <v>192</v>
      </c>
      <c r="D26" s="94" t="s">
        <v>153</v>
      </c>
      <c r="E26" s="80" t="s">
        <v>153</v>
      </c>
      <c r="F26" s="73"/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121">
        <v>9.054316958969217</v>
      </c>
      <c r="AE26" s="121">
        <v>9.054316958969217</v>
      </c>
      <c r="AF26" s="121">
        <v>4.5599205400029126</v>
      </c>
      <c r="AG26" s="121">
        <v>4.5599205400029126</v>
      </c>
      <c r="AH26" s="121">
        <v>4.5599205400029126</v>
      </c>
      <c r="AI26" s="121">
        <v>4.4942101715788647</v>
      </c>
      <c r="AJ26" s="121">
        <v>4.5050327343155185</v>
      </c>
      <c r="AK26" s="121">
        <v>4.5459805687971011</v>
      </c>
      <c r="AL26" s="121">
        <v>4.5459805687971011</v>
      </c>
      <c r="AM26" s="121">
        <v>4.5459805687971011</v>
      </c>
      <c r="AN26" s="121">
        <v>4.5459805687971011</v>
      </c>
      <c r="AO26" s="121">
        <v>4.5459805687971011</v>
      </c>
      <c r="AP26" s="121">
        <v>4.5459805687971011</v>
      </c>
      <c r="AQ26" s="121">
        <v>4.5459805687971011</v>
      </c>
      <c r="AR26" s="40"/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9.054316958969217</v>
      </c>
      <c r="BE26" s="40">
        <v>4.5599205400029126</v>
      </c>
      <c r="BF26" s="40">
        <v>4.4942101715788647</v>
      </c>
      <c r="BG26" s="40">
        <v>4.5050327343155185</v>
      </c>
      <c r="BH26" s="40">
        <v>4.5459805687971011</v>
      </c>
      <c r="BI26" s="56"/>
      <c r="BJ26" s="56"/>
      <c r="BK26" s="56"/>
      <c r="BL26" s="56"/>
      <c r="BM26" s="56"/>
      <c r="BN26" s="68"/>
    </row>
    <row r="27" spans="1:66" s="54" customFormat="1" x14ac:dyDescent="0.25">
      <c r="A27" s="68"/>
      <c r="B27" s="68"/>
      <c r="C27" s="68" t="s">
        <v>192</v>
      </c>
      <c r="D27" s="94" t="s">
        <v>154</v>
      </c>
      <c r="E27" s="80" t="s">
        <v>154</v>
      </c>
      <c r="F27" s="73"/>
      <c r="G27" s="40">
        <v>0</v>
      </c>
      <c r="H27" s="40">
        <v>0</v>
      </c>
      <c r="I27" s="40">
        <v>0</v>
      </c>
      <c r="J27" s="40">
        <v>0</v>
      </c>
      <c r="K27" s="121">
        <v>2.8425500017289802</v>
      </c>
      <c r="L27" s="121">
        <v>2.8425500017289802</v>
      </c>
      <c r="M27" s="121">
        <v>2.8425500017289802</v>
      </c>
      <c r="N27" s="121">
        <v>2.8425500017289802</v>
      </c>
      <c r="O27" s="121">
        <v>2.8534878813653668</v>
      </c>
      <c r="P27" s="121">
        <v>2.8425500017289802</v>
      </c>
      <c r="Q27" s="121">
        <v>2.8425500017289802</v>
      </c>
      <c r="R27" s="121">
        <v>2.8425500017289802</v>
      </c>
      <c r="S27" s="121">
        <v>2.8534878813653668</v>
      </c>
      <c r="T27" s="121">
        <v>2.8534878813653668</v>
      </c>
      <c r="U27" s="121">
        <v>2.8534878813653668</v>
      </c>
      <c r="V27" s="121">
        <v>2.8534878813653668</v>
      </c>
      <c r="W27" s="121">
        <v>2.8534878813653668</v>
      </c>
      <c r="X27" s="121">
        <v>2.7595108937670294</v>
      </c>
      <c r="Y27" s="121">
        <v>2.7595108937670294</v>
      </c>
      <c r="Z27" s="121">
        <v>54.619875932326991</v>
      </c>
      <c r="AA27" s="121">
        <v>54.619875932326991</v>
      </c>
      <c r="AB27" s="121">
        <v>119.96092734017661</v>
      </c>
      <c r="AC27" s="121">
        <v>81.460674578512808</v>
      </c>
      <c r="AD27" s="121">
        <v>60.783835972574906</v>
      </c>
      <c r="AE27" s="121">
        <v>60.783835972574906</v>
      </c>
      <c r="AF27" s="121">
        <v>39.908969960977686</v>
      </c>
      <c r="AG27" s="121">
        <v>39.908969960977686</v>
      </c>
      <c r="AH27" s="121">
        <v>39.908969960977686</v>
      </c>
      <c r="AI27" s="121">
        <v>38.499004225828784</v>
      </c>
      <c r="AJ27" s="121">
        <v>39.063402073501948</v>
      </c>
      <c r="AK27" s="121">
        <v>24.935870558833276</v>
      </c>
      <c r="AL27" s="121">
        <v>24.935870558833276</v>
      </c>
      <c r="AM27" s="121">
        <v>24.935870558833276</v>
      </c>
      <c r="AN27" s="121">
        <v>24.935870558833276</v>
      </c>
      <c r="AO27" s="121">
        <v>24.935870558833276</v>
      </c>
      <c r="AP27" s="121">
        <v>24.935870558833276</v>
      </c>
      <c r="AQ27" s="121">
        <v>24.935870558833276</v>
      </c>
      <c r="AR27" s="40"/>
      <c r="AS27" s="40">
        <v>0</v>
      </c>
      <c r="AT27" s="40">
        <v>0</v>
      </c>
      <c r="AU27" s="40">
        <v>0</v>
      </c>
      <c r="AV27" s="40">
        <v>0</v>
      </c>
      <c r="AW27" s="40">
        <v>2.8310734198950938</v>
      </c>
      <c r="AX27" s="40">
        <v>2.8425500017289802</v>
      </c>
      <c r="AY27" s="40">
        <v>2.8534878813653668</v>
      </c>
      <c r="AZ27" s="40">
        <v>2.7595108937670294</v>
      </c>
      <c r="BA27" s="40">
        <v>54.619875932326991</v>
      </c>
      <c r="BB27" s="40">
        <v>119.96092734017661</v>
      </c>
      <c r="BC27" s="40">
        <v>81.460674578512808</v>
      </c>
      <c r="BD27" s="40">
        <v>60.783835972574906</v>
      </c>
      <c r="BE27" s="40">
        <v>39.908969960977686</v>
      </c>
      <c r="BF27" s="40">
        <v>38.499004225828784</v>
      </c>
      <c r="BG27" s="40">
        <v>39.063402073501948</v>
      </c>
      <c r="BH27" s="40">
        <v>24.935870558833276</v>
      </c>
      <c r="BI27" s="56"/>
      <c r="BJ27" s="56"/>
      <c r="BK27" s="56"/>
      <c r="BL27" s="56"/>
      <c r="BM27" s="56"/>
      <c r="BN27" s="68"/>
    </row>
    <row r="28" spans="1:66" s="54" customFormat="1" x14ac:dyDescent="0.25">
      <c r="A28" s="68"/>
      <c r="B28" s="68"/>
      <c r="C28" s="68" t="s">
        <v>192</v>
      </c>
      <c r="D28" s="94" t="s">
        <v>155</v>
      </c>
      <c r="E28" s="80" t="s">
        <v>155</v>
      </c>
      <c r="F28" s="73"/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121">
        <v>59.755172062427498</v>
      </c>
      <c r="Y28" s="121">
        <v>59.755172062427498</v>
      </c>
      <c r="Z28" s="121">
        <v>44.768266591616943</v>
      </c>
      <c r="AA28" s="121">
        <v>44.768266591616943</v>
      </c>
      <c r="AB28" s="121">
        <v>29.224343352694724</v>
      </c>
      <c r="AC28" s="121">
        <v>29.284230786932341</v>
      </c>
      <c r="AD28" s="121">
        <v>29.001795967895521</v>
      </c>
      <c r="AE28" s="121">
        <v>29.001795967895521</v>
      </c>
      <c r="AF28" s="121">
        <v>29.552371558565266</v>
      </c>
      <c r="AG28" s="121">
        <v>29.552371558565266</v>
      </c>
      <c r="AH28" s="121">
        <v>29.552371558565266</v>
      </c>
      <c r="AI28" s="121">
        <v>29.131623998192236</v>
      </c>
      <c r="AJ28" s="121">
        <v>29.200828339001184</v>
      </c>
      <c r="AK28" s="121">
        <v>29.191623861385612</v>
      </c>
      <c r="AL28" s="121">
        <v>29.191623861385612</v>
      </c>
      <c r="AM28" s="121">
        <v>29.191623861385612</v>
      </c>
      <c r="AN28" s="121">
        <v>29.191623861385612</v>
      </c>
      <c r="AO28" s="121">
        <v>29.191623861385612</v>
      </c>
      <c r="AP28" s="121">
        <v>29.191623861385612</v>
      </c>
      <c r="AQ28" s="121">
        <v>29.191623861385612</v>
      </c>
      <c r="AR28" s="40"/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59.755172062427498</v>
      </c>
      <c r="BA28" s="40">
        <v>44.768266591616943</v>
      </c>
      <c r="BB28" s="40">
        <v>29.224343352694724</v>
      </c>
      <c r="BC28" s="40">
        <v>29.284230786932341</v>
      </c>
      <c r="BD28" s="40">
        <v>29.001795967895521</v>
      </c>
      <c r="BE28" s="40">
        <v>29.552371558565266</v>
      </c>
      <c r="BF28" s="40">
        <v>29.131623998192236</v>
      </c>
      <c r="BG28" s="40">
        <v>29.200828339001184</v>
      </c>
      <c r="BH28" s="40">
        <v>29.191623861385612</v>
      </c>
      <c r="BI28" s="56"/>
      <c r="BJ28" s="56"/>
      <c r="BK28" s="56"/>
      <c r="BL28" s="56"/>
      <c r="BM28" s="56"/>
      <c r="BN28" s="68"/>
    </row>
    <row r="29" spans="1:66" s="54" customFormat="1" x14ac:dyDescent="0.25">
      <c r="A29" s="68"/>
      <c r="B29" s="68"/>
      <c r="C29" s="68" t="s">
        <v>192</v>
      </c>
      <c r="D29" s="112" t="s">
        <v>156</v>
      </c>
      <c r="E29" s="80" t="s">
        <v>156</v>
      </c>
      <c r="F29" s="73"/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121">
        <v>0.38434349567648401</v>
      </c>
      <c r="AG29" s="121">
        <v>0.38434349567648401</v>
      </c>
      <c r="AH29" s="121">
        <v>0.38434349567648401</v>
      </c>
      <c r="AI29" s="121">
        <v>0.39013081023983587</v>
      </c>
      <c r="AJ29" s="121">
        <v>0.38945412720653466</v>
      </c>
      <c r="AK29" s="121">
        <v>0.39186098196754904</v>
      </c>
      <c r="AL29" s="121">
        <v>0.39186098196754904</v>
      </c>
      <c r="AM29" s="121">
        <v>0.39186098196754904</v>
      </c>
      <c r="AN29" s="121">
        <v>0.39186098196754904</v>
      </c>
      <c r="AO29" s="121">
        <v>0.39186098196754904</v>
      </c>
      <c r="AP29" s="121">
        <v>0.39186098196754904</v>
      </c>
      <c r="AQ29" s="121">
        <v>0.39186098196754904</v>
      </c>
      <c r="AR29" s="40"/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</v>
      </c>
      <c r="BC29" s="40">
        <v>0</v>
      </c>
      <c r="BD29" s="40">
        <v>0</v>
      </c>
      <c r="BE29" s="40">
        <v>0.38434349567648401</v>
      </c>
      <c r="BF29" s="40">
        <v>0.39013081023983587</v>
      </c>
      <c r="BG29" s="40">
        <v>0.38945412720653466</v>
      </c>
      <c r="BH29" s="40">
        <v>0.39186098196754904</v>
      </c>
      <c r="BI29" s="56"/>
      <c r="BJ29" s="56"/>
      <c r="BK29" s="56"/>
      <c r="BL29" s="56"/>
      <c r="BM29" s="56"/>
      <c r="BN29" s="68"/>
    </row>
    <row r="30" spans="1:66" s="54" customFormat="1" x14ac:dyDescent="0.25">
      <c r="A30" s="68"/>
      <c r="B30" s="68"/>
      <c r="C30" s="68" t="s">
        <v>192</v>
      </c>
      <c r="D30" s="94" t="s">
        <v>157</v>
      </c>
      <c r="E30" s="80" t="s">
        <v>157</v>
      </c>
      <c r="F30" s="73"/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21">
        <v>59.763253751740223</v>
      </c>
      <c r="Z30" s="121">
        <v>44.770745517398197</v>
      </c>
      <c r="AA30" s="121">
        <v>44.770745517398197</v>
      </c>
      <c r="AB30" s="121">
        <v>29.224699237079076</v>
      </c>
      <c r="AC30" s="121">
        <v>29.284593190840386</v>
      </c>
      <c r="AD30" s="121">
        <v>29.002128668574617</v>
      </c>
      <c r="AE30" s="121">
        <v>29.002128668574617</v>
      </c>
      <c r="AF30" s="121">
        <v>29.552729566528424</v>
      </c>
      <c r="AG30" s="121">
        <v>29.552729566528424</v>
      </c>
      <c r="AH30" s="121">
        <v>29.552729566528424</v>
      </c>
      <c r="AI30" s="121">
        <v>29.131970025403813</v>
      </c>
      <c r="AJ30" s="121">
        <v>29.201181696415635</v>
      </c>
      <c r="AK30" s="121">
        <v>28.909308865155896</v>
      </c>
      <c r="AL30" s="121">
        <v>28.909308865155896</v>
      </c>
      <c r="AM30" s="121">
        <v>28.909308865155896</v>
      </c>
      <c r="AN30" s="121">
        <v>28.909308865155896</v>
      </c>
      <c r="AO30" s="121">
        <v>28.909308865155896</v>
      </c>
      <c r="AP30" s="121">
        <v>28.909308865155896</v>
      </c>
      <c r="AQ30" s="121">
        <v>28.909308865155896</v>
      </c>
      <c r="AR30" s="40"/>
      <c r="AS30" s="40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AZ30" s="40">
        <v>59.763253751740223</v>
      </c>
      <c r="BA30" s="40">
        <v>44.770745517398197</v>
      </c>
      <c r="BB30" s="40">
        <v>29.224699237079076</v>
      </c>
      <c r="BC30" s="40">
        <v>29.284593190840386</v>
      </c>
      <c r="BD30" s="40">
        <v>29.002128668574617</v>
      </c>
      <c r="BE30" s="40">
        <v>29.552729566528424</v>
      </c>
      <c r="BF30" s="40">
        <v>29.131970025403813</v>
      </c>
      <c r="BG30" s="40">
        <v>29.201181696415635</v>
      </c>
      <c r="BH30" s="40">
        <v>28.909308865155896</v>
      </c>
      <c r="BI30" s="56"/>
      <c r="BJ30" s="56"/>
      <c r="BK30" s="56"/>
      <c r="BL30" s="56"/>
      <c r="BM30" s="56"/>
      <c r="BN30" s="68"/>
    </row>
    <row r="31" spans="1:66" s="54" customFormat="1" x14ac:dyDescent="0.25">
      <c r="A31" s="68"/>
      <c r="B31" s="68"/>
      <c r="C31" s="68" t="s">
        <v>192</v>
      </c>
      <c r="D31" s="94" t="s">
        <v>321</v>
      </c>
      <c r="E31" s="80" t="s">
        <v>158</v>
      </c>
      <c r="F31" s="73"/>
      <c r="G31" s="40">
        <v>0</v>
      </c>
      <c r="H31" s="40">
        <v>0</v>
      </c>
      <c r="I31" s="40">
        <v>0</v>
      </c>
      <c r="J31" s="40">
        <v>0</v>
      </c>
      <c r="K31" s="121">
        <v>3.7669439124541912</v>
      </c>
      <c r="L31" s="121">
        <v>3.7669439124541912</v>
      </c>
      <c r="M31" s="121">
        <v>3.7669439124541912</v>
      </c>
      <c r="N31" s="121">
        <v>3.7669439124541912</v>
      </c>
      <c r="O31" s="121">
        <v>3.7523672468837477</v>
      </c>
      <c r="P31" s="121">
        <v>3.7669439124541912</v>
      </c>
      <c r="Q31" s="121">
        <v>3.7669439124541912</v>
      </c>
      <c r="R31" s="121">
        <v>3.7669439124541912</v>
      </c>
      <c r="S31" s="121">
        <v>3.7523672468837477</v>
      </c>
      <c r="T31" s="121">
        <v>3.7523672468837477</v>
      </c>
      <c r="U31" s="121">
        <v>3.7523672468837477</v>
      </c>
      <c r="V31" s="121">
        <v>3.7523672468837477</v>
      </c>
      <c r="W31" s="121">
        <v>3.7523672468837477</v>
      </c>
      <c r="X31" s="121">
        <v>3.907438644636875</v>
      </c>
      <c r="Y31" s="121">
        <v>3.907438644636875</v>
      </c>
      <c r="Z31" s="121">
        <v>3.9869926789388379</v>
      </c>
      <c r="AA31" s="121">
        <v>3.9869926789388379</v>
      </c>
      <c r="AB31" s="121">
        <v>4.0399717407765188</v>
      </c>
      <c r="AC31" s="121">
        <v>3.975245440866086</v>
      </c>
      <c r="AD31" s="121">
        <v>3.898641870510096</v>
      </c>
      <c r="AE31" s="121">
        <v>3.898641870510096</v>
      </c>
      <c r="AF31" s="121">
        <v>26.680675076112525</v>
      </c>
      <c r="AG31" s="121">
        <v>26.680675076112525</v>
      </c>
      <c r="AH31" s="121">
        <v>26.680675076112525</v>
      </c>
      <c r="AI31" s="121">
        <v>25.016038602975794</v>
      </c>
      <c r="AJ31" s="121">
        <v>25.845253180367685</v>
      </c>
      <c r="AK31" s="121">
        <v>23.024596300759427</v>
      </c>
      <c r="AL31" s="121">
        <v>23.024596300759427</v>
      </c>
      <c r="AM31" s="121">
        <v>23.024596300759427</v>
      </c>
      <c r="AN31" s="121">
        <v>23.024596300759427</v>
      </c>
      <c r="AO31" s="121">
        <v>23.024596300759427</v>
      </c>
      <c r="AP31" s="121">
        <v>23.024596300759427</v>
      </c>
      <c r="AQ31" s="121">
        <v>23.024596300759427</v>
      </c>
      <c r="AR31" s="40"/>
      <c r="AS31" s="40">
        <v>0</v>
      </c>
      <c r="AT31" s="40">
        <v>0</v>
      </c>
      <c r="AU31" s="40">
        <v>0</v>
      </c>
      <c r="AV31" s="40">
        <v>0</v>
      </c>
      <c r="AW31" s="40">
        <v>3.7829121932299441</v>
      </c>
      <c r="AX31" s="40">
        <v>3.7669439124541912</v>
      </c>
      <c r="AY31" s="40">
        <v>3.7523672468837477</v>
      </c>
      <c r="AZ31" s="40">
        <v>3.907438644636875</v>
      </c>
      <c r="BA31" s="40">
        <v>3.9869926789388379</v>
      </c>
      <c r="BB31" s="40">
        <v>4.0399717407765188</v>
      </c>
      <c r="BC31" s="40">
        <v>3.975245440866086</v>
      </c>
      <c r="BD31" s="40">
        <v>3.898641870510096</v>
      </c>
      <c r="BE31" s="40">
        <v>26.680675076112525</v>
      </c>
      <c r="BF31" s="40">
        <v>25.016038602975794</v>
      </c>
      <c r="BG31" s="40">
        <v>25.845253180367685</v>
      </c>
      <c r="BH31" s="40">
        <v>23.024596300759427</v>
      </c>
      <c r="BI31" s="56"/>
      <c r="BJ31" s="56"/>
      <c r="BK31" s="56"/>
      <c r="BL31" s="56"/>
      <c r="BM31" s="56"/>
      <c r="BN31" s="68"/>
    </row>
    <row r="32" spans="1:66" s="54" customFormat="1" x14ac:dyDescent="0.25">
      <c r="A32" s="68"/>
      <c r="B32" s="68"/>
      <c r="C32" s="68" t="s">
        <v>192</v>
      </c>
      <c r="D32" s="105" t="s">
        <v>159</v>
      </c>
      <c r="E32" s="80" t="s">
        <v>159</v>
      </c>
      <c r="F32" s="73"/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121">
        <v>0.53211982593217166</v>
      </c>
      <c r="AC32" s="121">
        <v>0.58963950093256046</v>
      </c>
      <c r="AD32" s="121">
        <v>0.60229635427844341</v>
      </c>
      <c r="AE32" s="121">
        <v>0.60229635427844341</v>
      </c>
      <c r="AF32" s="121">
        <v>0.60028166662781646</v>
      </c>
      <c r="AG32" s="121">
        <v>0.60028166662781646</v>
      </c>
      <c r="AH32" s="121">
        <v>0.60028166662781646</v>
      </c>
      <c r="AI32" s="121">
        <v>0.6016287281835907</v>
      </c>
      <c r="AJ32" s="121">
        <v>0.6003987608175001</v>
      </c>
      <c r="AK32" s="121">
        <v>0.60012109364712707</v>
      </c>
      <c r="AL32" s="121">
        <v>0.60012109364712707</v>
      </c>
      <c r="AM32" s="121">
        <v>0.60012109364712707</v>
      </c>
      <c r="AN32" s="121">
        <v>0.60012109364712707</v>
      </c>
      <c r="AO32" s="121">
        <v>0.60012109364712707</v>
      </c>
      <c r="AP32" s="121">
        <v>0.60012109364712707</v>
      </c>
      <c r="AQ32" s="121">
        <v>0.60012109364712707</v>
      </c>
      <c r="AR32" s="40"/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</v>
      </c>
      <c r="AZ32" s="40">
        <v>0</v>
      </c>
      <c r="BA32" s="40">
        <v>0</v>
      </c>
      <c r="BB32" s="40">
        <v>0.53211982593217166</v>
      </c>
      <c r="BC32" s="40">
        <v>0.58963950093256046</v>
      </c>
      <c r="BD32" s="40">
        <v>0.60229635427844341</v>
      </c>
      <c r="BE32" s="40">
        <v>0.60028166662781646</v>
      </c>
      <c r="BF32" s="40">
        <v>0.6016287281835907</v>
      </c>
      <c r="BG32" s="40">
        <v>0.6003987608175001</v>
      </c>
      <c r="BH32" s="40">
        <v>0.60012109364712707</v>
      </c>
      <c r="BI32" s="56"/>
      <c r="BJ32" s="56"/>
      <c r="BK32" s="56"/>
      <c r="BL32" s="56"/>
      <c r="BM32" s="56"/>
      <c r="BN32" s="68"/>
    </row>
    <row r="33" spans="1:66" s="54" customFormat="1" ht="15" customHeight="1" x14ac:dyDescent="0.25">
      <c r="A33" s="68"/>
      <c r="B33" s="68"/>
      <c r="C33" s="68" t="s">
        <v>192</v>
      </c>
      <c r="D33" s="94" t="s">
        <v>160</v>
      </c>
      <c r="E33" s="80" t="s">
        <v>160</v>
      </c>
      <c r="F33" s="73"/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121">
        <v>71.587513088930422</v>
      </c>
      <c r="AJ33" s="121">
        <v>52.348132183559251</v>
      </c>
      <c r="AK33" s="121">
        <v>31.253585504450804</v>
      </c>
      <c r="AL33" s="121">
        <v>31.253585504450804</v>
      </c>
      <c r="AM33" s="121">
        <v>31.253585504450804</v>
      </c>
      <c r="AN33" s="121">
        <v>31.253585504450804</v>
      </c>
      <c r="AO33" s="121">
        <v>31.253585504450804</v>
      </c>
      <c r="AP33" s="121">
        <v>31.253585504450804</v>
      </c>
      <c r="AQ33" s="121">
        <v>31.253585504450804</v>
      </c>
      <c r="AR33" s="40"/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40">
        <v>0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71.587513088930422</v>
      </c>
      <c r="BG33" s="40">
        <v>52.348132183559251</v>
      </c>
      <c r="BH33" s="40">
        <v>31.253585504450804</v>
      </c>
      <c r="BI33" s="56"/>
      <c r="BJ33" s="56"/>
      <c r="BK33" s="56"/>
      <c r="BL33" s="56"/>
      <c r="BM33" s="56"/>
      <c r="BN33" s="68"/>
    </row>
    <row r="34" spans="1:66" s="54" customFormat="1" ht="15" customHeight="1" x14ac:dyDescent="0.25">
      <c r="A34" s="68"/>
      <c r="B34" s="68"/>
      <c r="C34" s="68" t="s">
        <v>192</v>
      </c>
      <c r="D34" s="94" t="s">
        <v>161</v>
      </c>
      <c r="E34" s="80" t="s">
        <v>161</v>
      </c>
      <c r="F34" s="73"/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121">
        <v>65.787118374648102</v>
      </c>
      <c r="AG34" s="121">
        <v>65.787118374648102</v>
      </c>
      <c r="AH34" s="121">
        <v>65.787118374648102</v>
      </c>
      <c r="AI34" s="121">
        <v>63.859896681976721</v>
      </c>
      <c r="AJ34" s="121">
        <v>54.907631515944679</v>
      </c>
      <c r="AK34" s="121">
        <v>44.446307269296327</v>
      </c>
      <c r="AL34" s="121">
        <v>44.446307269296327</v>
      </c>
      <c r="AM34" s="121">
        <v>44.446307269296327</v>
      </c>
      <c r="AN34" s="121">
        <v>44.446307269296327</v>
      </c>
      <c r="AO34" s="121">
        <v>44.446307269296327</v>
      </c>
      <c r="AP34" s="121">
        <v>44.446307269296327</v>
      </c>
      <c r="AQ34" s="121">
        <v>44.446307269296327</v>
      </c>
      <c r="AR34" s="40"/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0">
        <v>0</v>
      </c>
      <c r="BC34" s="40">
        <v>0</v>
      </c>
      <c r="BD34" s="40">
        <v>0</v>
      </c>
      <c r="BE34" s="40">
        <v>65.787118374648102</v>
      </c>
      <c r="BF34" s="40">
        <v>63.859896681976721</v>
      </c>
      <c r="BG34" s="40">
        <v>54.907631515944679</v>
      </c>
      <c r="BH34" s="40">
        <v>44.446307269296327</v>
      </c>
      <c r="BI34" s="56"/>
      <c r="BJ34" s="56"/>
      <c r="BK34" s="56"/>
      <c r="BL34" s="56"/>
      <c r="BM34" s="56"/>
      <c r="BN34" s="68"/>
    </row>
    <row r="35" spans="1:66" s="54" customFormat="1" ht="15" customHeight="1" x14ac:dyDescent="0.25">
      <c r="A35" s="68"/>
      <c r="B35" s="68"/>
      <c r="C35" s="68" t="s">
        <v>192</v>
      </c>
      <c r="D35" s="94" t="s">
        <v>162</v>
      </c>
      <c r="E35" s="80" t="s">
        <v>162</v>
      </c>
      <c r="F35" s="73"/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121">
        <v>61.526005947097573</v>
      </c>
      <c r="AD35" s="121">
        <v>44.823299552889729</v>
      </c>
      <c r="AE35" s="121">
        <v>44.823299552889729</v>
      </c>
      <c r="AF35" s="121">
        <v>30.040319639210907</v>
      </c>
      <c r="AG35" s="121">
        <v>30.040319639210907</v>
      </c>
      <c r="AH35" s="121">
        <v>30.040319639210907</v>
      </c>
      <c r="AI35" s="121">
        <v>29.598647652457405</v>
      </c>
      <c r="AJ35" s="121">
        <v>29.671796144474648</v>
      </c>
      <c r="AK35" s="121">
        <v>19.796706660798463</v>
      </c>
      <c r="AL35" s="121">
        <v>19.796706660798463</v>
      </c>
      <c r="AM35" s="121">
        <v>19.796706660798463</v>
      </c>
      <c r="AN35" s="121">
        <v>19.796706660798463</v>
      </c>
      <c r="AO35" s="121">
        <v>19.796706660798463</v>
      </c>
      <c r="AP35" s="121">
        <v>19.796706660798463</v>
      </c>
      <c r="AQ35" s="121">
        <v>19.796706660798463</v>
      </c>
      <c r="AR35" s="40"/>
      <c r="AS35" s="40">
        <v>0</v>
      </c>
      <c r="AT35" s="40">
        <v>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AZ35" s="40">
        <v>0</v>
      </c>
      <c r="BA35" s="40">
        <v>0</v>
      </c>
      <c r="BB35" s="40">
        <v>0</v>
      </c>
      <c r="BC35" s="40">
        <v>61.526005947097573</v>
      </c>
      <c r="BD35" s="40">
        <v>44.823299552889729</v>
      </c>
      <c r="BE35" s="40">
        <v>30.040319639210907</v>
      </c>
      <c r="BF35" s="40">
        <v>29.598647652457405</v>
      </c>
      <c r="BG35" s="40">
        <v>29.671796144474648</v>
      </c>
      <c r="BH35" s="40">
        <v>19.796706660798463</v>
      </c>
      <c r="BI35" s="56"/>
      <c r="BJ35" s="56"/>
      <c r="BK35" s="56"/>
      <c r="BL35" s="56"/>
      <c r="BM35" s="56"/>
      <c r="BN35" s="68"/>
    </row>
    <row r="36" spans="1:66" s="54" customFormat="1" ht="15" customHeight="1" x14ac:dyDescent="0.25">
      <c r="A36" s="68"/>
      <c r="B36" s="68"/>
      <c r="C36" s="68" t="s">
        <v>192</v>
      </c>
      <c r="D36" s="94" t="s">
        <v>163</v>
      </c>
      <c r="E36" s="80" t="s">
        <v>163</v>
      </c>
      <c r="F36" s="73"/>
      <c r="G36" s="40">
        <v>0</v>
      </c>
      <c r="H36" s="40">
        <v>0</v>
      </c>
      <c r="I36" s="40">
        <v>0</v>
      </c>
      <c r="J36" s="40">
        <v>0</v>
      </c>
      <c r="K36" s="121">
        <v>6.8040409656425602</v>
      </c>
      <c r="L36" s="121">
        <v>6.8040409656425602</v>
      </c>
      <c r="M36" s="121">
        <v>6.8040409656425602</v>
      </c>
      <c r="N36" s="121">
        <v>6.7688317401430265</v>
      </c>
      <c r="O36" s="121">
        <v>6.7426083245115453</v>
      </c>
      <c r="P36" s="121">
        <v>6.7688317401430265</v>
      </c>
      <c r="Q36" s="121">
        <v>6.7688317401430265</v>
      </c>
      <c r="R36" s="121">
        <v>6.7688317401430265</v>
      </c>
      <c r="S36" s="121">
        <v>6.7426083245115453</v>
      </c>
      <c r="T36" s="121">
        <v>6.7426083245115453</v>
      </c>
      <c r="U36" s="121">
        <v>6.7426083245115453</v>
      </c>
      <c r="V36" s="121">
        <v>6.7426083245115453</v>
      </c>
      <c r="W36" s="121">
        <v>6.7426083245115453</v>
      </c>
      <c r="X36" s="121">
        <v>7.0216003544470791</v>
      </c>
      <c r="Y36" s="121">
        <v>7.0216003544470791</v>
      </c>
      <c r="Z36" s="121">
        <v>7.0499166414118006</v>
      </c>
      <c r="AA36" s="121">
        <v>7.0499166414118006</v>
      </c>
      <c r="AB36" s="121">
        <v>49.241493093112155</v>
      </c>
      <c r="AC36" s="121">
        <v>49.720031605921328</v>
      </c>
      <c r="AD36" s="121">
        <v>47.981925739516377</v>
      </c>
      <c r="AE36" s="121">
        <v>47.981925739516377</v>
      </c>
      <c r="AF36" s="121">
        <v>52.514238231379807</v>
      </c>
      <c r="AG36" s="121">
        <v>52.514238231379807</v>
      </c>
      <c r="AH36" s="121">
        <v>52.514238231379807</v>
      </c>
      <c r="AI36" s="121">
        <v>48.614325922795366</v>
      </c>
      <c r="AJ36" s="121">
        <v>49.069097772866897</v>
      </c>
      <c r="AK36" s="121">
        <v>48.183494220865732</v>
      </c>
      <c r="AL36" s="121">
        <v>48.183494220865732</v>
      </c>
      <c r="AM36" s="121">
        <v>48.183494220865732</v>
      </c>
      <c r="AN36" s="121">
        <v>48.183494220865732</v>
      </c>
      <c r="AO36" s="121">
        <v>48.183494220865732</v>
      </c>
      <c r="AP36" s="121">
        <v>48.183494220865732</v>
      </c>
      <c r="AQ36" s="121">
        <v>48.183494220865732</v>
      </c>
      <c r="AR36" s="40"/>
      <c r="AS36" s="40">
        <v>0</v>
      </c>
      <c r="AT36" s="40">
        <v>0</v>
      </c>
      <c r="AU36" s="40">
        <v>0</v>
      </c>
      <c r="AV36" s="40">
        <v>6.8040409656425602</v>
      </c>
      <c r="AW36" s="40">
        <v>6.7975590837213984</v>
      </c>
      <c r="AX36" s="40">
        <v>6.7688317401430265</v>
      </c>
      <c r="AY36" s="40">
        <v>6.7426083245115453</v>
      </c>
      <c r="AZ36" s="40">
        <v>7.0216003544470791</v>
      </c>
      <c r="BA36" s="40">
        <v>7.0499166414118006</v>
      </c>
      <c r="BB36" s="40">
        <v>49.241493093112155</v>
      </c>
      <c r="BC36" s="40">
        <v>49.720031605921328</v>
      </c>
      <c r="BD36" s="40">
        <v>47.981925739516377</v>
      </c>
      <c r="BE36" s="40">
        <v>52.514238231379807</v>
      </c>
      <c r="BF36" s="40">
        <v>48.614325922795366</v>
      </c>
      <c r="BG36" s="40">
        <v>49.069097772866897</v>
      </c>
      <c r="BH36" s="40">
        <v>48.183494220865732</v>
      </c>
      <c r="BI36" s="56"/>
      <c r="BJ36" s="56"/>
      <c r="BK36" s="56"/>
      <c r="BL36" s="56"/>
      <c r="BM36" s="56"/>
      <c r="BN36" s="68"/>
    </row>
    <row r="37" spans="1:66" s="54" customFormat="1" ht="15" customHeight="1" x14ac:dyDescent="0.25">
      <c r="A37" s="68"/>
      <c r="B37" s="68"/>
      <c r="C37" s="68" t="s">
        <v>192</v>
      </c>
      <c r="D37" s="94" t="s">
        <v>164</v>
      </c>
      <c r="E37" s="80" t="s">
        <v>164</v>
      </c>
      <c r="F37" s="73"/>
      <c r="G37" s="40">
        <v>0</v>
      </c>
      <c r="H37" s="40">
        <v>0</v>
      </c>
      <c r="I37" s="40">
        <v>0</v>
      </c>
      <c r="J37" s="40">
        <v>0</v>
      </c>
      <c r="K37" s="121">
        <v>3.2407888304071943</v>
      </c>
      <c r="L37" s="121">
        <v>2.801654221474684</v>
      </c>
      <c r="M37" s="121">
        <v>2.801654221474684</v>
      </c>
      <c r="N37" s="121">
        <v>3.6838950612801042</v>
      </c>
      <c r="O37" s="121">
        <v>4.2787460437189759</v>
      </c>
      <c r="P37" s="121">
        <v>3.6838950612801042</v>
      </c>
      <c r="Q37" s="121">
        <v>3.6838950612801042</v>
      </c>
      <c r="R37" s="121">
        <v>3.6838950612801042</v>
      </c>
      <c r="S37" s="121">
        <v>4.2787460437189759</v>
      </c>
      <c r="T37" s="121">
        <v>4.2787460437189759</v>
      </c>
      <c r="U37" s="121">
        <v>4.2787460437189759</v>
      </c>
      <c r="V37" s="121">
        <v>4.2787460437189759</v>
      </c>
      <c r="W37" s="121">
        <v>4.2787460437189759</v>
      </c>
      <c r="X37" s="121">
        <v>16.360240082584447</v>
      </c>
      <c r="Y37" s="121">
        <v>16.360240082584447</v>
      </c>
      <c r="Z37" s="121">
        <v>19.305403358541295</v>
      </c>
      <c r="AA37" s="121">
        <v>19.305403358541295</v>
      </c>
      <c r="AB37" s="121">
        <v>11.139874993011794</v>
      </c>
      <c r="AC37" s="121">
        <v>15.920338821918822</v>
      </c>
      <c r="AD37" s="121">
        <v>12.526334398899753</v>
      </c>
      <c r="AE37" s="121">
        <v>12.526334398899753</v>
      </c>
      <c r="AF37" s="121">
        <v>26.182428836270017</v>
      </c>
      <c r="AG37" s="121">
        <v>26.182428836270017</v>
      </c>
      <c r="AH37" s="121">
        <v>26.182428836270017</v>
      </c>
      <c r="AI37" s="121">
        <v>21.028667089630968</v>
      </c>
      <c r="AJ37" s="121">
        <v>22.76326898937365</v>
      </c>
      <c r="AK37" s="121">
        <v>19.677047736781478</v>
      </c>
      <c r="AL37" s="121">
        <v>19.677047736781478</v>
      </c>
      <c r="AM37" s="121">
        <v>19.677047736781478</v>
      </c>
      <c r="AN37" s="121">
        <v>19.677047736781478</v>
      </c>
      <c r="AO37" s="121">
        <v>19.677047736781478</v>
      </c>
      <c r="AP37" s="121">
        <v>19.677047736781478</v>
      </c>
      <c r="AQ37" s="121">
        <v>19.677047736781478</v>
      </c>
      <c r="AR37" s="40"/>
      <c r="AS37" s="40">
        <v>0</v>
      </c>
      <c r="AT37" s="40">
        <v>3.2407888304071943</v>
      </c>
      <c r="AU37" s="40">
        <v>3.2407888304071943</v>
      </c>
      <c r="AV37" s="40">
        <v>2.801654221474684</v>
      </c>
      <c r="AW37" s="40">
        <v>3.0557330375255849</v>
      </c>
      <c r="AX37" s="40">
        <v>3.6838950612801042</v>
      </c>
      <c r="AY37" s="40">
        <v>4.2787460437189759</v>
      </c>
      <c r="AZ37" s="40">
        <v>16.360240082584447</v>
      </c>
      <c r="BA37" s="40">
        <v>19.305403358541295</v>
      </c>
      <c r="BB37" s="40">
        <v>11.139874993011794</v>
      </c>
      <c r="BC37" s="40">
        <v>15.920338821918822</v>
      </c>
      <c r="BD37" s="40">
        <v>12.526334398899753</v>
      </c>
      <c r="BE37" s="40">
        <v>26.182428836270017</v>
      </c>
      <c r="BF37" s="40">
        <v>21.028667089630968</v>
      </c>
      <c r="BG37" s="40">
        <v>22.76326898937365</v>
      </c>
      <c r="BH37" s="40">
        <v>19.677047736781478</v>
      </c>
      <c r="BI37" s="56"/>
      <c r="BJ37" s="56"/>
      <c r="BK37" s="56"/>
      <c r="BL37" s="56"/>
      <c r="BM37" s="56"/>
      <c r="BN37" s="68"/>
    </row>
    <row r="38" spans="1:66" s="54" customFormat="1" ht="15" customHeight="1" x14ac:dyDescent="0.25">
      <c r="A38" s="68"/>
      <c r="B38" s="68"/>
      <c r="C38" s="68" t="s">
        <v>192</v>
      </c>
      <c r="D38" s="94" t="s">
        <v>165</v>
      </c>
      <c r="E38" s="80" t="s">
        <v>165</v>
      </c>
      <c r="F38" s="73"/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121">
        <v>1.6348359145709928</v>
      </c>
      <c r="AI38" s="121">
        <v>0.7603787470127491</v>
      </c>
      <c r="AJ38" s="121">
        <v>0.77571023738007483</v>
      </c>
      <c r="AK38" s="121">
        <v>0.81002311858136589</v>
      </c>
      <c r="AL38" s="121">
        <v>0.81002311858136589</v>
      </c>
      <c r="AM38" s="121">
        <v>0.81002311858136589</v>
      </c>
      <c r="AN38" s="121">
        <v>0.81002311858136589</v>
      </c>
      <c r="AO38" s="121">
        <v>0.81002311858136589</v>
      </c>
      <c r="AP38" s="121">
        <v>0.81002311858136589</v>
      </c>
      <c r="AQ38" s="121">
        <v>0.81002311858136589</v>
      </c>
      <c r="AR38" s="40"/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AZ38" s="40">
        <v>0</v>
      </c>
      <c r="BA38" s="40">
        <v>0</v>
      </c>
      <c r="BB38" s="40">
        <v>0</v>
      </c>
      <c r="BC38" s="40">
        <v>0</v>
      </c>
      <c r="BD38" s="40">
        <v>0</v>
      </c>
      <c r="BE38" s="40">
        <v>1.6348359145709928</v>
      </c>
      <c r="BF38" s="40">
        <v>0.7603787470127491</v>
      </c>
      <c r="BG38" s="40">
        <v>0.77571023738007483</v>
      </c>
      <c r="BH38" s="40">
        <v>0.81002311858136589</v>
      </c>
      <c r="BI38" s="56"/>
      <c r="BJ38" s="56"/>
      <c r="BK38" s="56"/>
      <c r="BL38" s="56"/>
      <c r="BM38" s="56"/>
      <c r="BN38" s="68"/>
    </row>
    <row r="39" spans="1:66" s="54" customFormat="1" ht="15" customHeight="1" x14ac:dyDescent="0.25">
      <c r="A39" s="68"/>
      <c r="B39" s="68"/>
      <c r="C39" s="68" t="s">
        <v>192</v>
      </c>
      <c r="D39" s="111" t="s">
        <v>308</v>
      </c>
      <c r="E39" s="80" t="s">
        <v>166</v>
      </c>
      <c r="F39" s="73"/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0.25430820206034882</v>
      </c>
      <c r="O39" s="40">
        <v>0.89565161332904786</v>
      </c>
      <c r="P39" s="40">
        <v>0.25430820206034882</v>
      </c>
      <c r="Q39" s="40">
        <v>0.25430820206034882</v>
      </c>
      <c r="R39" s="121">
        <v>0.25430820206034882</v>
      </c>
      <c r="S39" s="121">
        <v>0.89565161332904786</v>
      </c>
      <c r="T39" s="121">
        <v>0.89565161332904786</v>
      </c>
      <c r="U39" s="121">
        <v>0.89565161332904786</v>
      </c>
      <c r="V39" s="121">
        <v>0.89565161332904786</v>
      </c>
      <c r="W39" s="121">
        <v>0.89565161332904786</v>
      </c>
      <c r="X39" s="121">
        <v>0.7049198225523271</v>
      </c>
      <c r="Y39" s="121">
        <v>0.7049198225523271</v>
      </c>
      <c r="Z39" s="121">
        <v>0.70213556861179183</v>
      </c>
      <c r="AA39" s="121">
        <v>0.70213556861179183</v>
      </c>
      <c r="AB39" s="121">
        <v>0.7146086908966407</v>
      </c>
      <c r="AC39" s="121">
        <v>0.71316070138317311</v>
      </c>
      <c r="AD39" s="121">
        <v>0.88966853882094277</v>
      </c>
      <c r="AE39" s="121">
        <v>0.88966853882094277</v>
      </c>
      <c r="AF39" s="121">
        <v>0.70672484345528075</v>
      </c>
      <c r="AG39" s="121">
        <v>0.70672484345528075</v>
      </c>
      <c r="AH39" s="121">
        <v>0.70672484345528075</v>
      </c>
      <c r="AI39" s="121">
        <v>0.88571648170292439</v>
      </c>
      <c r="AJ39" s="121">
        <v>0.71517891120501842</v>
      </c>
      <c r="AK39" s="121">
        <v>0.88817233760958603</v>
      </c>
      <c r="AL39" s="121">
        <v>0.88817233760958603</v>
      </c>
      <c r="AM39" s="121">
        <v>0.88817233760958603</v>
      </c>
      <c r="AN39" s="121">
        <v>0.88817233760958603</v>
      </c>
      <c r="AO39" s="121">
        <v>0.88817233760958603</v>
      </c>
      <c r="AP39" s="121">
        <v>0.88817233760958603</v>
      </c>
      <c r="AQ39" s="121">
        <v>0.88817233760958603</v>
      </c>
      <c r="AR39" s="40"/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0.25430820206034882</v>
      </c>
      <c r="AY39" s="40">
        <v>0.89565161332904786</v>
      </c>
      <c r="AZ39" s="40">
        <v>0.7049198225523271</v>
      </c>
      <c r="BA39" s="40">
        <v>0.70213556861179183</v>
      </c>
      <c r="BB39" s="40">
        <v>0.7146086908966407</v>
      </c>
      <c r="BC39" s="40">
        <v>0.71316070138317311</v>
      </c>
      <c r="BD39" s="40">
        <v>0.88966853882094277</v>
      </c>
      <c r="BE39" s="40">
        <v>0.70672484345528075</v>
      </c>
      <c r="BF39" s="40">
        <v>0.88571648170292439</v>
      </c>
      <c r="BG39" s="40">
        <v>0.71517891120501842</v>
      </c>
      <c r="BH39" s="40">
        <v>0.88817233760958603</v>
      </c>
      <c r="BI39" s="56"/>
      <c r="BJ39" s="56"/>
      <c r="BK39" s="56"/>
      <c r="BL39" s="56"/>
      <c r="BM39" s="56"/>
      <c r="BN39" s="68"/>
    </row>
    <row r="40" spans="1:66" s="54" customFormat="1" ht="15" customHeight="1" x14ac:dyDescent="0.25">
      <c r="A40" s="68"/>
      <c r="B40" s="68"/>
      <c r="C40" s="68" t="s">
        <v>192</v>
      </c>
      <c r="D40" s="111" t="s">
        <v>308</v>
      </c>
      <c r="E40" s="80" t="s">
        <v>167</v>
      </c>
      <c r="F40" s="73"/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0.76330959027479961</v>
      </c>
      <c r="O40" s="40">
        <v>1.4654699907569939</v>
      </c>
      <c r="P40" s="40">
        <v>0.76330959027479961</v>
      </c>
      <c r="Q40" s="40">
        <v>0.76330959027479961</v>
      </c>
      <c r="R40" s="121">
        <v>0.76330959027479961</v>
      </c>
      <c r="S40" s="121">
        <v>1.4654699907569939</v>
      </c>
      <c r="T40" s="121">
        <v>1.4654699907569939</v>
      </c>
      <c r="U40" s="121">
        <v>1.4654699907569939</v>
      </c>
      <c r="V40" s="121">
        <v>1.4654699907569939</v>
      </c>
      <c r="W40" s="121">
        <v>1.4654699907569939</v>
      </c>
      <c r="X40" s="121">
        <v>1.1501905813432152</v>
      </c>
      <c r="Y40" s="121">
        <v>1.1501905813432152</v>
      </c>
      <c r="Z40" s="121">
        <v>1.1456476166876719</v>
      </c>
      <c r="AA40" s="121">
        <v>1.1456476166876719</v>
      </c>
      <c r="AB40" s="121">
        <v>1.1660018710030415</v>
      </c>
      <c r="AC40" s="121">
        <v>1.1636392374451752</v>
      </c>
      <c r="AD40" s="121">
        <v>1.4501914747607603</v>
      </c>
      <c r="AE40" s="121">
        <v>1.4501914747607603</v>
      </c>
      <c r="AF40" s="121">
        <v>1.1531365693551014</v>
      </c>
      <c r="AG40" s="121">
        <v>1.1531365693551014</v>
      </c>
      <c r="AH40" s="121">
        <v>1.1531365693551014</v>
      </c>
      <c r="AI40" s="121">
        <v>1.4437611385993114</v>
      </c>
      <c r="AJ40" s="121">
        <v>1.16693227949547</v>
      </c>
      <c r="AK40" s="121">
        <v>1.4477652711221858</v>
      </c>
      <c r="AL40" s="121">
        <v>1.4477652711221858</v>
      </c>
      <c r="AM40" s="121">
        <v>1.4477652711221858</v>
      </c>
      <c r="AN40" s="121">
        <v>1.4477652711221858</v>
      </c>
      <c r="AO40" s="121">
        <v>1.4477652711221858</v>
      </c>
      <c r="AP40" s="121">
        <v>1.4477652711221858</v>
      </c>
      <c r="AQ40" s="121">
        <v>1.4477652711221858</v>
      </c>
      <c r="AR40" s="40"/>
      <c r="AS40" s="40">
        <v>0</v>
      </c>
      <c r="AT40" s="40">
        <v>0</v>
      </c>
      <c r="AU40" s="40">
        <v>0</v>
      </c>
      <c r="AV40" s="40">
        <v>0</v>
      </c>
      <c r="AW40" s="40">
        <v>0</v>
      </c>
      <c r="AX40" s="40">
        <v>0.76330959027479961</v>
      </c>
      <c r="AY40" s="40">
        <v>1.4654699907569939</v>
      </c>
      <c r="AZ40" s="40">
        <v>1.1501905813432152</v>
      </c>
      <c r="BA40" s="40">
        <v>1.1456476166876719</v>
      </c>
      <c r="BB40" s="40">
        <v>1.1660018710030415</v>
      </c>
      <c r="BC40" s="40">
        <v>1.1636392374451752</v>
      </c>
      <c r="BD40" s="40">
        <v>1.4501914747607603</v>
      </c>
      <c r="BE40" s="40">
        <v>1.1531365693551014</v>
      </c>
      <c r="BF40" s="40">
        <v>1.4437611385993114</v>
      </c>
      <c r="BG40" s="40">
        <v>1.16693227949547</v>
      </c>
      <c r="BH40" s="40">
        <v>1.4477652711221858</v>
      </c>
      <c r="BI40" s="56"/>
      <c r="BJ40" s="56"/>
      <c r="BK40" s="56"/>
      <c r="BL40" s="56"/>
      <c r="BM40" s="56"/>
      <c r="BN40" s="68"/>
    </row>
    <row r="41" spans="1:66" s="54" customFormat="1" ht="15" customHeight="1" x14ac:dyDescent="0.25">
      <c r="A41" s="68"/>
      <c r="B41" s="68"/>
      <c r="C41" s="68" t="s">
        <v>192</v>
      </c>
      <c r="D41" s="105" t="s">
        <v>168</v>
      </c>
      <c r="E41" s="80" t="s">
        <v>168</v>
      </c>
      <c r="F41" s="73"/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3.1520319648193759E-3</v>
      </c>
      <c r="O41" s="40">
        <v>3.1726867935957977E-3</v>
      </c>
      <c r="P41" s="40">
        <v>3.1520319648193759E-3</v>
      </c>
      <c r="Q41" s="40">
        <v>3.1520319648193759E-3</v>
      </c>
      <c r="R41" s="40">
        <v>3.1520319648193759E-3</v>
      </c>
      <c r="S41" s="40">
        <v>3.1726867935957977E-3</v>
      </c>
      <c r="T41" s="40">
        <v>3.1726867935957977E-3</v>
      </c>
      <c r="U41" s="40">
        <v>3.1726867935957977E-3</v>
      </c>
      <c r="V41" s="40">
        <v>3.1726867935957977E-3</v>
      </c>
      <c r="W41" s="40">
        <v>3.1726867935957977E-3</v>
      </c>
      <c r="X41" s="40">
        <v>2.4753581493671445E-3</v>
      </c>
      <c r="Y41" s="40">
        <v>2.4753581493671445E-3</v>
      </c>
      <c r="Z41" s="40">
        <v>2.465581093856637E-3</v>
      </c>
      <c r="AA41" s="40">
        <v>2.465581093856637E-3</v>
      </c>
      <c r="AB41" s="40">
        <v>2.5093963200135618E-3</v>
      </c>
      <c r="AC41" s="40">
        <v>2.5043116072739186E-3</v>
      </c>
      <c r="AD41" s="40">
        <v>3.1141749105268878E-3</v>
      </c>
      <c r="AE41" s="40">
        <v>3.1141749105268878E-3</v>
      </c>
      <c r="AF41" s="40">
        <v>2.4817018405420659E-3</v>
      </c>
      <c r="AG41" s="40">
        <v>2.4817018405420659E-3</v>
      </c>
      <c r="AH41" s="40">
        <v>2.4817018405420659E-3</v>
      </c>
      <c r="AI41" s="40">
        <v>3.1004188966722392E-3</v>
      </c>
      <c r="AJ41" s="40">
        <v>2.5113986863332088E-3</v>
      </c>
      <c r="AK41" s="40">
        <v>3.1090214422806036E-3</v>
      </c>
      <c r="AL41" s="40">
        <v>3.1090214422806036E-3</v>
      </c>
      <c r="AM41" s="40">
        <v>3.1090214422806036E-3</v>
      </c>
      <c r="AN41" s="40">
        <v>3.1090214422806036E-3</v>
      </c>
      <c r="AO41" s="40">
        <v>3.1090214422806036E-3</v>
      </c>
      <c r="AP41" s="40">
        <v>3.1090214422806036E-3</v>
      </c>
      <c r="AQ41" s="40">
        <v>3.1090214422806036E-3</v>
      </c>
      <c r="AR41" s="40"/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3.1520319648193759E-3</v>
      </c>
      <c r="AY41" s="40">
        <v>3.1726867935957977E-3</v>
      </c>
      <c r="AZ41" s="40">
        <v>2.4753581493671445E-3</v>
      </c>
      <c r="BA41" s="40">
        <v>2.465581093856637E-3</v>
      </c>
      <c r="BB41" s="40">
        <v>2.5093963200135618E-3</v>
      </c>
      <c r="BC41" s="40">
        <v>2.5043116072739186E-3</v>
      </c>
      <c r="BD41" s="40">
        <v>3.1141749105268878E-3</v>
      </c>
      <c r="BE41" s="40">
        <v>2.4817018405420659E-3</v>
      </c>
      <c r="BF41" s="40">
        <v>3.1004188966722392E-3</v>
      </c>
      <c r="BG41" s="40">
        <v>2.5113986863332088E-3</v>
      </c>
      <c r="BH41" s="40">
        <v>3.1090214422806036E-3</v>
      </c>
      <c r="BI41" s="56"/>
      <c r="BJ41" s="56"/>
      <c r="BK41" s="56"/>
      <c r="BL41" s="56"/>
      <c r="BM41" s="56"/>
      <c r="BN41" s="68"/>
    </row>
    <row r="42" spans="1:66" s="54" customFormat="1" ht="15" customHeight="1" x14ac:dyDescent="0.25">
      <c r="A42" s="68"/>
      <c r="B42" s="68"/>
      <c r="C42" s="68" t="s">
        <v>192</v>
      </c>
      <c r="D42" s="105" t="s">
        <v>169</v>
      </c>
      <c r="E42" s="80" t="s">
        <v>169</v>
      </c>
      <c r="F42" s="73"/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3.439472127090489E-3</v>
      </c>
      <c r="O42" s="40">
        <v>3.4620105115856338E-3</v>
      </c>
      <c r="P42" s="40">
        <v>3.439472127090489E-3</v>
      </c>
      <c r="Q42" s="40">
        <v>3.439472127090489E-3</v>
      </c>
      <c r="R42" s="40">
        <v>3.439472127090489E-3</v>
      </c>
      <c r="S42" s="40">
        <v>3.4620105115856338E-3</v>
      </c>
      <c r="T42" s="40">
        <v>3.4620105115856338E-3</v>
      </c>
      <c r="U42" s="40">
        <v>3.4620105115856338E-3</v>
      </c>
      <c r="V42" s="40">
        <v>3.4620105115856338E-3</v>
      </c>
      <c r="W42" s="40">
        <v>3.4620105115856338E-3</v>
      </c>
      <c r="X42" s="40">
        <v>2.7010910596394233E-3</v>
      </c>
      <c r="Y42" s="40">
        <v>2.7010910596394233E-3</v>
      </c>
      <c r="Z42" s="40">
        <v>2.6904224141120758E-3</v>
      </c>
      <c r="AA42" s="40">
        <v>2.6904224141120758E-3</v>
      </c>
      <c r="AB42" s="40">
        <v>2.7382332396264208E-3</v>
      </c>
      <c r="AC42" s="40">
        <v>2.7326848422872824E-3</v>
      </c>
      <c r="AD42" s="40">
        <v>3.3981628119425225E-3</v>
      </c>
      <c r="AE42" s="40">
        <v>3.3981628119425225E-3</v>
      </c>
      <c r="AF42" s="40">
        <v>2.7080132454596782E-3</v>
      </c>
      <c r="AG42" s="40">
        <v>2.7080132454596782E-3</v>
      </c>
      <c r="AH42" s="40">
        <v>2.7080132454596782E-3</v>
      </c>
      <c r="AI42" s="40">
        <v>3.383152359366713E-3</v>
      </c>
      <c r="AJ42" s="40">
        <v>2.7404182065009679E-3</v>
      </c>
      <c r="AK42" s="40">
        <v>3.3925393887373791E-3</v>
      </c>
      <c r="AL42" s="40">
        <v>3.3925393887373791E-3</v>
      </c>
      <c r="AM42" s="40">
        <v>3.3925393887373791E-3</v>
      </c>
      <c r="AN42" s="40">
        <v>3.3925393887373791E-3</v>
      </c>
      <c r="AO42" s="40">
        <v>3.3925393887373791E-3</v>
      </c>
      <c r="AP42" s="40">
        <v>3.3925393887373791E-3</v>
      </c>
      <c r="AQ42" s="40">
        <v>3.3925393887373791E-3</v>
      </c>
      <c r="AR42" s="40"/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3.439472127090489E-3</v>
      </c>
      <c r="AY42" s="40">
        <v>3.4620105115856338E-3</v>
      </c>
      <c r="AZ42" s="40">
        <v>2.7010910596394233E-3</v>
      </c>
      <c r="BA42" s="40">
        <v>2.6904224141120758E-3</v>
      </c>
      <c r="BB42" s="40">
        <v>2.7382332396264208E-3</v>
      </c>
      <c r="BC42" s="40">
        <v>2.7326848422872824E-3</v>
      </c>
      <c r="BD42" s="40">
        <v>3.3981628119425225E-3</v>
      </c>
      <c r="BE42" s="40">
        <v>2.7080132454596782E-3</v>
      </c>
      <c r="BF42" s="40">
        <v>3.383152359366713E-3</v>
      </c>
      <c r="BG42" s="40">
        <v>2.7404182065009679E-3</v>
      </c>
      <c r="BH42" s="40">
        <v>3.3925393887373791E-3</v>
      </c>
      <c r="BI42" s="56"/>
      <c r="BJ42" s="56"/>
      <c r="BK42" s="56"/>
      <c r="BL42" s="56"/>
      <c r="BM42" s="56"/>
      <c r="BN42" s="68"/>
    </row>
    <row r="43" spans="1:66" s="54" customFormat="1" ht="15" customHeight="1" x14ac:dyDescent="0.25">
      <c r="A43" s="68"/>
      <c r="B43" s="68"/>
      <c r="C43" s="68" t="s">
        <v>192</v>
      </c>
      <c r="D43" s="112" t="s">
        <v>173</v>
      </c>
      <c r="E43" s="81" t="s">
        <v>173</v>
      </c>
      <c r="F43" s="73"/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/>
      <c r="AS43" s="40">
        <v>999</v>
      </c>
      <c r="AT43" s="40">
        <v>999</v>
      </c>
      <c r="AU43" s="40">
        <v>999</v>
      </c>
      <c r="AV43" s="40">
        <v>999</v>
      </c>
      <c r="AW43" s="40">
        <v>999</v>
      </c>
      <c r="AX43" s="40">
        <v>999</v>
      </c>
      <c r="AY43" s="40">
        <v>999</v>
      </c>
      <c r="AZ43" s="40">
        <v>999</v>
      </c>
      <c r="BA43" s="40">
        <v>999</v>
      </c>
      <c r="BB43" s="40">
        <v>999</v>
      </c>
      <c r="BC43" s="40">
        <v>999</v>
      </c>
      <c r="BD43" s="40">
        <v>999</v>
      </c>
      <c r="BE43" s="40">
        <v>999</v>
      </c>
      <c r="BF43" s="40">
        <v>999</v>
      </c>
      <c r="BG43" s="40">
        <v>999</v>
      </c>
      <c r="BH43" s="40">
        <v>999</v>
      </c>
      <c r="BI43" s="56"/>
      <c r="BJ43" s="56"/>
      <c r="BK43" s="56"/>
      <c r="BL43" s="56"/>
      <c r="BM43" s="56"/>
      <c r="BN43" s="68"/>
    </row>
    <row r="44" spans="1:66" s="54" customFormat="1" ht="15" customHeight="1" x14ac:dyDescent="0.25">
      <c r="A44" s="68"/>
      <c r="B44" s="68"/>
      <c r="C44" s="68" t="s">
        <v>192</v>
      </c>
      <c r="D44" s="94" t="s">
        <v>175</v>
      </c>
      <c r="E44" s="81" t="s">
        <v>175</v>
      </c>
      <c r="F44" s="73"/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0">
        <v>0</v>
      </c>
      <c r="AP44" s="40">
        <v>0</v>
      </c>
      <c r="AQ44" s="40">
        <v>0</v>
      </c>
      <c r="AR44" s="40"/>
      <c r="AS44" s="40">
        <v>999</v>
      </c>
      <c r="AT44" s="40">
        <v>999</v>
      </c>
      <c r="AU44" s="40">
        <v>999</v>
      </c>
      <c r="AV44" s="40">
        <v>999</v>
      </c>
      <c r="AW44" s="40">
        <v>999</v>
      </c>
      <c r="AX44" s="40">
        <v>999</v>
      </c>
      <c r="AY44" s="40">
        <v>999</v>
      </c>
      <c r="AZ44" s="40">
        <v>999</v>
      </c>
      <c r="BA44" s="40">
        <v>999</v>
      </c>
      <c r="BB44" s="40">
        <v>999</v>
      </c>
      <c r="BC44" s="40">
        <v>999</v>
      </c>
      <c r="BD44" s="40">
        <v>999</v>
      </c>
      <c r="BE44" s="40">
        <v>999</v>
      </c>
      <c r="BF44" s="40">
        <v>999</v>
      </c>
      <c r="BG44" s="40">
        <v>999</v>
      </c>
      <c r="BH44" s="40">
        <v>999</v>
      </c>
      <c r="BI44" s="56"/>
      <c r="BJ44" s="56"/>
      <c r="BK44" s="56"/>
      <c r="BL44" s="56"/>
      <c r="BM44" s="56"/>
      <c r="BN44" s="68"/>
    </row>
    <row r="45" spans="1:66" s="54" customFormat="1" ht="15" customHeight="1" x14ac:dyDescent="0.25">
      <c r="A45" s="68"/>
      <c r="B45" s="68"/>
      <c r="C45" s="68" t="s">
        <v>191</v>
      </c>
      <c r="D45" s="94" t="s">
        <v>76</v>
      </c>
      <c r="E45" s="81" t="s">
        <v>76</v>
      </c>
      <c r="F45" s="73"/>
      <c r="G45" s="40">
        <v>0</v>
      </c>
      <c r="H45" s="40">
        <v>0</v>
      </c>
      <c r="I45" s="40">
        <v>0</v>
      </c>
      <c r="J45" s="40">
        <v>0</v>
      </c>
      <c r="K45" s="121">
        <v>0.01</v>
      </c>
      <c r="L45" s="121">
        <v>0.01</v>
      </c>
      <c r="M45" s="121">
        <v>0.01</v>
      </c>
      <c r="N45" s="121">
        <v>0.01</v>
      </c>
      <c r="O45" s="121">
        <v>0.01</v>
      </c>
      <c r="P45" s="121">
        <v>0.01</v>
      </c>
      <c r="Q45" s="121">
        <v>0.01</v>
      </c>
      <c r="R45" s="121">
        <v>0.01</v>
      </c>
      <c r="S45" s="121">
        <v>0.01</v>
      </c>
      <c r="T45" s="121">
        <v>0.01</v>
      </c>
      <c r="U45" s="121">
        <v>0.01</v>
      </c>
      <c r="V45" s="121">
        <v>0.01</v>
      </c>
      <c r="W45" s="121">
        <v>0.01</v>
      </c>
      <c r="X45" s="121">
        <v>0.01</v>
      </c>
      <c r="Y45" s="121">
        <v>0.01</v>
      </c>
      <c r="Z45" s="121">
        <v>0.01</v>
      </c>
      <c r="AA45" s="121">
        <v>0.01</v>
      </c>
      <c r="AB45" s="121">
        <v>0.01</v>
      </c>
      <c r="AC45" s="121">
        <v>0.01</v>
      </c>
      <c r="AD45" s="121">
        <v>0.01</v>
      </c>
      <c r="AE45" s="121">
        <v>0.01</v>
      </c>
      <c r="AF45" s="121">
        <v>0.01</v>
      </c>
      <c r="AG45" s="121">
        <v>0.01</v>
      </c>
      <c r="AH45" s="121">
        <v>0.01</v>
      </c>
      <c r="AI45" s="121">
        <v>0.01</v>
      </c>
      <c r="AJ45" s="121">
        <v>0.01</v>
      </c>
      <c r="AK45" s="121">
        <v>0.01</v>
      </c>
      <c r="AL45" s="121">
        <v>0.01</v>
      </c>
      <c r="AM45" s="121">
        <v>0.01</v>
      </c>
      <c r="AN45" s="121">
        <v>0.01</v>
      </c>
      <c r="AO45" s="121">
        <v>0.01</v>
      </c>
      <c r="AP45" s="121">
        <v>0.01</v>
      </c>
      <c r="AQ45" s="121">
        <v>0.01</v>
      </c>
      <c r="AR45" s="40"/>
      <c r="AS45" s="40">
        <v>999</v>
      </c>
      <c r="AT45" s="40">
        <v>999</v>
      </c>
      <c r="AU45" s="40">
        <v>999</v>
      </c>
      <c r="AV45" s="40">
        <v>999</v>
      </c>
      <c r="AW45" s="40">
        <v>999</v>
      </c>
      <c r="AX45" s="40">
        <v>999</v>
      </c>
      <c r="AY45" s="40">
        <v>999</v>
      </c>
      <c r="AZ45" s="40">
        <v>999</v>
      </c>
      <c r="BA45" s="40">
        <v>999</v>
      </c>
      <c r="BB45" s="40">
        <v>999</v>
      </c>
      <c r="BC45" s="40">
        <v>999</v>
      </c>
      <c r="BD45" s="40">
        <v>999</v>
      </c>
      <c r="BE45" s="40">
        <v>999</v>
      </c>
      <c r="BF45" s="40">
        <v>999</v>
      </c>
      <c r="BG45" s="40">
        <v>999</v>
      </c>
      <c r="BH45" s="40">
        <v>999</v>
      </c>
      <c r="BI45" s="56"/>
      <c r="BJ45" s="56"/>
      <c r="BK45" s="56"/>
      <c r="BL45" s="56"/>
      <c r="BM45" s="56"/>
      <c r="BN45" s="68"/>
    </row>
    <row r="46" spans="1:66" s="54" customFormat="1" ht="15" customHeight="1" x14ac:dyDescent="0.25">
      <c r="A46" s="68"/>
      <c r="B46" s="68"/>
      <c r="C46" s="68" t="s">
        <v>191</v>
      </c>
      <c r="D46" s="94" t="s">
        <v>75</v>
      </c>
      <c r="E46" s="81" t="s">
        <v>75</v>
      </c>
      <c r="F46" s="73"/>
      <c r="G46" s="40">
        <v>0</v>
      </c>
      <c r="H46" s="40">
        <v>0</v>
      </c>
      <c r="I46" s="40">
        <v>0</v>
      </c>
      <c r="J46" s="40">
        <v>0</v>
      </c>
      <c r="K46" s="121">
        <v>0.01</v>
      </c>
      <c r="L46" s="121">
        <v>0.01</v>
      </c>
      <c r="M46" s="121">
        <v>0.01</v>
      </c>
      <c r="N46" s="121">
        <v>0.01</v>
      </c>
      <c r="O46" s="121">
        <v>0.01</v>
      </c>
      <c r="P46" s="121">
        <v>0.01</v>
      </c>
      <c r="Q46" s="121">
        <v>0.01</v>
      </c>
      <c r="R46" s="121">
        <v>0.01</v>
      </c>
      <c r="S46" s="121">
        <v>0.01</v>
      </c>
      <c r="T46" s="121">
        <v>0.01</v>
      </c>
      <c r="U46" s="121">
        <v>0.01</v>
      </c>
      <c r="V46" s="121">
        <v>0.01</v>
      </c>
      <c r="W46" s="121">
        <v>0.01</v>
      </c>
      <c r="X46" s="121">
        <v>0.01</v>
      </c>
      <c r="Y46" s="121">
        <v>0.01</v>
      </c>
      <c r="Z46" s="121">
        <v>0.01</v>
      </c>
      <c r="AA46" s="121">
        <v>0.01</v>
      </c>
      <c r="AB46" s="121">
        <v>0.01</v>
      </c>
      <c r="AC46" s="121">
        <v>0.01</v>
      </c>
      <c r="AD46" s="121">
        <v>0.01</v>
      </c>
      <c r="AE46" s="121">
        <v>0.01</v>
      </c>
      <c r="AF46" s="121">
        <v>0.01</v>
      </c>
      <c r="AG46" s="121">
        <v>0.01</v>
      </c>
      <c r="AH46" s="121">
        <v>0.01</v>
      </c>
      <c r="AI46" s="121">
        <v>0.01</v>
      </c>
      <c r="AJ46" s="121">
        <v>0.01</v>
      </c>
      <c r="AK46" s="121">
        <v>0.01</v>
      </c>
      <c r="AL46" s="121">
        <v>0.01</v>
      </c>
      <c r="AM46" s="121">
        <v>0.01</v>
      </c>
      <c r="AN46" s="121">
        <v>0.01</v>
      </c>
      <c r="AO46" s="121">
        <v>0.01</v>
      </c>
      <c r="AP46" s="121">
        <v>0.01</v>
      </c>
      <c r="AQ46" s="121">
        <v>0.01</v>
      </c>
      <c r="AR46" s="40"/>
      <c r="AS46" s="40">
        <v>999</v>
      </c>
      <c r="AT46" s="40">
        <v>999</v>
      </c>
      <c r="AU46" s="40">
        <v>999</v>
      </c>
      <c r="AV46" s="40">
        <v>999</v>
      </c>
      <c r="AW46" s="40">
        <v>999</v>
      </c>
      <c r="AX46" s="40">
        <v>999</v>
      </c>
      <c r="AY46" s="40">
        <v>999</v>
      </c>
      <c r="AZ46" s="40">
        <v>999</v>
      </c>
      <c r="BA46" s="40">
        <v>999</v>
      </c>
      <c r="BB46" s="40">
        <v>999</v>
      </c>
      <c r="BC46" s="40">
        <v>999</v>
      </c>
      <c r="BD46" s="40">
        <v>999</v>
      </c>
      <c r="BE46" s="40">
        <v>999</v>
      </c>
      <c r="BF46" s="40">
        <v>999</v>
      </c>
      <c r="BG46" s="40">
        <v>999</v>
      </c>
      <c r="BH46" s="40">
        <v>999</v>
      </c>
      <c r="BI46" s="56"/>
      <c r="BJ46" s="56"/>
      <c r="BK46" s="56"/>
      <c r="BL46" s="56"/>
      <c r="BM46" s="56"/>
      <c r="BN46" s="68"/>
    </row>
    <row r="47" spans="1:66" s="54" customFormat="1" ht="15" customHeight="1" x14ac:dyDescent="0.25">
      <c r="A47" s="68"/>
      <c r="B47" s="68"/>
      <c r="C47" s="68" t="s">
        <v>191</v>
      </c>
      <c r="D47" s="94" t="s">
        <v>123</v>
      </c>
      <c r="E47" s="81" t="s">
        <v>123</v>
      </c>
      <c r="F47" s="73"/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121">
        <f t="shared" ref="P47:AQ47" si="0">SUM(P27,P28,P30,P34,P35,P36,P37,P44)</f>
        <v>13.295276803152111</v>
      </c>
      <c r="Q47" s="121">
        <f t="shared" si="0"/>
        <v>13.295276803152111</v>
      </c>
      <c r="R47" s="121">
        <f t="shared" si="0"/>
        <v>13.295276803152111</v>
      </c>
      <c r="S47" s="121">
        <f t="shared" si="0"/>
        <v>13.874842249595886</v>
      </c>
      <c r="T47" s="121">
        <f t="shared" si="0"/>
        <v>13.874842249595886</v>
      </c>
      <c r="U47" s="121">
        <f t="shared" si="0"/>
        <v>13.874842249595886</v>
      </c>
      <c r="V47" s="121">
        <f t="shared" si="0"/>
        <v>13.874842249595886</v>
      </c>
      <c r="W47" s="121">
        <f t="shared" si="0"/>
        <v>13.874842249595886</v>
      </c>
      <c r="X47" s="121">
        <f t="shared" si="0"/>
        <v>85.896523393226062</v>
      </c>
      <c r="Y47" s="121">
        <f t="shared" si="0"/>
        <v>145.65977714496628</v>
      </c>
      <c r="Z47" s="121">
        <f t="shared" si="0"/>
        <v>170.51420804129526</v>
      </c>
      <c r="AA47" s="121">
        <f t="shared" si="0"/>
        <v>170.51420804129526</v>
      </c>
      <c r="AB47" s="121">
        <f t="shared" si="0"/>
        <v>238.79133801607438</v>
      </c>
      <c r="AC47" s="121">
        <f t="shared" si="0"/>
        <v>267.19587493122327</v>
      </c>
      <c r="AD47" s="121">
        <f t="shared" si="0"/>
        <v>224.11932030035092</v>
      </c>
      <c r="AE47" s="121">
        <f t="shared" si="0"/>
        <v>224.11932030035092</v>
      </c>
      <c r="AF47" s="121">
        <f t="shared" si="0"/>
        <v>273.53817616758022</v>
      </c>
      <c r="AG47" s="121">
        <f t="shared" si="0"/>
        <v>273.53817616758022</v>
      </c>
      <c r="AH47" s="121">
        <f t="shared" si="0"/>
        <v>273.53817616758022</v>
      </c>
      <c r="AI47" s="121">
        <f t="shared" si="0"/>
        <v>259.86413559628528</v>
      </c>
      <c r="AJ47" s="121">
        <f t="shared" si="0"/>
        <v>253.87720653157865</v>
      </c>
      <c r="AK47" s="121">
        <f t="shared" si="0"/>
        <v>215.14035917311676</v>
      </c>
      <c r="AL47" s="121">
        <f t="shared" si="0"/>
        <v>215.14035917311676</v>
      </c>
      <c r="AM47" s="121">
        <f t="shared" si="0"/>
        <v>215.14035917311676</v>
      </c>
      <c r="AN47" s="121">
        <f t="shared" si="0"/>
        <v>215.14035917311676</v>
      </c>
      <c r="AO47" s="121">
        <f t="shared" si="0"/>
        <v>215.14035917311676</v>
      </c>
      <c r="AP47" s="121">
        <f t="shared" si="0"/>
        <v>215.14035917311676</v>
      </c>
      <c r="AQ47" s="121">
        <f t="shared" si="0"/>
        <v>215.14035917311676</v>
      </c>
      <c r="AR47" s="40"/>
      <c r="AS47" s="40">
        <v>999</v>
      </c>
      <c r="AT47" s="40">
        <v>999</v>
      </c>
      <c r="AU47" s="40">
        <v>999</v>
      </c>
      <c r="AV47" s="40">
        <v>999</v>
      </c>
      <c r="AW47" s="40">
        <v>999</v>
      </c>
      <c r="AX47" s="40">
        <v>999</v>
      </c>
      <c r="AY47" s="40">
        <v>999</v>
      </c>
      <c r="AZ47" s="40">
        <v>999</v>
      </c>
      <c r="BA47" s="40">
        <v>999</v>
      </c>
      <c r="BB47" s="40">
        <v>999</v>
      </c>
      <c r="BC47" s="40">
        <v>999</v>
      </c>
      <c r="BD47" s="40">
        <v>999</v>
      </c>
      <c r="BE47" s="40">
        <v>999</v>
      </c>
      <c r="BF47" s="40">
        <v>999</v>
      </c>
      <c r="BG47" s="40">
        <v>999</v>
      </c>
      <c r="BH47" s="40">
        <v>999</v>
      </c>
      <c r="BI47" s="56"/>
      <c r="BJ47" s="56"/>
      <c r="BK47" s="56"/>
      <c r="BL47" s="56"/>
      <c r="BM47" s="56"/>
      <c r="BN47" s="68"/>
    </row>
    <row r="48" spans="1:66" s="54" customFormat="1" ht="15" customHeight="1" x14ac:dyDescent="0.25">
      <c r="A48" s="68"/>
      <c r="B48" s="68"/>
      <c r="C48" s="68" t="s">
        <v>191</v>
      </c>
      <c r="D48" s="94" t="s">
        <v>124</v>
      </c>
      <c r="E48" s="81" t="s">
        <v>124</v>
      </c>
      <c r="F48" s="73"/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40">
        <v>0</v>
      </c>
      <c r="AP48" s="40">
        <v>0</v>
      </c>
      <c r="AQ48" s="40">
        <v>0</v>
      </c>
      <c r="AR48" s="40"/>
      <c r="AS48" s="40">
        <v>999</v>
      </c>
      <c r="AT48" s="40">
        <v>999</v>
      </c>
      <c r="AU48" s="40">
        <v>999</v>
      </c>
      <c r="AV48" s="40">
        <v>999</v>
      </c>
      <c r="AW48" s="40">
        <v>999</v>
      </c>
      <c r="AX48" s="40">
        <v>999</v>
      </c>
      <c r="AY48" s="40">
        <v>999</v>
      </c>
      <c r="AZ48" s="40">
        <v>999</v>
      </c>
      <c r="BA48" s="40">
        <v>999</v>
      </c>
      <c r="BB48" s="40">
        <v>999</v>
      </c>
      <c r="BC48" s="40">
        <v>999</v>
      </c>
      <c r="BD48" s="40">
        <v>999</v>
      </c>
      <c r="BE48" s="40">
        <v>999</v>
      </c>
      <c r="BF48" s="40">
        <v>999</v>
      </c>
      <c r="BG48" s="40">
        <v>999</v>
      </c>
      <c r="BH48" s="40">
        <v>999</v>
      </c>
      <c r="BI48" s="56"/>
      <c r="BJ48" s="56"/>
      <c r="BK48" s="56"/>
      <c r="BL48" s="56"/>
      <c r="BM48" s="56"/>
      <c r="BN48" s="68"/>
    </row>
    <row r="49" spans="1:66" s="54" customFormat="1" ht="15" customHeight="1" x14ac:dyDescent="0.25">
      <c r="A49" s="68"/>
      <c r="B49" s="68"/>
      <c r="C49" s="68" t="s">
        <v>191</v>
      </c>
      <c r="D49" s="94" t="s">
        <v>275</v>
      </c>
      <c r="E49" s="81" t="s">
        <v>275</v>
      </c>
      <c r="F49" s="73"/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121">
        <v>0</v>
      </c>
      <c r="Q49" s="121">
        <f>Q47</f>
        <v>13.295276803152111</v>
      </c>
      <c r="R49" s="121">
        <f t="shared" ref="R49:AO49" si="1">R47</f>
        <v>13.295276803152111</v>
      </c>
      <c r="S49" s="121">
        <f t="shared" si="1"/>
        <v>13.874842249595886</v>
      </c>
      <c r="T49" s="121">
        <f t="shared" si="1"/>
        <v>13.874842249595886</v>
      </c>
      <c r="U49" s="121">
        <f t="shared" si="1"/>
        <v>13.874842249595886</v>
      </c>
      <c r="V49" s="121">
        <f t="shared" si="1"/>
        <v>13.874842249595886</v>
      </c>
      <c r="W49" s="121">
        <f t="shared" ref="W49" si="2">W47</f>
        <v>13.874842249595886</v>
      </c>
      <c r="X49" s="121">
        <f t="shared" si="1"/>
        <v>85.896523393226062</v>
      </c>
      <c r="Y49" s="37">
        <f t="shared" si="1"/>
        <v>145.65977714496628</v>
      </c>
      <c r="Z49" s="37">
        <f t="shared" si="1"/>
        <v>170.51420804129526</v>
      </c>
      <c r="AA49" s="37">
        <f t="shared" si="1"/>
        <v>170.51420804129526</v>
      </c>
      <c r="AB49" s="37">
        <f t="shared" si="1"/>
        <v>238.79133801607438</v>
      </c>
      <c r="AC49" s="37">
        <f t="shared" si="1"/>
        <v>267.19587493122327</v>
      </c>
      <c r="AD49" s="37">
        <f t="shared" si="1"/>
        <v>224.11932030035092</v>
      </c>
      <c r="AE49" s="37">
        <f t="shared" si="1"/>
        <v>224.11932030035092</v>
      </c>
      <c r="AF49" s="37">
        <f t="shared" si="1"/>
        <v>273.53817616758022</v>
      </c>
      <c r="AG49" s="37">
        <f t="shared" si="1"/>
        <v>273.53817616758022</v>
      </c>
      <c r="AH49" s="37">
        <f t="shared" si="1"/>
        <v>273.53817616758022</v>
      </c>
      <c r="AI49" s="37">
        <f t="shared" si="1"/>
        <v>259.86413559628528</v>
      </c>
      <c r="AJ49" s="37">
        <f t="shared" si="1"/>
        <v>253.87720653157865</v>
      </c>
      <c r="AK49" s="37">
        <f t="shared" si="1"/>
        <v>215.14035917311676</v>
      </c>
      <c r="AL49" s="37">
        <f t="shared" si="1"/>
        <v>215.14035917311676</v>
      </c>
      <c r="AM49" s="37">
        <f t="shared" si="1"/>
        <v>215.14035917311676</v>
      </c>
      <c r="AN49" s="37">
        <f t="shared" si="1"/>
        <v>215.14035917311676</v>
      </c>
      <c r="AO49" s="37">
        <f t="shared" si="1"/>
        <v>215.14035917311676</v>
      </c>
      <c r="AP49" s="37">
        <f t="shared" ref="AP49:AQ49" si="3">AP47</f>
        <v>215.14035917311676</v>
      </c>
      <c r="AQ49" s="37">
        <f t="shared" si="3"/>
        <v>215.14035917311676</v>
      </c>
      <c r="AR49" s="40"/>
      <c r="AS49" s="40">
        <v>999</v>
      </c>
      <c r="AT49" s="40">
        <v>999</v>
      </c>
      <c r="AU49" s="40">
        <v>999</v>
      </c>
      <c r="AV49" s="40">
        <v>999</v>
      </c>
      <c r="AW49" s="40">
        <v>999</v>
      </c>
      <c r="AX49" s="40">
        <v>999</v>
      </c>
      <c r="AY49" s="40">
        <v>999</v>
      </c>
      <c r="AZ49" s="40">
        <v>999</v>
      </c>
      <c r="BA49" s="40">
        <v>999</v>
      </c>
      <c r="BB49" s="40">
        <v>999</v>
      </c>
      <c r="BC49" s="40">
        <v>999</v>
      </c>
      <c r="BD49" s="40">
        <v>999</v>
      </c>
      <c r="BE49" s="40">
        <v>999</v>
      </c>
      <c r="BF49" s="40">
        <v>999</v>
      </c>
      <c r="BG49" s="40">
        <v>999</v>
      </c>
      <c r="BH49" s="40">
        <v>999</v>
      </c>
      <c r="BI49" s="56"/>
      <c r="BJ49" s="56"/>
      <c r="BK49" s="56"/>
      <c r="BL49" s="56"/>
      <c r="BM49" s="56"/>
      <c r="BN49" s="68"/>
    </row>
    <row r="50" spans="1:66" s="54" customFormat="1" ht="15" customHeight="1" x14ac:dyDescent="0.25">
      <c r="A50" s="68"/>
      <c r="B50" s="68"/>
      <c r="C50" s="68" t="s">
        <v>191</v>
      </c>
      <c r="D50" s="94" t="s">
        <v>276</v>
      </c>
      <c r="E50" s="81" t="s">
        <v>276</v>
      </c>
      <c r="F50" s="73"/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f>0.01</f>
        <v>0.01</v>
      </c>
      <c r="Q50" s="121">
        <f t="shared" ref="Q50:AQ50" si="4">0.01</f>
        <v>0.01</v>
      </c>
      <c r="R50" s="121">
        <f t="shared" si="4"/>
        <v>0.01</v>
      </c>
      <c r="S50" s="121">
        <f t="shared" si="4"/>
        <v>0.01</v>
      </c>
      <c r="T50" s="121">
        <f t="shared" si="4"/>
        <v>0.01</v>
      </c>
      <c r="U50" s="121">
        <f t="shared" si="4"/>
        <v>0.01</v>
      </c>
      <c r="V50" s="121">
        <f t="shared" si="4"/>
        <v>0.01</v>
      </c>
      <c r="W50" s="121">
        <f t="shared" si="4"/>
        <v>0.01</v>
      </c>
      <c r="X50" s="121">
        <f t="shared" si="4"/>
        <v>0.01</v>
      </c>
      <c r="Y50" s="121">
        <f t="shared" si="4"/>
        <v>0.01</v>
      </c>
      <c r="Z50" s="121">
        <f t="shared" si="4"/>
        <v>0.01</v>
      </c>
      <c r="AA50" s="121">
        <f t="shared" si="4"/>
        <v>0.01</v>
      </c>
      <c r="AB50" s="121">
        <f t="shared" si="4"/>
        <v>0.01</v>
      </c>
      <c r="AC50" s="121">
        <f t="shared" si="4"/>
        <v>0.01</v>
      </c>
      <c r="AD50" s="121">
        <f t="shared" si="4"/>
        <v>0.01</v>
      </c>
      <c r="AE50" s="121">
        <f t="shared" si="4"/>
        <v>0.01</v>
      </c>
      <c r="AF50" s="121">
        <f t="shared" si="4"/>
        <v>0.01</v>
      </c>
      <c r="AG50" s="121">
        <f t="shared" si="4"/>
        <v>0.01</v>
      </c>
      <c r="AH50" s="121">
        <f t="shared" si="4"/>
        <v>0.01</v>
      </c>
      <c r="AI50" s="121">
        <f t="shared" si="4"/>
        <v>0.01</v>
      </c>
      <c r="AJ50" s="121">
        <f t="shared" si="4"/>
        <v>0.01</v>
      </c>
      <c r="AK50" s="121">
        <f t="shared" si="4"/>
        <v>0.01</v>
      </c>
      <c r="AL50" s="121">
        <f t="shared" si="4"/>
        <v>0.01</v>
      </c>
      <c r="AM50" s="121">
        <f t="shared" si="4"/>
        <v>0.01</v>
      </c>
      <c r="AN50" s="121">
        <f t="shared" si="4"/>
        <v>0.01</v>
      </c>
      <c r="AO50" s="121">
        <f t="shared" si="4"/>
        <v>0.01</v>
      </c>
      <c r="AP50" s="121">
        <f t="shared" si="4"/>
        <v>0.01</v>
      </c>
      <c r="AQ50" s="121">
        <f t="shared" si="4"/>
        <v>0.01</v>
      </c>
      <c r="AR50" s="40"/>
      <c r="AS50" s="40">
        <v>999</v>
      </c>
      <c r="AT50" s="40">
        <v>999</v>
      </c>
      <c r="AU50" s="40">
        <v>999</v>
      </c>
      <c r="AV50" s="40">
        <v>999</v>
      </c>
      <c r="AW50" s="40">
        <v>999</v>
      </c>
      <c r="AX50" s="40">
        <v>999</v>
      </c>
      <c r="AY50" s="40">
        <v>999</v>
      </c>
      <c r="AZ50" s="40">
        <v>999</v>
      </c>
      <c r="BA50" s="40">
        <v>999</v>
      </c>
      <c r="BB50" s="40">
        <v>999</v>
      </c>
      <c r="BC50" s="40">
        <v>999</v>
      </c>
      <c r="BD50" s="40">
        <v>999</v>
      </c>
      <c r="BE50" s="40">
        <v>999</v>
      </c>
      <c r="BF50" s="40">
        <v>999</v>
      </c>
      <c r="BG50" s="40">
        <v>999</v>
      </c>
      <c r="BH50" s="40">
        <v>999</v>
      </c>
      <c r="BI50" s="56"/>
      <c r="BJ50" s="56"/>
      <c r="BK50" s="56"/>
      <c r="BL50" s="56"/>
      <c r="BM50" s="56"/>
      <c r="BN50" s="68"/>
    </row>
    <row r="51" spans="1:66" s="54" customFormat="1" ht="15" customHeight="1" x14ac:dyDescent="0.25">
      <c r="A51" s="68"/>
      <c r="B51" s="68"/>
      <c r="C51" s="68" t="s">
        <v>191</v>
      </c>
      <c r="D51" s="94" t="s">
        <v>277</v>
      </c>
      <c r="E51" s="81" t="s">
        <v>277</v>
      </c>
      <c r="F51" s="73"/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/>
      <c r="AS51" s="40">
        <v>999</v>
      </c>
      <c r="AT51" s="40">
        <v>999</v>
      </c>
      <c r="AU51" s="40">
        <v>999</v>
      </c>
      <c r="AV51" s="40">
        <v>999</v>
      </c>
      <c r="AW51" s="40">
        <v>999</v>
      </c>
      <c r="AX51" s="40">
        <v>999</v>
      </c>
      <c r="AY51" s="40">
        <v>999</v>
      </c>
      <c r="AZ51" s="40">
        <v>999</v>
      </c>
      <c r="BA51" s="40">
        <v>999</v>
      </c>
      <c r="BB51" s="40">
        <v>999</v>
      </c>
      <c r="BC51" s="40">
        <v>999</v>
      </c>
      <c r="BD51" s="40">
        <v>999</v>
      </c>
      <c r="BE51" s="40">
        <v>999</v>
      </c>
      <c r="BF51" s="40">
        <v>999</v>
      </c>
      <c r="BG51" s="40">
        <v>999</v>
      </c>
      <c r="BH51" s="40">
        <v>999</v>
      </c>
      <c r="BI51" s="56"/>
      <c r="BJ51" s="56"/>
      <c r="BK51" s="56"/>
      <c r="BL51" s="56"/>
      <c r="BM51" s="56"/>
      <c r="BN51" s="68"/>
    </row>
    <row r="52" spans="1:66" s="54" customFormat="1" ht="15" customHeight="1" x14ac:dyDescent="0.25">
      <c r="A52" s="68"/>
      <c r="B52" s="68"/>
      <c r="C52" s="68" t="s">
        <v>191</v>
      </c>
      <c r="D52" s="94" t="s">
        <v>176</v>
      </c>
      <c r="E52" s="81" t="s">
        <v>176</v>
      </c>
      <c r="F52" s="73"/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/>
      <c r="AS52" s="40">
        <v>999</v>
      </c>
      <c r="AT52" s="40">
        <v>999</v>
      </c>
      <c r="AU52" s="40">
        <v>999</v>
      </c>
      <c r="AV52" s="40">
        <v>999</v>
      </c>
      <c r="AW52" s="40">
        <v>999</v>
      </c>
      <c r="AX52" s="40">
        <v>999</v>
      </c>
      <c r="AY52" s="40">
        <v>999</v>
      </c>
      <c r="AZ52" s="40">
        <v>999</v>
      </c>
      <c r="BA52" s="40">
        <v>999</v>
      </c>
      <c r="BB52" s="40">
        <v>999</v>
      </c>
      <c r="BC52" s="40">
        <v>999</v>
      </c>
      <c r="BD52" s="40">
        <v>999</v>
      </c>
      <c r="BE52" s="40">
        <v>999</v>
      </c>
      <c r="BF52" s="40">
        <v>999</v>
      </c>
      <c r="BG52" s="40">
        <v>999</v>
      </c>
      <c r="BH52" s="40">
        <v>999</v>
      </c>
      <c r="BI52" s="56"/>
      <c r="BJ52" s="56"/>
      <c r="BK52" s="56"/>
      <c r="BL52" s="56"/>
      <c r="BM52" s="56"/>
      <c r="BN52" s="68"/>
    </row>
    <row r="53" spans="1:66" s="54" customFormat="1" ht="15" customHeight="1" x14ac:dyDescent="0.25">
      <c r="A53" s="68"/>
      <c r="B53" s="68"/>
      <c r="C53" s="68" t="s">
        <v>191</v>
      </c>
      <c r="D53" s="94" t="s">
        <v>177</v>
      </c>
      <c r="E53" s="81" t="s">
        <v>177</v>
      </c>
      <c r="F53" s="73"/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/>
      <c r="AS53" s="40">
        <v>999</v>
      </c>
      <c r="AT53" s="40">
        <v>999</v>
      </c>
      <c r="AU53" s="40">
        <v>999</v>
      </c>
      <c r="AV53" s="40">
        <v>999</v>
      </c>
      <c r="AW53" s="40">
        <v>999</v>
      </c>
      <c r="AX53" s="40">
        <v>999</v>
      </c>
      <c r="AY53" s="40">
        <v>999</v>
      </c>
      <c r="AZ53" s="40">
        <v>999</v>
      </c>
      <c r="BA53" s="40">
        <v>999</v>
      </c>
      <c r="BB53" s="40">
        <v>999</v>
      </c>
      <c r="BC53" s="40">
        <v>999</v>
      </c>
      <c r="BD53" s="40">
        <v>999</v>
      </c>
      <c r="BE53" s="40">
        <v>999</v>
      </c>
      <c r="BF53" s="40">
        <v>999</v>
      </c>
      <c r="BG53" s="40">
        <v>999</v>
      </c>
      <c r="BH53" s="40">
        <v>999</v>
      </c>
      <c r="BI53" s="56"/>
      <c r="BJ53" s="56"/>
      <c r="BK53" s="56"/>
      <c r="BL53" s="56"/>
      <c r="BM53" s="56"/>
      <c r="BN53" s="68"/>
    </row>
    <row r="54" spans="1:66" s="54" customFormat="1" ht="15" customHeight="1" x14ac:dyDescent="0.25">
      <c r="A54" s="68"/>
      <c r="B54" s="68"/>
      <c r="C54" s="68" t="s">
        <v>191</v>
      </c>
      <c r="D54" s="94" t="s">
        <v>178</v>
      </c>
      <c r="E54" s="81" t="s">
        <v>178</v>
      </c>
      <c r="F54" s="73"/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40">
        <v>0</v>
      </c>
      <c r="AR54" s="40"/>
      <c r="AS54" s="40">
        <v>999</v>
      </c>
      <c r="AT54" s="40">
        <v>999</v>
      </c>
      <c r="AU54" s="40">
        <v>999</v>
      </c>
      <c r="AV54" s="40">
        <v>999</v>
      </c>
      <c r="AW54" s="40">
        <v>999</v>
      </c>
      <c r="AX54" s="40">
        <v>999</v>
      </c>
      <c r="AY54" s="40">
        <v>999</v>
      </c>
      <c r="AZ54" s="40">
        <v>999</v>
      </c>
      <c r="BA54" s="40">
        <v>999</v>
      </c>
      <c r="BB54" s="40">
        <v>999</v>
      </c>
      <c r="BC54" s="40">
        <v>999</v>
      </c>
      <c r="BD54" s="40">
        <v>999</v>
      </c>
      <c r="BE54" s="40">
        <v>999</v>
      </c>
      <c r="BF54" s="40">
        <v>999</v>
      </c>
      <c r="BG54" s="40">
        <v>999</v>
      </c>
      <c r="BH54" s="40">
        <v>999</v>
      </c>
      <c r="BI54" s="56"/>
      <c r="BJ54" s="56"/>
      <c r="BK54" s="56"/>
      <c r="BL54" s="56"/>
      <c r="BM54" s="56"/>
      <c r="BN54" s="68"/>
    </row>
    <row r="55" spans="1:66" s="54" customFormat="1" ht="15" customHeight="1" x14ac:dyDescent="0.25">
      <c r="A55" s="68"/>
      <c r="B55" s="68"/>
      <c r="C55" s="68" t="s">
        <v>191</v>
      </c>
      <c r="D55" s="94" t="s">
        <v>179</v>
      </c>
      <c r="E55" s="81" t="s">
        <v>179</v>
      </c>
      <c r="F55" s="73"/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/>
      <c r="AS55" s="40">
        <v>999</v>
      </c>
      <c r="AT55" s="40">
        <v>999</v>
      </c>
      <c r="AU55" s="40">
        <v>999</v>
      </c>
      <c r="AV55" s="40">
        <v>999</v>
      </c>
      <c r="AW55" s="40">
        <v>999</v>
      </c>
      <c r="AX55" s="40">
        <v>999</v>
      </c>
      <c r="AY55" s="40">
        <v>999</v>
      </c>
      <c r="AZ55" s="40">
        <v>999</v>
      </c>
      <c r="BA55" s="40">
        <v>999</v>
      </c>
      <c r="BB55" s="40">
        <v>999</v>
      </c>
      <c r="BC55" s="40">
        <v>999</v>
      </c>
      <c r="BD55" s="40">
        <v>999</v>
      </c>
      <c r="BE55" s="40">
        <v>999</v>
      </c>
      <c r="BF55" s="40">
        <v>999</v>
      </c>
      <c r="BG55" s="40">
        <v>999</v>
      </c>
      <c r="BH55" s="40">
        <v>999</v>
      </c>
      <c r="BI55" s="56"/>
      <c r="BJ55" s="56"/>
      <c r="BK55" s="56"/>
      <c r="BL55" s="56"/>
      <c r="BM55" s="56"/>
      <c r="BN55" s="68"/>
    </row>
    <row r="56" spans="1:66" s="54" customFormat="1" ht="15" customHeight="1" x14ac:dyDescent="0.25">
      <c r="A56" s="68"/>
      <c r="B56" s="68"/>
      <c r="C56" s="68" t="s">
        <v>191</v>
      </c>
      <c r="D56" s="94" t="s">
        <v>180</v>
      </c>
      <c r="E56" s="81" t="s">
        <v>180</v>
      </c>
      <c r="F56" s="73"/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/>
      <c r="AS56" s="40">
        <v>999</v>
      </c>
      <c r="AT56" s="40">
        <v>999</v>
      </c>
      <c r="AU56" s="40">
        <v>999</v>
      </c>
      <c r="AV56" s="40">
        <v>999</v>
      </c>
      <c r="AW56" s="40">
        <v>999</v>
      </c>
      <c r="AX56" s="40">
        <v>999</v>
      </c>
      <c r="AY56" s="40">
        <v>999</v>
      </c>
      <c r="AZ56" s="40">
        <v>999</v>
      </c>
      <c r="BA56" s="40">
        <v>999</v>
      </c>
      <c r="BB56" s="40">
        <v>999</v>
      </c>
      <c r="BC56" s="40">
        <v>999</v>
      </c>
      <c r="BD56" s="40">
        <v>999</v>
      </c>
      <c r="BE56" s="40">
        <v>999</v>
      </c>
      <c r="BF56" s="40">
        <v>999</v>
      </c>
      <c r="BG56" s="40">
        <v>999</v>
      </c>
      <c r="BH56" s="40">
        <v>999</v>
      </c>
      <c r="BI56" s="56"/>
      <c r="BJ56" s="56"/>
      <c r="BK56" s="56"/>
      <c r="BL56" s="56"/>
      <c r="BM56" s="56"/>
      <c r="BN56" s="68"/>
    </row>
    <row r="57" spans="1:66" s="54" customFormat="1" ht="15" customHeight="1" x14ac:dyDescent="0.25">
      <c r="A57" s="68"/>
      <c r="B57" s="68"/>
      <c r="C57" s="68" t="s">
        <v>191</v>
      </c>
      <c r="D57" s="94" t="s">
        <v>181</v>
      </c>
      <c r="E57" s="81" t="s">
        <v>181</v>
      </c>
      <c r="F57" s="73"/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/>
      <c r="AS57" s="40">
        <v>999</v>
      </c>
      <c r="AT57" s="40">
        <v>999</v>
      </c>
      <c r="AU57" s="40">
        <v>999</v>
      </c>
      <c r="AV57" s="40">
        <v>999</v>
      </c>
      <c r="AW57" s="40">
        <v>999</v>
      </c>
      <c r="AX57" s="40">
        <v>999</v>
      </c>
      <c r="AY57" s="40">
        <v>999</v>
      </c>
      <c r="AZ57" s="40">
        <v>999</v>
      </c>
      <c r="BA57" s="40">
        <v>999</v>
      </c>
      <c r="BB57" s="40">
        <v>999</v>
      </c>
      <c r="BC57" s="40">
        <v>999</v>
      </c>
      <c r="BD57" s="40">
        <v>999</v>
      </c>
      <c r="BE57" s="40">
        <v>999</v>
      </c>
      <c r="BF57" s="40">
        <v>999</v>
      </c>
      <c r="BG57" s="40">
        <v>999</v>
      </c>
      <c r="BH57" s="40">
        <v>999</v>
      </c>
      <c r="BI57" s="56"/>
      <c r="BJ57" s="56"/>
      <c r="BK57" s="56"/>
      <c r="BL57" s="56"/>
      <c r="BM57" s="56"/>
      <c r="BN57" s="68"/>
    </row>
    <row r="58" spans="1:66" s="54" customFormat="1" ht="15" customHeight="1" x14ac:dyDescent="0.25">
      <c r="A58" s="68"/>
      <c r="B58" s="68"/>
      <c r="C58" s="68" t="s">
        <v>191</v>
      </c>
      <c r="D58" s="94" t="s">
        <v>278</v>
      </c>
      <c r="E58" s="81" t="s">
        <v>278</v>
      </c>
      <c r="F58" s="73"/>
      <c r="G58" s="40">
        <v>0</v>
      </c>
      <c r="H58" s="40">
        <v>0</v>
      </c>
      <c r="I58" s="40">
        <v>0</v>
      </c>
      <c r="J58" s="40">
        <v>0</v>
      </c>
      <c r="K58" s="121">
        <v>0.01</v>
      </c>
      <c r="L58" s="121">
        <v>0.01</v>
      </c>
      <c r="M58" s="121">
        <v>0.01</v>
      </c>
      <c r="N58" s="121">
        <v>0.01</v>
      </c>
      <c r="O58" s="121">
        <v>0.01</v>
      </c>
      <c r="P58" s="121">
        <v>0.01</v>
      </c>
      <c r="Q58" s="121">
        <v>0.01</v>
      </c>
      <c r="R58" s="121">
        <v>0.01</v>
      </c>
      <c r="S58" s="121">
        <v>0.01</v>
      </c>
      <c r="T58" s="121">
        <v>0.01</v>
      </c>
      <c r="U58" s="121">
        <v>0.01</v>
      </c>
      <c r="V58" s="121">
        <v>0.01</v>
      </c>
      <c r="W58" s="121">
        <v>0.01</v>
      </c>
      <c r="X58" s="121">
        <v>0.01</v>
      </c>
      <c r="Y58" s="121">
        <v>0.01</v>
      </c>
      <c r="Z58" s="121">
        <v>0.01</v>
      </c>
      <c r="AA58" s="121">
        <v>0.01</v>
      </c>
      <c r="AB58" s="121">
        <v>0.01</v>
      </c>
      <c r="AC58" s="121">
        <v>0.01</v>
      </c>
      <c r="AD58" s="121">
        <v>0.01</v>
      </c>
      <c r="AE58" s="121">
        <v>0.01</v>
      </c>
      <c r="AF58" s="121">
        <v>0.01</v>
      </c>
      <c r="AG58" s="121">
        <v>0.01</v>
      </c>
      <c r="AH58" s="121">
        <v>0.01</v>
      </c>
      <c r="AI58" s="121">
        <v>0.01</v>
      </c>
      <c r="AJ58" s="121">
        <v>0.01</v>
      </c>
      <c r="AK58" s="121">
        <v>0.01</v>
      </c>
      <c r="AL58" s="121">
        <v>0.01</v>
      </c>
      <c r="AM58" s="121">
        <v>0.01</v>
      </c>
      <c r="AN58" s="121">
        <v>0.01</v>
      </c>
      <c r="AO58" s="121">
        <v>0.01</v>
      </c>
      <c r="AP58" s="121">
        <v>0.01</v>
      </c>
      <c r="AQ58" s="121">
        <v>0.01</v>
      </c>
      <c r="AR58" s="40"/>
      <c r="AS58" s="40">
        <v>999</v>
      </c>
      <c r="AT58" s="40">
        <v>999</v>
      </c>
      <c r="AU58" s="40">
        <v>999</v>
      </c>
      <c r="AV58" s="40">
        <v>999</v>
      </c>
      <c r="AW58" s="40">
        <v>999</v>
      </c>
      <c r="AX58" s="40">
        <v>999</v>
      </c>
      <c r="AY58" s="40">
        <v>999</v>
      </c>
      <c r="AZ58" s="40">
        <v>999</v>
      </c>
      <c r="BA58" s="40">
        <v>999</v>
      </c>
      <c r="BB58" s="40">
        <v>999</v>
      </c>
      <c r="BC58" s="40">
        <v>999</v>
      </c>
      <c r="BD58" s="40">
        <v>999</v>
      </c>
      <c r="BE58" s="40">
        <v>999</v>
      </c>
      <c r="BF58" s="40">
        <v>999</v>
      </c>
      <c r="BG58" s="40">
        <v>999</v>
      </c>
      <c r="BH58" s="40">
        <v>999</v>
      </c>
      <c r="BI58" s="56"/>
      <c r="BJ58" s="56"/>
      <c r="BK58" s="56"/>
      <c r="BL58" s="56"/>
      <c r="BM58" s="56"/>
      <c r="BN58" s="68"/>
    </row>
    <row r="59" spans="1:66" s="54" customFormat="1" ht="15" customHeight="1" x14ac:dyDescent="0.25">
      <c r="A59" s="68"/>
      <c r="B59" s="68"/>
      <c r="C59" s="68" t="s">
        <v>191</v>
      </c>
      <c r="D59" s="94" t="s">
        <v>279</v>
      </c>
      <c r="E59" s="81" t="s">
        <v>279</v>
      </c>
      <c r="F59" s="73"/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0">
        <v>0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/>
      <c r="AS59" s="40">
        <v>999</v>
      </c>
      <c r="AT59" s="40">
        <v>999</v>
      </c>
      <c r="AU59" s="40">
        <v>999</v>
      </c>
      <c r="AV59" s="40">
        <v>999</v>
      </c>
      <c r="AW59" s="40">
        <v>999</v>
      </c>
      <c r="AX59" s="40">
        <v>999</v>
      </c>
      <c r="AY59" s="40">
        <v>999</v>
      </c>
      <c r="AZ59" s="40">
        <v>999</v>
      </c>
      <c r="BA59" s="40">
        <v>999</v>
      </c>
      <c r="BB59" s="40">
        <v>999</v>
      </c>
      <c r="BC59" s="40">
        <v>999</v>
      </c>
      <c r="BD59" s="40">
        <v>999</v>
      </c>
      <c r="BE59" s="40">
        <v>999</v>
      </c>
      <c r="BF59" s="40">
        <v>999</v>
      </c>
      <c r="BG59" s="40">
        <v>999</v>
      </c>
      <c r="BH59" s="40">
        <v>999</v>
      </c>
      <c r="BI59" s="56"/>
      <c r="BJ59" s="56"/>
      <c r="BK59" s="56"/>
      <c r="BL59" s="56"/>
      <c r="BM59" s="56"/>
      <c r="BN59" s="68"/>
    </row>
    <row r="60" spans="1:66" s="54" customFormat="1" ht="15" customHeight="1" x14ac:dyDescent="0.25">
      <c r="A60" s="68"/>
      <c r="B60" s="68"/>
      <c r="C60" s="68" t="s">
        <v>191</v>
      </c>
      <c r="D60" s="94" t="s">
        <v>182</v>
      </c>
      <c r="E60" s="81" t="s">
        <v>182</v>
      </c>
      <c r="F60" s="73"/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121">
        <v>0.01</v>
      </c>
      <c r="S60" s="121">
        <v>0.01</v>
      </c>
      <c r="T60" s="121">
        <v>0.01</v>
      </c>
      <c r="U60" s="121">
        <v>0.01</v>
      </c>
      <c r="V60" s="121">
        <v>0.01</v>
      </c>
      <c r="W60" s="121">
        <v>0.01</v>
      </c>
      <c r="X60" s="121">
        <v>0.01</v>
      </c>
      <c r="Y60" s="121">
        <v>0.01</v>
      </c>
      <c r="Z60" s="121">
        <v>0.01</v>
      </c>
      <c r="AA60" s="121">
        <v>0.01</v>
      </c>
      <c r="AB60" s="121">
        <v>0.01</v>
      </c>
      <c r="AC60" s="121">
        <v>0.01</v>
      </c>
      <c r="AD60" s="121">
        <v>0.01</v>
      </c>
      <c r="AE60" s="121">
        <v>0.01</v>
      </c>
      <c r="AF60" s="121">
        <v>0.01</v>
      </c>
      <c r="AG60" s="121">
        <v>0.01</v>
      </c>
      <c r="AH60" s="121">
        <v>0.01</v>
      </c>
      <c r="AI60" s="121">
        <v>0.01</v>
      </c>
      <c r="AJ60" s="121">
        <v>0.01</v>
      </c>
      <c r="AK60" s="121">
        <v>0.01</v>
      </c>
      <c r="AL60" s="121">
        <v>0.01</v>
      </c>
      <c r="AM60" s="121">
        <v>0.01</v>
      </c>
      <c r="AN60" s="121">
        <v>0.01</v>
      </c>
      <c r="AO60" s="121">
        <v>0.01</v>
      </c>
      <c r="AP60" s="121">
        <v>0.01</v>
      </c>
      <c r="AQ60" s="121">
        <v>0.01</v>
      </c>
      <c r="AR60" s="40"/>
      <c r="AS60" s="40">
        <v>999</v>
      </c>
      <c r="AT60" s="40">
        <v>999</v>
      </c>
      <c r="AU60" s="40">
        <v>999</v>
      </c>
      <c r="AV60" s="40">
        <v>999</v>
      </c>
      <c r="AW60" s="40">
        <v>999</v>
      </c>
      <c r="AX60" s="40">
        <v>999</v>
      </c>
      <c r="AY60" s="40">
        <v>999</v>
      </c>
      <c r="AZ60" s="40">
        <v>999</v>
      </c>
      <c r="BA60" s="40">
        <v>999</v>
      </c>
      <c r="BB60" s="40">
        <v>999</v>
      </c>
      <c r="BC60" s="40">
        <v>999</v>
      </c>
      <c r="BD60" s="40">
        <v>999</v>
      </c>
      <c r="BE60" s="40">
        <v>999</v>
      </c>
      <c r="BF60" s="40">
        <v>999</v>
      </c>
      <c r="BG60" s="40">
        <v>999</v>
      </c>
      <c r="BH60" s="40">
        <v>999</v>
      </c>
      <c r="BI60" s="56"/>
      <c r="BJ60" s="56"/>
      <c r="BK60" s="56"/>
      <c r="BL60" s="56"/>
      <c r="BM60" s="56"/>
      <c r="BN60" s="68"/>
    </row>
    <row r="61" spans="1:66" s="54" customFormat="1" ht="15" customHeight="1" x14ac:dyDescent="0.25">
      <c r="A61" s="68"/>
      <c r="B61" s="68"/>
      <c r="C61" s="68" t="s">
        <v>186</v>
      </c>
      <c r="D61" s="94" t="s">
        <v>81</v>
      </c>
      <c r="E61" s="81" t="s">
        <v>81</v>
      </c>
      <c r="F61" s="73"/>
      <c r="G61" s="40">
        <v>0</v>
      </c>
      <c r="H61" s="40">
        <v>0</v>
      </c>
      <c r="I61" s="40">
        <v>0</v>
      </c>
      <c r="J61" s="121">
        <v>0.01</v>
      </c>
      <c r="K61" s="121">
        <v>0.01</v>
      </c>
      <c r="L61" s="121">
        <v>0.01</v>
      </c>
      <c r="M61" s="121">
        <v>0.01</v>
      </c>
      <c r="N61" s="121">
        <v>0.01</v>
      </c>
      <c r="O61" s="121">
        <v>0.01</v>
      </c>
      <c r="P61" s="121">
        <v>0.01</v>
      </c>
      <c r="Q61" s="121">
        <v>0.01</v>
      </c>
      <c r="R61" s="121">
        <v>0.01</v>
      </c>
      <c r="S61" s="121">
        <v>0.01</v>
      </c>
      <c r="T61" s="121">
        <v>0.01</v>
      </c>
      <c r="U61" s="121">
        <v>0.01</v>
      </c>
      <c r="V61" s="121">
        <v>0.01</v>
      </c>
      <c r="W61" s="121">
        <v>0.01</v>
      </c>
      <c r="X61" s="121">
        <v>0.01</v>
      </c>
      <c r="Y61" s="121">
        <v>0.01</v>
      </c>
      <c r="Z61" s="121">
        <v>0.01</v>
      </c>
      <c r="AA61" s="121">
        <v>0.01</v>
      </c>
      <c r="AB61" s="121">
        <v>0.01</v>
      </c>
      <c r="AC61" s="121">
        <v>0.01</v>
      </c>
      <c r="AD61" s="121">
        <v>0.01</v>
      </c>
      <c r="AE61" s="121">
        <v>0.01</v>
      </c>
      <c r="AF61" s="121">
        <v>0.01</v>
      </c>
      <c r="AG61" s="121">
        <v>0.01</v>
      </c>
      <c r="AH61" s="121">
        <v>0.01</v>
      </c>
      <c r="AI61" s="121">
        <v>0.01</v>
      </c>
      <c r="AJ61" s="121">
        <v>0.01</v>
      </c>
      <c r="AK61" s="121">
        <v>0.01</v>
      </c>
      <c r="AL61" s="121">
        <v>0.01</v>
      </c>
      <c r="AM61" s="121">
        <v>0.01</v>
      </c>
      <c r="AN61" s="121">
        <v>0.01</v>
      </c>
      <c r="AO61" s="121">
        <v>0.01</v>
      </c>
      <c r="AP61" s="121">
        <v>0.01</v>
      </c>
      <c r="AQ61" s="121">
        <v>0.01</v>
      </c>
      <c r="AR61" s="40"/>
      <c r="AS61" s="40">
        <v>999</v>
      </c>
      <c r="AT61" s="40">
        <v>999</v>
      </c>
      <c r="AU61" s="40">
        <v>999</v>
      </c>
      <c r="AV61" s="40">
        <v>999</v>
      </c>
      <c r="AW61" s="40">
        <v>999</v>
      </c>
      <c r="AX61" s="40">
        <v>999</v>
      </c>
      <c r="AY61" s="40">
        <v>999</v>
      </c>
      <c r="AZ61" s="40">
        <v>999</v>
      </c>
      <c r="BA61" s="40">
        <v>999</v>
      </c>
      <c r="BB61" s="40">
        <v>999</v>
      </c>
      <c r="BC61" s="40">
        <v>999</v>
      </c>
      <c r="BD61" s="40">
        <v>999</v>
      </c>
      <c r="BE61" s="40">
        <v>999</v>
      </c>
      <c r="BF61" s="40">
        <v>999</v>
      </c>
      <c r="BG61" s="40">
        <v>999</v>
      </c>
      <c r="BH61" s="40">
        <v>999</v>
      </c>
      <c r="BI61" s="55"/>
      <c r="BJ61" s="55"/>
      <c r="BK61" s="55"/>
      <c r="BL61" s="55"/>
      <c r="BM61" s="55"/>
      <c r="BN61" s="68"/>
    </row>
    <row r="62" spans="1:66" s="54" customFormat="1" ht="15" customHeight="1" x14ac:dyDescent="0.25">
      <c r="A62" s="68"/>
      <c r="B62" s="68"/>
      <c r="C62" s="68" t="s">
        <v>186</v>
      </c>
      <c r="D62" s="94" t="s">
        <v>282</v>
      </c>
      <c r="E62" s="81" t="s">
        <v>282</v>
      </c>
      <c r="F62" s="73"/>
      <c r="G62" s="40">
        <v>0</v>
      </c>
      <c r="H62" s="40">
        <v>0</v>
      </c>
      <c r="I62" s="121">
        <v>0.01</v>
      </c>
      <c r="J62" s="121">
        <v>0.01</v>
      </c>
      <c r="K62" s="121">
        <v>0.01</v>
      </c>
      <c r="L62" s="121">
        <v>0.01</v>
      </c>
      <c r="M62" s="121">
        <v>0.01</v>
      </c>
      <c r="N62" s="121">
        <v>0.01</v>
      </c>
      <c r="O62" s="121">
        <v>0.01</v>
      </c>
      <c r="P62" s="121">
        <v>0.01</v>
      </c>
      <c r="Q62" s="121">
        <v>0.01</v>
      </c>
      <c r="R62" s="121">
        <v>0.01</v>
      </c>
      <c r="S62" s="121">
        <v>0.01</v>
      </c>
      <c r="T62" s="121">
        <v>0.01</v>
      </c>
      <c r="U62" s="121">
        <v>0.01</v>
      </c>
      <c r="V62" s="121">
        <v>0.01</v>
      </c>
      <c r="W62" s="121">
        <v>0.01</v>
      </c>
      <c r="X62" s="121">
        <v>0.01</v>
      </c>
      <c r="Y62" s="121">
        <v>0.01</v>
      </c>
      <c r="Z62" s="121">
        <v>0.01</v>
      </c>
      <c r="AA62" s="121">
        <v>0.01</v>
      </c>
      <c r="AB62" s="121">
        <v>0.01</v>
      </c>
      <c r="AC62" s="121">
        <v>0.01</v>
      </c>
      <c r="AD62" s="121">
        <v>0.01</v>
      </c>
      <c r="AE62" s="121">
        <v>0.01</v>
      </c>
      <c r="AF62" s="121">
        <v>0.01</v>
      </c>
      <c r="AG62" s="121">
        <v>0.01</v>
      </c>
      <c r="AH62" s="121">
        <v>0.01</v>
      </c>
      <c r="AI62" s="121">
        <v>0.01</v>
      </c>
      <c r="AJ62" s="121">
        <v>0.01</v>
      </c>
      <c r="AK62" s="121">
        <v>0.01</v>
      </c>
      <c r="AL62" s="121">
        <v>0.01</v>
      </c>
      <c r="AM62" s="121">
        <v>0.01</v>
      </c>
      <c r="AN62" s="121">
        <v>0.01</v>
      </c>
      <c r="AO62" s="121">
        <v>0.01</v>
      </c>
      <c r="AP62" s="121">
        <v>0.01</v>
      </c>
      <c r="AQ62" s="121">
        <v>0.01</v>
      </c>
      <c r="AR62" s="40"/>
      <c r="AS62" s="40">
        <v>999</v>
      </c>
      <c r="AT62" s="40">
        <v>999</v>
      </c>
      <c r="AU62" s="40">
        <v>999</v>
      </c>
      <c r="AV62" s="40">
        <v>999</v>
      </c>
      <c r="AW62" s="40">
        <v>999</v>
      </c>
      <c r="AX62" s="40">
        <v>999</v>
      </c>
      <c r="AY62" s="40">
        <v>999</v>
      </c>
      <c r="AZ62" s="40">
        <v>999</v>
      </c>
      <c r="BA62" s="40">
        <v>999</v>
      </c>
      <c r="BB62" s="40">
        <v>999</v>
      </c>
      <c r="BC62" s="40">
        <v>999</v>
      </c>
      <c r="BD62" s="40">
        <v>999</v>
      </c>
      <c r="BE62" s="40">
        <v>999</v>
      </c>
      <c r="BF62" s="40">
        <v>999</v>
      </c>
      <c r="BG62" s="40">
        <v>999</v>
      </c>
      <c r="BH62" s="40">
        <v>999</v>
      </c>
      <c r="BI62" s="55"/>
      <c r="BJ62" s="55"/>
      <c r="BK62" s="55"/>
      <c r="BL62" s="55"/>
      <c r="BM62" s="55"/>
      <c r="BN62" s="68"/>
    </row>
    <row r="63" spans="1:66" s="54" customFormat="1" ht="15" customHeight="1" x14ac:dyDescent="0.25">
      <c r="A63" s="68"/>
      <c r="B63" s="68"/>
      <c r="C63" s="68" t="s">
        <v>186</v>
      </c>
      <c r="D63" s="94" t="s">
        <v>283</v>
      </c>
      <c r="E63" s="81" t="s">
        <v>283</v>
      </c>
      <c r="F63" s="73"/>
      <c r="G63" s="40">
        <v>0</v>
      </c>
      <c r="H63" s="40">
        <v>0</v>
      </c>
      <c r="I63" s="121">
        <v>0.01</v>
      </c>
      <c r="J63" s="121">
        <v>0.01</v>
      </c>
      <c r="K63" s="121">
        <v>0.01</v>
      </c>
      <c r="L63" s="121">
        <v>0.01</v>
      </c>
      <c r="M63" s="121">
        <v>0.01</v>
      </c>
      <c r="N63" s="121">
        <v>0.01</v>
      </c>
      <c r="O63" s="121">
        <v>0.01</v>
      </c>
      <c r="P63" s="121">
        <v>0.01</v>
      </c>
      <c r="Q63" s="121">
        <v>0.01</v>
      </c>
      <c r="R63" s="121">
        <v>0.01</v>
      </c>
      <c r="S63" s="121">
        <v>0.01</v>
      </c>
      <c r="T63" s="121">
        <v>0.01</v>
      </c>
      <c r="U63" s="121">
        <v>0.01</v>
      </c>
      <c r="V63" s="121">
        <v>0.01</v>
      </c>
      <c r="W63" s="121">
        <v>0.01</v>
      </c>
      <c r="X63" s="121">
        <v>0.01</v>
      </c>
      <c r="Y63" s="121">
        <v>0.01</v>
      </c>
      <c r="Z63" s="121">
        <v>0.01</v>
      </c>
      <c r="AA63" s="121">
        <v>0.01</v>
      </c>
      <c r="AB63" s="121">
        <v>0.01</v>
      </c>
      <c r="AC63" s="121">
        <v>0.01</v>
      </c>
      <c r="AD63" s="121">
        <v>0.01</v>
      </c>
      <c r="AE63" s="121">
        <v>0.01</v>
      </c>
      <c r="AF63" s="121">
        <v>0.01</v>
      </c>
      <c r="AG63" s="121">
        <v>0.01</v>
      </c>
      <c r="AH63" s="121">
        <v>0.01</v>
      </c>
      <c r="AI63" s="121">
        <v>0.01</v>
      </c>
      <c r="AJ63" s="121">
        <v>0.01</v>
      </c>
      <c r="AK63" s="121">
        <v>0.01</v>
      </c>
      <c r="AL63" s="121">
        <v>0.01</v>
      </c>
      <c r="AM63" s="121">
        <v>0.01</v>
      </c>
      <c r="AN63" s="121">
        <v>0.01</v>
      </c>
      <c r="AO63" s="121">
        <v>0.01</v>
      </c>
      <c r="AP63" s="121">
        <v>0.01</v>
      </c>
      <c r="AQ63" s="121">
        <v>0.01</v>
      </c>
      <c r="AR63" s="40"/>
      <c r="AS63" s="40">
        <v>999</v>
      </c>
      <c r="AT63" s="40">
        <v>999</v>
      </c>
      <c r="AU63" s="40">
        <v>999</v>
      </c>
      <c r="AV63" s="40">
        <v>999</v>
      </c>
      <c r="AW63" s="40">
        <v>999</v>
      </c>
      <c r="AX63" s="40">
        <v>999</v>
      </c>
      <c r="AY63" s="40">
        <v>999</v>
      </c>
      <c r="AZ63" s="40">
        <v>999</v>
      </c>
      <c r="BA63" s="40">
        <v>999</v>
      </c>
      <c r="BB63" s="40">
        <v>999</v>
      </c>
      <c r="BC63" s="40">
        <v>999</v>
      </c>
      <c r="BD63" s="40">
        <v>999</v>
      </c>
      <c r="BE63" s="40">
        <v>999</v>
      </c>
      <c r="BF63" s="40">
        <v>999</v>
      </c>
      <c r="BG63" s="40">
        <v>999</v>
      </c>
      <c r="BH63" s="40">
        <v>999</v>
      </c>
      <c r="BI63" s="55"/>
      <c r="BJ63" s="55"/>
      <c r="BK63" s="55"/>
      <c r="BL63" s="55"/>
      <c r="BM63" s="55"/>
      <c r="BN63" s="68"/>
    </row>
    <row r="64" spans="1:66" s="54" customFormat="1" ht="15" customHeight="1" x14ac:dyDescent="0.25">
      <c r="A64" s="68"/>
      <c r="B64" s="68"/>
      <c r="C64" s="68" t="s">
        <v>186</v>
      </c>
      <c r="D64" s="94" t="s">
        <v>284</v>
      </c>
      <c r="E64" s="81" t="s">
        <v>284</v>
      </c>
      <c r="F64" s="73"/>
      <c r="G64" s="40">
        <v>0</v>
      </c>
      <c r="H64" s="40">
        <v>0</v>
      </c>
      <c r="I64" s="121">
        <v>0.01</v>
      </c>
      <c r="J64" s="121">
        <v>0.01</v>
      </c>
      <c r="K64" s="121">
        <v>0.01</v>
      </c>
      <c r="L64" s="121">
        <v>0.01</v>
      </c>
      <c r="M64" s="121">
        <v>0.01</v>
      </c>
      <c r="N64" s="121">
        <v>0.01</v>
      </c>
      <c r="O64" s="121">
        <v>0.01</v>
      </c>
      <c r="P64" s="121">
        <v>0.01</v>
      </c>
      <c r="Q64" s="121">
        <v>0.01</v>
      </c>
      <c r="R64" s="121">
        <v>0.01</v>
      </c>
      <c r="S64" s="121">
        <v>0.01</v>
      </c>
      <c r="T64" s="121">
        <v>0.01</v>
      </c>
      <c r="U64" s="121">
        <v>0.01</v>
      </c>
      <c r="V64" s="121">
        <v>0.01</v>
      </c>
      <c r="W64" s="121">
        <v>0.01</v>
      </c>
      <c r="X64" s="121">
        <v>0.01</v>
      </c>
      <c r="Y64" s="121">
        <v>0.01</v>
      </c>
      <c r="Z64" s="121">
        <v>0.01</v>
      </c>
      <c r="AA64" s="121">
        <v>0.01</v>
      </c>
      <c r="AB64" s="121">
        <v>0.01</v>
      </c>
      <c r="AC64" s="121">
        <v>0.01</v>
      </c>
      <c r="AD64" s="121">
        <v>0.01</v>
      </c>
      <c r="AE64" s="121">
        <v>0.01</v>
      </c>
      <c r="AF64" s="121">
        <v>0.01</v>
      </c>
      <c r="AG64" s="121">
        <v>0.01</v>
      </c>
      <c r="AH64" s="121">
        <v>0.01</v>
      </c>
      <c r="AI64" s="121">
        <v>0.01</v>
      </c>
      <c r="AJ64" s="121">
        <v>0.01</v>
      </c>
      <c r="AK64" s="121">
        <v>0.01</v>
      </c>
      <c r="AL64" s="121">
        <v>0.01</v>
      </c>
      <c r="AM64" s="121">
        <v>0.01</v>
      </c>
      <c r="AN64" s="121">
        <v>0.01</v>
      </c>
      <c r="AO64" s="121">
        <v>0.01</v>
      </c>
      <c r="AP64" s="121">
        <v>0.01</v>
      </c>
      <c r="AQ64" s="121">
        <v>0.01</v>
      </c>
      <c r="AR64" s="40"/>
      <c r="AS64" s="40">
        <v>999</v>
      </c>
      <c r="AT64" s="40">
        <v>999</v>
      </c>
      <c r="AU64" s="40">
        <v>999</v>
      </c>
      <c r="AV64" s="40">
        <v>999</v>
      </c>
      <c r="AW64" s="40">
        <v>999</v>
      </c>
      <c r="AX64" s="40">
        <v>999</v>
      </c>
      <c r="AY64" s="40">
        <v>999</v>
      </c>
      <c r="AZ64" s="40">
        <v>999</v>
      </c>
      <c r="BA64" s="40">
        <v>999</v>
      </c>
      <c r="BB64" s="40">
        <v>999</v>
      </c>
      <c r="BC64" s="40">
        <v>999</v>
      </c>
      <c r="BD64" s="40">
        <v>999</v>
      </c>
      <c r="BE64" s="40">
        <v>999</v>
      </c>
      <c r="BF64" s="40">
        <v>999</v>
      </c>
      <c r="BG64" s="40">
        <v>999</v>
      </c>
      <c r="BH64" s="40">
        <v>999</v>
      </c>
      <c r="BI64" s="55"/>
      <c r="BJ64" s="55"/>
      <c r="BK64" s="55"/>
      <c r="BL64" s="55"/>
      <c r="BM64" s="55"/>
      <c r="BN64" s="68"/>
    </row>
    <row r="65" spans="1:66" s="54" customFormat="1" ht="15" customHeight="1" x14ac:dyDescent="0.25">
      <c r="A65" s="68"/>
      <c r="B65" s="68"/>
      <c r="C65" s="68" t="s">
        <v>186</v>
      </c>
      <c r="D65" s="94" t="s">
        <v>287</v>
      </c>
      <c r="E65" s="81" t="s">
        <v>287</v>
      </c>
      <c r="F65" s="73"/>
      <c r="G65" s="121">
        <v>0.01</v>
      </c>
      <c r="H65" s="121">
        <v>0.01</v>
      </c>
      <c r="I65" s="121">
        <v>0.01</v>
      </c>
      <c r="J65" s="121">
        <v>0.01</v>
      </c>
      <c r="K65" s="121">
        <v>0.01</v>
      </c>
      <c r="L65" s="121">
        <v>0.01</v>
      </c>
      <c r="M65" s="121">
        <v>0.01</v>
      </c>
      <c r="N65" s="121">
        <v>0.01</v>
      </c>
      <c r="O65" s="121">
        <v>0.01</v>
      </c>
      <c r="P65" s="121">
        <v>0.01</v>
      </c>
      <c r="Q65" s="121">
        <v>0.01</v>
      </c>
      <c r="R65" s="121">
        <v>0.01</v>
      </c>
      <c r="S65" s="121">
        <v>0.01</v>
      </c>
      <c r="T65" s="121">
        <v>0.01</v>
      </c>
      <c r="U65" s="121">
        <v>0.01</v>
      </c>
      <c r="V65" s="121">
        <v>0.01</v>
      </c>
      <c r="W65" s="121">
        <v>0.01</v>
      </c>
      <c r="X65" s="121">
        <v>0.01</v>
      </c>
      <c r="Y65" s="121">
        <v>0.01</v>
      </c>
      <c r="Z65" s="121">
        <v>0.01</v>
      </c>
      <c r="AA65" s="121">
        <v>0.01</v>
      </c>
      <c r="AB65" s="121">
        <v>0.01</v>
      </c>
      <c r="AC65" s="121">
        <v>0.01</v>
      </c>
      <c r="AD65" s="121">
        <v>0.01</v>
      </c>
      <c r="AE65" s="121">
        <v>0.01</v>
      </c>
      <c r="AF65" s="121">
        <v>0.01</v>
      </c>
      <c r="AG65" s="121">
        <v>0.01</v>
      </c>
      <c r="AH65" s="121">
        <v>0.01</v>
      </c>
      <c r="AI65" s="121">
        <v>0.01</v>
      </c>
      <c r="AJ65" s="121">
        <v>0.01</v>
      </c>
      <c r="AK65" s="121">
        <v>0.01</v>
      </c>
      <c r="AL65" s="121">
        <v>0.01</v>
      </c>
      <c r="AM65" s="121">
        <v>0.01</v>
      </c>
      <c r="AN65" s="121">
        <v>0.01</v>
      </c>
      <c r="AO65" s="121">
        <v>0.01</v>
      </c>
      <c r="AP65" s="121">
        <v>0.01</v>
      </c>
      <c r="AQ65" s="121">
        <v>0.01</v>
      </c>
      <c r="AR65" s="40"/>
      <c r="AS65" s="40">
        <v>999</v>
      </c>
      <c r="AT65" s="40">
        <v>999</v>
      </c>
      <c r="AU65" s="40">
        <v>999</v>
      </c>
      <c r="AV65" s="40">
        <v>999</v>
      </c>
      <c r="AW65" s="40">
        <v>999</v>
      </c>
      <c r="AX65" s="40">
        <v>999</v>
      </c>
      <c r="AY65" s="40">
        <v>999</v>
      </c>
      <c r="AZ65" s="40">
        <v>999</v>
      </c>
      <c r="BA65" s="40">
        <v>999</v>
      </c>
      <c r="BB65" s="40">
        <v>999</v>
      </c>
      <c r="BC65" s="40">
        <v>999</v>
      </c>
      <c r="BD65" s="40">
        <v>999</v>
      </c>
      <c r="BE65" s="40">
        <v>999</v>
      </c>
      <c r="BF65" s="40">
        <v>999</v>
      </c>
      <c r="BG65" s="40">
        <v>999</v>
      </c>
      <c r="BH65" s="40">
        <v>999</v>
      </c>
      <c r="BI65" s="55"/>
      <c r="BJ65" s="55"/>
      <c r="BK65" s="55"/>
      <c r="BL65" s="55"/>
      <c r="BM65" s="55"/>
      <c r="BN65" s="68"/>
    </row>
    <row r="66" spans="1:66" s="54" customFormat="1" ht="15" customHeight="1" x14ac:dyDescent="0.25">
      <c r="A66" s="68"/>
      <c r="B66" s="68"/>
      <c r="C66" s="68" t="s">
        <v>186</v>
      </c>
      <c r="D66" s="94" t="s">
        <v>281</v>
      </c>
      <c r="E66" s="81" t="s">
        <v>281</v>
      </c>
      <c r="F66" s="73"/>
      <c r="G66" s="121">
        <v>0.01</v>
      </c>
      <c r="H66" s="121">
        <v>0.01</v>
      </c>
      <c r="I66" s="121">
        <v>0.01</v>
      </c>
      <c r="J66" s="121">
        <v>0.01</v>
      </c>
      <c r="K66" s="121">
        <v>0.01</v>
      </c>
      <c r="L66" s="121">
        <v>0.01</v>
      </c>
      <c r="M66" s="121">
        <v>0.01</v>
      </c>
      <c r="N66" s="121">
        <v>0.01</v>
      </c>
      <c r="O66" s="121">
        <v>0.01</v>
      </c>
      <c r="P66" s="121">
        <v>0.01</v>
      </c>
      <c r="Q66" s="121">
        <v>0.01</v>
      </c>
      <c r="R66" s="121">
        <v>0.01</v>
      </c>
      <c r="S66" s="121">
        <v>0.01</v>
      </c>
      <c r="T66" s="121">
        <v>0.01</v>
      </c>
      <c r="U66" s="121">
        <v>0.01</v>
      </c>
      <c r="V66" s="121">
        <v>0.01</v>
      </c>
      <c r="W66" s="121">
        <v>0.01</v>
      </c>
      <c r="X66" s="121">
        <v>0.01</v>
      </c>
      <c r="Y66" s="121">
        <v>0.01</v>
      </c>
      <c r="Z66" s="121">
        <v>0.01</v>
      </c>
      <c r="AA66" s="121">
        <v>0.01</v>
      </c>
      <c r="AB66" s="121">
        <v>0.01</v>
      </c>
      <c r="AC66" s="121">
        <v>0.01</v>
      </c>
      <c r="AD66" s="121">
        <v>0.01</v>
      </c>
      <c r="AE66" s="121">
        <v>0.01</v>
      </c>
      <c r="AF66" s="121">
        <v>0.01</v>
      </c>
      <c r="AG66" s="121">
        <v>0.01</v>
      </c>
      <c r="AH66" s="121">
        <v>0.01</v>
      </c>
      <c r="AI66" s="121">
        <v>0.01</v>
      </c>
      <c r="AJ66" s="121">
        <v>0.01</v>
      </c>
      <c r="AK66" s="121">
        <v>0.01</v>
      </c>
      <c r="AL66" s="121">
        <v>0.01</v>
      </c>
      <c r="AM66" s="121">
        <v>0.01</v>
      </c>
      <c r="AN66" s="121">
        <v>0.01</v>
      </c>
      <c r="AO66" s="121">
        <v>0.01</v>
      </c>
      <c r="AP66" s="121">
        <v>0.01</v>
      </c>
      <c r="AQ66" s="121">
        <v>0.01</v>
      </c>
      <c r="AR66" s="40"/>
      <c r="AS66" s="40">
        <v>999</v>
      </c>
      <c r="AT66" s="40">
        <v>999</v>
      </c>
      <c r="AU66" s="40">
        <v>999</v>
      </c>
      <c r="AV66" s="40">
        <v>999</v>
      </c>
      <c r="AW66" s="40">
        <v>999</v>
      </c>
      <c r="AX66" s="40">
        <v>999</v>
      </c>
      <c r="AY66" s="40">
        <v>999</v>
      </c>
      <c r="AZ66" s="40">
        <v>999</v>
      </c>
      <c r="BA66" s="40">
        <v>999</v>
      </c>
      <c r="BB66" s="40">
        <v>999</v>
      </c>
      <c r="BC66" s="40">
        <v>999</v>
      </c>
      <c r="BD66" s="40">
        <v>999</v>
      </c>
      <c r="BE66" s="40">
        <v>999</v>
      </c>
      <c r="BF66" s="40">
        <v>999</v>
      </c>
      <c r="BG66" s="40">
        <v>999</v>
      </c>
      <c r="BH66" s="40">
        <v>999</v>
      </c>
      <c r="BI66" s="55"/>
      <c r="BJ66" s="55"/>
      <c r="BK66" s="55"/>
      <c r="BL66" s="55"/>
      <c r="BM66" s="55"/>
      <c r="BN66" s="68"/>
    </row>
    <row r="67" spans="1:66" s="54" customFormat="1" ht="15" customHeight="1" x14ac:dyDescent="0.25">
      <c r="A67" s="68"/>
      <c r="B67" s="68"/>
      <c r="C67" s="68" t="s">
        <v>186</v>
      </c>
      <c r="D67" s="94" t="s">
        <v>322</v>
      </c>
      <c r="E67" s="81" t="s">
        <v>286</v>
      </c>
      <c r="F67" s="73"/>
      <c r="G67" s="121">
        <v>0.01</v>
      </c>
      <c r="H67" s="121">
        <v>0.01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0</v>
      </c>
      <c r="AM67" s="40">
        <v>0</v>
      </c>
      <c r="AN67" s="40">
        <v>0</v>
      </c>
      <c r="AO67" s="40">
        <v>0</v>
      </c>
      <c r="AP67" s="40">
        <v>0</v>
      </c>
      <c r="AQ67" s="40">
        <v>0</v>
      </c>
      <c r="AR67" s="40"/>
      <c r="AS67" s="40">
        <v>999</v>
      </c>
      <c r="AT67" s="40">
        <v>999</v>
      </c>
      <c r="AU67" s="40">
        <v>999</v>
      </c>
      <c r="AV67" s="40">
        <v>999</v>
      </c>
      <c r="AW67" s="40">
        <v>999</v>
      </c>
      <c r="AX67" s="40">
        <v>999</v>
      </c>
      <c r="AY67" s="40">
        <v>999</v>
      </c>
      <c r="AZ67" s="40">
        <v>999</v>
      </c>
      <c r="BA67" s="40">
        <v>999</v>
      </c>
      <c r="BB67" s="40">
        <v>999</v>
      </c>
      <c r="BC67" s="40">
        <v>999</v>
      </c>
      <c r="BD67" s="40">
        <v>999</v>
      </c>
      <c r="BE67" s="40">
        <v>999</v>
      </c>
      <c r="BF67" s="40">
        <v>999</v>
      </c>
      <c r="BG67" s="40">
        <v>999</v>
      </c>
      <c r="BH67" s="40">
        <v>999</v>
      </c>
      <c r="BI67" s="55"/>
      <c r="BJ67" s="55"/>
      <c r="BK67" s="55"/>
      <c r="BL67" s="55"/>
      <c r="BM67" s="55"/>
      <c r="BN67" s="68"/>
    </row>
    <row r="68" spans="1:66" s="54" customFormat="1" ht="15" customHeight="1" x14ac:dyDescent="0.25">
      <c r="A68" s="68"/>
      <c r="B68" s="68"/>
      <c r="C68" s="68" t="s">
        <v>185</v>
      </c>
      <c r="D68" s="94" t="s">
        <v>100</v>
      </c>
      <c r="E68" s="81" t="s">
        <v>100</v>
      </c>
      <c r="F68" s="73"/>
      <c r="G68" s="40">
        <v>0</v>
      </c>
      <c r="H68" s="40">
        <v>0</v>
      </c>
      <c r="I68" s="40">
        <v>0</v>
      </c>
      <c r="J68" s="40">
        <v>0</v>
      </c>
      <c r="K68" s="121">
        <v>0.01</v>
      </c>
      <c r="L68" s="121">
        <v>0.01</v>
      </c>
      <c r="M68" s="121">
        <v>0.01</v>
      </c>
      <c r="N68" s="121">
        <v>0.01</v>
      </c>
      <c r="O68" s="121">
        <v>0.01</v>
      </c>
      <c r="P68" s="121">
        <v>0.01</v>
      </c>
      <c r="Q68" s="121">
        <v>0.01</v>
      </c>
      <c r="R68" s="121">
        <v>0.01</v>
      </c>
      <c r="S68" s="121">
        <v>0.01</v>
      </c>
      <c r="T68" s="121">
        <v>0.01</v>
      </c>
      <c r="U68" s="121">
        <v>0.01</v>
      </c>
      <c r="V68" s="121">
        <v>0.01</v>
      </c>
      <c r="W68" s="121">
        <v>0.01</v>
      </c>
      <c r="X68" s="121">
        <v>0.01</v>
      </c>
      <c r="Y68" s="121">
        <v>0.01</v>
      </c>
      <c r="Z68" s="121">
        <v>0.01</v>
      </c>
      <c r="AA68" s="121">
        <v>0.01</v>
      </c>
      <c r="AB68" s="121">
        <v>0.01</v>
      </c>
      <c r="AC68" s="121">
        <v>0.01</v>
      </c>
      <c r="AD68" s="121">
        <v>0.01</v>
      </c>
      <c r="AE68" s="121">
        <v>0.01</v>
      </c>
      <c r="AF68" s="121">
        <v>0.01</v>
      </c>
      <c r="AG68" s="121">
        <v>0.01</v>
      </c>
      <c r="AH68" s="121">
        <v>0.01</v>
      </c>
      <c r="AI68" s="121">
        <v>0.01</v>
      </c>
      <c r="AJ68" s="121">
        <v>0.01</v>
      </c>
      <c r="AK68" s="121">
        <v>0.01</v>
      </c>
      <c r="AL68" s="121">
        <v>0.01</v>
      </c>
      <c r="AM68" s="121">
        <v>0.01</v>
      </c>
      <c r="AN68" s="121">
        <v>0.01</v>
      </c>
      <c r="AO68" s="121">
        <v>0.01</v>
      </c>
      <c r="AP68" s="121">
        <v>0.01</v>
      </c>
      <c r="AQ68" s="121">
        <v>0.01</v>
      </c>
      <c r="AR68" s="40"/>
      <c r="AS68" s="40">
        <v>999</v>
      </c>
      <c r="AT68" s="40">
        <v>999</v>
      </c>
      <c r="AU68" s="40">
        <v>999</v>
      </c>
      <c r="AV68" s="40">
        <v>999</v>
      </c>
      <c r="AW68" s="40">
        <v>999</v>
      </c>
      <c r="AX68" s="40">
        <v>999</v>
      </c>
      <c r="AY68" s="40">
        <v>999</v>
      </c>
      <c r="AZ68" s="40">
        <v>999</v>
      </c>
      <c r="BA68" s="40">
        <v>999</v>
      </c>
      <c r="BB68" s="40">
        <v>999</v>
      </c>
      <c r="BC68" s="40">
        <v>999</v>
      </c>
      <c r="BD68" s="40">
        <v>999</v>
      </c>
      <c r="BE68" s="40">
        <v>999</v>
      </c>
      <c r="BF68" s="40">
        <v>999</v>
      </c>
      <c r="BG68" s="40">
        <v>999</v>
      </c>
      <c r="BH68" s="40">
        <v>999</v>
      </c>
      <c r="BI68" s="55"/>
      <c r="BJ68" s="55"/>
      <c r="BK68" s="55"/>
      <c r="BL68" s="55"/>
      <c r="BM68" s="55"/>
      <c r="BN68" s="68"/>
    </row>
    <row r="69" spans="1:66" s="54" customFormat="1" ht="15" customHeight="1" x14ac:dyDescent="0.25">
      <c r="A69" s="68"/>
      <c r="B69" s="68"/>
      <c r="C69" s="68" t="s">
        <v>185</v>
      </c>
      <c r="D69" s="94" t="s">
        <v>280</v>
      </c>
      <c r="E69" s="81" t="s">
        <v>280</v>
      </c>
      <c r="F69" s="73"/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121">
        <v>0.01</v>
      </c>
      <c r="M69" s="121">
        <v>0.01</v>
      </c>
      <c r="N69" s="121">
        <v>0.01</v>
      </c>
      <c r="O69" s="121">
        <v>0.01</v>
      </c>
      <c r="P69" s="121">
        <v>0.01</v>
      </c>
      <c r="Q69" s="121">
        <v>0.01</v>
      </c>
      <c r="R69" s="121">
        <v>0.01</v>
      </c>
      <c r="S69" s="121">
        <v>0.01</v>
      </c>
      <c r="T69" s="121">
        <v>0.01</v>
      </c>
      <c r="U69" s="121">
        <v>0.01</v>
      </c>
      <c r="V69" s="121">
        <v>0.01</v>
      </c>
      <c r="W69" s="121">
        <v>0.01</v>
      </c>
      <c r="X69" s="121">
        <v>0.01</v>
      </c>
      <c r="Y69" s="121">
        <v>0.01</v>
      </c>
      <c r="Z69" s="121">
        <v>0.01</v>
      </c>
      <c r="AA69" s="121">
        <v>0.01</v>
      </c>
      <c r="AB69" s="121">
        <v>0.01</v>
      </c>
      <c r="AC69" s="121">
        <v>0.01</v>
      </c>
      <c r="AD69" s="121">
        <v>0.01</v>
      </c>
      <c r="AE69" s="121">
        <v>0.01</v>
      </c>
      <c r="AF69" s="121">
        <v>0.01</v>
      </c>
      <c r="AG69" s="121">
        <v>0.01</v>
      </c>
      <c r="AH69" s="121">
        <v>0.01</v>
      </c>
      <c r="AI69" s="121">
        <v>0.01</v>
      </c>
      <c r="AJ69" s="121">
        <v>0.01</v>
      </c>
      <c r="AK69" s="121">
        <v>0.01</v>
      </c>
      <c r="AL69" s="121">
        <v>0.01</v>
      </c>
      <c r="AM69" s="121">
        <v>0.01</v>
      </c>
      <c r="AN69" s="121">
        <v>0.01</v>
      </c>
      <c r="AO69" s="121">
        <v>0.01</v>
      </c>
      <c r="AP69" s="121">
        <v>0.01</v>
      </c>
      <c r="AQ69" s="121">
        <v>0.01</v>
      </c>
      <c r="AR69" s="40"/>
      <c r="AS69" s="40">
        <v>999</v>
      </c>
      <c r="AT69" s="40">
        <v>999</v>
      </c>
      <c r="AU69" s="40">
        <v>999</v>
      </c>
      <c r="AV69" s="40">
        <v>999</v>
      </c>
      <c r="AW69" s="40">
        <v>999</v>
      </c>
      <c r="AX69" s="40">
        <v>999</v>
      </c>
      <c r="AY69" s="40">
        <v>999</v>
      </c>
      <c r="AZ69" s="40">
        <v>999</v>
      </c>
      <c r="BA69" s="40">
        <v>999</v>
      </c>
      <c r="BB69" s="40">
        <v>999</v>
      </c>
      <c r="BC69" s="40">
        <v>999</v>
      </c>
      <c r="BD69" s="40">
        <v>999</v>
      </c>
      <c r="BE69" s="40">
        <v>999</v>
      </c>
      <c r="BF69" s="40">
        <v>999</v>
      </c>
      <c r="BG69" s="40">
        <v>999</v>
      </c>
      <c r="BH69" s="40">
        <v>999</v>
      </c>
      <c r="BI69" s="55"/>
      <c r="BJ69" s="55"/>
      <c r="BK69" s="55"/>
      <c r="BL69" s="55"/>
      <c r="BM69" s="55"/>
      <c r="BN69" s="68"/>
    </row>
    <row r="70" spans="1:66" s="54" customFormat="1" ht="15" customHeight="1" x14ac:dyDescent="0.25">
      <c r="A70" s="68"/>
      <c r="B70" s="68"/>
      <c r="C70" s="68" t="s">
        <v>185</v>
      </c>
      <c r="D70" s="94" t="s">
        <v>285</v>
      </c>
      <c r="E70" s="81" t="s">
        <v>285</v>
      </c>
      <c r="F70" s="73"/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121">
        <v>0.01</v>
      </c>
      <c r="N70" s="121">
        <v>0.01</v>
      </c>
      <c r="O70" s="121">
        <v>0.01</v>
      </c>
      <c r="P70" s="121">
        <v>0.01</v>
      </c>
      <c r="Q70" s="121">
        <v>0.01</v>
      </c>
      <c r="R70" s="121">
        <v>0.01</v>
      </c>
      <c r="S70" s="121">
        <v>0.01</v>
      </c>
      <c r="T70" s="121">
        <v>0.01</v>
      </c>
      <c r="U70" s="121">
        <v>0.01</v>
      </c>
      <c r="V70" s="121">
        <v>0.01</v>
      </c>
      <c r="W70" s="121">
        <v>0.01</v>
      </c>
      <c r="X70" s="121">
        <v>0.01</v>
      </c>
      <c r="Y70" s="121">
        <v>0.01</v>
      </c>
      <c r="Z70" s="121">
        <v>0.01</v>
      </c>
      <c r="AA70" s="121">
        <v>0.01</v>
      </c>
      <c r="AB70" s="121">
        <v>0.01</v>
      </c>
      <c r="AC70" s="121">
        <v>0.01</v>
      </c>
      <c r="AD70" s="121">
        <v>0.01</v>
      </c>
      <c r="AE70" s="121">
        <v>0.01</v>
      </c>
      <c r="AF70" s="121">
        <v>0.01</v>
      </c>
      <c r="AG70" s="121">
        <v>0.01</v>
      </c>
      <c r="AH70" s="121">
        <v>0.01</v>
      </c>
      <c r="AI70" s="121">
        <v>0.01</v>
      </c>
      <c r="AJ70" s="121">
        <v>0.01</v>
      </c>
      <c r="AK70" s="121">
        <v>0.01</v>
      </c>
      <c r="AL70" s="121">
        <v>0.01</v>
      </c>
      <c r="AM70" s="121">
        <v>0.01</v>
      </c>
      <c r="AN70" s="121">
        <v>0.01</v>
      </c>
      <c r="AO70" s="121">
        <v>0.01</v>
      </c>
      <c r="AP70" s="121">
        <v>0.01</v>
      </c>
      <c r="AQ70" s="121">
        <v>0.01</v>
      </c>
      <c r="AR70" s="40"/>
      <c r="AS70" s="40">
        <v>999</v>
      </c>
      <c r="AT70" s="40">
        <v>999</v>
      </c>
      <c r="AU70" s="40">
        <v>999</v>
      </c>
      <c r="AV70" s="40">
        <v>999</v>
      </c>
      <c r="AW70" s="40">
        <v>999</v>
      </c>
      <c r="AX70" s="40">
        <v>999</v>
      </c>
      <c r="AY70" s="40">
        <v>999</v>
      </c>
      <c r="AZ70" s="40">
        <v>999</v>
      </c>
      <c r="BA70" s="40">
        <v>999</v>
      </c>
      <c r="BB70" s="40">
        <v>999</v>
      </c>
      <c r="BC70" s="40">
        <v>999</v>
      </c>
      <c r="BD70" s="40">
        <v>999</v>
      </c>
      <c r="BE70" s="40">
        <v>999</v>
      </c>
      <c r="BF70" s="40">
        <v>999</v>
      </c>
      <c r="BG70" s="40">
        <v>999</v>
      </c>
      <c r="BH70" s="40">
        <v>999</v>
      </c>
      <c r="BI70" s="55"/>
      <c r="BJ70" s="55"/>
      <c r="BK70" s="55"/>
      <c r="BL70" s="55"/>
      <c r="BM70" s="55"/>
      <c r="BN70" s="68"/>
    </row>
    <row r="71" spans="1:66" s="54" customFormat="1" ht="15" customHeight="1" x14ac:dyDescent="0.25">
      <c r="A71" s="70"/>
      <c r="B71" s="70"/>
      <c r="C71" s="70" t="s">
        <v>184</v>
      </c>
      <c r="D71" s="94" t="s">
        <v>103</v>
      </c>
      <c r="E71" s="81" t="s">
        <v>103</v>
      </c>
      <c r="F71" s="74"/>
      <c r="G71" s="40">
        <v>0</v>
      </c>
      <c r="H71" s="40">
        <v>0</v>
      </c>
      <c r="I71" s="40">
        <v>0</v>
      </c>
      <c r="J71" s="40">
        <v>0</v>
      </c>
      <c r="K71" s="121">
        <v>0.01</v>
      </c>
      <c r="L71" s="121">
        <v>0.01</v>
      </c>
      <c r="M71" s="121">
        <v>0.01</v>
      </c>
      <c r="N71" s="123">
        <v>0.01</v>
      </c>
      <c r="O71" s="123">
        <v>0.01</v>
      </c>
      <c r="P71" s="123">
        <v>0.01</v>
      </c>
      <c r="Q71" s="123">
        <v>0.01</v>
      </c>
      <c r="R71" s="123">
        <v>0.01</v>
      </c>
      <c r="S71" s="123">
        <v>0.01</v>
      </c>
      <c r="T71" s="123">
        <v>0.01</v>
      </c>
      <c r="U71" s="123">
        <v>0.01</v>
      </c>
      <c r="V71" s="123">
        <v>0.01</v>
      </c>
      <c r="W71" s="123">
        <v>0.01</v>
      </c>
      <c r="X71" s="123">
        <v>0.01</v>
      </c>
      <c r="Y71" s="123">
        <v>0.01</v>
      </c>
      <c r="Z71" s="123">
        <v>0.01</v>
      </c>
      <c r="AA71" s="123">
        <v>0.01</v>
      </c>
      <c r="AB71" s="123">
        <v>0.01</v>
      </c>
      <c r="AC71" s="123">
        <v>0.01</v>
      </c>
      <c r="AD71" s="123">
        <v>0.01</v>
      </c>
      <c r="AE71" s="123">
        <v>0.01</v>
      </c>
      <c r="AF71" s="123">
        <v>0.01</v>
      </c>
      <c r="AG71" s="123">
        <v>0.01</v>
      </c>
      <c r="AH71" s="123">
        <v>0.01</v>
      </c>
      <c r="AI71" s="123">
        <v>0.01</v>
      </c>
      <c r="AJ71" s="123">
        <v>0.01</v>
      </c>
      <c r="AK71" s="123">
        <v>0.01</v>
      </c>
      <c r="AL71" s="123">
        <v>0.01</v>
      </c>
      <c r="AM71" s="123">
        <v>0.01</v>
      </c>
      <c r="AN71" s="123">
        <v>0.01</v>
      </c>
      <c r="AO71" s="123">
        <v>0.01</v>
      </c>
      <c r="AP71" s="123">
        <v>0.01</v>
      </c>
      <c r="AQ71" s="123">
        <v>0.01</v>
      </c>
      <c r="AR71" s="58"/>
      <c r="AS71" s="58">
        <v>999</v>
      </c>
      <c r="AT71" s="58">
        <v>999</v>
      </c>
      <c r="AU71" s="58">
        <v>999</v>
      </c>
      <c r="AV71" s="58">
        <v>999</v>
      </c>
      <c r="AW71" s="58">
        <v>999</v>
      </c>
      <c r="AX71" s="58">
        <v>999</v>
      </c>
      <c r="AY71" s="58">
        <v>999</v>
      </c>
      <c r="AZ71" s="58">
        <v>999</v>
      </c>
      <c r="BA71" s="58">
        <v>999</v>
      </c>
      <c r="BB71" s="58">
        <v>999</v>
      </c>
      <c r="BC71" s="58">
        <v>999</v>
      </c>
      <c r="BD71" s="58">
        <v>999</v>
      </c>
      <c r="BE71" s="58">
        <v>999</v>
      </c>
      <c r="BF71" s="58">
        <v>999</v>
      </c>
      <c r="BG71" s="58">
        <v>999</v>
      </c>
      <c r="BH71" s="58">
        <v>999</v>
      </c>
      <c r="BI71" s="57"/>
      <c r="BJ71" s="57"/>
      <c r="BK71" s="57"/>
      <c r="BL71" s="57"/>
      <c r="BM71" s="57"/>
      <c r="BN71" s="70"/>
    </row>
    <row r="72" spans="1:66" s="54" customFormat="1" ht="15" customHeight="1" x14ac:dyDescent="0.25">
      <c r="A72" s="68"/>
      <c r="B72" s="68"/>
      <c r="C72" s="68" t="s">
        <v>184</v>
      </c>
      <c r="D72" s="94" t="s">
        <v>323</v>
      </c>
      <c r="E72" s="81" t="s">
        <v>111</v>
      </c>
      <c r="F72" s="73"/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121">
        <v>0.01</v>
      </c>
      <c r="O72" s="121">
        <v>0.01</v>
      </c>
      <c r="P72" s="121">
        <v>0.01</v>
      </c>
      <c r="Q72" s="121">
        <v>0.01</v>
      </c>
      <c r="R72" s="121">
        <v>0.01</v>
      </c>
      <c r="S72" s="121">
        <v>0.01</v>
      </c>
      <c r="T72" s="121">
        <v>0.01</v>
      </c>
      <c r="U72" s="121">
        <v>0.01</v>
      </c>
      <c r="V72" s="121">
        <v>0.01</v>
      </c>
      <c r="W72" s="121">
        <v>0.01</v>
      </c>
      <c r="X72" s="121">
        <v>0.01</v>
      </c>
      <c r="Y72" s="121">
        <v>0.01</v>
      </c>
      <c r="Z72" s="121">
        <v>0.01</v>
      </c>
      <c r="AA72" s="121">
        <v>0.01</v>
      </c>
      <c r="AB72" s="121">
        <v>0.01</v>
      </c>
      <c r="AC72" s="121">
        <v>0.01</v>
      </c>
      <c r="AD72" s="121">
        <v>0.01</v>
      </c>
      <c r="AE72" s="121">
        <v>0.01</v>
      </c>
      <c r="AF72" s="121">
        <v>0.01</v>
      </c>
      <c r="AG72" s="121">
        <v>0.01</v>
      </c>
      <c r="AH72" s="121">
        <v>0.01</v>
      </c>
      <c r="AI72" s="121">
        <v>0.01</v>
      </c>
      <c r="AJ72" s="121">
        <v>0.01</v>
      </c>
      <c r="AK72" s="121">
        <v>0.01</v>
      </c>
      <c r="AL72" s="121">
        <v>0.01</v>
      </c>
      <c r="AM72" s="121">
        <v>0.01</v>
      </c>
      <c r="AN72" s="121">
        <v>0.01</v>
      </c>
      <c r="AO72" s="121">
        <v>0.01</v>
      </c>
      <c r="AP72" s="121">
        <v>0.01</v>
      </c>
      <c r="AQ72" s="121">
        <v>0.01</v>
      </c>
      <c r="AR72" s="40"/>
      <c r="AS72" s="40">
        <v>999</v>
      </c>
      <c r="AT72" s="40">
        <v>999</v>
      </c>
      <c r="AU72" s="40">
        <v>999</v>
      </c>
      <c r="AV72" s="40">
        <v>999</v>
      </c>
      <c r="AW72" s="40">
        <v>999</v>
      </c>
      <c r="AX72" s="40">
        <v>999</v>
      </c>
      <c r="AY72" s="40">
        <v>999</v>
      </c>
      <c r="AZ72" s="40">
        <v>999</v>
      </c>
      <c r="BA72" s="40">
        <v>999</v>
      </c>
      <c r="BB72" s="40">
        <v>999</v>
      </c>
      <c r="BC72" s="40">
        <v>999</v>
      </c>
      <c r="BD72" s="40">
        <v>999</v>
      </c>
      <c r="BE72" s="40">
        <v>999</v>
      </c>
      <c r="BF72" s="40">
        <v>999</v>
      </c>
      <c r="BG72" s="40">
        <v>999</v>
      </c>
      <c r="BH72" s="40">
        <v>999</v>
      </c>
      <c r="BI72" s="55"/>
      <c r="BJ72" s="55"/>
      <c r="BK72" s="55"/>
      <c r="BL72" s="55"/>
      <c r="BM72" s="55"/>
      <c r="BN72" s="68"/>
    </row>
    <row r="73" spans="1:66" s="54" customFormat="1" ht="15" customHeight="1" x14ac:dyDescent="0.25">
      <c r="A73" s="68"/>
      <c r="B73" s="68"/>
      <c r="C73" s="68" t="s">
        <v>184</v>
      </c>
      <c r="D73" s="94" t="s">
        <v>104</v>
      </c>
      <c r="E73" s="82" t="s">
        <v>104</v>
      </c>
      <c r="F73" s="73"/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121">
        <v>0.01</v>
      </c>
      <c r="P73" s="121">
        <v>0.01</v>
      </c>
      <c r="Q73" s="121">
        <v>0.01</v>
      </c>
      <c r="R73" s="121">
        <v>0.01</v>
      </c>
      <c r="S73" s="121">
        <v>0.01</v>
      </c>
      <c r="T73" s="121">
        <v>0.01</v>
      </c>
      <c r="U73" s="121">
        <v>0.01</v>
      </c>
      <c r="V73" s="121">
        <v>0.01</v>
      </c>
      <c r="W73" s="121">
        <v>0.01</v>
      </c>
      <c r="X73" s="121">
        <v>0.01</v>
      </c>
      <c r="Y73" s="121">
        <v>0.01</v>
      </c>
      <c r="Z73" s="121">
        <v>0.01</v>
      </c>
      <c r="AA73" s="121">
        <v>0.01</v>
      </c>
      <c r="AB73" s="121">
        <v>0.01</v>
      </c>
      <c r="AC73" s="121">
        <v>0.01</v>
      </c>
      <c r="AD73" s="121">
        <v>0.01</v>
      </c>
      <c r="AE73" s="121">
        <v>0.01</v>
      </c>
      <c r="AF73" s="121">
        <v>0.01</v>
      </c>
      <c r="AG73" s="121">
        <v>0.01</v>
      </c>
      <c r="AH73" s="121">
        <v>0.01</v>
      </c>
      <c r="AI73" s="121">
        <v>0.01</v>
      </c>
      <c r="AJ73" s="121">
        <v>0.01</v>
      </c>
      <c r="AK73" s="121">
        <v>0.01</v>
      </c>
      <c r="AL73" s="121">
        <v>0.01</v>
      </c>
      <c r="AM73" s="121">
        <v>0.01</v>
      </c>
      <c r="AN73" s="121">
        <v>0.01</v>
      </c>
      <c r="AO73" s="121">
        <v>0.01</v>
      </c>
      <c r="AP73" s="121">
        <v>0.01</v>
      </c>
      <c r="AQ73" s="121">
        <v>0.01</v>
      </c>
      <c r="AR73" s="40"/>
      <c r="AS73" s="40">
        <v>999</v>
      </c>
      <c r="AT73" s="40">
        <v>999</v>
      </c>
      <c r="AU73" s="40">
        <v>999</v>
      </c>
      <c r="AV73" s="40">
        <v>999</v>
      </c>
      <c r="AW73" s="40">
        <v>999</v>
      </c>
      <c r="AX73" s="40">
        <v>999</v>
      </c>
      <c r="AY73" s="40">
        <v>999</v>
      </c>
      <c r="AZ73" s="40">
        <v>999</v>
      </c>
      <c r="BA73" s="40">
        <v>999</v>
      </c>
      <c r="BB73" s="40">
        <v>999</v>
      </c>
      <c r="BC73" s="40">
        <v>999</v>
      </c>
      <c r="BD73" s="40">
        <v>999</v>
      </c>
      <c r="BE73" s="40">
        <v>999</v>
      </c>
      <c r="BF73" s="40">
        <v>999</v>
      </c>
      <c r="BG73" s="40">
        <v>999</v>
      </c>
      <c r="BH73" s="40">
        <v>999</v>
      </c>
      <c r="BI73" s="55"/>
      <c r="BJ73" s="55"/>
      <c r="BK73" s="55"/>
      <c r="BL73" s="55"/>
      <c r="BM73" s="55"/>
      <c r="BN73" s="68"/>
    </row>
    <row r="74" spans="1:66" ht="15" customHeight="1" x14ac:dyDescent="0.25">
      <c r="A74" s="68"/>
      <c r="B74" s="68"/>
      <c r="C74" s="68" t="s">
        <v>190</v>
      </c>
      <c r="D74" s="94" t="s">
        <v>304</v>
      </c>
      <c r="E74" s="83" t="s">
        <v>304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121">
        <v>0.01</v>
      </c>
      <c r="U74" s="121">
        <v>0.01</v>
      </c>
      <c r="V74" s="121">
        <v>0.01</v>
      </c>
      <c r="W74" s="121">
        <v>0.01</v>
      </c>
      <c r="X74" s="121">
        <v>0.01</v>
      </c>
      <c r="Y74" s="121">
        <v>0.01</v>
      </c>
      <c r="Z74" s="121">
        <v>0.01</v>
      </c>
      <c r="AA74" s="121">
        <v>0.01</v>
      </c>
      <c r="AB74" s="121">
        <v>0.01</v>
      </c>
      <c r="AC74" s="121">
        <v>0.01</v>
      </c>
      <c r="AD74" s="121">
        <v>0.01</v>
      </c>
      <c r="AE74" s="121">
        <v>0.01</v>
      </c>
      <c r="AF74" s="121">
        <v>0.01</v>
      </c>
      <c r="AG74" s="121">
        <v>0.01</v>
      </c>
      <c r="AH74" s="121">
        <v>0.01</v>
      </c>
      <c r="AI74" s="121">
        <v>0.01</v>
      </c>
      <c r="AJ74" s="121">
        <v>0.01</v>
      </c>
      <c r="AK74" s="121">
        <v>0.01</v>
      </c>
      <c r="AL74" s="121">
        <v>0.01</v>
      </c>
      <c r="AM74" s="121">
        <v>0.01</v>
      </c>
      <c r="AN74" s="121">
        <v>0.01</v>
      </c>
      <c r="AO74" s="121">
        <v>0.01</v>
      </c>
      <c r="AP74" s="121">
        <v>0.01</v>
      </c>
      <c r="AQ74" s="121">
        <v>0.01</v>
      </c>
      <c r="AR74" s="40"/>
      <c r="AS74" s="40">
        <v>999</v>
      </c>
      <c r="AT74" s="40">
        <v>999</v>
      </c>
      <c r="AU74" s="40">
        <v>999</v>
      </c>
      <c r="AV74" s="40">
        <v>999</v>
      </c>
      <c r="AW74" s="40">
        <v>999</v>
      </c>
      <c r="AX74" s="40">
        <v>999</v>
      </c>
      <c r="AY74" s="40">
        <v>999</v>
      </c>
      <c r="AZ74" s="40">
        <v>999</v>
      </c>
      <c r="BA74" s="40">
        <v>999</v>
      </c>
      <c r="BB74" s="40">
        <v>999</v>
      </c>
      <c r="BC74" s="40">
        <v>999</v>
      </c>
      <c r="BD74" s="40">
        <v>999</v>
      </c>
      <c r="BE74" s="40">
        <v>999</v>
      </c>
      <c r="BF74" s="40">
        <v>999</v>
      </c>
      <c r="BG74" s="40">
        <v>999</v>
      </c>
      <c r="BH74" s="40">
        <v>999</v>
      </c>
      <c r="BI74" s="16"/>
      <c r="BJ74" s="16"/>
      <c r="BK74" s="16"/>
      <c r="BL74" s="16"/>
      <c r="BM74" s="16"/>
      <c r="BN74" s="68"/>
    </row>
    <row r="75" spans="1:66" ht="15" customHeight="1" x14ac:dyDescent="0.25">
      <c r="A75" s="68"/>
      <c r="B75" s="68"/>
      <c r="C75" s="68" t="s">
        <v>190</v>
      </c>
      <c r="D75" s="94" t="s">
        <v>305</v>
      </c>
      <c r="E75" s="83" t="s">
        <v>305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/>
      <c r="AS75" s="40">
        <v>999</v>
      </c>
      <c r="AT75" s="40">
        <v>999</v>
      </c>
      <c r="AU75" s="40">
        <v>999</v>
      </c>
      <c r="AV75" s="40">
        <v>999</v>
      </c>
      <c r="AW75" s="40">
        <v>999</v>
      </c>
      <c r="AX75" s="40">
        <v>999</v>
      </c>
      <c r="AY75" s="40">
        <v>999</v>
      </c>
      <c r="AZ75" s="40">
        <v>999</v>
      </c>
      <c r="BA75" s="40">
        <v>999</v>
      </c>
      <c r="BB75" s="40">
        <v>999</v>
      </c>
      <c r="BC75" s="40">
        <v>999</v>
      </c>
      <c r="BD75" s="40">
        <v>999</v>
      </c>
      <c r="BE75" s="40">
        <v>999</v>
      </c>
      <c r="BF75" s="40">
        <v>999</v>
      </c>
      <c r="BG75" s="40">
        <v>999</v>
      </c>
      <c r="BH75" s="40">
        <v>999</v>
      </c>
      <c r="BI75" s="16"/>
      <c r="BJ75" s="16"/>
      <c r="BK75" s="16"/>
      <c r="BL75" s="16"/>
      <c r="BM75" s="16"/>
    </row>
    <row r="76" spans="1:66" ht="15" customHeight="1" x14ac:dyDescent="0.25">
      <c r="A76" s="68"/>
      <c r="B76" s="68"/>
      <c r="C76" s="68" t="s">
        <v>190</v>
      </c>
      <c r="D76" s="94" t="s">
        <v>306</v>
      </c>
      <c r="E76" s="83" t="s">
        <v>306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121">
        <v>0.01</v>
      </c>
      <c r="V76" s="121">
        <v>0.01</v>
      </c>
      <c r="W76" s="121">
        <v>0.01</v>
      </c>
      <c r="X76" s="121">
        <v>0.01</v>
      </c>
      <c r="Y76" s="121">
        <v>0.01</v>
      </c>
      <c r="Z76" s="121">
        <v>0.01</v>
      </c>
      <c r="AA76" s="121">
        <v>0.01</v>
      </c>
      <c r="AB76" s="121">
        <v>0.01</v>
      </c>
      <c r="AC76" s="121">
        <v>0.01</v>
      </c>
      <c r="AD76" s="121">
        <v>0.01</v>
      </c>
      <c r="AE76" s="121">
        <v>0.01</v>
      </c>
      <c r="AF76" s="121">
        <v>0.01</v>
      </c>
      <c r="AG76" s="121">
        <v>0.01</v>
      </c>
      <c r="AH76" s="121">
        <v>0.01</v>
      </c>
      <c r="AI76" s="121">
        <v>0.01</v>
      </c>
      <c r="AJ76" s="121">
        <v>0.01</v>
      </c>
      <c r="AK76" s="121">
        <v>0.01</v>
      </c>
      <c r="AL76" s="121">
        <v>0.01</v>
      </c>
      <c r="AM76" s="121">
        <v>0.01</v>
      </c>
      <c r="AN76" s="121">
        <v>0.01</v>
      </c>
      <c r="AO76" s="121">
        <v>0.01</v>
      </c>
      <c r="AP76" s="121">
        <v>0.01</v>
      </c>
      <c r="AQ76" s="121">
        <v>0.01</v>
      </c>
      <c r="AR76" s="40"/>
      <c r="AS76" s="40">
        <v>999</v>
      </c>
      <c r="AT76" s="40">
        <v>999</v>
      </c>
      <c r="AU76" s="40">
        <v>999</v>
      </c>
      <c r="AV76" s="40">
        <v>999</v>
      </c>
      <c r="AW76" s="40">
        <v>999</v>
      </c>
      <c r="AX76" s="40">
        <v>999</v>
      </c>
      <c r="AY76" s="40">
        <v>999</v>
      </c>
      <c r="AZ76" s="40">
        <v>999</v>
      </c>
      <c r="BA76" s="40">
        <v>999</v>
      </c>
      <c r="BB76" s="40">
        <v>999</v>
      </c>
      <c r="BC76" s="40">
        <v>999</v>
      </c>
      <c r="BD76" s="40">
        <v>999</v>
      </c>
      <c r="BE76" s="40">
        <v>999</v>
      </c>
      <c r="BF76" s="40">
        <v>999</v>
      </c>
      <c r="BG76" s="40">
        <v>999</v>
      </c>
      <c r="BH76" s="40">
        <v>999</v>
      </c>
      <c r="BI76" s="16"/>
      <c r="BJ76" s="16"/>
      <c r="BK76" s="16"/>
      <c r="BL76" s="16"/>
      <c r="BM76" s="16"/>
    </row>
    <row r="77" spans="1:66" ht="15" customHeight="1" x14ac:dyDescent="0.25">
      <c r="A77" s="68"/>
      <c r="B77" s="68"/>
      <c r="C77" s="68" t="s">
        <v>189</v>
      </c>
      <c r="D77" s="94" t="s">
        <v>307</v>
      </c>
      <c r="E77" s="83" t="s">
        <v>307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121">
        <v>0.1</v>
      </c>
      <c r="U77" s="121">
        <v>0.1</v>
      </c>
      <c r="V77" s="121">
        <v>0.1</v>
      </c>
      <c r="W77" s="121">
        <v>0.1</v>
      </c>
      <c r="X77" s="121">
        <v>0.1</v>
      </c>
      <c r="Y77" s="121">
        <v>0.1</v>
      </c>
      <c r="Z77" s="121">
        <v>0.1</v>
      </c>
      <c r="AA77" s="121">
        <v>0.1</v>
      </c>
      <c r="AB77" s="121">
        <v>0.1</v>
      </c>
      <c r="AC77" s="121">
        <v>0.1</v>
      </c>
      <c r="AD77" s="121">
        <v>0.1</v>
      </c>
      <c r="AE77" s="121">
        <v>0.1</v>
      </c>
      <c r="AF77" s="121">
        <v>0.1</v>
      </c>
      <c r="AG77" s="121">
        <v>0.1</v>
      </c>
      <c r="AH77" s="121">
        <v>0.1</v>
      </c>
      <c r="AI77" s="121">
        <v>0.1</v>
      </c>
      <c r="AJ77" s="121">
        <v>0.1</v>
      </c>
      <c r="AK77" s="121">
        <v>0.1</v>
      </c>
      <c r="AL77" s="121">
        <v>0.1</v>
      </c>
      <c r="AM77" s="121">
        <v>0.1</v>
      </c>
      <c r="AN77" s="121">
        <v>0.1</v>
      </c>
      <c r="AO77" s="121">
        <v>0.1</v>
      </c>
      <c r="AP77" s="121">
        <v>0.1</v>
      </c>
      <c r="AQ77" s="121">
        <v>80</v>
      </c>
      <c r="AR77" s="40"/>
      <c r="AS77" s="40">
        <v>999</v>
      </c>
      <c r="AT77" s="40">
        <v>999</v>
      </c>
      <c r="AU77" s="40">
        <v>999</v>
      </c>
      <c r="AV77" s="40">
        <v>999</v>
      </c>
      <c r="AW77" s="40">
        <v>999</v>
      </c>
      <c r="AX77" s="40">
        <v>999</v>
      </c>
      <c r="AY77" s="40">
        <v>999</v>
      </c>
      <c r="AZ77" s="40">
        <v>999</v>
      </c>
      <c r="BA77" s="40">
        <v>999</v>
      </c>
      <c r="BB77" s="40">
        <v>999</v>
      </c>
      <c r="BC77" s="40">
        <v>999</v>
      </c>
      <c r="BD77" s="40">
        <v>999</v>
      </c>
      <c r="BE77" s="40">
        <v>999</v>
      </c>
      <c r="BF77" s="40">
        <v>999</v>
      </c>
      <c r="BG77" s="40">
        <v>999</v>
      </c>
      <c r="BH77" s="40">
        <v>999</v>
      </c>
      <c r="BI77" s="16"/>
      <c r="BJ77" s="16"/>
      <c r="BK77" s="16"/>
      <c r="BL77" s="16"/>
      <c r="BM77" s="16"/>
    </row>
    <row r="78" spans="1:66" ht="15" customHeight="1" x14ac:dyDescent="0.25">
      <c r="A78" s="68"/>
      <c r="B78" s="68"/>
      <c r="C78" s="68" t="s">
        <v>188</v>
      </c>
      <c r="D78" s="94" t="s">
        <v>308</v>
      </c>
      <c r="E78" s="83" t="s">
        <v>308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121">
        <v>0.01</v>
      </c>
      <c r="S78" s="121">
        <v>0.01</v>
      </c>
      <c r="T78" s="121">
        <v>0.01</v>
      </c>
      <c r="U78" s="121">
        <v>0.01</v>
      </c>
      <c r="V78" s="121">
        <v>0.01</v>
      </c>
      <c r="W78" s="121">
        <v>0.01</v>
      </c>
      <c r="X78" s="121">
        <v>0.01</v>
      </c>
      <c r="Y78" s="121">
        <v>0.01</v>
      </c>
      <c r="Z78" s="121">
        <v>0.01</v>
      </c>
      <c r="AA78" s="121">
        <v>0.01</v>
      </c>
      <c r="AB78" s="121">
        <v>0.01</v>
      </c>
      <c r="AC78" s="121">
        <v>0.01</v>
      </c>
      <c r="AD78" s="121">
        <v>0.01</v>
      </c>
      <c r="AE78" s="121">
        <v>0.01</v>
      </c>
      <c r="AF78" s="121">
        <v>0.01</v>
      </c>
      <c r="AG78" s="121">
        <v>0.01</v>
      </c>
      <c r="AH78" s="121">
        <v>0.01</v>
      </c>
      <c r="AI78" s="121">
        <v>0.01</v>
      </c>
      <c r="AJ78" s="121">
        <v>0.01</v>
      </c>
      <c r="AK78" s="121">
        <v>0.01</v>
      </c>
      <c r="AL78" s="121">
        <v>0.01</v>
      </c>
      <c r="AM78" s="121">
        <v>0.01</v>
      </c>
      <c r="AN78" s="121">
        <v>0.01</v>
      </c>
      <c r="AO78" s="121">
        <v>0.01</v>
      </c>
      <c r="AP78" s="121">
        <v>0.01</v>
      </c>
      <c r="AQ78" s="121">
        <v>0.01</v>
      </c>
      <c r="AR78" s="40"/>
      <c r="AS78" s="40">
        <v>999</v>
      </c>
      <c r="AT78" s="40">
        <v>999</v>
      </c>
      <c r="AU78" s="40">
        <v>999</v>
      </c>
      <c r="AV78" s="40">
        <v>999</v>
      </c>
      <c r="AW78" s="40">
        <v>999</v>
      </c>
      <c r="AX78" s="40">
        <v>999</v>
      </c>
      <c r="AY78" s="40">
        <v>999</v>
      </c>
      <c r="AZ78" s="40">
        <v>999</v>
      </c>
      <c r="BA78" s="40">
        <v>999</v>
      </c>
      <c r="BB78" s="40">
        <v>999</v>
      </c>
      <c r="BC78" s="40">
        <v>999</v>
      </c>
      <c r="BD78" s="40">
        <v>999</v>
      </c>
      <c r="BE78" s="40">
        <v>999</v>
      </c>
      <c r="BF78" s="40">
        <v>999</v>
      </c>
      <c r="BG78" s="40">
        <v>999</v>
      </c>
      <c r="BH78" s="40">
        <v>999</v>
      </c>
      <c r="BI78" s="16"/>
      <c r="BJ78" s="16"/>
      <c r="BK78" s="16"/>
      <c r="BL78" s="16"/>
      <c r="BM78" s="16"/>
    </row>
    <row r="79" spans="1:66" ht="15" customHeight="1" x14ac:dyDescent="0.25">
      <c r="A79" s="68"/>
      <c r="B79" s="68"/>
      <c r="C79" s="68" t="s">
        <v>187</v>
      </c>
      <c r="D79" s="94" t="s">
        <v>183</v>
      </c>
      <c r="E79" s="83" t="s">
        <v>183</v>
      </c>
      <c r="G79" s="40">
        <v>0</v>
      </c>
      <c r="H79" s="40">
        <v>0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121">
        <v>0.01</v>
      </c>
      <c r="V79" s="121">
        <v>0.01</v>
      </c>
      <c r="W79" s="121">
        <v>0.01</v>
      </c>
      <c r="X79" s="121">
        <v>0.01</v>
      </c>
      <c r="Y79" s="121">
        <v>0.01</v>
      </c>
      <c r="Z79" s="121">
        <v>0.01</v>
      </c>
      <c r="AA79" s="121">
        <v>0.01</v>
      </c>
      <c r="AB79" s="121">
        <v>0.01</v>
      </c>
      <c r="AC79" s="121">
        <v>0.01</v>
      </c>
      <c r="AD79" s="121">
        <v>0.01</v>
      </c>
      <c r="AE79" s="121">
        <v>0.01</v>
      </c>
      <c r="AF79" s="121">
        <v>0.01</v>
      </c>
      <c r="AG79" s="121">
        <v>0.01</v>
      </c>
      <c r="AH79" s="121">
        <v>0.01</v>
      </c>
      <c r="AI79" s="121">
        <v>0.01</v>
      </c>
      <c r="AJ79" s="121">
        <v>0.01</v>
      </c>
      <c r="AK79" s="121">
        <v>0.01</v>
      </c>
      <c r="AL79" s="121">
        <v>0.01</v>
      </c>
      <c r="AM79" s="121">
        <v>0.01</v>
      </c>
      <c r="AN79" s="121">
        <v>0.01</v>
      </c>
      <c r="AO79" s="121">
        <v>0.01</v>
      </c>
      <c r="AP79" s="121">
        <v>0.01</v>
      </c>
      <c r="AQ79" s="121">
        <v>0.01</v>
      </c>
      <c r="AR79" s="40"/>
      <c r="AS79" s="40">
        <v>999</v>
      </c>
      <c r="AT79" s="40">
        <v>999</v>
      </c>
      <c r="AU79" s="40">
        <v>999</v>
      </c>
      <c r="AV79" s="40">
        <v>999</v>
      </c>
      <c r="AW79" s="40">
        <v>999</v>
      </c>
      <c r="AX79" s="40">
        <v>999</v>
      </c>
      <c r="AY79" s="40">
        <v>999</v>
      </c>
      <c r="AZ79" s="40">
        <v>999</v>
      </c>
      <c r="BA79" s="40">
        <v>999</v>
      </c>
      <c r="BB79" s="40">
        <v>999</v>
      </c>
      <c r="BC79" s="40">
        <v>999</v>
      </c>
      <c r="BD79" s="40">
        <v>999</v>
      </c>
      <c r="BE79" s="40">
        <v>999</v>
      </c>
      <c r="BF79" s="40">
        <v>999</v>
      </c>
      <c r="BG79" s="40">
        <v>999</v>
      </c>
      <c r="BH79" s="40">
        <v>999</v>
      </c>
      <c r="BI79" s="16"/>
      <c r="BJ79" s="16"/>
      <c r="BK79" s="16"/>
      <c r="BL79" s="16"/>
      <c r="BM79" s="16"/>
    </row>
    <row r="80" spans="1:66" ht="15" customHeight="1" x14ac:dyDescent="0.25">
      <c r="A80" s="68"/>
      <c r="B80" s="68"/>
      <c r="C80" s="68" t="s">
        <v>187</v>
      </c>
      <c r="D80" s="94" t="s">
        <v>309</v>
      </c>
      <c r="E80" s="83" t="s">
        <v>309</v>
      </c>
      <c r="G80" s="125">
        <v>0</v>
      </c>
      <c r="H80" s="125">
        <v>0</v>
      </c>
      <c r="I80" s="125">
        <v>0</v>
      </c>
      <c r="J80" s="125">
        <v>0</v>
      </c>
      <c r="K80" s="125">
        <v>0</v>
      </c>
      <c r="L80" s="125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5">
        <v>0</v>
      </c>
      <c r="S80" s="125">
        <v>0</v>
      </c>
      <c r="T80" s="125">
        <v>0</v>
      </c>
      <c r="U80" s="125">
        <v>0</v>
      </c>
      <c r="V80" s="126">
        <v>0.01</v>
      </c>
      <c r="W80" s="126">
        <v>0.01</v>
      </c>
      <c r="X80" s="126">
        <v>0.01</v>
      </c>
      <c r="Y80" s="126">
        <v>0.01</v>
      </c>
      <c r="Z80" s="126">
        <v>0.01</v>
      </c>
      <c r="AA80" s="126">
        <v>0.01</v>
      </c>
      <c r="AB80" s="126">
        <v>0.01</v>
      </c>
      <c r="AC80" s="126">
        <v>0.01</v>
      </c>
      <c r="AD80" s="126">
        <v>0.01</v>
      </c>
      <c r="AE80" s="126">
        <v>0.01</v>
      </c>
      <c r="AF80" s="126">
        <v>0.01</v>
      </c>
      <c r="AG80" s="126">
        <v>0.01</v>
      </c>
      <c r="AH80" s="126">
        <v>0.01</v>
      </c>
      <c r="AI80" s="126">
        <v>0.01</v>
      </c>
      <c r="AJ80" s="126">
        <v>0.01</v>
      </c>
      <c r="AK80" s="126">
        <v>0.01</v>
      </c>
      <c r="AL80" s="126">
        <v>0.01</v>
      </c>
      <c r="AM80" s="126">
        <v>0.01</v>
      </c>
      <c r="AN80" s="126">
        <v>0.01</v>
      </c>
      <c r="AO80" s="126">
        <v>0.01</v>
      </c>
      <c r="AP80" s="126">
        <v>0.01</v>
      </c>
      <c r="AQ80" s="126">
        <v>0.01</v>
      </c>
      <c r="AR80" s="40"/>
      <c r="AS80" s="40">
        <v>999</v>
      </c>
      <c r="AT80" s="40">
        <v>999</v>
      </c>
      <c r="AU80" s="40">
        <v>999</v>
      </c>
      <c r="AV80" s="40">
        <v>999</v>
      </c>
      <c r="AW80" s="40">
        <v>999</v>
      </c>
      <c r="AX80" s="40">
        <v>999</v>
      </c>
      <c r="AY80" s="40">
        <v>999</v>
      </c>
      <c r="AZ80" s="40">
        <v>999</v>
      </c>
      <c r="BA80" s="40">
        <v>999</v>
      </c>
      <c r="BB80" s="40">
        <v>999</v>
      </c>
      <c r="BC80" s="40">
        <v>999</v>
      </c>
      <c r="BD80" s="40">
        <v>999</v>
      </c>
      <c r="BE80" s="40">
        <v>999</v>
      </c>
      <c r="BF80" s="40">
        <v>999</v>
      </c>
      <c r="BG80" s="40">
        <v>999</v>
      </c>
      <c r="BH80" s="40">
        <v>999</v>
      </c>
      <c r="BI80" s="16"/>
      <c r="BJ80" s="16"/>
      <c r="BK80" s="16"/>
      <c r="BL80" s="16"/>
      <c r="BM80" s="16"/>
    </row>
    <row r="81" spans="1:65" ht="15" customHeight="1" x14ac:dyDescent="0.25">
      <c r="A81" s="68"/>
      <c r="B81" s="68"/>
      <c r="C81" s="68" t="s">
        <v>194</v>
      </c>
      <c r="D81" s="94" t="s">
        <v>310</v>
      </c>
      <c r="E81" s="86" t="s">
        <v>310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8">
        <v>0.01</v>
      </c>
      <c r="X81" s="128">
        <v>0.01</v>
      </c>
      <c r="Y81" s="128">
        <v>0.01</v>
      </c>
      <c r="Z81" s="128">
        <v>0.01</v>
      </c>
      <c r="AA81" s="128">
        <v>0.01</v>
      </c>
      <c r="AB81" s="128">
        <v>0.01</v>
      </c>
      <c r="AC81" s="128">
        <v>0.01</v>
      </c>
      <c r="AD81" s="128">
        <v>0.01</v>
      </c>
      <c r="AE81" s="128">
        <v>0.01</v>
      </c>
      <c r="AF81" s="128">
        <v>0.01</v>
      </c>
      <c r="AG81" s="128">
        <v>0.01</v>
      </c>
      <c r="AH81" s="128">
        <v>0.01</v>
      </c>
      <c r="AI81" s="128">
        <v>0.01</v>
      </c>
      <c r="AJ81" s="128">
        <v>0.01</v>
      </c>
      <c r="AK81" s="128">
        <v>0.01</v>
      </c>
      <c r="AL81" s="128">
        <v>0.01</v>
      </c>
      <c r="AM81" s="128">
        <v>0.01</v>
      </c>
      <c r="AN81" s="128">
        <v>0.01</v>
      </c>
      <c r="AO81" s="128">
        <v>0.01</v>
      </c>
      <c r="AP81" s="128">
        <v>0.01</v>
      </c>
      <c r="AQ81" s="128">
        <v>0.01</v>
      </c>
      <c r="AR81" s="124"/>
      <c r="AS81" s="40">
        <v>999</v>
      </c>
      <c r="AT81" s="40">
        <v>999</v>
      </c>
      <c r="AU81" s="40">
        <v>999</v>
      </c>
      <c r="AV81" s="40">
        <v>999</v>
      </c>
      <c r="AW81" s="40">
        <v>999</v>
      </c>
      <c r="AX81" s="40">
        <v>999</v>
      </c>
      <c r="AY81" s="40">
        <v>999</v>
      </c>
      <c r="AZ81" s="40">
        <v>999</v>
      </c>
      <c r="BA81" s="40">
        <v>999</v>
      </c>
      <c r="BB81" s="40">
        <v>999</v>
      </c>
      <c r="BC81" s="40">
        <v>999</v>
      </c>
      <c r="BD81" s="40">
        <v>999</v>
      </c>
      <c r="BE81" s="40">
        <v>999</v>
      </c>
      <c r="BF81" s="40">
        <v>999</v>
      </c>
      <c r="BG81" s="40">
        <v>999</v>
      </c>
      <c r="BH81" s="40">
        <v>999</v>
      </c>
      <c r="BI81" s="16"/>
      <c r="BJ81" s="16"/>
      <c r="BK81" s="16"/>
      <c r="BL81" s="16"/>
      <c r="BM81" s="16"/>
    </row>
    <row r="82" spans="1:65" ht="15" customHeight="1" x14ac:dyDescent="0.25">
      <c r="A82" s="68"/>
      <c r="B82" s="68"/>
      <c r="C82" s="68" t="s">
        <v>189</v>
      </c>
      <c r="D82" s="100" t="s">
        <v>312</v>
      </c>
      <c r="E82" s="88" t="s">
        <v>312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>
        <v>0</v>
      </c>
      <c r="AL82" s="127">
        <v>0</v>
      </c>
      <c r="AM82" s="127">
        <v>0</v>
      </c>
      <c r="AN82" s="127">
        <v>0</v>
      </c>
      <c r="AO82" s="128">
        <v>0.1</v>
      </c>
      <c r="AP82" s="128">
        <v>0.01</v>
      </c>
      <c r="AQ82" s="128">
        <v>0.01</v>
      </c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77"/>
      <c r="BJ82" s="77"/>
      <c r="BK82" s="77"/>
      <c r="BL82" s="77"/>
      <c r="BM82" s="77"/>
    </row>
    <row r="83" spans="1:65" ht="15" customHeight="1" x14ac:dyDescent="0.25">
      <c r="A83" s="68"/>
      <c r="B83" s="68"/>
      <c r="C83" s="68" t="s">
        <v>189</v>
      </c>
      <c r="D83" s="99" t="s">
        <v>313</v>
      </c>
      <c r="E83" s="89" t="s">
        <v>313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>
        <v>0</v>
      </c>
      <c r="AL83" s="127">
        <v>0</v>
      </c>
      <c r="AM83" s="127">
        <v>0</v>
      </c>
      <c r="AN83" s="127">
        <v>0</v>
      </c>
      <c r="AO83" s="127">
        <v>0</v>
      </c>
      <c r="AP83" s="128">
        <v>0.01</v>
      </c>
      <c r="AQ83" s="128">
        <v>0.01</v>
      </c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77"/>
      <c r="BJ83" s="77"/>
      <c r="BK83" s="77"/>
      <c r="BL83" s="77"/>
      <c r="BM83" s="77"/>
    </row>
    <row r="84" spans="1:65" ht="15" customHeight="1" x14ac:dyDescent="0.25">
      <c r="D84" s="68"/>
    </row>
    <row r="85" spans="1:65" ht="15" customHeight="1" x14ac:dyDescent="0.25">
      <c r="C85" s="10" t="s">
        <v>380</v>
      </c>
      <c r="D85" s="10"/>
      <c r="E85" s="10"/>
      <c r="F85" s="10"/>
      <c r="G85" s="15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</row>
    <row r="86" spans="1:65" ht="15" customHeight="1" x14ac:dyDescent="0.25">
      <c r="D86" s="94" t="s">
        <v>379</v>
      </c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spans="1:65" ht="15" customHeight="1" x14ac:dyDescent="0.25">
      <c r="D87" s="104" t="s">
        <v>373</v>
      </c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65" ht="15" customHeight="1" x14ac:dyDescent="0.25"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</row>
    <row r="89" spans="1:65" ht="15" customHeight="1" x14ac:dyDescent="0.25"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65" ht="15" customHeight="1" x14ac:dyDescent="0.25"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65" ht="15" customHeight="1" x14ac:dyDescent="0.25"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65" ht="15" customHeight="1" x14ac:dyDescent="0.25"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</row>
    <row r="93" spans="1:65" ht="15" customHeight="1" x14ac:dyDescent="0.25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</row>
    <row r="94" spans="1:65" ht="15" customHeight="1" x14ac:dyDescent="0.25"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</row>
    <row r="95" spans="1:65" ht="15" customHeight="1" x14ac:dyDescent="0.25"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65" ht="15" customHeight="1" x14ac:dyDescent="0.25"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7:41" ht="15" customHeight="1" x14ac:dyDescent="0.25"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7:41" ht="15" customHeight="1" x14ac:dyDescent="0.25"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7:41" ht="15" customHeight="1" x14ac:dyDescent="0.25"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</row>
    <row r="100" spans="7:41" ht="15" customHeight="1" x14ac:dyDescent="0.25"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</row>
    <row r="101" spans="7:41" ht="15" customHeight="1" x14ac:dyDescent="0.25"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7:41" ht="15" customHeight="1" x14ac:dyDescent="0.25"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7:41" ht="15" customHeight="1" x14ac:dyDescent="0.25"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7:41" ht="15" customHeight="1" x14ac:dyDescent="0.25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spans="7:41" ht="15" customHeight="1" x14ac:dyDescent="0.25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</row>
    <row r="106" spans="7:41" ht="15" customHeight="1" x14ac:dyDescent="0.25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</row>
    <row r="107" spans="7:41" ht="15" customHeight="1" x14ac:dyDescent="0.25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</row>
    <row r="108" spans="7:41" ht="15" customHeight="1" x14ac:dyDescent="0.25"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7:41" ht="15" customHeight="1" x14ac:dyDescent="0.25"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7:41" ht="15" customHeight="1" x14ac:dyDescent="0.25"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</row>
    <row r="111" spans="7:41" ht="15" customHeight="1" x14ac:dyDescent="0.25"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</row>
    <row r="112" spans="7:41" ht="15" customHeight="1" x14ac:dyDescent="0.25"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</row>
    <row r="113" spans="7:41" ht="15" customHeight="1" x14ac:dyDescent="0.25"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</row>
    <row r="114" spans="7:41" ht="15" customHeight="1" x14ac:dyDescent="0.25"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</row>
    <row r="115" spans="7:41" ht="15" customHeight="1" x14ac:dyDescent="0.25"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</row>
    <row r="116" spans="7:41" ht="15" customHeight="1" x14ac:dyDescent="0.25"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</row>
    <row r="117" spans="7:41" ht="15" customHeight="1" x14ac:dyDescent="0.25"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</row>
    <row r="118" spans="7:41" ht="15" customHeight="1" x14ac:dyDescent="0.25"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</row>
    <row r="119" spans="7:41" ht="15" customHeight="1" x14ac:dyDescent="0.25"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7:41" ht="15" customHeight="1" x14ac:dyDescent="0.25"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7:41" ht="15" customHeight="1" x14ac:dyDescent="0.25"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</row>
    <row r="122" spans="7:41" ht="15" customHeight="1" x14ac:dyDescent="0.25"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</row>
    <row r="123" spans="7:41" ht="15" customHeight="1" x14ac:dyDescent="0.25"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</row>
    <row r="124" spans="7:41" ht="15" customHeight="1" x14ac:dyDescent="0.25"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</row>
    <row r="125" spans="7:41" ht="15" customHeight="1" x14ac:dyDescent="0.25"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</row>
    <row r="126" spans="7:41" ht="15" customHeight="1" x14ac:dyDescent="0.25"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</row>
    <row r="127" spans="7:41" ht="15" customHeight="1" x14ac:dyDescent="0.25"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</row>
    <row r="128" spans="7:41" ht="15" customHeight="1" x14ac:dyDescent="0.25"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</row>
    <row r="129" spans="7:41" ht="15" customHeight="1" x14ac:dyDescent="0.25"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</row>
    <row r="130" spans="7:41" ht="15" customHeight="1" x14ac:dyDescent="0.25"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7:41" ht="15" customHeight="1" x14ac:dyDescent="0.25"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7:41" ht="15" customHeight="1" x14ac:dyDescent="0.25"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</row>
    <row r="133" spans="7:41" ht="15" customHeight="1" x14ac:dyDescent="0.25"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</row>
    <row r="134" spans="7:41" ht="15" customHeight="1" x14ac:dyDescent="0.25"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</row>
    <row r="135" spans="7:41" ht="15" customHeight="1" x14ac:dyDescent="0.25"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</row>
    <row r="136" spans="7:41" ht="15" customHeight="1" x14ac:dyDescent="0.25"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</row>
    <row r="137" spans="7:41" ht="15" customHeight="1" x14ac:dyDescent="0.25"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</row>
    <row r="138" spans="7:41" ht="15" customHeight="1" x14ac:dyDescent="0.25"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</row>
    <row r="139" spans="7:41" ht="15" customHeight="1" x14ac:dyDescent="0.25"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</row>
    <row r="140" spans="7:41" ht="15" customHeight="1" x14ac:dyDescent="0.25"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</row>
    <row r="141" spans="7:41" ht="15" customHeight="1" x14ac:dyDescent="0.25"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7:41" ht="15" customHeight="1" x14ac:dyDescent="0.25"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7:41" ht="15" customHeight="1" x14ac:dyDescent="0.25"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</row>
    <row r="144" spans="7:41" ht="15" customHeight="1" x14ac:dyDescent="0.25"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</row>
    <row r="145" spans="7:41" ht="15" customHeight="1" x14ac:dyDescent="0.25"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</row>
    <row r="146" spans="7:41" ht="15" customHeight="1" x14ac:dyDescent="0.25"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</row>
    <row r="147" spans="7:41" ht="15" customHeight="1" x14ac:dyDescent="0.25"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</row>
    <row r="148" spans="7:41" ht="15" customHeight="1" x14ac:dyDescent="0.25"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</row>
    <row r="149" spans="7:41" ht="15" customHeight="1" x14ac:dyDescent="0.25"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</row>
    <row r="150" spans="7:41" ht="15" customHeight="1" x14ac:dyDescent="0.25"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</row>
    <row r="151" spans="7:41" ht="15" customHeight="1" x14ac:dyDescent="0.25"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</row>
    <row r="152" spans="7:41" ht="15" customHeight="1" x14ac:dyDescent="0.25"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7:41" ht="15" customHeight="1" x14ac:dyDescent="0.25"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7:41" ht="15" customHeight="1" x14ac:dyDescent="0.25"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</row>
    <row r="155" spans="7:41" ht="15" customHeight="1" x14ac:dyDescent="0.25"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</row>
    <row r="156" spans="7:41" ht="15" customHeight="1" x14ac:dyDescent="0.25">
      <c r="L156" s="109"/>
    </row>
  </sheetData>
  <sheetProtection formatCells="0" formatColumns="0" formatRows="0" sort="0" autoFilter="0"/>
  <phoneticPr fontId="28" type="noConversion"/>
  <conditionalFormatting sqref="W9:BH83">
    <cfRule type="cellIs" dxfId="79" priority="2" operator="equal">
      <formula>""</formula>
    </cfRule>
    <cfRule type="cellIs" dxfId="78" priority="5" operator="greaterThanOrEqual">
      <formula>90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9FD7-088A-427D-9B6F-1E2EA5E174DB}">
  <sheetPr>
    <tabColor theme="4" tint="0.59999389629810485"/>
  </sheetPr>
  <dimension ref="A1:BU83"/>
  <sheetViews>
    <sheetView showGridLines="0" topLeftCell="A5" zoomScale="80" zoomScaleNormal="80" workbookViewId="0">
      <pane xSplit="7" topLeftCell="R1" activePane="topRight" state="frozen"/>
      <selection activeCell="AS11" sqref="AS11"/>
      <selection pane="topRight" activeCell="Z8" sqref="Z8"/>
    </sheetView>
  </sheetViews>
  <sheetFormatPr defaultColWidth="0" defaultRowHeight="15" customHeight="1" x14ac:dyDescent="0.25"/>
  <cols>
    <col min="1" max="3" width="2.7109375" style="2" customWidth="1"/>
    <col min="4" max="4" width="25.42578125" style="2" customWidth="1"/>
    <col min="5" max="5" width="30.7109375" style="4" customWidth="1"/>
    <col min="6" max="6" width="12.5703125" style="4" customWidth="1"/>
    <col min="7" max="7" width="6.42578125" style="36" customWidth="1"/>
    <col min="8" max="8" width="18.42578125" style="13" customWidth="1"/>
    <col min="9" max="44" width="15.7109375" style="4" customWidth="1"/>
    <col min="45" max="45" width="7.140625" style="4" customWidth="1"/>
    <col min="46" max="66" width="15.7109375" style="4" customWidth="1"/>
    <col min="67" max="67" width="2.7109375" style="2" customWidth="1"/>
    <col min="68" max="73" width="0" style="2" hidden="1" customWidth="1"/>
    <col min="74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Lines - Current</v>
      </c>
      <c r="B1" s="1"/>
      <c r="C1" s="1"/>
      <c r="D1" s="1"/>
      <c r="E1" s="9"/>
      <c r="F1" s="9"/>
      <c r="G1" s="32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3" spans="1:67" x14ac:dyDescent="0.25">
      <c r="B3" s="5" t="s">
        <v>13</v>
      </c>
      <c r="C3" s="5"/>
      <c r="D3" s="5"/>
      <c r="E3" s="6"/>
      <c r="F3" s="6"/>
      <c r="G3" s="33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G4" s="3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35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81.75" customHeight="1" x14ac:dyDescent="0.25">
      <c r="D6" s="3"/>
      <c r="E6" s="2"/>
      <c r="F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5.5 Energise Ewe Hill 2 circuits (WG2)</v>
      </c>
      <c r="Y6" s="43" t="str">
        <f>IF('Generators - Active Power'!Z6="","",'Generators - Active Power'!Z6)</f>
        <v>6.1 Energise Chapelcross - Annan circuit 1 (698-14)</v>
      </c>
      <c r="Z6" s="43" t="str">
        <f>IF('Generators - Active Power'!AA6="","",'Generators - Active Power'!AA6)</f>
        <v>6.2 Energise Chapelcross - Annan circuit 2
(698-23)</v>
      </c>
      <c r="AA6" s="43" t="str">
        <f>IF('Generators - Active Power'!AB6="","",'Generators - Active Power'!AB6)</f>
        <v>7.1 Energise Middlebie SWS - Middlebie circuit
(780-11)</v>
      </c>
      <c r="AB6" s="43" t="str">
        <f>IF('Generators - Active Power'!AC6="","",'Generators - Active Power'!AC6)</f>
        <v>8.1 Minsca WF, Ewe Hill 1 WF, Ewe Hill 2 WF to produce 20% MW</v>
      </c>
      <c r="AC6" s="43" t="str">
        <f>IF('Generators - Active Power'!AD6="","",'Generators - Active Power'!AD6)</f>
        <v>8.2 Energise Middlebie SWS - Langholm circuit 1 
(780-14)</v>
      </c>
      <c r="AD6" s="43" t="str">
        <f>IF('Generators - Active Power'!AE6="","",'Generators - Active Power'!AE6)</f>
        <v>9.1 Energise Chapelcross - Gretna circuit 2
(698-11)</v>
      </c>
      <c r="AE6" s="43" t="str">
        <f>IF('Generators - Active Power'!AF6="","",'Generators - Active Power'!AF6)</f>
        <v>10.1 Energise Chapelcross - Gretna circuit 1, Langholm 2, Newcastleton
(698-21)</v>
      </c>
      <c r="AF6" s="43" t="str">
        <f>IF('Generators - Active Power'!AG6="","",'Generators - Active Power'!AG6)</f>
        <v>11.1 Minsca WF, Ewe Hill 1 WF, Ewe Hill 2 WF to produce 25% MW</v>
      </c>
      <c r="AG6" s="43" t="str">
        <f>IF('Generators - Active Power'!AH6="","",'Generators - Active Power'!AH6)</f>
        <v>11.2 Energise Chapelcross -Lockerbie circuit 1
(698-13)</v>
      </c>
      <c r="AH6" s="43" t="str">
        <f>IF('Generators - Active Power'!AI6="","",'Generators - Active Power'!AI6)</f>
        <v>11.3 Minsca WF, Ewe Hill 1 WF to produce 45% MW</v>
      </c>
      <c r="AI6" s="43" t="str">
        <f>IF('Generators - Active Power'!AJ6="","",'Generators - Active Power'!AJ6)</f>
        <v>11.4 Energise Chapelcross -Lockerbie circuit 2
(698-22)</v>
      </c>
      <c r="AJ6" s="43" t="str">
        <f>IF('Generators - Active Power'!AK6="","",'Generators - Active Power'!AK6)</f>
        <v>12.1 Energise Lockerbie - Kirkbank and Moffat 1
(694-13)</v>
      </c>
      <c r="AK6" s="43" t="str">
        <f>IF('Generators - Active Power'!AL6="","",'Generators - Active Power'!AL6)</f>
        <v>13.1 Energise Lockerbie - Moffat 2
(694-23)</v>
      </c>
      <c r="AL6" s="43" t="str">
        <f>IF('Generators - Active Power'!AM6="","",'Generators - Active Power'!AM6)</f>
        <v>14.1 Close Annan 11kV bus section 
(662-01)</v>
      </c>
      <c r="AM6" s="43" t="str">
        <f>IF('Generators - Active Power'!AN6="","",'Generators - Active Power'!AN6)</f>
        <v>14.2 Close Lockerbie 11kV bus section 
(679-01)</v>
      </c>
      <c r="AN6" s="43" t="str">
        <f>IF('Generators - Active Power'!AO6="","",'Generators - Active Power'!AO6)</f>
        <v>14.3 Close Moffat 11kV bus section 
(683-01)</v>
      </c>
      <c r="AO6" s="43" t="str">
        <f>IF('Generators - Active Power'!AP6="","",'Generators - Active Power'!AP6)</f>
        <v>14.4 Connect Langholm T2 
(676-20)</v>
      </c>
      <c r="AP6" s="60" t="str">
        <f>IF('Generators - Active Power'!AQ6="","",'Generators - Active Power'!AQ6)</f>
        <v>14.5 Connect Gretna T1
(673-10)</v>
      </c>
      <c r="AQ6" s="60" t="str">
        <f>IF('Generators - Active Power'!AR6="","",'Generators - Active Power'!AR6)</f>
        <v>15.1 Energise Gretna 400kV B/B from Harker
(X605)</v>
      </c>
      <c r="AR6" s="60" t="str">
        <f>IF('Generators - Active Power'!AS6="","",'Generators - Active Power'!AS6)</f>
        <v>15.2 Connect Transmisison network to Chapelcross DRZ via SGT1
(X510)</v>
      </c>
      <c r="AS6" s="53"/>
      <c r="AT6" s="53" t="str">
        <f>IF('Generators - Active Power'!AU6="","",'Generators - Active Power'!AU6)</f>
        <v>Stevens Croft energised</v>
      </c>
      <c r="AU6" s="53" t="str">
        <f>IF('Generators - Active Power'!AV6="","",'Generators - Active Power'!AV6)</f>
        <v>Steven's croft SPD brkr closed and line to Chapelcross energised</v>
      </c>
      <c r="AV6" s="53" t="str">
        <f>IF('Generators - Active Power'!AW6="","",'Generators - Active Power'!AW6)</f>
        <v>Chapelcross 33kV B/B energised</v>
      </c>
      <c r="AW6" s="53" t="str">
        <f>IF('Generators - Active Power'!AX6="","",'Generators - Active Power'!AX6)</f>
        <v>Circuit Minsca WF energised</v>
      </c>
      <c r="AX6" s="53" t="str">
        <f>IF('Generators - Active Power'!AY6="","",'Generators - Active Power'!AY6)</f>
        <v>Circuit to Ewe Hill WF energised</v>
      </c>
      <c r="AY6" s="53" t="str">
        <f>IF('Generators - Active Power'!AZ6="","",'Generators - Active Power'!AZ6)</f>
        <v>Grid trfr  1 + Chapelcross - Gretna line energised</v>
      </c>
      <c r="AZ6" s="53" t="str">
        <f>IF('Generators - Active Power'!BA6="","",'Generators - Active Power'!BA6)</f>
        <v>Gretna 132kV brkr closed</v>
      </c>
      <c r="BA6" s="53" t="str">
        <f>IF('Generators - Active Power'!BB6="","",'Generators - Active Power'!BB6)</f>
        <v>Annan energised</v>
      </c>
      <c r="BB6" s="53" t="str">
        <f>IF('Generators - Active Power'!BC6="","",'Generators - Active Power'!BC6)</f>
        <v>Middelbie energised</v>
      </c>
      <c r="BC6" s="53" t="str">
        <f>IF('Generators - Active Power'!BD6="","",'Generators - Active Power'!BD6)</f>
        <v>Langholm energised</v>
      </c>
      <c r="BD6" s="53" t="str">
        <f>IF('Generators - Active Power'!BE6="","",'Generators - Active Power'!BE6)</f>
        <v>Gretna B energised</v>
      </c>
      <c r="BE6" s="53" t="str">
        <f>IF('Generators - Active Power'!BF6="","",'Generators - Active Power'!BF6)</f>
        <v>GretnaA + Newcastleton</v>
      </c>
      <c r="BF6" s="53" t="str">
        <f>IF('Generators - Active Power'!BG6="","",'Generators - Active Power'!BG6)</f>
        <v>LockerbieA + B</v>
      </c>
      <c r="BG6" s="53" t="str">
        <f>IF('Generators - Active Power'!BH6="","",'Generators - Active Power'!BH6)</f>
        <v>Kirkbank + Moffat A</v>
      </c>
      <c r="BH6" s="53" t="str">
        <f>IF('Generators - Active Power'!BI6="","",'Generators - Active Power'!BI6)</f>
        <v>Moffat B</v>
      </c>
      <c r="BI6" s="53" t="str">
        <f>IF('Generators - Active Power'!BJ6="","",'Generators - Active Power'!BJ6)</f>
        <v>Restore to normal</v>
      </c>
      <c r="BJ6" s="2"/>
      <c r="BK6" s="2"/>
      <c r="BL6" s="2"/>
      <c r="BM6" s="2"/>
      <c r="BN6" s="2"/>
    </row>
    <row r="7" spans="1:67" x14ac:dyDescent="0.25">
      <c r="D7" s="3"/>
      <c r="E7" s="2"/>
      <c r="F7" s="2"/>
      <c r="G7" s="61"/>
      <c r="H7" s="22" t="s">
        <v>170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290</v>
      </c>
      <c r="AV7" s="36" t="s">
        <v>290</v>
      </c>
      <c r="AW7" s="36" t="s">
        <v>289</v>
      </c>
      <c r="AX7" s="36">
        <v>5.6</v>
      </c>
      <c r="AY7" s="36" t="s">
        <v>291</v>
      </c>
      <c r="AZ7" s="36" t="s">
        <v>292</v>
      </c>
      <c r="BA7" s="36" t="s">
        <v>293</v>
      </c>
      <c r="BB7" s="36" t="s">
        <v>295</v>
      </c>
      <c r="BC7" s="36">
        <v>18</v>
      </c>
      <c r="BD7" s="36">
        <v>19</v>
      </c>
      <c r="BE7" s="36" t="s">
        <v>294</v>
      </c>
      <c r="BF7" s="36" t="s">
        <v>296</v>
      </c>
      <c r="BG7" s="36">
        <v>25</v>
      </c>
      <c r="BH7" s="36">
        <v>26</v>
      </c>
      <c r="BI7" s="36" t="s">
        <v>297</v>
      </c>
      <c r="BJ7" s="2"/>
      <c r="BK7" s="2"/>
      <c r="BL7" s="2"/>
      <c r="BM7" s="2"/>
      <c r="BN7" s="2"/>
    </row>
    <row r="8" spans="1:67" x14ac:dyDescent="0.25">
      <c r="D8" s="2" t="str">
        <f>'Lines - Loading'!C8</f>
        <v>network</v>
      </c>
      <c r="E8" s="17" t="s">
        <v>1</v>
      </c>
      <c r="F8" s="17" t="s">
        <v>171</v>
      </c>
      <c r="G8" s="39"/>
      <c r="H8" s="18" t="str">
        <f>IF('Generators - Active Power'!I8="","",'Generators - Active Power'!I8)</f>
        <v>Step -2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18" t="str">
        <f>IF('Generators - Active Power'!AQ8="","",'Generators - Active Power'!AQ8)</f>
        <v>Step 32</v>
      </c>
      <c r="AQ8" s="18" t="str">
        <f>IF('Generators - Active Power'!AR8="","",'Generators - Active Power'!AR8)</f>
        <v>Step 33</v>
      </c>
      <c r="AR8" s="18" t="str">
        <f>IF('Generators - Active Power'!AS8="","",'Generators - Active Power'!AS8)</f>
        <v>Step 34</v>
      </c>
      <c r="AS8" s="59"/>
      <c r="AT8" s="18" t="str">
        <f>IF('Generators - Active Power'!AU8="","",'Generators - Active Power'!AU8)</f>
        <v>Stage 0</v>
      </c>
      <c r="AU8" s="18" t="str">
        <f>IF('Generators - Active Power'!AV8="","",'Generators - Active Power'!AV8)</f>
        <v>Stage 1</v>
      </c>
      <c r="AV8" s="18" t="str">
        <f>IF('Generators - Active Power'!AW8="","",'Generators - Active Power'!AW8)</f>
        <v>Stage 2</v>
      </c>
      <c r="AW8" s="18" t="str">
        <f>IF('Generators - Active Power'!AX8="","",'Generators - Active Power'!AX8)</f>
        <v>Stage 3</v>
      </c>
      <c r="AX8" s="18" t="str">
        <f>IF('Generators - Active Power'!AY8="","",'Generators - Active Power'!AY8)</f>
        <v>Stage 4</v>
      </c>
      <c r="AY8" s="18" t="str">
        <f>IF('Generators - Active Power'!AZ8="","",'Generators - Active Power'!AZ8)</f>
        <v>Stage 5</v>
      </c>
      <c r="AZ8" s="18" t="str">
        <f>IF('Generators - Active Power'!BA8="","",'Generators - Active Power'!BA8)</f>
        <v>Stage 6</v>
      </c>
      <c r="BA8" s="18" t="str">
        <f>IF('Generators - Active Power'!BB8="","",'Generators - Active Power'!BB8)</f>
        <v>Stage 7</v>
      </c>
      <c r="BB8" s="18" t="str">
        <f>IF('Generators - Active Power'!BC8="","",'Generators - Active Power'!BC8)</f>
        <v>Stage 8</v>
      </c>
      <c r="BC8" s="18" t="str">
        <f>IF('Generators - Active Power'!BD8="","",'Generators - Active Power'!BD8)</f>
        <v>Stage 9</v>
      </c>
      <c r="BD8" s="18" t="str">
        <f>IF('Generators - Active Power'!BE8="","",'Generators - Active Power'!BE8)</f>
        <v>Stage 10</v>
      </c>
      <c r="BE8" s="18" t="str">
        <f>IF('Generators - Active Power'!BF8="","",'Generators - Active Power'!BF8)</f>
        <v>Stage 11</v>
      </c>
      <c r="BF8" s="18" t="str">
        <f>IF('Generators - Active Power'!BG8="","",'Generators - Active Power'!BG8)</f>
        <v>Stage 12</v>
      </c>
      <c r="BG8" s="18" t="str">
        <f>IF('Generators - Active Power'!BH8="","",'Generators - Active Power'!BH8)</f>
        <v>Stage 13</v>
      </c>
      <c r="BH8" s="18" t="str">
        <f>IF('Generators - Active Power'!BI8="","",'Generators - Active Power'!BI8)</f>
        <v>Stage 14</v>
      </c>
      <c r="BI8" s="18" t="str">
        <f>IF('Generators - Active Power'!BJ8="","",'Generators - Active Power'!BJ8)</f>
        <v>Stage 15</v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  <c r="BL8" s="18" t="str">
        <f>IF('Generators - Active Power'!BM8="","",'Generators - Active Power'!BM8)</f>
        <v/>
      </c>
      <c r="BM8" s="18" t="str">
        <f>IF('Generators - Active Power'!BN8="","",'Generators - Active Power'!BN8)</f>
        <v/>
      </c>
      <c r="BN8" s="18" t="str">
        <f>IF('Generators - Active Power'!BO8="","",'Generators - Active Power'!BO8)</f>
        <v/>
      </c>
    </row>
    <row r="9" spans="1:67" x14ac:dyDescent="0.25">
      <c r="D9" s="2" t="str">
        <f>'Lines - Loading'!C9</f>
        <v>chapelcross33kv</v>
      </c>
      <c r="E9" s="80" t="str">
        <f>'Lines - Loading'!E9</f>
        <v>lne_CHAP1-_HAKB1-_1</v>
      </c>
      <c r="F9" s="31">
        <v>0.57735029999999998</v>
      </c>
      <c r="H9" s="16">
        <f>$F9*'Lines - Loading'!G9/100</f>
        <v>0</v>
      </c>
      <c r="I9" s="16">
        <f>$F9*'Lines - Loading'!H9/100</f>
        <v>0</v>
      </c>
      <c r="J9" s="16">
        <f>$F9*'Lines - Loading'!I9/100</f>
        <v>0</v>
      </c>
      <c r="K9" s="16">
        <f>$F9*'Lines - Loading'!J9/100</f>
        <v>0</v>
      </c>
      <c r="L9" s="16">
        <f>$F9*'Lines - Loading'!K9/100</f>
        <v>0</v>
      </c>
      <c r="M9" s="16">
        <f>$F9*'Lines - Loading'!L9/100</f>
        <v>0</v>
      </c>
      <c r="N9" s="16">
        <f>$F9*'Lines - Loading'!M9/100</f>
        <v>0</v>
      </c>
      <c r="O9" s="16">
        <f>$F9*'Lines - Loading'!N9/100</f>
        <v>0</v>
      </c>
      <c r="P9" s="16">
        <f>$F9*'Lines - Loading'!O9/100</f>
        <v>0</v>
      </c>
      <c r="Q9" s="16">
        <f>$F9*'Lines - Loading'!P9/100</f>
        <v>0</v>
      </c>
      <c r="R9" s="16">
        <f>$F9*'Lines - Loading'!Q9/100</f>
        <v>0</v>
      </c>
      <c r="S9" s="16">
        <f>$F9*'Lines - Loading'!R9/100</f>
        <v>0</v>
      </c>
      <c r="T9" s="16">
        <f>$F9*'Lines - Loading'!S9/100</f>
        <v>0</v>
      </c>
      <c r="U9" s="16">
        <f>$F9*'Lines - Loading'!T9/100</f>
        <v>0</v>
      </c>
      <c r="V9" s="16">
        <f>$F9*'Lines - Loading'!U9/100</f>
        <v>0</v>
      </c>
      <c r="W9" s="16">
        <f>$F9*'Lines - Loading'!V9/100</f>
        <v>0</v>
      </c>
      <c r="X9" s="40">
        <f>$F9*'Lines - Loading'!W9/100</f>
        <v>0</v>
      </c>
      <c r="Y9" s="16">
        <f>$F9*'Lines - Loading'!X9/100</f>
        <v>0</v>
      </c>
      <c r="Z9" s="16">
        <f>$F9*'Lines - Loading'!Y9/100</f>
        <v>0</v>
      </c>
      <c r="AA9" s="16">
        <f>$F9*'Lines - Loading'!Z9/100</f>
        <v>0</v>
      </c>
      <c r="AB9" s="16">
        <f>$F9*'Lines - Loading'!AA9/100</f>
        <v>0</v>
      </c>
      <c r="AC9" s="16">
        <f>$F9*'Lines - Loading'!AB9/100</f>
        <v>0</v>
      </c>
      <c r="AD9" s="16">
        <f>$F9*'Lines - Loading'!AC9/100</f>
        <v>0</v>
      </c>
      <c r="AE9" s="16">
        <f>$F9*'Lines - Loading'!AD9/100</f>
        <v>0</v>
      </c>
      <c r="AF9" s="16">
        <f>$F9*'Lines - Loading'!AE9/100</f>
        <v>0</v>
      </c>
      <c r="AG9" s="16">
        <f>$F9*'Lines - Loading'!AF9/100</f>
        <v>0</v>
      </c>
      <c r="AH9" s="16">
        <f>$F9*'Lines - Loading'!AG9/100</f>
        <v>0</v>
      </c>
      <c r="AI9" s="16">
        <f>$F9*'Lines - Loading'!AH9/100</f>
        <v>0</v>
      </c>
      <c r="AJ9" s="16">
        <f>$F9*'Lines - Loading'!AI9/100</f>
        <v>0</v>
      </c>
      <c r="AK9" s="16">
        <f>$F9*'Lines - Loading'!AJ9/100</f>
        <v>0</v>
      </c>
      <c r="AL9" s="16">
        <f>$F9*'Lines - Loading'!AK9/100</f>
        <v>0</v>
      </c>
      <c r="AM9" s="16">
        <f>$F9*'Lines - Loading'!AL9/100</f>
        <v>0</v>
      </c>
      <c r="AN9" s="16">
        <f>$F9*'Lines - Loading'!AM9/100</f>
        <v>0</v>
      </c>
      <c r="AO9" s="16">
        <f>$F9*'Lines - Loading'!AN9/100</f>
        <v>0</v>
      </c>
      <c r="AP9" s="16">
        <f>$F9*'Lines - Loading'!AO9/100</f>
        <v>0</v>
      </c>
      <c r="AQ9" s="40">
        <f>$F9*'Lines - Loading'!AP9/100</f>
        <v>0</v>
      </c>
      <c r="AR9" s="40">
        <f>$F9*'Lines - Loading'!AQ9/100</f>
        <v>0</v>
      </c>
      <c r="AS9" s="16"/>
      <c r="AT9" s="16">
        <f>$F9*'Lines - Loading'!AT9/100</f>
        <v>0</v>
      </c>
      <c r="AU9" s="16">
        <f>$F9*'Lines - Loading'!I9/100</f>
        <v>0</v>
      </c>
      <c r="AV9" s="16">
        <f>$F9*'Lines - Loading'!AU9/100</f>
        <v>0</v>
      </c>
      <c r="AW9" s="16">
        <f>$F9*'Lines - Loading'!AV9/100</f>
        <v>0</v>
      </c>
      <c r="AX9" s="16">
        <f>$F9*'Lines - Loading'!AW9/100</f>
        <v>0</v>
      </c>
      <c r="AY9" s="16">
        <f>$F9*'Lines - Loading'!AX9/100</f>
        <v>0</v>
      </c>
      <c r="AZ9" s="16">
        <f>$F9*'Lines - Loading'!AY9/100</f>
        <v>0</v>
      </c>
      <c r="BA9" s="16">
        <f>$F9*'Lines - Loading'!AZ9/100</f>
        <v>0</v>
      </c>
      <c r="BB9" s="16">
        <f>$F9*'Lines - Loading'!BA9/100</f>
        <v>0</v>
      </c>
      <c r="BC9" s="16">
        <f>$F9*'Lines - Loading'!BB9/100</f>
        <v>0</v>
      </c>
      <c r="BD9" s="16">
        <f>$F9*'Lines - Loading'!BC9/100</f>
        <v>0</v>
      </c>
      <c r="BE9" s="16">
        <f>$F9*'Lines - Loading'!BD9/100</f>
        <v>0</v>
      </c>
      <c r="BF9" s="16">
        <f>$F9*'Lines - Loading'!BE9/100</f>
        <v>0</v>
      </c>
      <c r="BG9" s="16">
        <f>$F9*'Lines - Loading'!BF9/100</f>
        <v>0</v>
      </c>
      <c r="BH9" s="16">
        <f>$F9*'Lines - Loading'!BG9/100</f>
        <v>0</v>
      </c>
      <c r="BI9" s="16">
        <f>$F9*'Lines - Loading'!BH9/100</f>
        <v>0</v>
      </c>
      <c r="BJ9" s="16"/>
      <c r="BK9" s="16"/>
      <c r="BL9" s="16"/>
      <c r="BM9" s="16"/>
      <c r="BN9" s="16"/>
    </row>
    <row r="10" spans="1:67" x14ac:dyDescent="0.25">
      <c r="D10" s="2" t="str">
        <f>'Lines - Loading'!C10</f>
        <v>chapelcross33kv</v>
      </c>
      <c r="E10" s="80" t="str">
        <f>'Lines - Loading'!E10</f>
        <v>CRAG5B_LAHO5-_1</v>
      </c>
      <c r="F10" s="31">
        <v>0.27292919999999998</v>
      </c>
      <c r="H10" s="16">
        <f>$F10*'Lines - Loading'!G10/100</f>
        <v>0</v>
      </c>
      <c r="I10" s="16">
        <f>$F10*'Lines - Loading'!H10/100</f>
        <v>0</v>
      </c>
      <c r="J10" s="16">
        <f>$F10*'Lines - Loading'!I10/100</f>
        <v>0</v>
      </c>
      <c r="K10" s="16">
        <f>$F10*'Lines - Loading'!J10/100</f>
        <v>0</v>
      </c>
      <c r="L10" s="16">
        <f>$F10*'Lines - Loading'!K10/100</f>
        <v>0</v>
      </c>
      <c r="M10" s="16">
        <f>$F10*'Lines - Loading'!L10/100</f>
        <v>0</v>
      </c>
      <c r="N10" s="16">
        <f>$F10*'Lines - Loading'!M10/100</f>
        <v>0</v>
      </c>
      <c r="O10" s="16">
        <f>$F10*'Lines - Loading'!N10/100</f>
        <v>0</v>
      </c>
      <c r="P10" s="16">
        <f>$F10*'Lines - Loading'!O10/100</f>
        <v>0</v>
      </c>
      <c r="Q10" s="16">
        <f>$F10*'Lines - Loading'!P10/100</f>
        <v>0</v>
      </c>
      <c r="R10" s="16">
        <f>$F10*'Lines - Loading'!Q10/100</f>
        <v>0</v>
      </c>
      <c r="S10" s="16">
        <f>$F10*'Lines - Loading'!R10/100</f>
        <v>0</v>
      </c>
      <c r="T10" s="16">
        <f>$F10*'Lines - Loading'!S10/100</f>
        <v>0</v>
      </c>
      <c r="U10" s="16">
        <f>$F10*'Lines - Loading'!T10/100</f>
        <v>0</v>
      </c>
      <c r="V10" s="16">
        <f>$F10*'Lines - Loading'!U10/100</f>
        <v>0</v>
      </c>
      <c r="W10" s="16">
        <f>$F10*'Lines - Loading'!V10/100</f>
        <v>0</v>
      </c>
      <c r="X10" s="40">
        <f>$F10*'Lines - Loading'!W10/100</f>
        <v>0</v>
      </c>
      <c r="Y10" s="16">
        <f>$F10*'Lines - Loading'!X10/100</f>
        <v>0</v>
      </c>
      <c r="Z10" s="16">
        <f>$F10*'Lines - Loading'!Y10/100</f>
        <v>0</v>
      </c>
      <c r="AA10" s="16">
        <f>$F10*'Lines - Loading'!Z10/100</f>
        <v>0</v>
      </c>
      <c r="AB10" s="16">
        <f>$F10*'Lines - Loading'!AA10/100</f>
        <v>0</v>
      </c>
      <c r="AC10" s="16">
        <f>$F10*'Lines - Loading'!AB10/100</f>
        <v>1.0154653347256649E-9</v>
      </c>
      <c r="AD10" s="16">
        <f>$F10*'Lines - Loading'!AC10/100</f>
        <v>1.1276544497850159E-9</v>
      </c>
      <c r="AE10" s="16">
        <f>$F10*'Lines - Loading'!AD10/100</f>
        <v>1.1523129593587635E-9</v>
      </c>
      <c r="AF10" s="16">
        <f>$F10*'Lines - Loading'!AE10/100</f>
        <v>1.1523129593587635E-9</v>
      </c>
      <c r="AG10" s="16">
        <f>$F10*'Lines - Loading'!AF10/100</f>
        <v>1.148390414193993E-9</v>
      </c>
      <c r="AH10" s="16">
        <f>$F10*'Lines - Loading'!AG10/100</f>
        <v>1.148390414193993E-9</v>
      </c>
      <c r="AI10" s="16">
        <f>$F10*'Lines - Loading'!AH10/100</f>
        <v>1.148390414193993E-9</v>
      </c>
      <c r="AJ10" s="16">
        <f>$F10*'Lines - Loading'!AI10/100</f>
        <v>1.1510176730973476E-9</v>
      </c>
      <c r="AK10" s="16">
        <f>$F10*'Lines - Loading'!AJ10/100</f>
        <v>1.1486193294035207E-9</v>
      </c>
      <c r="AL10" s="16">
        <f>$F10*'Lines - Loading'!AK10/100</f>
        <v>1.1480773578704244E-9</v>
      </c>
      <c r="AM10" s="16">
        <f>$F10*'Lines - Loading'!AL10/100</f>
        <v>1.1480773578704244E-9</v>
      </c>
      <c r="AN10" s="16">
        <f>$F10*'Lines - Loading'!AM10/100</f>
        <v>1.1480773578704244E-9</v>
      </c>
      <c r="AO10" s="16">
        <f>$F10*'Lines - Loading'!AN10/100</f>
        <v>1.1480773578704244E-9</v>
      </c>
      <c r="AP10" s="16">
        <f>$F10*'Lines - Loading'!AO10/100</f>
        <v>1.1480773578704244E-9</v>
      </c>
      <c r="AQ10" s="40">
        <f>$F10*'Lines - Loading'!AP10/100</f>
        <v>1.1480773578704244E-9</v>
      </c>
      <c r="AR10" s="40">
        <f>$F10*'Lines - Loading'!AQ10/100</f>
        <v>1.1480773578704244E-9</v>
      </c>
      <c r="AS10" s="16"/>
      <c r="AT10" s="16">
        <f>$F10*'Lines - Loading'!AT10/100</f>
        <v>0</v>
      </c>
      <c r="AU10" s="16">
        <f>$F10*'Lines - Loading'!I10/100</f>
        <v>0</v>
      </c>
      <c r="AV10" s="16">
        <f>$F10*'Lines - Loading'!AU10/100</f>
        <v>0</v>
      </c>
      <c r="AW10" s="16">
        <f>$F10*'Lines - Loading'!AV10/100</f>
        <v>0</v>
      </c>
      <c r="AX10" s="16">
        <f>$F10*'Lines - Loading'!AW10/100</f>
        <v>0</v>
      </c>
      <c r="AY10" s="16">
        <f>$F10*'Lines - Loading'!AX10/100</f>
        <v>0</v>
      </c>
      <c r="AZ10" s="16">
        <f>$F10*'Lines - Loading'!AY10/100</f>
        <v>0</v>
      </c>
      <c r="BA10" s="16">
        <f>$F10*'Lines - Loading'!AZ10/100</f>
        <v>0</v>
      </c>
      <c r="BB10" s="16">
        <f>$F10*'Lines - Loading'!BA10/100</f>
        <v>0</v>
      </c>
      <c r="BC10" s="16">
        <f>$F10*'Lines - Loading'!BB10/100</f>
        <v>1.0154653347256649E-9</v>
      </c>
      <c r="BD10" s="16">
        <f>$F10*'Lines - Loading'!BC10/100</f>
        <v>1.1276544497850159E-9</v>
      </c>
      <c r="BE10" s="16">
        <f>$F10*'Lines - Loading'!BD10/100</f>
        <v>1.1523129593587635E-9</v>
      </c>
      <c r="BF10" s="16">
        <f>$F10*'Lines - Loading'!BE10/100</f>
        <v>1.148390414193993E-9</v>
      </c>
      <c r="BG10" s="16">
        <f>$F10*'Lines - Loading'!BF10/100</f>
        <v>1.1510176730973476E-9</v>
      </c>
      <c r="BH10" s="16">
        <f>$F10*'Lines - Loading'!BG10/100</f>
        <v>1.1486193294035207E-9</v>
      </c>
      <c r="BI10" s="16">
        <f>$F10*'Lines - Loading'!BH10/100</f>
        <v>1.1480773578704244E-9</v>
      </c>
      <c r="BJ10" s="16"/>
      <c r="BK10" s="16"/>
      <c r="BL10" s="16"/>
      <c r="BM10" s="16"/>
      <c r="BN10" s="16"/>
    </row>
    <row r="11" spans="1:67" x14ac:dyDescent="0.25">
      <c r="D11" s="2" t="str">
        <f>'Lines - Loading'!C11</f>
        <v>chapelcross33kv</v>
      </c>
      <c r="E11" s="80" t="str">
        <f>'Lines - Loading'!E11</f>
        <v>CHAPX3_LAHO3B_1</v>
      </c>
      <c r="F11" s="31">
        <v>0.42799150000000002</v>
      </c>
      <c r="H11" s="16">
        <f>$F11*'Lines - Loading'!G11/100</f>
        <v>0</v>
      </c>
      <c r="I11" s="16">
        <f>$F11*'Lines - Loading'!H11/100</f>
        <v>0</v>
      </c>
      <c r="J11" s="16">
        <f>$F11*'Lines - Loading'!I11/100</f>
        <v>0</v>
      </c>
      <c r="K11" s="16">
        <f>$F11*'Lines - Loading'!J11/100</f>
        <v>0</v>
      </c>
      <c r="L11" s="16">
        <f>$F11*'Lines - Loading'!K11/100</f>
        <v>0</v>
      </c>
      <c r="M11" s="16">
        <f>$F11*'Lines - Loading'!L11/100</f>
        <v>0</v>
      </c>
      <c r="N11" s="16">
        <f>$F11*'Lines - Loading'!M11/100</f>
        <v>0</v>
      </c>
      <c r="O11" s="16">
        <f>$F11*'Lines - Loading'!N11/100</f>
        <v>0</v>
      </c>
      <c r="P11" s="16">
        <f>$F11*'Lines - Loading'!O11/100</f>
        <v>0</v>
      </c>
      <c r="Q11" s="16">
        <f>$F11*'Lines - Loading'!P11/100</f>
        <v>0</v>
      </c>
      <c r="R11" s="16">
        <f>$F11*'Lines - Loading'!Q11/100</f>
        <v>0</v>
      </c>
      <c r="S11" s="16">
        <f>$F11*'Lines - Loading'!R11/100</f>
        <v>0</v>
      </c>
      <c r="T11" s="16">
        <f>$F11*'Lines - Loading'!S11/100</f>
        <v>0</v>
      </c>
      <c r="U11" s="16">
        <f>$F11*'Lines - Loading'!T11/100</f>
        <v>0</v>
      </c>
      <c r="V11" s="16">
        <f>$F11*'Lines - Loading'!U11/100</f>
        <v>0</v>
      </c>
      <c r="W11" s="16">
        <f>$F11*'Lines - Loading'!V11/100</f>
        <v>0</v>
      </c>
      <c r="X11" s="40">
        <f>$F11*'Lines - Loading'!W11/100</f>
        <v>0</v>
      </c>
      <c r="Y11" s="16">
        <f>$F11*'Lines - Loading'!X11/100</f>
        <v>0</v>
      </c>
      <c r="Z11" s="16">
        <f>$F11*'Lines - Loading'!Y11/100</f>
        <v>0</v>
      </c>
      <c r="AA11" s="16">
        <f>$F11*'Lines - Loading'!Z11/100</f>
        <v>0</v>
      </c>
      <c r="AB11" s="16">
        <f>$F11*'Lines - Loading'!AA11/100</f>
        <v>0</v>
      </c>
      <c r="AC11" s="16">
        <f>$F11*'Lines - Loading'!AB11/100</f>
        <v>0</v>
      </c>
      <c r="AD11" s="16">
        <f>$F11*'Lines - Loading'!AC11/100</f>
        <v>0</v>
      </c>
      <c r="AE11" s="16">
        <f>$F11*'Lines - Loading'!AD11/100</f>
        <v>3.8677847029900347E-2</v>
      </c>
      <c r="AF11" s="16">
        <f>$F11*'Lines - Loading'!AE11/100</f>
        <v>3.8677847029900347E-2</v>
      </c>
      <c r="AG11" s="16">
        <f>$F11*'Lines - Loading'!AF11/100</f>
        <v>1.9473768204713245E-2</v>
      </c>
      <c r="AH11" s="16">
        <f>$F11*'Lines - Loading'!AG11/100</f>
        <v>1.9473768204713245E-2</v>
      </c>
      <c r="AI11" s="16">
        <f>$F11*'Lines - Loading'!AH11/100</f>
        <v>1.9473768204713245E-2</v>
      </c>
      <c r="AJ11" s="16">
        <f>$F11*'Lines - Loading'!AI11/100</f>
        <v>1.9192769895494424E-2</v>
      </c>
      <c r="AK11" s="16">
        <f>$F11*'Lines - Loading'!AJ11/100</f>
        <v>1.9238968328984831E-2</v>
      </c>
      <c r="AL11" s="16">
        <f>$F11*'Lines - Loading'!AK11/100</f>
        <v>6.2790102558718044E-2</v>
      </c>
      <c r="AM11" s="16">
        <f>$F11*'Lines - Loading'!AL11/100</f>
        <v>6.2790102558718044E-2</v>
      </c>
      <c r="AN11" s="16">
        <f>$F11*'Lines - Loading'!AM11/100</f>
        <v>6.2790102558718044E-2</v>
      </c>
      <c r="AO11" s="16">
        <f>$F11*'Lines - Loading'!AN11/100</f>
        <v>6.2790102558718044E-2</v>
      </c>
      <c r="AP11" s="16">
        <f>$F11*'Lines - Loading'!AO11/100</f>
        <v>6.2790102558718044E-2</v>
      </c>
      <c r="AQ11" s="40">
        <f>$F11*'Lines - Loading'!AP11/100</f>
        <v>6.2790102558718044E-2</v>
      </c>
      <c r="AR11" s="40">
        <f>$F11*'Lines - Loading'!AQ11/100</f>
        <v>6.2790102558718044E-2</v>
      </c>
      <c r="AS11" s="16"/>
      <c r="AT11" s="16">
        <f>$F11*'Lines - Loading'!AT11/100</f>
        <v>0</v>
      </c>
      <c r="AU11" s="16">
        <f>$F11*'Lines - Loading'!I11/100</f>
        <v>0</v>
      </c>
      <c r="AV11" s="16">
        <f>$F11*'Lines - Loading'!AU11/100</f>
        <v>0</v>
      </c>
      <c r="AW11" s="16">
        <f>$F11*'Lines - Loading'!AV11/100</f>
        <v>0</v>
      </c>
      <c r="AX11" s="16">
        <f>$F11*'Lines - Loading'!AW11/100</f>
        <v>0</v>
      </c>
      <c r="AY11" s="16">
        <f>$F11*'Lines - Loading'!AX11/100</f>
        <v>0</v>
      </c>
      <c r="AZ11" s="16">
        <f>$F11*'Lines - Loading'!AY11/100</f>
        <v>0</v>
      </c>
      <c r="BA11" s="16">
        <f>$F11*'Lines - Loading'!AZ11/100</f>
        <v>0</v>
      </c>
      <c r="BB11" s="16">
        <f>$F11*'Lines - Loading'!BA11/100</f>
        <v>0</v>
      </c>
      <c r="BC11" s="16">
        <f>$F11*'Lines - Loading'!BB11/100</f>
        <v>0</v>
      </c>
      <c r="BD11" s="16">
        <f>$F11*'Lines - Loading'!BC11/100</f>
        <v>0</v>
      </c>
      <c r="BE11" s="16">
        <f>$F11*'Lines - Loading'!BD11/100</f>
        <v>3.8677847029900347E-2</v>
      </c>
      <c r="BF11" s="16">
        <f>$F11*'Lines - Loading'!BE11/100</f>
        <v>1.9473768204713245E-2</v>
      </c>
      <c r="BG11" s="16">
        <f>$F11*'Lines - Loading'!BF11/100</f>
        <v>1.9192769895494424E-2</v>
      </c>
      <c r="BH11" s="16">
        <f>$F11*'Lines - Loading'!BG11/100</f>
        <v>1.9238968328984831E-2</v>
      </c>
      <c r="BI11" s="16">
        <f>$F11*'Lines - Loading'!BH11/100</f>
        <v>6.2790102558718044E-2</v>
      </c>
      <c r="BJ11" s="16"/>
      <c r="BK11" s="16"/>
      <c r="BL11" s="16"/>
      <c r="BM11" s="16"/>
      <c r="BN11" s="16"/>
    </row>
    <row r="12" spans="1:67" x14ac:dyDescent="0.25">
      <c r="D12" s="2" t="str">
        <f>'Lines - Loading'!C12</f>
        <v>chapelcross33kv</v>
      </c>
      <c r="E12" s="80" t="str">
        <f>'Lines - Loading'!E12</f>
        <v>LOBI3B_MOFTT2_1</v>
      </c>
      <c r="F12" s="41">
        <v>0.19402469999999999</v>
      </c>
      <c r="G12" s="39"/>
      <c r="H12" s="40">
        <f>$F12*'Lines - Loading'!G12/100</f>
        <v>0</v>
      </c>
      <c r="I12" s="40">
        <f>$F12*'Lines - Loading'!H12/100</f>
        <v>0</v>
      </c>
      <c r="J12" s="40">
        <f>$F12*'Lines - Loading'!I12/100</f>
        <v>0</v>
      </c>
      <c r="K12" s="40">
        <f>$F12*'Lines - Loading'!J12/100</f>
        <v>0</v>
      </c>
      <c r="L12" s="40">
        <f>$F12*'Lines - Loading'!K12/100</f>
        <v>0</v>
      </c>
      <c r="M12" s="40">
        <f>$F12*'Lines - Loading'!L12/100</f>
        <v>0</v>
      </c>
      <c r="N12" s="40">
        <f>$F12*'Lines - Loading'!M12/100</f>
        <v>0</v>
      </c>
      <c r="O12" s="40">
        <f>$F12*'Lines - Loading'!N12/100</f>
        <v>0</v>
      </c>
      <c r="P12" s="40">
        <f>$F12*'Lines - Loading'!O12/100</f>
        <v>0</v>
      </c>
      <c r="Q12" s="40">
        <f>$F12*'Lines - Loading'!P12/100</f>
        <v>0</v>
      </c>
      <c r="R12" s="40">
        <f>$F12*'Lines - Loading'!Q12/100</f>
        <v>0</v>
      </c>
      <c r="S12" s="40">
        <f>$F12*'Lines - Loading'!R12/100</f>
        <v>0</v>
      </c>
      <c r="T12" s="40">
        <f>$F12*'Lines - Loading'!S12/100</f>
        <v>0</v>
      </c>
      <c r="U12" s="40">
        <f>$F12*'Lines - Loading'!T12/100</f>
        <v>0</v>
      </c>
      <c r="V12" s="40">
        <f>$F12*'Lines - Loading'!U12/100</f>
        <v>0</v>
      </c>
      <c r="W12" s="40">
        <f>$F12*'Lines - Loading'!V12/100</f>
        <v>0</v>
      </c>
      <c r="X12" s="40">
        <f>$F12*'Lines - Loading'!W12/100</f>
        <v>0</v>
      </c>
      <c r="Y12" s="40">
        <f>$F12*'Lines - Loading'!X12/100</f>
        <v>0</v>
      </c>
      <c r="Z12" s="40">
        <f>$F12*'Lines - Loading'!Y12/100</f>
        <v>0</v>
      </c>
      <c r="AA12" s="40">
        <f>$F12*'Lines - Loading'!Z12/100</f>
        <v>0</v>
      </c>
      <c r="AB12" s="40">
        <f>$F12*'Lines - Loading'!AA12/100</f>
        <v>0</v>
      </c>
      <c r="AC12" s="40">
        <f>$F12*'Lines - Loading'!AB12/100</f>
        <v>0</v>
      </c>
      <c r="AD12" s="40">
        <f>$F12*'Lines - Loading'!AC12/100</f>
        <v>0</v>
      </c>
      <c r="AE12" s="40">
        <f>$F12*'Lines - Loading'!AD12/100</f>
        <v>0</v>
      </c>
      <c r="AF12" s="40">
        <f>$F12*'Lines - Loading'!AE12/100</f>
        <v>0</v>
      </c>
      <c r="AG12" s="40">
        <f>$F12*'Lines - Loading'!AF12/100</f>
        <v>0</v>
      </c>
      <c r="AH12" s="40">
        <f>$F12*'Lines - Loading'!AG12/100</f>
        <v>0</v>
      </c>
      <c r="AI12" s="40">
        <f>$F12*'Lines - Loading'!AH12/100</f>
        <v>0</v>
      </c>
      <c r="AJ12" s="40">
        <f>$F12*'Lines - Loading'!AI12/100</f>
        <v>0</v>
      </c>
      <c r="AK12" s="40">
        <f>$F12*'Lines - Loading'!AJ12/100</f>
        <v>8.4130866810852925E-2</v>
      </c>
      <c r="AL12" s="40">
        <f>$F12*'Lines - Loading'!AK12/100</f>
        <v>4.5672079403963409E-2</v>
      </c>
      <c r="AM12" s="40">
        <f>$F12*'Lines - Loading'!AL12/100</f>
        <v>4.5672079403963409E-2</v>
      </c>
      <c r="AN12" s="40">
        <f>$F12*'Lines - Loading'!AM12/100</f>
        <v>4.5672079403963409E-2</v>
      </c>
      <c r="AO12" s="40">
        <f>$F12*'Lines - Loading'!AN12/100</f>
        <v>4.5672079403963409E-2</v>
      </c>
      <c r="AP12" s="40">
        <f>$F12*'Lines - Loading'!AO12/100</f>
        <v>4.5672079403963409E-2</v>
      </c>
      <c r="AQ12" s="40">
        <f>$F12*'Lines - Loading'!AP12/100</f>
        <v>4.5672079403963409E-2</v>
      </c>
      <c r="AR12" s="40">
        <f>$F12*'Lines - Loading'!AQ12/100</f>
        <v>4.5672079403963409E-2</v>
      </c>
      <c r="AS12" s="16"/>
      <c r="AT12" s="16">
        <f>$F12*'Lines - Loading'!AT12/100</f>
        <v>0</v>
      </c>
      <c r="AU12" s="16">
        <f>$F12*'Lines - Loading'!I12/100</f>
        <v>0</v>
      </c>
      <c r="AV12" s="16">
        <f>$F12*'Lines - Loading'!AU12/100</f>
        <v>0</v>
      </c>
      <c r="AW12" s="16">
        <f>$F12*'Lines - Loading'!AV12/100</f>
        <v>0</v>
      </c>
      <c r="AX12" s="16">
        <f>$F12*'Lines - Loading'!AW12/100</f>
        <v>0</v>
      </c>
      <c r="AY12" s="16">
        <f>$F12*'Lines - Loading'!AX12/100</f>
        <v>0</v>
      </c>
      <c r="AZ12" s="16">
        <f>$F12*'Lines - Loading'!AY12/100</f>
        <v>0</v>
      </c>
      <c r="BA12" s="16">
        <f>$F12*'Lines - Loading'!AZ12/100</f>
        <v>0</v>
      </c>
      <c r="BB12" s="16">
        <f>$F12*'Lines - Loading'!BA12/100</f>
        <v>0</v>
      </c>
      <c r="BC12" s="16">
        <f>$F12*'Lines - Loading'!BB12/100</f>
        <v>0</v>
      </c>
      <c r="BD12" s="16">
        <f>$F12*'Lines - Loading'!BC12/100</f>
        <v>0</v>
      </c>
      <c r="BE12" s="16">
        <f>$F12*'Lines - Loading'!BD12/100</f>
        <v>0</v>
      </c>
      <c r="BF12" s="16">
        <f>$F12*'Lines - Loading'!BE12/100</f>
        <v>0</v>
      </c>
      <c r="BG12" s="16">
        <f>$F12*'Lines - Loading'!BF12/100</f>
        <v>0</v>
      </c>
      <c r="BH12" s="16">
        <f>$F12*'Lines - Loading'!BG12/100</f>
        <v>8.4130866810852925E-2</v>
      </c>
      <c r="BI12" s="16">
        <f>$F12*'Lines - Loading'!BH12/100</f>
        <v>4.5672079403963409E-2</v>
      </c>
      <c r="BJ12" s="16"/>
      <c r="BK12" s="16"/>
      <c r="BL12" s="16"/>
      <c r="BM12" s="16"/>
      <c r="BN12" s="16"/>
    </row>
    <row r="13" spans="1:67" x14ac:dyDescent="0.25">
      <c r="D13" s="2" t="str">
        <f>'Lines - Loading'!C13</f>
        <v>chapelcross33kv</v>
      </c>
      <c r="E13" s="80" t="str">
        <f>'Lines - Loading'!E13</f>
        <v>lne_CHAP1-_DUMF1-_1</v>
      </c>
      <c r="F13" s="41">
        <v>0.74793100000000001</v>
      </c>
      <c r="G13" s="39"/>
      <c r="H13" s="40">
        <f>$F13*'Lines - Loading'!G13/100</f>
        <v>0</v>
      </c>
      <c r="I13" s="40">
        <f>$F13*'Lines - Loading'!H13/100</f>
        <v>0</v>
      </c>
      <c r="J13" s="40">
        <f>$F13*'Lines - Loading'!I13/100</f>
        <v>0</v>
      </c>
      <c r="K13" s="40">
        <f>$F13*'Lines - Loading'!J13/100</f>
        <v>0</v>
      </c>
      <c r="L13" s="40">
        <f>$F13*'Lines - Loading'!K13/100</f>
        <v>0</v>
      </c>
      <c r="M13" s="40">
        <f>$F13*'Lines - Loading'!L13/100</f>
        <v>0</v>
      </c>
      <c r="N13" s="40">
        <f>$F13*'Lines - Loading'!M13/100</f>
        <v>0</v>
      </c>
      <c r="O13" s="40">
        <f>$F13*'Lines - Loading'!N13/100</f>
        <v>0</v>
      </c>
      <c r="P13" s="40">
        <f>$F13*'Lines - Loading'!O13/100</f>
        <v>0</v>
      </c>
      <c r="Q13" s="40">
        <f>$F13*'Lines - Loading'!P13/100</f>
        <v>0</v>
      </c>
      <c r="R13" s="40">
        <f>$F13*'Lines - Loading'!Q13/100</f>
        <v>0</v>
      </c>
      <c r="S13" s="40">
        <f>$F13*'Lines - Loading'!R13/100</f>
        <v>0</v>
      </c>
      <c r="T13" s="40">
        <f>$F13*'Lines - Loading'!S13/100</f>
        <v>0</v>
      </c>
      <c r="U13" s="40">
        <f>$F13*'Lines - Loading'!T13/100</f>
        <v>0</v>
      </c>
      <c r="V13" s="40">
        <f>$F13*'Lines - Loading'!U13/100</f>
        <v>0</v>
      </c>
      <c r="W13" s="40">
        <f>$F13*'Lines - Loading'!V13/100</f>
        <v>0</v>
      </c>
      <c r="X13" s="40">
        <f>$F13*'Lines - Loading'!W13/100</f>
        <v>0</v>
      </c>
      <c r="Y13" s="40">
        <f>$F13*'Lines - Loading'!X13/100</f>
        <v>0</v>
      </c>
      <c r="Z13" s="40">
        <f>$F13*'Lines - Loading'!Y13/100</f>
        <v>0</v>
      </c>
      <c r="AA13" s="40">
        <f>$F13*'Lines - Loading'!Z13/100</f>
        <v>0</v>
      </c>
      <c r="AB13" s="40">
        <f>$F13*'Lines - Loading'!AA13/100</f>
        <v>0</v>
      </c>
      <c r="AC13" s="40">
        <f>$F13*'Lines - Loading'!AB13/100</f>
        <v>0</v>
      </c>
      <c r="AD13" s="40">
        <f>$F13*'Lines - Loading'!AC13/100</f>
        <v>0</v>
      </c>
      <c r="AE13" s="40">
        <f>$F13*'Lines - Loading'!AD13/100</f>
        <v>0</v>
      </c>
      <c r="AF13" s="40">
        <f>$F13*'Lines - Loading'!AE13/100</f>
        <v>0</v>
      </c>
      <c r="AG13" s="40">
        <f>$F13*'Lines - Loading'!AF13/100</f>
        <v>0</v>
      </c>
      <c r="AH13" s="40">
        <f>$F13*'Lines - Loading'!AG13/100</f>
        <v>0</v>
      </c>
      <c r="AI13" s="40">
        <f>$F13*'Lines - Loading'!AH13/100</f>
        <v>0</v>
      </c>
      <c r="AJ13" s="40">
        <f>$F13*'Lines - Loading'!AI13/100</f>
        <v>0</v>
      </c>
      <c r="AK13" s="40">
        <f>$F13*'Lines - Loading'!AJ13/100</f>
        <v>0</v>
      </c>
      <c r="AL13" s="40">
        <f>$F13*'Lines - Loading'!AK13/100</f>
        <v>0</v>
      </c>
      <c r="AM13" s="40">
        <f>$F13*'Lines - Loading'!AL13/100</f>
        <v>0</v>
      </c>
      <c r="AN13" s="40">
        <f>$F13*'Lines - Loading'!AM13/100</f>
        <v>0</v>
      </c>
      <c r="AO13" s="40">
        <f>$F13*'Lines - Loading'!AN13/100</f>
        <v>0</v>
      </c>
      <c r="AP13" s="40">
        <f>$F13*'Lines - Loading'!AO13/100</f>
        <v>0</v>
      </c>
      <c r="AQ13" s="40">
        <f>$F13*'Lines - Loading'!AP13/100</f>
        <v>0</v>
      </c>
      <c r="AR13" s="40">
        <f>$F13*'Lines - Loading'!AQ13/100</f>
        <v>0</v>
      </c>
      <c r="AS13" s="16"/>
      <c r="AT13" s="16">
        <f>$F13*'Lines - Loading'!AT13/100</f>
        <v>0</v>
      </c>
      <c r="AU13" s="16">
        <f>$F13*'Lines - Loading'!I13/100</f>
        <v>0</v>
      </c>
      <c r="AV13" s="16">
        <f>$F13*'Lines - Loading'!AU13/100</f>
        <v>0</v>
      </c>
      <c r="AW13" s="16">
        <f>$F13*'Lines - Loading'!AV13/100</f>
        <v>0</v>
      </c>
      <c r="AX13" s="16">
        <f>$F13*'Lines - Loading'!AW13/100</f>
        <v>0</v>
      </c>
      <c r="AY13" s="16">
        <f>$F13*'Lines - Loading'!AX13/100</f>
        <v>0</v>
      </c>
      <c r="AZ13" s="16">
        <f>$F13*'Lines - Loading'!AY13/100</f>
        <v>0</v>
      </c>
      <c r="BA13" s="16">
        <f>$F13*'Lines - Loading'!AZ13/100</f>
        <v>0</v>
      </c>
      <c r="BB13" s="16">
        <f>$F13*'Lines - Loading'!BA13/100</f>
        <v>0</v>
      </c>
      <c r="BC13" s="16">
        <f>$F13*'Lines - Loading'!BB13/100</f>
        <v>0</v>
      </c>
      <c r="BD13" s="16">
        <f>$F13*'Lines - Loading'!BC13/100</f>
        <v>0</v>
      </c>
      <c r="BE13" s="16">
        <f>$F13*'Lines - Loading'!BD13/100</f>
        <v>0</v>
      </c>
      <c r="BF13" s="16">
        <f>$F13*'Lines - Loading'!BE13/100</f>
        <v>0</v>
      </c>
      <c r="BG13" s="16">
        <f>$F13*'Lines - Loading'!BF13/100</f>
        <v>0</v>
      </c>
      <c r="BH13" s="16">
        <f>$F13*'Lines - Loading'!BG13/100</f>
        <v>0</v>
      </c>
      <c r="BI13" s="16">
        <f>$F13*'Lines - Loading'!BH13/100</f>
        <v>0</v>
      </c>
      <c r="BJ13" s="16"/>
      <c r="BK13" s="16"/>
      <c r="BL13" s="16"/>
      <c r="BM13" s="16"/>
      <c r="BN13" s="16"/>
    </row>
    <row r="14" spans="1:67" x14ac:dyDescent="0.25">
      <c r="D14" s="2" t="str">
        <f>'Lines - Loading'!C14</f>
        <v>chapelcross33kv</v>
      </c>
      <c r="E14" s="80" t="str">
        <f>'Lines - Loading'!E14</f>
        <v>CHAP3-_LOBI3B_1</v>
      </c>
      <c r="F14" s="41">
        <v>0.36495539999999999</v>
      </c>
      <c r="G14" s="39"/>
      <c r="H14" s="40">
        <f>$F14*'Lines - Loading'!G14/100</f>
        <v>0</v>
      </c>
      <c r="I14" s="40">
        <f>$F14*'Lines - Loading'!H14/100</f>
        <v>0</v>
      </c>
      <c r="J14" s="40">
        <f>$F14*'Lines - Loading'!I14/100</f>
        <v>0</v>
      </c>
      <c r="K14" s="40">
        <f>$F14*'Lines - Loading'!J14/100</f>
        <v>0</v>
      </c>
      <c r="L14" s="40">
        <f>$F14*'Lines - Loading'!K14/100</f>
        <v>0</v>
      </c>
      <c r="M14" s="40">
        <f>$F14*'Lines - Loading'!L14/100</f>
        <v>0</v>
      </c>
      <c r="N14" s="40">
        <f>$F14*'Lines - Loading'!M14/100</f>
        <v>0</v>
      </c>
      <c r="O14" s="40">
        <f>$F14*'Lines - Loading'!N14/100</f>
        <v>0</v>
      </c>
      <c r="P14" s="40">
        <f>$F14*'Lines - Loading'!O14/100</f>
        <v>0</v>
      </c>
      <c r="Q14" s="40">
        <f>$F14*'Lines - Loading'!P14/100</f>
        <v>0</v>
      </c>
      <c r="R14" s="40">
        <f>$F14*'Lines - Loading'!Q14/100</f>
        <v>0</v>
      </c>
      <c r="S14" s="40">
        <f>$F14*'Lines - Loading'!R14/100</f>
        <v>0</v>
      </c>
      <c r="T14" s="40">
        <f>$F14*'Lines - Loading'!S14/100</f>
        <v>0</v>
      </c>
      <c r="U14" s="40">
        <f>$F14*'Lines - Loading'!T14/100</f>
        <v>0</v>
      </c>
      <c r="V14" s="40">
        <f>$F14*'Lines - Loading'!U14/100</f>
        <v>0</v>
      </c>
      <c r="W14" s="40">
        <f>$F14*'Lines - Loading'!V14/100</f>
        <v>0</v>
      </c>
      <c r="X14" s="40">
        <f>$F14*'Lines - Loading'!W14/100</f>
        <v>0</v>
      </c>
      <c r="Y14" s="40">
        <f>$F14*'Lines - Loading'!X14/100</f>
        <v>0</v>
      </c>
      <c r="Z14" s="40">
        <f>$F14*'Lines - Loading'!Y14/100</f>
        <v>0</v>
      </c>
      <c r="AA14" s="40">
        <f>$F14*'Lines - Loading'!Z14/100</f>
        <v>0</v>
      </c>
      <c r="AB14" s="40">
        <f>$F14*'Lines - Loading'!AA14/100</f>
        <v>0</v>
      </c>
      <c r="AC14" s="40">
        <f>$F14*'Lines - Loading'!AB14/100</f>
        <v>0</v>
      </c>
      <c r="AD14" s="40">
        <f>$F14*'Lines - Loading'!AC14/100</f>
        <v>0</v>
      </c>
      <c r="AE14" s="40">
        <f>$F14*'Lines - Loading'!AD14/100</f>
        <v>0</v>
      </c>
      <c r="AF14" s="40">
        <f>$F14*'Lines - Loading'!AE14/100</f>
        <v>0</v>
      </c>
      <c r="AG14" s="40">
        <f>$F14*'Lines - Loading'!AF14/100</f>
        <v>0</v>
      </c>
      <c r="AH14" s="40">
        <f>$F14*'Lines - Loading'!AG14/100</f>
        <v>0</v>
      </c>
      <c r="AI14" s="40">
        <f>$F14*'Lines - Loading'!AH14/100</f>
        <v>0.28573609741070538</v>
      </c>
      <c r="AJ14" s="40">
        <f>$F14*'Lines - Loading'!AI14/100</f>
        <v>0.13289875391297945</v>
      </c>
      <c r="AK14" s="40">
        <f>$F14*'Lines - Loading'!AJ14/100</f>
        <v>0.21950361708107141</v>
      </c>
      <c r="AL14" s="40">
        <f>$F14*'Lines - Loading'!AK14/100</f>
        <v>0.18310383903535216</v>
      </c>
      <c r="AM14" s="40">
        <f>$F14*'Lines - Loading'!AL14/100</f>
        <v>0.18310383903535216</v>
      </c>
      <c r="AN14" s="40">
        <f>$F14*'Lines - Loading'!AM14/100</f>
        <v>0.18310383903535216</v>
      </c>
      <c r="AO14" s="40">
        <f>$F14*'Lines - Loading'!AN14/100</f>
        <v>0.18310383903535216</v>
      </c>
      <c r="AP14" s="40">
        <f>$F14*'Lines - Loading'!AO14/100</f>
        <v>0.18310383903535216</v>
      </c>
      <c r="AQ14" s="40">
        <f>$F14*'Lines - Loading'!AP14/100</f>
        <v>0.18310383903535216</v>
      </c>
      <c r="AR14" s="40">
        <f>$F14*'Lines - Loading'!AQ14/100</f>
        <v>0.18310383903535216</v>
      </c>
      <c r="AS14" s="16"/>
      <c r="AT14" s="16">
        <f>$F14*'Lines - Loading'!AT14/100</f>
        <v>0</v>
      </c>
      <c r="AU14" s="16">
        <f>$F14*'Lines - Loading'!I14/100</f>
        <v>0</v>
      </c>
      <c r="AV14" s="16">
        <f>$F14*'Lines - Loading'!AU14/100</f>
        <v>0</v>
      </c>
      <c r="AW14" s="16">
        <f>$F14*'Lines - Loading'!AV14/100</f>
        <v>0</v>
      </c>
      <c r="AX14" s="16">
        <f>$F14*'Lines - Loading'!AW14/100</f>
        <v>0</v>
      </c>
      <c r="AY14" s="16">
        <f>$F14*'Lines - Loading'!AX14/100</f>
        <v>0</v>
      </c>
      <c r="AZ14" s="16">
        <f>$F14*'Lines - Loading'!AY14/100</f>
        <v>0</v>
      </c>
      <c r="BA14" s="16">
        <f>$F14*'Lines - Loading'!AZ14/100</f>
        <v>0</v>
      </c>
      <c r="BB14" s="16">
        <f>$F14*'Lines - Loading'!BA14/100</f>
        <v>0</v>
      </c>
      <c r="BC14" s="16">
        <f>$F14*'Lines - Loading'!BB14/100</f>
        <v>0</v>
      </c>
      <c r="BD14" s="16">
        <f>$F14*'Lines - Loading'!BC14/100</f>
        <v>0</v>
      </c>
      <c r="BE14" s="16">
        <f>$F14*'Lines - Loading'!BD14/100</f>
        <v>0</v>
      </c>
      <c r="BF14" s="16">
        <f>$F14*'Lines - Loading'!BE14/100</f>
        <v>0.28573609741070538</v>
      </c>
      <c r="BG14" s="16">
        <f>$F14*'Lines - Loading'!BF14/100</f>
        <v>0.13289875391297945</v>
      </c>
      <c r="BH14" s="16">
        <f>$F14*'Lines - Loading'!BG14/100</f>
        <v>0.21950361708107141</v>
      </c>
      <c r="BI14" s="16">
        <f>$F14*'Lines - Loading'!BH14/100</f>
        <v>0.18310383903535216</v>
      </c>
      <c r="BJ14" s="16"/>
      <c r="BK14" s="16"/>
      <c r="BL14" s="16"/>
      <c r="BM14" s="16"/>
      <c r="BN14" s="16"/>
    </row>
    <row r="15" spans="1:67" x14ac:dyDescent="0.25">
      <c r="D15" s="2" t="str">
        <f>'Lines - Loading'!C15</f>
        <v>chapelcross33kv</v>
      </c>
      <c r="E15" s="80" t="str">
        <f>'Lines - Loading'!E15</f>
        <v>CHAP3-_CHAPX1_1</v>
      </c>
      <c r="F15" s="41">
        <v>0.4309132</v>
      </c>
      <c r="G15" s="39"/>
      <c r="H15" s="40">
        <f>$F15*'Lines - Loading'!G15/100</f>
        <v>0</v>
      </c>
      <c r="I15" s="40">
        <f>$F15*'Lines - Loading'!H15/100</f>
        <v>0</v>
      </c>
      <c r="J15" s="40">
        <f>$F15*'Lines - Loading'!I15/100</f>
        <v>0</v>
      </c>
      <c r="K15" s="40">
        <f>$F15*'Lines - Loading'!J15/100</f>
        <v>0</v>
      </c>
      <c r="L15" s="40">
        <f>$F15*'Lines - Loading'!K15/100</f>
        <v>0</v>
      </c>
      <c r="M15" s="40">
        <f>$F15*'Lines - Loading'!L15/100</f>
        <v>0</v>
      </c>
      <c r="N15" s="40">
        <f>$F15*'Lines - Loading'!M15/100</f>
        <v>0</v>
      </c>
      <c r="O15" s="40">
        <f>$F15*'Lines - Loading'!N15/100</f>
        <v>0</v>
      </c>
      <c r="P15" s="40">
        <f>$F15*'Lines - Loading'!O15/100</f>
        <v>0</v>
      </c>
      <c r="Q15" s="40">
        <f>$F15*'Lines - Loading'!P15/100</f>
        <v>0</v>
      </c>
      <c r="R15" s="40">
        <f>$F15*'Lines - Loading'!Q15/100</f>
        <v>0</v>
      </c>
      <c r="S15" s="40">
        <f>$F15*'Lines - Loading'!R15/100</f>
        <v>0</v>
      </c>
      <c r="T15" s="40">
        <f>$F15*'Lines - Loading'!S15/100</f>
        <v>0</v>
      </c>
      <c r="U15" s="40">
        <f>$F15*'Lines - Loading'!T15/100</f>
        <v>0</v>
      </c>
      <c r="V15" s="40">
        <f>$F15*'Lines - Loading'!U15/100</f>
        <v>0</v>
      </c>
      <c r="W15" s="40">
        <f>$F15*'Lines - Loading'!V15/100</f>
        <v>0</v>
      </c>
      <c r="X15" s="40">
        <f>$F15*'Lines - Loading'!W15/100</f>
        <v>0</v>
      </c>
      <c r="Y15" s="40">
        <f>$F15*'Lines - Loading'!X15/100</f>
        <v>0</v>
      </c>
      <c r="Z15" s="40">
        <f>$F15*'Lines - Loading'!Y15/100</f>
        <v>0</v>
      </c>
      <c r="AA15" s="40">
        <f>$F15*'Lines - Loading'!Z15/100</f>
        <v>0</v>
      </c>
      <c r="AB15" s="40">
        <f>$F15*'Lines - Loading'!AA15/100</f>
        <v>0</v>
      </c>
      <c r="AC15" s="40">
        <f>$F15*'Lines - Loading'!AB15/100</f>
        <v>0</v>
      </c>
      <c r="AD15" s="40">
        <f>$F15*'Lines - Loading'!AC15/100</f>
        <v>0</v>
      </c>
      <c r="AE15" s="40">
        <f>$F15*'Lines - Loading'!AD15/100</f>
        <v>0</v>
      </c>
      <c r="AF15" s="40">
        <f>$F15*'Lines - Loading'!AE15/100</f>
        <v>0</v>
      </c>
      <c r="AG15" s="40">
        <f>$F15*'Lines - Loading'!AF15/100</f>
        <v>0.28312797364971187</v>
      </c>
      <c r="AH15" s="40">
        <f>$F15*'Lines - Loading'!AG15/100</f>
        <v>0.28312797364971187</v>
      </c>
      <c r="AI15" s="40">
        <f>$F15*'Lines - Loading'!AH15/100</f>
        <v>0.28312797364971187</v>
      </c>
      <c r="AJ15" s="40">
        <f>$F15*'Lines - Loading'!AI15/100</f>
        <v>0.27499638780334718</v>
      </c>
      <c r="AK15" s="40">
        <f>$F15*'Lines - Loading'!AJ15/100</f>
        <v>0.23646305971076337</v>
      </c>
      <c r="AL15" s="40">
        <f>$F15*'Lines - Loading'!AK15/100</f>
        <v>0.19159093047080333</v>
      </c>
      <c r="AM15" s="40">
        <f>$F15*'Lines - Loading'!AL15/100</f>
        <v>0.19159093047080333</v>
      </c>
      <c r="AN15" s="40">
        <f>$F15*'Lines - Loading'!AM15/100</f>
        <v>0.19159093047080333</v>
      </c>
      <c r="AO15" s="40">
        <f>$F15*'Lines - Loading'!AN15/100</f>
        <v>0.19159093047080333</v>
      </c>
      <c r="AP15" s="40">
        <f>$F15*'Lines - Loading'!AO15/100</f>
        <v>0.19159093047080333</v>
      </c>
      <c r="AQ15" s="40">
        <f>$F15*'Lines - Loading'!AP15/100</f>
        <v>0.19159093047080333</v>
      </c>
      <c r="AR15" s="40">
        <f>$F15*'Lines - Loading'!AQ15/100</f>
        <v>0.19159093047080333</v>
      </c>
      <c r="AS15" s="16"/>
      <c r="AT15" s="16">
        <f>$F15*'Lines - Loading'!AT15/100</f>
        <v>0</v>
      </c>
      <c r="AU15" s="16">
        <f>$F15*'Lines - Loading'!I15/100</f>
        <v>0</v>
      </c>
      <c r="AV15" s="16">
        <f>$F15*'Lines - Loading'!AU15/100</f>
        <v>0</v>
      </c>
      <c r="AW15" s="16">
        <f>$F15*'Lines - Loading'!AV15/100</f>
        <v>0</v>
      </c>
      <c r="AX15" s="16">
        <f>$F15*'Lines - Loading'!AW15/100</f>
        <v>0</v>
      </c>
      <c r="AY15" s="16">
        <f>$F15*'Lines - Loading'!AX15/100</f>
        <v>0</v>
      </c>
      <c r="AZ15" s="16">
        <f>$F15*'Lines - Loading'!AY15/100</f>
        <v>0</v>
      </c>
      <c r="BA15" s="16">
        <f>$F15*'Lines - Loading'!AZ15/100</f>
        <v>0</v>
      </c>
      <c r="BB15" s="16">
        <f>$F15*'Lines - Loading'!BA15/100</f>
        <v>0</v>
      </c>
      <c r="BC15" s="16">
        <f>$F15*'Lines - Loading'!BB15/100</f>
        <v>0</v>
      </c>
      <c r="BD15" s="16">
        <f>$F15*'Lines - Loading'!BC15/100</f>
        <v>0</v>
      </c>
      <c r="BE15" s="16">
        <f>$F15*'Lines - Loading'!BD15/100</f>
        <v>0</v>
      </c>
      <c r="BF15" s="16">
        <f>$F15*'Lines - Loading'!BE15/100</f>
        <v>0.28312797364971187</v>
      </c>
      <c r="BG15" s="16">
        <f>$F15*'Lines - Loading'!BF15/100</f>
        <v>0.27499638780334718</v>
      </c>
      <c r="BH15" s="16">
        <f>$F15*'Lines - Loading'!BG15/100</f>
        <v>0.23646305971076337</v>
      </c>
      <c r="BI15" s="16">
        <f>$F15*'Lines - Loading'!BH15/100</f>
        <v>0.19159093047080333</v>
      </c>
      <c r="BJ15" s="16"/>
      <c r="BK15" s="16"/>
      <c r="BL15" s="16"/>
      <c r="BM15" s="16"/>
      <c r="BN15" s="16"/>
    </row>
    <row r="16" spans="1:67" x14ac:dyDescent="0.25">
      <c r="D16" s="2" t="str">
        <f>'Lines - Loading'!C16</f>
        <v>chapelcross33kv</v>
      </c>
      <c r="E16" s="80" t="str">
        <f>'Lines - Loading'!E16</f>
        <v>CHAPX4_KIBAT1_1</v>
      </c>
      <c r="F16" s="41">
        <v>0.31106929999999999</v>
      </c>
      <c r="G16" s="39"/>
      <c r="H16" s="40">
        <f>$F16*'Lines - Loading'!G16/100</f>
        <v>0</v>
      </c>
      <c r="I16" s="40">
        <f>$F16*'Lines - Loading'!H16/100</f>
        <v>0</v>
      </c>
      <c r="J16" s="40">
        <f>$F16*'Lines - Loading'!I16/100</f>
        <v>0</v>
      </c>
      <c r="K16" s="40">
        <f>$F16*'Lines - Loading'!J16/100</f>
        <v>0</v>
      </c>
      <c r="L16" s="40">
        <f>$F16*'Lines - Loading'!K16/100</f>
        <v>0</v>
      </c>
      <c r="M16" s="40">
        <f>$F16*'Lines - Loading'!L16/100</f>
        <v>0</v>
      </c>
      <c r="N16" s="40">
        <f>$F16*'Lines - Loading'!M16/100</f>
        <v>0</v>
      </c>
      <c r="O16" s="40">
        <f>$F16*'Lines - Loading'!N16/100</f>
        <v>0</v>
      </c>
      <c r="P16" s="40">
        <f>$F16*'Lines - Loading'!O16/100</f>
        <v>0</v>
      </c>
      <c r="Q16" s="40">
        <f>$F16*'Lines - Loading'!P16/100</f>
        <v>0</v>
      </c>
      <c r="R16" s="40">
        <f>$F16*'Lines - Loading'!Q16/100</f>
        <v>0</v>
      </c>
      <c r="S16" s="40">
        <f>$F16*'Lines - Loading'!R16/100</f>
        <v>0</v>
      </c>
      <c r="T16" s="40">
        <f>$F16*'Lines - Loading'!S16/100</f>
        <v>0</v>
      </c>
      <c r="U16" s="40">
        <f>$F16*'Lines - Loading'!T16/100</f>
        <v>0</v>
      </c>
      <c r="V16" s="40">
        <f>$F16*'Lines - Loading'!U16/100</f>
        <v>0</v>
      </c>
      <c r="W16" s="40">
        <f>$F16*'Lines - Loading'!V16/100</f>
        <v>0</v>
      </c>
      <c r="X16" s="40">
        <f>$F16*'Lines - Loading'!W16/100</f>
        <v>0</v>
      </c>
      <c r="Y16" s="40">
        <f>$F16*'Lines - Loading'!X16/100</f>
        <v>0</v>
      </c>
      <c r="Z16" s="40">
        <f>$F16*'Lines - Loading'!Y16/100</f>
        <v>0</v>
      </c>
      <c r="AA16" s="40">
        <f>$F16*'Lines - Loading'!Z16/100</f>
        <v>0</v>
      </c>
      <c r="AB16" s="40">
        <f>$F16*'Lines - Loading'!AA16/100</f>
        <v>0</v>
      </c>
      <c r="AC16" s="40">
        <f>$F16*'Lines - Loading'!AB16/100</f>
        <v>0</v>
      </c>
      <c r="AD16" s="40">
        <f>$F16*'Lines - Loading'!AC16/100</f>
        <v>0</v>
      </c>
      <c r="AE16" s="40">
        <f>$F16*'Lines - Loading'!AD16/100</f>
        <v>0</v>
      </c>
      <c r="AF16" s="40">
        <f>$F16*'Lines - Loading'!AE16/100</f>
        <v>0</v>
      </c>
      <c r="AG16" s="40">
        <f>$F16*'Lines - Loading'!AF16/100</f>
        <v>0</v>
      </c>
      <c r="AH16" s="40">
        <f>$F16*'Lines - Loading'!AG16/100</f>
        <v>0</v>
      </c>
      <c r="AI16" s="40">
        <f>$F16*'Lines - Loading'!AH16/100</f>
        <v>0</v>
      </c>
      <c r="AJ16" s="40">
        <f>$F16*'Lines - Loading'!AI16/100</f>
        <v>5.3951794248472851E-2</v>
      </c>
      <c r="AK16" s="40">
        <f>$F16*'Lines - Loading'!AJ16/100</f>
        <v>3.9642100569131929E-2</v>
      </c>
      <c r="AL16" s="40">
        <f>$F16*'Lines - Loading'!AK16/100</f>
        <v>2.5691824070646713E-2</v>
      </c>
      <c r="AM16" s="40">
        <f>$F16*'Lines - Loading'!AL16/100</f>
        <v>2.5691824070646713E-2</v>
      </c>
      <c r="AN16" s="40">
        <f>$F16*'Lines - Loading'!AM16/100</f>
        <v>2.5691824070646713E-2</v>
      </c>
      <c r="AO16" s="40">
        <f>$F16*'Lines - Loading'!AN16/100</f>
        <v>2.5691824070646713E-2</v>
      </c>
      <c r="AP16" s="40">
        <f>$F16*'Lines - Loading'!AO16/100</f>
        <v>2.5691824070646713E-2</v>
      </c>
      <c r="AQ16" s="40">
        <f>$F16*'Lines - Loading'!AP16/100</f>
        <v>2.5691824070646713E-2</v>
      </c>
      <c r="AR16" s="40">
        <f>$F16*'Lines - Loading'!AQ16/100</f>
        <v>2.5691824070646713E-2</v>
      </c>
      <c r="AS16" s="16"/>
      <c r="AT16" s="16">
        <f>$F16*'Lines - Loading'!AT16/100</f>
        <v>0</v>
      </c>
      <c r="AU16" s="16">
        <f>$F16*'Lines - Loading'!I16/100</f>
        <v>0</v>
      </c>
      <c r="AV16" s="16">
        <f>$F16*'Lines - Loading'!AU16/100</f>
        <v>0</v>
      </c>
      <c r="AW16" s="16">
        <f>$F16*'Lines - Loading'!AV16/100</f>
        <v>0</v>
      </c>
      <c r="AX16" s="16">
        <f>$F16*'Lines - Loading'!AW16/100</f>
        <v>0</v>
      </c>
      <c r="AY16" s="16">
        <f>$F16*'Lines - Loading'!AX16/100</f>
        <v>0</v>
      </c>
      <c r="AZ16" s="16">
        <f>$F16*'Lines - Loading'!AY16/100</f>
        <v>0</v>
      </c>
      <c r="BA16" s="16">
        <f>$F16*'Lines - Loading'!AZ16/100</f>
        <v>0</v>
      </c>
      <c r="BB16" s="16">
        <f>$F16*'Lines - Loading'!BA16/100</f>
        <v>0</v>
      </c>
      <c r="BC16" s="16">
        <f>$F16*'Lines - Loading'!BB16/100</f>
        <v>0</v>
      </c>
      <c r="BD16" s="16">
        <f>$F16*'Lines - Loading'!BC16/100</f>
        <v>0</v>
      </c>
      <c r="BE16" s="16">
        <f>$F16*'Lines - Loading'!BD16/100</f>
        <v>0</v>
      </c>
      <c r="BF16" s="16">
        <f>$F16*'Lines - Loading'!BE16/100</f>
        <v>0</v>
      </c>
      <c r="BG16" s="16">
        <f>$F16*'Lines - Loading'!BF16/100</f>
        <v>5.3951794248472851E-2</v>
      </c>
      <c r="BH16" s="16">
        <f>$F16*'Lines - Loading'!BG16/100</f>
        <v>3.9642100569131929E-2</v>
      </c>
      <c r="BI16" s="16">
        <f>$F16*'Lines - Loading'!BH16/100</f>
        <v>2.5691824070646713E-2</v>
      </c>
      <c r="BJ16" s="16"/>
      <c r="BK16" s="16"/>
      <c r="BL16" s="16"/>
      <c r="BM16" s="16"/>
      <c r="BN16" s="16"/>
    </row>
    <row r="17" spans="4:66" x14ac:dyDescent="0.25">
      <c r="D17" s="2" t="str">
        <f>'Lines - Loading'!C17</f>
        <v>chapelcross33kv</v>
      </c>
      <c r="E17" s="80" t="str">
        <f>'Lines - Loading'!E17</f>
        <v>CHAPX4_MOFTT1_1</v>
      </c>
      <c r="F17" s="41">
        <v>0.31106929999999999</v>
      </c>
      <c r="G17" s="39"/>
      <c r="H17" s="40">
        <f>$F17*'Lines - Loading'!G17/100</f>
        <v>0</v>
      </c>
      <c r="I17" s="40">
        <f>$F17*'Lines - Loading'!H17/100</f>
        <v>0</v>
      </c>
      <c r="J17" s="40">
        <f>$F17*'Lines - Loading'!I17/100</f>
        <v>0</v>
      </c>
      <c r="K17" s="40">
        <f>$F17*'Lines - Loading'!J17/100</f>
        <v>0</v>
      </c>
      <c r="L17" s="40">
        <f>$F17*'Lines - Loading'!K17/100</f>
        <v>0</v>
      </c>
      <c r="M17" s="40">
        <f>$F17*'Lines - Loading'!L17/100</f>
        <v>0</v>
      </c>
      <c r="N17" s="40">
        <f>$F17*'Lines - Loading'!M17/100</f>
        <v>0</v>
      </c>
      <c r="O17" s="40">
        <f>$F17*'Lines - Loading'!N17/100</f>
        <v>0</v>
      </c>
      <c r="P17" s="40">
        <f>$F17*'Lines - Loading'!O17/100</f>
        <v>0</v>
      </c>
      <c r="Q17" s="40">
        <f>$F17*'Lines - Loading'!P17/100</f>
        <v>0</v>
      </c>
      <c r="R17" s="40">
        <f>$F17*'Lines - Loading'!Q17/100</f>
        <v>0</v>
      </c>
      <c r="S17" s="40">
        <f>$F17*'Lines - Loading'!R17/100</f>
        <v>0</v>
      </c>
      <c r="T17" s="40">
        <f>$F17*'Lines - Loading'!S17/100</f>
        <v>0</v>
      </c>
      <c r="U17" s="40">
        <f>$F17*'Lines - Loading'!T17/100</f>
        <v>0</v>
      </c>
      <c r="V17" s="40">
        <f>$F17*'Lines - Loading'!U17/100</f>
        <v>0</v>
      </c>
      <c r="W17" s="40">
        <f>$F17*'Lines - Loading'!V17/100</f>
        <v>0</v>
      </c>
      <c r="X17" s="40">
        <f>$F17*'Lines - Loading'!W17/100</f>
        <v>0</v>
      </c>
      <c r="Y17" s="40">
        <f>$F17*'Lines - Loading'!X17/100</f>
        <v>0</v>
      </c>
      <c r="Z17" s="40">
        <f>$F17*'Lines - Loading'!Y17/100</f>
        <v>0</v>
      </c>
      <c r="AA17" s="40">
        <f>$F17*'Lines - Loading'!Z17/100</f>
        <v>0</v>
      </c>
      <c r="AB17" s="40">
        <f>$F17*'Lines - Loading'!AA17/100</f>
        <v>0</v>
      </c>
      <c r="AC17" s="40">
        <f>$F17*'Lines - Loading'!AB17/100</f>
        <v>0</v>
      </c>
      <c r="AD17" s="40">
        <f>$F17*'Lines - Loading'!AC17/100</f>
        <v>0</v>
      </c>
      <c r="AE17" s="40">
        <f>$F17*'Lines - Loading'!AD17/100</f>
        <v>0</v>
      </c>
      <c r="AF17" s="40">
        <f>$F17*'Lines - Loading'!AE17/100</f>
        <v>0</v>
      </c>
      <c r="AG17" s="40">
        <f>$F17*'Lines - Loading'!AF17/100</f>
        <v>0</v>
      </c>
      <c r="AH17" s="40">
        <f>$F17*'Lines - Loading'!AG17/100</f>
        <v>0</v>
      </c>
      <c r="AI17" s="40">
        <f>$F17*'Lines - Loading'!AH17/100</f>
        <v>0</v>
      </c>
      <c r="AJ17" s="40">
        <f>$F17*'Lines - Loading'!AI17/100</f>
        <v>8.5366674550714436E-2</v>
      </c>
      <c r="AK17" s="40">
        <f>$F17*'Lines - Loading'!AJ17/100</f>
        <v>6.2133680445036227E-2</v>
      </c>
      <c r="AL17" s="40">
        <f>$F17*'Lines - Loading'!AK17/100</f>
        <v>3.6021473340748913E-2</v>
      </c>
      <c r="AM17" s="40">
        <f>$F17*'Lines - Loading'!AL17/100</f>
        <v>3.6021473340748913E-2</v>
      </c>
      <c r="AN17" s="40">
        <f>$F17*'Lines - Loading'!AM17/100</f>
        <v>3.6021473340748913E-2</v>
      </c>
      <c r="AO17" s="40">
        <f>$F17*'Lines - Loading'!AN17/100</f>
        <v>3.6021473340748913E-2</v>
      </c>
      <c r="AP17" s="40">
        <f>$F17*'Lines - Loading'!AO17/100</f>
        <v>3.6021473340748913E-2</v>
      </c>
      <c r="AQ17" s="40">
        <f>$F17*'Lines - Loading'!AP17/100</f>
        <v>3.6021473340748913E-2</v>
      </c>
      <c r="AR17" s="40">
        <f>$F17*'Lines - Loading'!AQ17/100</f>
        <v>3.6021473340748913E-2</v>
      </c>
      <c r="AS17" s="16"/>
      <c r="AT17" s="16">
        <f>$F17*'Lines - Loading'!AT17/100</f>
        <v>0</v>
      </c>
      <c r="AU17" s="16">
        <f>$F17*'Lines - Loading'!I17/100</f>
        <v>0</v>
      </c>
      <c r="AV17" s="16">
        <f>$F17*'Lines - Loading'!AU17/100</f>
        <v>0</v>
      </c>
      <c r="AW17" s="16">
        <f>$F17*'Lines - Loading'!AV17/100</f>
        <v>0</v>
      </c>
      <c r="AX17" s="16">
        <f>$F17*'Lines - Loading'!AW17/100</f>
        <v>0</v>
      </c>
      <c r="AY17" s="16">
        <f>$F17*'Lines - Loading'!AX17/100</f>
        <v>0</v>
      </c>
      <c r="AZ17" s="16">
        <f>$F17*'Lines - Loading'!AY17/100</f>
        <v>0</v>
      </c>
      <c r="BA17" s="16">
        <f>$F17*'Lines - Loading'!AZ17/100</f>
        <v>0</v>
      </c>
      <c r="BB17" s="16">
        <f>$F17*'Lines - Loading'!BA17/100</f>
        <v>0</v>
      </c>
      <c r="BC17" s="16">
        <f>$F17*'Lines - Loading'!BB17/100</f>
        <v>0</v>
      </c>
      <c r="BD17" s="16">
        <f>$F17*'Lines - Loading'!BC17/100</f>
        <v>0</v>
      </c>
      <c r="BE17" s="16">
        <f>$F17*'Lines - Loading'!BD17/100</f>
        <v>0</v>
      </c>
      <c r="BF17" s="16">
        <f>$F17*'Lines - Loading'!BE17/100</f>
        <v>0</v>
      </c>
      <c r="BG17" s="16">
        <f>$F17*'Lines - Loading'!BF17/100</f>
        <v>8.5366674550714436E-2</v>
      </c>
      <c r="BH17" s="16">
        <f>$F17*'Lines - Loading'!BG17/100</f>
        <v>6.2133680445036227E-2</v>
      </c>
      <c r="BI17" s="16">
        <f>$F17*'Lines - Loading'!BH17/100</f>
        <v>3.6021473340748913E-2</v>
      </c>
      <c r="BJ17" s="16"/>
      <c r="BK17" s="16"/>
      <c r="BL17" s="16"/>
      <c r="BM17" s="16"/>
      <c r="BN17" s="16"/>
    </row>
    <row r="18" spans="4:66" x14ac:dyDescent="0.25">
      <c r="D18" s="2" t="str">
        <f>'Lines - Loading'!C18</f>
        <v>chapelcross33kv</v>
      </c>
      <c r="E18" s="80" t="str">
        <f>'Lines - Loading'!E18</f>
        <v>CHAP3-_CHAPX3_1</v>
      </c>
      <c r="F18" s="41">
        <v>0.4309132</v>
      </c>
      <c r="G18" s="39"/>
      <c r="H18" s="40">
        <f>$F18*'Lines - Loading'!G18/100</f>
        <v>0</v>
      </c>
      <c r="I18" s="40">
        <f>$F18*'Lines - Loading'!H18/100</f>
        <v>0</v>
      </c>
      <c r="J18" s="40">
        <f>$F18*'Lines - Loading'!I18/100</f>
        <v>0</v>
      </c>
      <c r="K18" s="40">
        <f>$F18*'Lines - Loading'!J18/100</f>
        <v>0</v>
      </c>
      <c r="L18" s="40">
        <f>$F18*'Lines - Loading'!K18/100</f>
        <v>0</v>
      </c>
      <c r="M18" s="40">
        <f>$F18*'Lines - Loading'!L18/100</f>
        <v>0</v>
      </c>
      <c r="N18" s="40">
        <f>$F18*'Lines - Loading'!M18/100</f>
        <v>0</v>
      </c>
      <c r="O18" s="40">
        <f>$F18*'Lines - Loading'!N18/100</f>
        <v>0</v>
      </c>
      <c r="P18" s="40">
        <f>$F18*'Lines - Loading'!O18/100</f>
        <v>0</v>
      </c>
      <c r="Q18" s="40">
        <f>$F18*'Lines - Loading'!P18/100</f>
        <v>0</v>
      </c>
      <c r="R18" s="40">
        <f>$F18*'Lines - Loading'!Q18/100</f>
        <v>0</v>
      </c>
      <c r="S18" s="40">
        <f>$F18*'Lines - Loading'!R18/100</f>
        <v>0</v>
      </c>
      <c r="T18" s="40">
        <f>$F18*'Lines - Loading'!S18/100</f>
        <v>0</v>
      </c>
      <c r="U18" s="40">
        <f>$F18*'Lines - Loading'!T18/100</f>
        <v>0</v>
      </c>
      <c r="V18" s="40">
        <f>$F18*'Lines - Loading'!U18/100</f>
        <v>0</v>
      </c>
      <c r="W18" s="40">
        <f>$F18*'Lines - Loading'!V18/100</f>
        <v>0</v>
      </c>
      <c r="X18" s="40">
        <f>$F18*'Lines - Loading'!W18/100</f>
        <v>0</v>
      </c>
      <c r="Y18" s="40">
        <f>$F18*'Lines - Loading'!X18/100</f>
        <v>0</v>
      </c>
      <c r="Z18" s="40">
        <f>$F18*'Lines - Loading'!Y18/100</f>
        <v>0</v>
      </c>
      <c r="AA18" s="40">
        <f>$F18*'Lines - Loading'!Z18/100</f>
        <v>0</v>
      </c>
      <c r="AB18" s="40">
        <f>$F18*'Lines - Loading'!AA18/100</f>
        <v>0</v>
      </c>
      <c r="AC18" s="40">
        <f>$F18*'Lines - Loading'!AB18/100</f>
        <v>0</v>
      </c>
      <c r="AD18" s="40">
        <f>$F18*'Lines - Loading'!AC18/100</f>
        <v>0</v>
      </c>
      <c r="AE18" s="40">
        <f>$F18*'Lines - Loading'!AD18/100</f>
        <v>3.9016516565791061E-2</v>
      </c>
      <c r="AF18" s="40">
        <f>$F18*'Lines - Loading'!AE18/100</f>
        <v>3.9016516565791061E-2</v>
      </c>
      <c r="AG18" s="40">
        <f>$F18*'Lines - Loading'!AF18/100</f>
        <v>2.0864496619657752E-2</v>
      </c>
      <c r="AH18" s="40">
        <f>$F18*'Lines - Loading'!AG18/100</f>
        <v>2.0864496619657752E-2</v>
      </c>
      <c r="AI18" s="40">
        <f>$F18*'Lines - Loading'!AH18/100</f>
        <v>2.0864496619657752E-2</v>
      </c>
      <c r="AJ18" s="40">
        <f>$F18*'Lines - Loading'!AI18/100</f>
        <v>2.0656237190593195E-2</v>
      </c>
      <c r="AK18" s="40">
        <f>$F18*'Lines - Loading'!AJ18/100</f>
        <v>2.0689671311144311E-2</v>
      </c>
      <c r="AL18" s="40">
        <f>$F18*'Lines - Loading'!AK18/100</f>
        <v>0.10579505006778986</v>
      </c>
      <c r="AM18" s="40">
        <f>$F18*'Lines - Loading'!AL18/100</f>
        <v>0.10579505006778986</v>
      </c>
      <c r="AN18" s="40">
        <f>$F18*'Lines - Loading'!AM18/100</f>
        <v>0.10579505006778986</v>
      </c>
      <c r="AO18" s="40">
        <f>$F18*'Lines - Loading'!AN18/100</f>
        <v>0.10579505006778986</v>
      </c>
      <c r="AP18" s="40">
        <f>$F18*'Lines - Loading'!AO18/100</f>
        <v>0.10579505006778986</v>
      </c>
      <c r="AQ18" s="40">
        <f>$F18*'Lines - Loading'!AP18/100</f>
        <v>0.10579505006778986</v>
      </c>
      <c r="AR18" s="40">
        <f>$F18*'Lines - Loading'!AQ18/100</f>
        <v>0.10579505006778986</v>
      </c>
      <c r="AS18" s="16"/>
      <c r="AT18" s="16">
        <f>$F18*'Lines - Loading'!AT18/100</f>
        <v>0</v>
      </c>
      <c r="AU18" s="16">
        <f>$F18*'Lines - Loading'!I18/100</f>
        <v>0</v>
      </c>
      <c r="AV18" s="16">
        <f>$F18*'Lines - Loading'!AU18/100</f>
        <v>0</v>
      </c>
      <c r="AW18" s="16">
        <f>$F18*'Lines - Loading'!AV18/100</f>
        <v>0</v>
      </c>
      <c r="AX18" s="16">
        <f>$F18*'Lines - Loading'!AW18/100</f>
        <v>0</v>
      </c>
      <c r="AY18" s="16">
        <f>$F18*'Lines - Loading'!AX18/100</f>
        <v>0</v>
      </c>
      <c r="AZ18" s="16">
        <f>$F18*'Lines - Loading'!AY18/100</f>
        <v>0</v>
      </c>
      <c r="BA18" s="16">
        <f>$F18*'Lines - Loading'!AZ18/100</f>
        <v>0</v>
      </c>
      <c r="BB18" s="16">
        <f>$F18*'Lines - Loading'!BA18/100</f>
        <v>0</v>
      </c>
      <c r="BC18" s="16">
        <f>$F18*'Lines - Loading'!BB18/100</f>
        <v>0</v>
      </c>
      <c r="BD18" s="16">
        <f>$F18*'Lines - Loading'!BC18/100</f>
        <v>0</v>
      </c>
      <c r="BE18" s="16">
        <f>$F18*'Lines - Loading'!BD18/100</f>
        <v>3.9016516565791061E-2</v>
      </c>
      <c r="BF18" s="16">
        <f>$F18*'Lines - Loading'!BE18/100</f>
        <v>2.0864496619657752E-2</v>
      </c>
      <c r="BG18" s="16">
        <f>$F18*'Lines - Loading'!BF18/100</f>
        <v>2.0656237190593195E-2</v>
      </c>
      <c r="BH18" s="16">
        <f>$F18*'Lines - Loading'!BG18/100</f>
        <v>2.0689671311144311E-2</v>
      </c>
      <c r="BI18" s="16">
        <f>$F18*'Lines - Loading'!BH18/100</f>
        <v>0.10579505006778986</v>
      </c>
      <c r="BJ18" s="16"/>
      <c r="BK18" s="16"/>
      <c r="BL18" s="16"/>
      <c r="BM18" s="16"/>
      <c r="BN18" s="16"/>
    </row>
    <row r="19" spans="4:66" x14ac:dyDescent="0.25">
      <c r="D19" s="2" t="str">
        <f>'Lines - Loading'!C19</f>
        <v>chapelcross33kv</v>
      </c>
      <c r="E19" s="80" t="str">
        <f>'Lines - Loading'!E19</f>
        <v>GRNA3A_GRNAT1_1</v>
      </c>
      <c r="F19" s="41">
        <v>17.477969999999999</v>
      </c>
      <c r="G19" s="39"/>
      <c r="H19" s="40">
        <f>$F19*'Lines - Loading'!G19/100</f>
        <v>0</v>
      </c>
      <c r="I19" s="40">
        <f>$F19*'Lines - Loading'!H19/100</f>
        <v>0</v>
      </c>
      <c r="J19" s="40">
        <f>$F19*'Lines - Loading'!I19/100</f>
        <v>0</v>
      </c>
      <c r="K19" s="40">
        <f>$F19*'Lines - Loading'!J19/100</f>
        <v>0</v>
      </c>
      <c r="L19" s="40">
        <f>$F19*'Lines - Loading'!K19/100</f>
        <v>0</v>
      </c>
      <c r="M19" s="40">
        <f>$F19*'Lines - Loading'!L19/100</f>
        <v>0</v>
      </c>
      <c r="N19" s="40">
        <f>$F19*'Lines - Loading'!M19/100</f>
        <v>0</v>
      </c>
      <c r="O19" s="40">
        <f>$F19*'Lines - Loading'!N19/100</f>
        <v>0</v>
      </c>
      <c r="P19" s="40">
        <f>$F19*'Lines - Loading'!O19/100</f>
        <v>0</v>
      </c>
      <c r="Q19" s="40">
        <f>$F19*'Lines - Loading'!P19/100</f>
        <v>0</v>
      </c>
      <c r="R19" s="40">
        <f>$F19*'Lines - Loading'!Q19/100</f>
        <v>0</v>
      </c>
      <c r="S19" s="40">
        <f>$F19*'Lines - Loading'!R19/100</f>
        <v>0</v>
      </c>
      <c r="T19" s="40">
        <f>$F19*'Lines - Loading'!S19/100</f>
        <v>0</v>
      </c>
      <c r="U19" s="40">
        <f>$F19*'Lines - Loading'!T19/100</f>
        <v>0</v>
      </c>
      <c r="V19" s="40">
        <f>$F19*'Lines - Loading'!U19/100</f>
        <v>0</v>
      </c>
      <c r="W19" s="40">
        <f>$F19*'Lines - Loading'!V19/100</f>
        <v>0</v>
      </c>
      <c r="X19" s="40">
        <f>$F19*'Lines - Loading'!W19/100</f>
        <v>0</v>
      </c>
      <c r="Y19" s="40">
        <f>$F19*'Lines - Loading'!X19/100</f>
        <v>0</v>
      </c>
      <c r="Z19" s="40">
        <f>$F19*'Lines - Loading'!Y19/100</f>
        <v>0</v>
      </c>
      <c r="AA19" s="40">
        <f>$F19*'Lines - Loading'!Z19/100</f>
        <v>0</v>
      </c>
      <c r="AB19" s="40">
        <f>$F19*'Lines - Loading'!AA19/100</f>
        <v>0</v>
      </c>
      <c r="AC19" s="40">
        <f>$F19*'Lines - Loading'!AB19/100</f>
        <v>0</v>
      </c>
      <c r="AD19" s="40">
        <f>$F19*'Lines - Loading'!AC19/100</f>
        <v>0</v>
      </c>
      <c r="AE19" s="40">
        <f>$F19*'Lines - Loading'!AD19/100</f>
        <v>1.7477969999999997E-3</v>
      </c>
      <c r="AF19" s="40">
        <f>$F19*'Lines - Loading'!AE19/100</f>
        <v>1.7477969999999997E-3</v>
      </c>
      <c r="AG19" s="40">
        <f>$F19*'Lines - Loading'!AF19/100</f>
        <v>1.7477969999999997E-3</v>
      </c>
      <c r="AH19" s="40">
        <f>$F19*'Lines - Loading'!AG19/100</f>
        <v>1.7477969999999997E-3</v>
      </c>
      <c r="AI19" s="40">
        <f>$F19*'Lines - Loading'!AH19/100</f>
        <v>1.7477969999999997E-3</v>
      </c>
      <c r="AJ19" s="40">
        <f>$F19*'Lines - Loading'!AI19/100</f>
        <v>1.7477969999999997E-3</v>
      </c>
      <c r="AK19" s="40">
        <f>$F19*'Lines - Loading'!AJ19/100</f>
        <v>1.7477969999999997E-3</v>
      </c>
      <c r="AL19" s="40">
        <f>$F19*'Lines - Loading'!AK19/100</f>
        <v>1.7477969999999997E-3</v>
      </c>
      <c r="AM19" s="40">
        <f>$F19*'Lines - Loading'!AL19/100</f>
        <v>1.7477969999999997E-3</v>
      </c>
      <c r="AN19" s="40">
        <f>$F19*'Lines - Loading'!AM19/100</f>
        <v>1.7477969999999997E-3</v>
      </c>
      <c r="AO19" s="40">
        <f>$F19*'Lines - Loading'!AN19/100</f>
        <v>1.7477969999999997E-3</v>
      </c>
      <c r="AP19" s="40">
        <f>$F19*'Lines - Loading'!AO19/100</f>
        <v>4.1838689767213985E-2</v>
      </c>
      <c r="AQ19" s="40">
        <f>$F19*'Lines - Loading'!AP19/100</f>
        <v>4.1838689767213985E-2</v>
      </c>
      <c r="AR19" s="40">
        <f>$F19*'Lines - Loading'!AQ19/100</f>
        <v>4.1838689767213985E-2</v>
      </c>
      <c r="AS19" s="16"/>
      <c r="AT19" s="16">
        <f>$F19*'Lines - Loading'!AT19/100</f>
        <v>0</v>
      </c>
      <c r="AU19" s="16">
        <f>$F19*'Lines - Loading'!I19/100</f>
        <v>0</v>
      </c>
      <c r="AV19" s="16">
        <f>$F19*'Lines - Loading'!AU19/100</f>
        <v>0</v>
      </c>
      <c r="AW19" s="16">
        <f>$F19*'Lines - Loading'!AV19/100</f>
        <v>0</v>
      </c>
      <c r="AX19" s="16">
        <f>$F19*'Lines - Loading'!AW19/100</f>
        <v>0</v>
      </c>
      <c r="AY19" s="16">
        <f>$F19*'Lines - Loading'!AX19/100</f>
        <v>0</v>
      </c>
      <c r="AZ19" s="16">
        <f>$F19*'Lines - Loading'!AY19/100</f>
        <v>0</v>
      </c>
      <c r="BA19" s="16">
        <f>$F19*'Lines - Loading'!AZ19/100</f>
        <v>0</v>
      </c>
      <c r="BB19" s="16">
        <f>$F19*'Lines - Loading'!BA19/100</f>
        <v>0</v>
      </c>
      <c r="BC19" s="16">
        <f>$F19*'Lines - Loading'!BB19/100</f>
        <v>0</v>
      </c>
      <c r="BD19" s="16">
        <f>$F19*'Lines - Loading'!BC19/100</f>
        <v>0</v>
      </c>
      <c r="BE19" s="16">
        <f>$F19*'Lines - Loading'!BD19/100</f>
        <v>1.3086606384826469E-4</v>
      </c>
      <c r="BF19" s="16">
        <f>$F19*'Lines - Loading'!BE19/100</f>
        <v>1.290097820996971E-4</v>
      </c>
      <c r="BG19" s="16">
        <f>$F19*'Lines - Loading'!BF19/100</f>
        <v>1.3087700287606714E-4</v>
      </c>
      <c r="BH19" s="16">
        <f>$F19*'Lines - Loading'!BG19/100</f>
        <v>1.3056696960611353E-4</v>
      </c>
      <c r="BI19" s="16">
        <f>$F19*'Lines - Loading'!BH19/100</f>
        <v>4.1838689767213985E-2</v>
      </c>
      <c r="BJ19" s="16"/>
      <c r="BK19" s="16"/>
      <c r="BL19" s="16"/>
      <c r="BM19" s="16"/>
      <c r="BN19" s="16"/>
    </row>
    <row r="20" spans="4:66" x14ac:dyDescent="0.25">
      <c r="D20" s="2" t="str">
        <f>'Lines - Loading'!C20</f>
        <v>chapelcross33kv</v>
      </c>
      <c r="E20" s="80" t="str">
        <f>'Lines - Loading'!E20</f>
        <v>LOBI3A_LOBIT1_1</v>
      </c>
      <c r="F20" s="41">
        <v>17.477969999999999</v>
      </c>
      <c r="G20" s="39"/>
      <c r="H20" s="40">
        <f>$F20*'Lines - Loading'!G20/100</f>
        <v>0</v>
      </c>
      <c r="I20" s="40">
        <f>$F20*'Lines - Loading'!H20/100</f>
        <v>0</v>
      </c>
      <c r="J20" s="40">
        <f>$F20*'Lines - Loading'!I20/100</f>
        <v>0</v>
      </c>
      <c r="K20" s="40">
        <f>$F20*'Lines - Loading'!J20/100</f>
        <v>0</v>
      </c>
      <c r="L20" s="40">
        <f>$F20*'Lines - Loading'!K20/100</f>
        <v>0</v>
      </c>
      <c r="M20" s="40">
        <f>$F20*'Lines - Loading'!L20/100</f>
        <v>0</v>
      </c>
      <c r="N20" s="40">
        <f>$F20*'Lines - Loading'!M20/100</f>
        <v>0</v>
      </c>
      <c r="O20" s="40">
        <f>$F20*'Lines - Loading'!N20/100</f>
        <v>0</v>
      </c>
      <c r="P20" s="40">
        <f>$F20*'Lines - Loading'!O20/100</f>
        <v>0</v>
      </c>
      <c r="Q20" s="40">
        <f>$F20*'Lines - Loading'!P20/100</f>
        <v>0</v>
      </c>
      <c r="R20" s="40">
        <f>$F20*'Lines - Loading'!Q20/100</f>
        <v>0</v>
      </c>
      <c r="S20" s="40">
        <f>$F20*'Lines - Loading'!R20/100</f>
        <v>0</v>
      </c>
      <c r="T20" s="40">
        <f>$F20*'Lines - Loading'!S20/100</f>
        <v>0</v>
      </c>
      <c r="U20" s="40">
        <f>$F20*'Lines - Loading'!T20/100</f>
        <v>0</v>
      </c>
      <c r="V20" s="40">
        <f>$F20*'Lines - Loading'!U20/100</f>
        <v>0</v>
      </c>
      <c r="W20" s="40">
        <f>$F20*'Lines - Loading'!V20/100</f>
        <v>0</v>
      </c>
      <c r="X20" s="40">
        <f>$F20*'Lines - Loading'!W20/100</f>
        <v>0</v>
      </c>
      <c r="Y20" s="40">
        <f>$F20*'Lines - Loading'!X20/100</f>
        <v>0</v>
      </c>
      <c r="Z20" s="40">
        <f>$F20*'Lines - Loading'!Y20/100</f>
        <v>0</v>
      </c>
      <c r="AA20" s="40">
        <f>$F20*'Lines - Loading'!Z20/100</f>
        <v>0</v>
      </c>
      <c r="AB20" s="40">
        <f>$F20*'Lines - Loading'!AA20/100</f>
        <v>0</v>
      </c>
      <c r="AC20" s="40">
        <f>$F20*'Lines - Loading'!AB20/100</f>
        <v>0</v>
      </c>
      <c r="AD20" s="40">
        <f>$F20*'Lines - Loading'!AC20/100</f>
        <v>0</v>
      </c>
      <c r="AE20" s="40">
        <f>$F20*'Lines - Loading'!AD20/100</f>
        <v>0</v>
      </c>
      <c r="AF20" s="40">
        <f>$F20*'Lines - Loading'!AE20/100</f>
        <v>0</v>
      </c>
      <c r="AG20" s="40">
        <f>$F20*'Lines - Loading'!AF20/100</f>
        <v>0.28348546280261189</v>
      </c>
      <c r="AH20" s="40">
        <f>$F20*'Lines - Loading'!AG20/100</f>
        <v>0.28348546280261189</v>
      </c>
      <c r="AI20" s="40">
        <f>$F20*'Lines - Loading'!AH20/100</f>
        <v>0.28348546280261189</v>
      </c>
      <c r="AJ20" s="40">
        <f>$F20*'Lines - Loading'!AI20/100</f>
        <v>0.13649490734513742</v>
      </c>
      <c r="AK20" s="40">
        <f>$F20*'Lines - Loading'!AJ20/100</f>
        <v>0.13548248308309416</v>
      </c>
      <c r="AL20" s="40">
        <f>$F20*'Lines - Loading'!AK20/100</f>
        <v>0.13106612185529828</v>
      </c>
      <c r="AM20" s="40">
        <f>$F20*'Lines - Loading'!AL20/100</f>
        <v>0.13106612185529828</v>
      </c>
      <c r="AN20" s="40">
        <f>$F20*'Lines - Loading'!AM20/100</f>
        <v>0.13106612185529828</v>
      </c>
      <c r="AO20" s="40">
        <f>$F20*'Lines - Loading'!AN20/100</f>
        <v>0.13106612185529828</v>
      </c>
      <c r="AP20" s="40">
        <f>$F20*'Lines - Loading'!AO20/100</f>
        <v>0.13106612185529828</v>
      </c>
      <c r="AQ20" s="40">
        <f>$F20*'Lines - Loading'!AP20/100</f>
        <v>0.13106612185529828</v>
      </c>
      <c r="AR20" s="40">
        <f>$F20*'Lines - Loading'!AQ20/100</f>
        <v>0.13106612185529828</v>
      </c>
      <c r="AS20" s="40"/>
      <c r="AT20" s="40">
        <f>$F20*'Lines - Loading'!AT20/100</f>
        <v>0</v>
      </c>
      <c r="AU20" s="40">
        <f>$F20*'Lines - Loading'!I20/100</f>
        <v>0</v>
      </c>
      <c r="AV20" s="40">
        <f>$F20*'Lines - Loading'!AU20/100</f>
        <v>0</v>
      </c>
      <c r="AW20" s="40">
        <f>$F20*'Lines - Loading'!AV20/100</f>
        <v>0</v>
      </c>
      <c r="AX20" s="40">
        <f>$F20*'Lines - Loading'!AW20/100</f>
        <v>0</v>
      </c>
      <c r="AY20" s="40">
        <f>$F20*'Lines - Loading'!AX20/100</f>
        <v>0</v>
      </c>
      <c r="AZ20" s="40">
        <f>$F20*'Lines - Loading'!AY20/100</f>
        <v>0</v>
      </c>
      <c r="BA20" s="40">
        <f>$F20*'Lines - Loading'!AZ20/100</f>
        <v>0</v>
      </c>
      <c r="BB20" s="40">
        <f>$F20*'Lines - Loading'!BA20/100</f>
        <v>0</v>
      </c>
      <c r="BC20" s="40">
        <f>$F20*'Lines - Loading'!BB20/100</f>
        <v>0</v>
      </c>
      <c r="BD20" s="40">
        <f>$F20*'Lines - Loading'!BC20/100</f>
        <v>0</v>
      </c>
      <c r="BE20" s="40">
        <f>$F20*'Lines - Loading'!BD20/100</f>
        <v>0</v>
      </c>
      <c r="BF20" s="40">
        <f>$F20*'Lines - Loading'!BE20/100</f>
        <v>0.28348546280261189</v>
      </c>
      <c r="BG20" s="40">
        <f>$F20*'Lines - Loading'!BF20/100</f>
        <v>0.13649490734513742</v>
      </c>
      <c r="BH20" s="40">
        <f>$F20*'Lines - Loading'!BG20/100</f>
        <v>0.13548248308309416</v>
      </c>
      <c r="BI20" s="40">
        <f>$F20*'Lines - Loading'!BH20/100</f>
        <v>0.13106612185529828</v>
      </c>
      <c r="BJ20" s="16"/>
      <c r="BK20" s="16"/>
      <c r="BL20" s="16"/>
      <c r="BM20" s="16"/>
      <c r="BN20" s="16"/>
    </row>
    <row r="21" spans="4:66" x14ac:dyDescent="0.25">
      <c r="D21" s="2" t="str">
        <f>'Lines - Loading'!C21</f>
        <v>chapelcross33kv</v>
      </c>
      <c r="E21" s="80" t="str">
        <f>'Lines - Loading'!E21</f>
        <v>LAHO3A_LAHOT1_1</v>
      </c>
      <c r="F21" s="41">
        <v>17.477969999999999</v>
      </c>
      <c r="G21" s="39"/>
      <c r="H21" s="40">
        <f>$F21*'Lines - Loading'!G21/100</f>
        <v>0</v>
      </c>
      <c r="I21" s="40">
        <f>$F21*'Lines - Loading'!H21/100</f>
        <v>0</v>
      </c>
      <c r="J21" s="40">
        <f>$F21*'Lines - Loading'!I21/100</f>
        <v>0</v>
      </c>
      <c r="K21" s="40">
        <f>$F21*'Lines - Loading'!J21/100</f>
        <v>0</v>
      </c>
      <c r="L21" s="40">
        <f>$F21*'Lines - Loading'!K21/100</f>
        <v>0</v>
      </c>
      <c r="M21" s="40">
        <f>$F21*'Lines - Loading'!L21/100</f>
        <v>0</v>
      </c>
      <c r="N21" s="40">
        <f>$F21*'Lines - Loading'!M21/100</f>
        <v>0</v>
      </c>
      <c r="O21" s="40">
        <f>$F21*'Lines - Loading'!N21/100</f>
        <v>0</v>
      </c>
      <c r="P21" s="40">
        <f>$F21*'Lines - Loading'!O21/100</f>
        <v>0</v>
      </c>
      <c r="Q21" s="40">
        <f>$F21*'Lines - Loading'!P21/100</f>
        <v>0</v>
      </c>
      <c r="R21" s="40">
        <f>$F21*'Lines - Loading'!Q21/100</f>
        <v>0</v>
      </c>
      <c r="S21" s="40">
        <f>$F21*'Lines - Loading'!R21/100</f>
        <v>0</v>
      </c>
      <c r="T21" s="40">
        <f>$F21*'Lines - Loading'!S21/100</f>
        <v>0</v>
      </c>
      <c r="U21" s="40">
        <f>$F21*'Lines - Loading'!T21/100</f>
        <v>0</v>
      </c>
      <c r="V21" s="40">
        <f>$F21*'Lines - Loading'!U21/100</f>
        <v>0</v>
      </c>
      <c r="W21" s="40">
        <f>$F21*'Lines - Loading'!V21/100</f>
        <v>0</v>
      </c>
      <c r="X21" s="40">
        <f>$F21*'Lines - Loading'!W21/100</f>
        <v>0</v>
      </c>
      <c r="Y21" s="40">
        <f>$F21*'Lines - Loading'!X21/100</f>
        <v>0</v>
      </c>
      <c r="Z21" s="40">
        <f>$F21*'Lines - Loading'!Y21/100</f>
        <v>0</v>
      </c>
      <c r="AA21" s="40">
        <f>$F21*'Lines - Loading'!Z21/100</f>
        <v>0</v>
      </c>
      <c r="AB21" s="40">
        <f>$F21*'Lines - Loading'!AA21/100</f>
        <v>0</v>
      </c>
      <c r="AC21" s="40">
        <f>$F21*'Lines - Loading'!AB21/100</f>
        <v>0.28993410087846472</v>
      </c>
      <c r="AD21" s="40">
        <f>$F21*'Lines - Loading'!AC21/100</f>
        <v>0.19627287238906865</v>
      </c>
      <c r="AE21" s="40">
        <f>$F21*'Lines - Loading'!AD21/100</f>
        <v>0.12138928098354146</v>
      </c>
      <c r="AF21" s="40">
        <f>$F21*'Lines - Loading'!AE21/100</f>
        <v>0.12138928098354146</v>
      </c>
      <c r="AG21" s="40">
        <f>$F21*'Lines - Loading'!AF21/100</f>
        <v>0.12179613986193974</v>
      </c>
      <c r="AH21" s="40">
        <f>$F21*'Lines - Loading'!AG21/100</f>
        <v>0.12179613986193974</v>
      </c>
      <c r="AI21" s="40">
        <f>$F21*'Lines - Loading'!AH21/100</f>
        <v>0.12179613986193974</v>
      </c>
      <c r="AJ21" s="40">
        <f>$F21*'Lines - Loading'!AI21/100</f>
        <v>0.1199455994596566</v>
      </c>
      <c r="AK21" s="40">
        <f>$F21*'Lines - Loading'!AJ21/100</f>
        <v>0.12019096314245217</v>
      </c>
      <c r="AL21" s="40">
        <f>$F21*'Lines - Loading'!AK21/100</f>
        <v>7.4469639294356418E-2</v>
      </c>
      <c r="AM21" s="40">
        <f>$F21*'Lines - Loading'!AL21/100</f>
        <v>7.4469639294356418E-2</v>
      </c>
      <c r="AN21" s="40">
        <f>$F21*'Lines - Loading'!AM21/100</f>
        <v>7.4469639294356418E-2</v>
      </c>
      <c r="AO21" s="40">
        <f>$F21*'Lines - Loading'!AN21/100</f>
        <v>7.4469639294356418E-2</v>
      </c>
      <c r="AP21" s="40">
        <f>$F21*'Lines - Loading'!AO21/100</f>
        <v>7.4469639294356418E-2</v>
      </c>
      <c r="AQ21" s="40">
        <f>$F21*'Lines - Loading'!AP21/100</f>
        <v>7.4469639294356418E-2</v>
      </c>
      <c r="AR21" s="40">
        <f>$F21*'Lines - Loading'!AQ21/100</f>
        <v>7.4469639294356418E-2</v>
      </c>
      <c r="AS21" s="16"/>
      <c r="AT21" s="16">
        <f>$F21*'Lines - Loading'!AT21/100</f>
        <v>0</v>
      </c>
      <c r="AU21" s="16">
        <f>$F21*'Lines - Loading'!I21/100</f>
        <v>0</v>
      </c>
      <c r="AV21" s="16">
        <f>$F21*'Lines - Loading'!AU21/100</f>
        <v>0</v>
      </c>
      <c r="AW21" s="16">
        <f>$F21*'Lines - Loading'!AV21/100</f>
        <v>0</v>
      </c>
      <c r="AX21" s="16">
        <f>$F21*'Lines - Loading'!AW21/100</f>
        <v>0</v>
      </c>
      <c r="AY21" s="16">
        <f>$F21*'Lines - Loading'!AX21/100</f>
        <v>0</v>
      </c>
      <c r="AZ21" s="16">
        <f>$F21*'Lines - Loading'!AY21/100</f>
        <v>0</v>
      </c>
      <c r="BA21" s="16">
        <f>$F21*'Lines - Loading'!AZ21/100</f>
        <v>0</v>
      </c>
      <c r="BB21" s="16">
        <f>$F21*'Lines - Loading'!BA21/100</f>
        <v>0</v>
      </c>
      <c r="BC21" s="16">
        <f>$F21*'Lines - Loading'!BB21/100</f>
        <v>0.28993410087846472</v>
      </c>
      <c r="BD21" s="16">
        <f>$F21*'Lines - Loading'!BC21/100</f>
        <v>0.19627287238906865</v>
      </c>
      <c r="BE21" s="16">
        <f>$F21*'Lines - Loading'!BD21/100</f>
        <v>0.12138928098354146</v>
      </c>
      <c r="BF21" s="16">
        <f>$F21*'Lines - Loading'!BE21/100</f>
        <v>0.12179613986193974</v>
      </c>
      <c r="BG21" s="16">
        <f>$F21*'Lines - Loading'!BF21/100</f>
        <v>0.1199455994596566</v>
      </c>
      <c r="BH21" s="16">
        <f>$F21*'Lines - Loading'!BG21/100</f>
        <v>0.12019096314245217</v>
      </c>
      <c r="BI21" s="16">
        <f>$F21*'Lines - Loading'!BH21/100</f>
        <v>7.4469639294356418E-2</v>
      </c>
      <c r="BJ21" s="16"/>
      <c r="BK21" s="16"/>
      <c r="BL21" s="16"/>
      <c r="BM21" s="16"/>
      <c r="BN21" s="16"/>
    </row>
    <row r="22" spans="4:66" x14ac:dyDescent="0.25">
      <c r="D22" s="2" t="str">
        <f>'Lines - Loading'!C22</f>
        <v>chapelcross33kv</v>
      </c>
      <c r="E22" s="80" t="str">
        <f>'Lines - Loading'!E22</f>
        <v>LAHO3B_LAHOT2_1</v>
      </c>
      <c r="F22" s="41">
        <v>17.477969999999999</v>
      </c>
      <c r="G22" s="39"/>
      <c r="H22" s="40">
        <f>$F22*'Lines - Loading'!G22/100</f>
        <v>0</v>
      </c>
      <c r="I22" s="40">
        <f>$F22*'Lines - Loading'!H22/100</f>
        <v>0</v>
      </c>
      <c r="J22" s="40">
        <f>$F22*'Lines - Loading'!I22/100</f>
        <v>0</v>
      </c>
      <c r="K22" s="40">
        <f>$F22*'Lines - Loading'!J22/100</f>
        <v>0</v>
      </c>
      <c r="L22" s="40">
        <f>$F22*'Lines - Loading'!K22/100</f>
        <v>0</v>
      </c>
      <c r="M22" s="40">
        <f>$F22*'Lines - Loading'!L22/100</f>
        <v>0</v>
      </c>
      <c r="N22" s="40">
        <f>$F22*'Lines - Loading'!M22/100</f>
        <v>0</v>
      </c>
      <c r="O22" s="40">
        <f>$F22*'Lines - Loading'!N22/100</f>
        <v>0</v>
      </c>
      <c r="P22" s="40">
        <f>$F22*'Lines - Loading'!O22/100</f>
        <v>0</v>
      </c>
      <c r="Q22" s="40">
        <f>$F22*'Lines - Loading'!P22/100</f>
        <v>0</v>
      </c>
      <c r="R22" s="40">
        <f>$F22*'Lines - Loading'!Q22/100</f>
        <v>0</v>
      </c>
      <c r="S22" s="40">
        <f>$F22*'Lines - Loading'!R22/100</f>
        <v>0</v>
      </c>
      <c r="T22" s="40">
        <f>$F22*'Lines - Loading'!S22/100</f>
        <v>0</v>
      </c>
      <c r="U22" s="40">
        <f>$F22*'Lines - Loading'!T22/100</f>
        <v>0</v>
      </c>
      <c r="V22" s="40">
        <f>$F22*'Lines - Loading'!U22/100</f>
        <v>0</v>
      </c>
      <c r="W22" s="40">
        <f>$F22*'Lines - Loading'!V22/100</f>
        <v>0</v>
      </c>
      <c r="X22" s="40">
        <f>$F22*'Lines - Loading'!W22/100</f>
        <v>0</v>
      </c>
      <c r="Y22" s="40">
        <f>$F22*'Lines - Loading'!X22/100</f>
        <v>0</v>
      </c>
      <c r="Z22" s="40">
        <f>$F22*'Lines - Loading'!Y22/100</f>
        <v>0</v>
      </c>
      <c r="AA22" s="40">
        <f>$F22*'Lines - Loading'!Z22/100</f>
        <v>0</v>
      </c>
      <c r="AB22" s="40">
        <f>$F22*'Lines - Loading'!AA22/100</f>
        <v>0</v>
      </c>
      <c r="AC22" s="40">
        <f>$F22*'Lines - Loading'!AB22/100</f>
        <v>0</v>
      </c>
      <c r="AD22" s="40">
        <f>$F22*'Lines - Loading'!AC22/100</f>
        <v>0</v>
      </c>
      <c r="AE22" s="40">
        <f>$F22*'Lines - Loading'!AD22/100</f>
        <v>3.8805690790573946E-10</v>
      </c>
      <c r="AF22" s="40">
        <f>$F22*'Lines - Loading'!AE22/100</f>
        <v>3.8805690790573946E-10</v>
      </c>
      <c r="AG22" s="40">
        <f>$F22*'Lines - Loading'!AF22/100</f>
        <v>3.8824313533194293E-10</v>
      </c>
      <c r="AH22" s="40">
        <f>$F22*'Lines - Loading'!AG22/100</f>
        <v>3.8824313533194293E-10</v>
      </c>
      <c r="AI22" s="40">
        <f>$F22*'Lines - Loading'!AH22/100</f>
        <v>3.8824313533194293E-10</v>
      </c>
      <c r="AJ22" s="40">
        <f>$F22*'Lines - Loading'!AI22/100</f>
        <v>3.8880255941140053E-10</v>
      </c>
      <c r="AK22" s="40">
        <f>$F22*'Lines - Loading'!AJ22/100</f>
        <v>3.8787792366186694E-10</v>
      </c>
      <c r="AL22" s="40">
        <f>$F22*'Lines - Loading'!AK22/100</f>
        <v>4.3643883235691225E-2</v>
      </c>
      <c r="AM22" s="40">
        <f>$F22*'Lines - Loading'!AL22/100</f>
        <v>4.3643883235691225E-2</v>
      </c>
      <c r="AN22" s="40">
        <f>$F22*'Lines - Loading'!AM22/100</f>
        <v>4.3643883235691225E-2</v>
      </c>
      <c r="AO22" s="40">
        <f>$F22*'Lines - Loading'!AN22/100</f>
        <v>4.3643883235691225E-2</v>
      </c>
      <c r="AP22" s="40">
        <f>$F22*'Lines - Loading'!AO22/100</f>
        <v>4.3643883235691225E-2</v>
      </c>
      <c r="AQ22" s="40">
        <f>$F22*'Lines - Loading'!AP22/100</f>
        <v>4.3643883235691225E-2</v>
      </c>
      <c r="AR22" s="40">
        <f>$F22*'Lines - Loading'!AQ22/100</f>
        <v>4.3643883235691225E-2</v>
      </c>
      <c r="AS22" s="16"/>
      <c r="AT22" s="16">
        <f>$F22*'Lines - Loading'!AT22/100</f>
        <v>0</v>
      </c>
      <c r="AU22" s="16">
        <f>$F22*'Lines - Loading'!I22/100</f>
        <v>0</v>
      </c>
      <c r="AV22" s="16">
        <f>$F22*'Lines - Loading'!AU22/100</f>
        <v>0</v>
      </c>
      <c r="AW22" s="16">
        <f>$F22*'Lines - Loading'!AV22/100</f>
        <v>0</v>
      </c>
      <c r="AX22" s="16">
        <f>$F22*'Lines - Loading'!AW22/100</f>
        <v>0</v>
      </c>
      <c r="AY22" s="16">
        <f>$F22*'Lines - Loading'!AX22/100</f>
        <v>0</v>
      </c>
      <c r="AZ22" s="16">
        <f>$F22*'Lines - Loading'!AY22/100</f>
        <v>0</v>
      </c>
      <c r="BA22" s="16">
        <f>$F22*'Lines - Loading'!AZ22/100</f>
        <v>0</v>
      </c>
      <c r="BB22" s="16">
        <f>$F22*'Lines - Loading'!BA22/100</f>
        <v>0</v>
      </c>
      <c r="BC22" s="16">
        <f>$F22*'Lines - Loading'!BB22/100</f>
        <v>0</v>
      </c>
      <c r="BD22" s="16">
        <f>$F22*'Lines - Loading'!BC22/100</f>
        <v>0</v>
      </c>
      <c r="BE22" s="16">
        <f>$F22*'Lines - Loading'!BD22/100</f>
        <v>3.8805690790573946E-10</v>
      </c>
      <c r="BF22" s="16">
        <f>$F22*'Lines - Loading'!BE22/100</f>
        <v>3.8824313533194293E-10</v>
      </c>
      <c r="BG22" s="16">
        <f>$F22*'Lines - Loading'!BF22/100</f>
        <v>3.8880255941140053E-10</v>
      </c>
      <c r="BH22" s="16">
        <f>$F22*'Lines - Loading'!BG22/100</f>
        <v>3.8787792366186694E-10</v>
      </c>
      <c r="BI22" s="16">
        <f>$F22*'Lines - Loading'!BH22/100</f>
        <v>4.3643883235691225E-2</v>
      </c>
      <c r="BJ22" s="16"/>
      <c r="BK22" s="16"/>
      <c r="BL22" s="16"/>
      <c r="BM22" s="16"/>
      <c r="BN22" s="16"/>
    </row>
    <row r="23" spans="4:66" x14ac:dyDescent="0.25">
      <c r="D23" s="2" t="str">
        <f>'Lines - Loading'!C23</f>
        <v>chapelcross33kv</v>
      </c>
      <c r="E23" s="80" t="str">
        <f>'Lines - Loading'!E23</f>
        <v>MIBI3-_MIBIT1_1</v>
      </c>
      <c r="F23" s="41">
        <v>17.477969999999999</v>
      </c>
      <c r="G23" s="39"/>
      <c r="H23" s="40">
        <f>$F23*'Lines - Loading'!G23/100</f>
        <v>0</v>
      </c>
      <c r="I23" s="40">
        <f>$F23*'Lines - Loading'!H23/100</f>
        <v>0</v>
      </c>
      <c r="J23" s="40">
        <f>$F23*'Lines - Loading'!I23/100</f>
        <v>0</v>
      </c>
      <c r="K23" s="40">
        <f>$F23*'Lines - Loading'!J23/100</f>
        <v>0</v>
      </c>
      <c r="L23" s="40">
        <f>$F23*'Lines - Loading'!K23/100</f>
        <v>0</v>
      </c>
      <c r="M23" s="40">
        <f>$F23*'Lines - Loading'!L23/100</f>
        <v>0</v>
      </c>
      <c r="N23" s="40">
        <f>$F23*'Lines - Loading'!M23/100</f>
        <v>0</v>
      </c>
      <c r="O23" s="40">
        <f>$F23*'Lines - Loading'!N23/100</f>
        <v>0</v>
      </c>
      <c r="P23" s="40">
        <f>$F23*'Lines - Loading'!O23/100</f>
        <v>0</v>
      </c>
      <c r="Q23" s="40">
        <f>$F23*'Lines - Loading'!P23/100</f>
        <v>0</v>
      </c>
      <c r="R23" s="40">
        <f>$F23*'Lines - Loading'!Q23/100</f>
        <v>0</v>
      </c>
      <c r="S23" s="40">
        <f>$F23*'Lines - Loading'!R23/100</f>
        <v>0</v>
      </c>
      <c r="T23" s="40">
        <f>$F23*'Lines - Loading'!S23/100</f>
        <v>0</v>
      </c>
      <c r="U23" s="40">
        <f>$F23*'Lines - Loading'!T23/100</f>
        <v>0</v>
      </c>
      <c r="V23" s="40">
        <f>$F23*'Lines - Loading'!U23/100</f>
        <v>0</v>
      </c>
      <c r="W23" s="40">
        <f>$F23*'Lines - Loading'!V23/100</f>
        <v>0</v>
      </c>
      <c r="X23" s="40">
        <f>$F23*'Lines - Loading'!W23/100</f>
        <v>0</v>
      </c>
      <c r="Y23" s="40">
        <f>$F23*'Lines - Loading'!X23/100</f>
        <v>0</v>
      </c>
      <c r="Z23" s="40">
        <f>$F23*'Lines - Loading'!Y23/100</f>
        <v>0</v>
      </c>
      <c r="AA23" s="40">
        <f>$F23*'Lines - Loading'!Z23/100</f>
        <v>0.19026810187124477</v>
      </c>
      <c r="AB23" s="40">
        <f>$F23*'Lines - Loading'!AA23/100</f>
        <v>0.19026810187124477</v>
      </c>
      <c r="AC23" s="40">
        <f>$F23*'Lines - Loading'!AB23/100</f>
        <v>0.14439783687326518</v>
      </c>
      <c r="AD23" s="40">
        <f>$F23*'Lines - Loading'!AC23/100</f>
        <v>9.4674903535635679E-2</v>
      </c>
      <c r="AE23" s="40">
        <f>$F23*'Lines - Loading'!AD23/100</f>
        <v>9.2869032890894487E-2</v>
      </c>
      <c r="AF23" s="40">
        <f>$F23*'Lines - Loading'!AE23/100</f>
        <v>9.2869032890894487E-2</v>
      </c>
      <c r="AG23" s="40">
        <f>$F23*'Lines - Loading'!AF23/100</f>
        <v>9.313178421624238E-2</v>
      </c>
      <c r="AH23" s="40">
        <f>$F23*'Lines - Loading'!AG23/100</f>
        <v>9.313178421624238E-2</v>
      </c>
      <c r="AI23" s="40">
        <f>$F23*'Lines - Loading'!AH23/100</f>
        <v>9.313178421624238E-2</v>
      </c>
      <c r="AJ23" s="40">
        <f>$F23*'Lines - Loading'!AI23/100</f>
        <v>9.1900032168970094E-2</v>
      </c>
      <c r="AK23" s="40">
        <f>$F23*'Lines - Loading'!AJ23/100</f>
        <v>9.2059324590082592E-2</v>
      </c>
      <c r="AL23" s="40">
        <f>$F23*'Lines - Loading'!AK23/100</f>
        <v>9.1483974417594954E-2</v>
      </c>
      <c r="AM23" s="40">
        <f>$F23*'Lines - Loading'!AL23/100</f>
        <v>9.1483974417594954E-2</v>
      </c>
      <c r="AN23" s="40">
        <f>$F23*'Lines - Loading'!AM23/100</f>
        <v>9.1483974417594954E-2</v>
      </c>
      <c r="AO23" s="40">
        <f>$F23*'Lines - Loading'!AN23/100</f>
        <v>9.1483974417594954E-2</v>
      </c>
      <c r="AP23" s="40">
        <f>$F23*'Lines - Loading'!AO23/100</f>
        <v>9.1483974417594954E-2</v>
      </c>
      <c r="AQ23" s="40">
        <f>$F23*'Lines - Loading'!AP23/100</f>
        <v>9.1483974417594954E-2</v>
      </c>
      <c r="AR23" s="40">
        <f>$F23*'Lines - Loading'!AQ23/100</f>
        <v>9.1483974417594954E-2</v>
      </c>
      <c r="AS23" s="16"/>
      <c r="AT23" s="16">
        <f>$F23*'Lines - Loading'!AT23/100</f>
        <v>0</v>
      </c>
      <c r="AU23" s="16">
        <f>$F23*'Lines - Loading'!I23/100</f>
        <v>0</v>
      </c>
      <c r="AV23" s="16">
        <f>$F23*'Lines - Loading'!AU23/100</f>
        <v>0</v>
      </c>
      <c r="AW23" s="16">
        <f>$F23*'Lines - Loading'!AV23/100</f>
        <v>0</v>
      </c>
      <c r="AX23" s="16">
        <f>$F23*'Lines - Loading'!AW23/100</f>
        <v>0</v>
      </c>
      <c r="AY23" s="16">
        <f>$F23*'Lines - Loading'!AX23/100</f>
        <v>0</v>
      </c>
      <c r="AZ23" s="16">
        <f>$F23*'Lines - Loading'!AY23/100</f>
        <v>0</v>
      </c>
      <c r="BA23" s="16">
        <f>$F23*'Lines - Loading'!AZ23/100</f>
        <v>0</v>
      </c>
      <c r="BB23" s="16">
        <f>$F23*'Lines - Loading'!BA23/100</f>
        <v>0.19026810187124477</v>
      </c>
      <c r="BC23" s="16">
        <f>$F23*'Lines - Loading'!BB23/100</f>
        <v>0.14439783687326518</v>
      </c>
      <c r="BD23" s="16">
        <f>$F23*'Lines - Loading'!BC23/100</f>
        <v>9.4674903535635679E-2</v>
      </c>
      <c r="BE23" s="16">
        <f>$F23*'Lines - Loading'!BD23/100</f>
        <v>9.2869032890894487E-2</v>
      </c>
      <c r="BF23" s="16">
        <f>$F23*'Lines - Loading'!BE23/100</f>
        <v>9.313178421624238E-2</v>
      </c>
      <c r="BG23" s="16">
        <f>$F23*'Lines - Loading'!BF23/100</f>
        <v>9.1900032168970094E-2</v>
      </c>
      <c r="BH23" s="16">
        <f>$F23*'Lines - Loading'!BG23/100</f>
        <v>9.2059324590082592E-2</v>
      </c>
      <c r="BI23" s="16">
        <f>$F23*'Lines - Loading'!BH23/100</f>
        <v>9.1483974417594954E-2</v>
      </c>
      <c r="BJ23" s="16"/>
      <c r="BK23" s="16"/>
      <c r="BL23" s="16"/>
      <c r="BM23" s="16"/>
      <c r="BN23" s="16"/>
    </row>
    <row r="24" spans="4:66" ht="15.75" customHeight="1" x14ac:dyDescent="0.25">
      <c r="D24" s="2" t="str">
        <f>'Lines - Loading'!C24</f>
        <v>chapelcross33kv</v>
      </c>
      <c r="E24" s="80" t="str">
        <f>'Lines - Loading'!E24</f>
        <v>GRNA3B_GRNAT2_1</v>
      </c>
      <c r="F24" s="41">
        <v>17.477969999999999</v>
      </c>
      <c r="G24" s="39"/>
      <c r="H24" s="40">
        <f>$F24*'Lines - Loading'!G24/100</f>
        <v>0</v>
      </c>
      <c r="I24" s="40">
        <f>$F24*'Lines - Loading'!H24/100</f>
        <v>0</v>
      </c>
      <c r="J24" s="40">
        <f>$F24*'Lines - Loading'!I24/100</f>
        <v>0</v>
      </c>
      <c r="K24" s="40">
        <f>$F24*'Lines - Loading'!J24/100</f>
        <v>0</v>
      </c>
      <c r="L24" s="40">
        <f>$F24*'Lines - Loading'!K24/100</f>
        <v>0</v>
      </c>
      <c r="M24" s="40">
        <f>$F24*'Lines - Loading'!L24/100</f>
        <v>0</v>
      </c>
      <c r="N24" s="40">
        <f>$F24*'Lines - Loading'!M24/100</f>
        <v>0</v>
      </c>
      <c r="O24" s="40">
        <f>$F24*'Lines - Loading'!N24/100</f>
        <v>0</v>
      </c>
      <c r="P24" s="40">
        <f>$F24*'Lines - Loading'!O24/100</f>
        <v>0</v>
      </c>
      <c r="Q24" s="40">
        <f>$F24*'Lines - Loading'!P24/100</f>
        <v>0</v>
      </c>
      <c r="R24" s="40">
        <f>$F24*'Lines - Loading'!Q24/100</f>
        <v>0</v>
      </c>
      <c r="S24" s="40">
        <f>$F24*'Lines - Loading'!R24/100</f>
        <v>0</v>
      </c>
      <c r="T24" s="40">
        <f>$F24*'Lines - Loading'!S24/100</f>
        <v>0</v>
      </c>
      <c r="U24" s="40">
        <f>$F24*'Lines - Loading'!T24/100</f>
        <v>0</v>
      </c>
      <c r="V24" s="40">
        <f>$F24*'Lines - Loading'!U24/100</f>
        <v>0</v>
      </c>
      <c r="W24" s="40">
        <f>$F24*'Lines - Loading'!V24/100</f>
        <v>0</v>
      </c>
      <c r="X24" s="40">
        <f>$F24*'Lines - Loading'!W24/100</f>
        <v>0</v>
      </c>
      <c r="Y24" s="40">
        <f>$F24*'Lines - Loading'!X24/100</f>
        <v>0</v>
      </c>
      <c r="Z24" s="40">
        <f>$F24*'Lines - Loading'!Y24/100</f>
        <v>0</v>
      </c>
      <c r="AA24" s="40">
        <f>$F24*'Lines - Loading'!Z24/100</f>
        <v>0</v>
      </c>
      <c r="AB24" s="40">
        <f>$F24*'Lines - Loading'!AA24/100</f>
        <v>0</v>
      </c>
      <c r="AC24" s="40">
        <f>$F24*'Lines - Loading'!AB24/100</f>
        <v>0</v>
      </c>
      <c r="AD24" s="40">
        <f>$F24*'Lines - Loading'!AC24/100</f>
        <v>0.26517759634039195</v>
      </c>
      <c r="AE24" s="40">
        <f>$F24*'Lines - Loading'!AD24/100</f>
        <v>0.19318879308212483</v>
      </c>
      <c r="AF24" s="40">
        <f>$F24*'Lines - Loading'!AE24/100</f>
        <v>0.19318879308212483</v>
      </c>
      <c r="AG24" s="40">
        <f>$F24*'Lines - Loading'!AF24/100</f>
        <v>0.12947402690378093</v>
      </c>
      <c r="AH24" s="40">
        <f>$F24*'Lines - Loading'!AG24/100</f>
        <v>0.12947402690378093</v>
      </c>
      <c r="AI24" s="40">
        <f>$F24*'Lines - Loading'!AH24/100</f>
        <v>0.12947402690378093</v>
      </c>
      <c r="AJ24" s="40">
        <f>$F24*'Lines - Loading'!AI24/100</f>
        <v>0.1275704169699145</v>
      </c>
      <c r="AK24" s="40">
        <f>$F24*'Lines - Loading'!AJ24/100</f>
        <v>0.12788568757966665</v>
      </c>
      <c r="AL24" s="40">
        <f>$F24*'Lines - Loading'!AK24/100</f>
        <v>8.5323969901886537E-2</v>
      </c>
      <c r="AM24" s="40">
        <f>$F24*'Lines - Loading'!AL24/100</f>
        <v>8.5323969901886537E-2</v>
      </c>
      <c r="AN24" s="40">
        <f>$F24*'Lines - Loading'!AM24/100</f>
        <v>8.5323969901886537E-2</v>
      </c>
      <c r="AO24" s="40">
        <f>$F24*'Lines - Loading'!AN24/100</f>
        <v>8.5323969901886537E-2</v>
      </c>
      <c r="AP24" s="40">
        <f>$F24*'Lines - Loading'!AO24/100</f>
        <v>8.5323969901886537E-2</v>
      </c>
      <c r="AQ24" s="40">
        <f>$F24*'Lines - Loading'!AP24/100</f>
        <v>8.5323969901886537E-2</v>
      </c>
      <c r="AR24" s="40">
        <f>$F24*'Lines - Loading'!AQ24/100</f>
        <v>8.5323969901886537E-2</v>
      </c>
      <c r="AS24" s="16"/>
      <c r="AT24" s="16">
        <f>$F24*'Lines - Loading'!AT24/100</f>
        <v>0</v>
      </c>
      <c r="AU24" s="16">
        <f>$F24*'Lines - Loading'!I24/100</f>
        <v>0</v>
      </c>
      <c r="AV24" s="16">
        <f>$F24*'Lines - Loading'!AU24/100</f>
        <v>0</v>
      </c>
      <c r="AW24" s="16">
        <f>$F24*'Lines - Loading'!AV24/100</f>
        <v>0</v>
      </c>
      <c r="AX24" s="16">
        <f>$F24*'Lines - Loading'!AW24/100</f>
        <v>0</v>
      </c>
      <c r="AY24" s="16">
        <f>$F24*'Lines - Loading'!AX24/100</f>
        <v>0</v>
      </c>
      <c r="AZ24" s="16">
        <f>$F24*'Lines - Loading'!AY24/100</f>
        <v>0</v>
      </c>
      <c r="BA24" s="16">
        <f>$F24*'Lines - Loading'!AZ24/100</f>
        <v>0</v>
      </c>
      <c r="BB24" s="16">
        <f>$F24*'Lines - Loading'!BA24/100</f>
        <v>0</v>
      </c>
      <c r="BC24" s="16">
        <f>$F24*'Lines - Loading'!BB24/100</f>
        <v>0</v>
      </c>
      <c r="BD24" s="16">
        <f>$F24*'Lines - Loading'!BC24/100</f>
        <v>0.26517759634039195</v>
      </c>
      <c r="BE24" s="16">
        <f>$F24*'Lines - Loading'!BD24/100</f>
        <v>0.19318879308212483</v>
      </c>
      <c r="BF24" s="16">
        <f>$F24*'Lines - Loading'!BE24/100</f>
        <v>0.12947402690378093</v>
      </c>
      <c r="BG24" s="16">
        <f>$F24*'Lines - Loading'!BF24/100</f>
        <v>0.1275704169699145</v>
      </c>
      <c r="BH24" s="16">
        <f>$F24*'Lines - Loading'!BG24/100</f>
        <v>0.12788568757966665</v>
      </c>
      <c r="BI24" s="16">
        <f>$F24*'Lines - Loading'!BH24/100</f>
        <v>8.5323969901886537E-2</v>
      </c>
      <c r="BJ24" s="16"/>
      <c r="BK24" s="16"/>
      <c r="BL24" s="16"/>
      <c r="BM24" s="16"/>
      <c r="BN24" s="16"/>
    </row>
    <row r="25" spans="4:66" x14ac:dyDescent="0.25">
      <c r="D25" s="2" t="str">
        <f>'Lines - Loading'!C25</f>
        <v>chapelcross33kv</v>
      </c>
      <c r="E25" s="80" t="str">
        <f>'Lines - Loading'!E25</f>
        <v>MIBI3-_LAHO3A_1</v>
      </c>
      <c r="F25" s="41">
        <v>0.19402469999999999</v>
      </c>
      <c r="G25" s="39"/>
      <c r="H25" s="40">
        <f>$F25*'Lines - Loading'!G25/100</f>
        <v>0</v>
      </c>
      <c r="I25" s="40">
        <f>$F25*'Lines - Loading'!H25/100</f>
        <v>0</v>
      </c>
      <c r="J25" s="40">
        <f>$F25*'Lines - Loading'!I25/100</f>
        <v>0</v>
      </c>
      <c r="K25" s="40">
        <f>$F25*'Lines - Loading'!J25/100</f>
        <v>0</v>
      </c>
      <c r="L25" s="40">
        <f>$F25*'Lines - Loading'!K25/100</f>
        <v>0</v>
      </c>
      <c r="M25" s="40">
        <f>$F25*'Lines - Loading'!L25/100</f>
        <v>0</v>
      </c>
      <c r="N25" s="40">
        <f>$F25*'Lines - Loading'!M25/100</f>
        <v>0</v>
      </c>
      <c r="O25" s="40">
        <f>$F25*'Lines - Loading'!N25/100</f>
        <v>0</v>
      </c>
      <c r="P25" s="40">
        <f>$F25*'Lines - Loading'!O25/100</f>
        <v>0</v>
      </c>
      <c r="Q25" s="40">
        <f>$F25*'Lines - Loading'!P25/100</f>
        <v>0</v>
      </c>
      <c r="R25" s="40">
        <f>$F25*'Lines - Loading'!Q25/100</f>
        <v>0</v>
      </c>
      <c r="S25" s="40">
        <f>$F25*'Lines - Loading'!R25/100</f>
        <v>0</v>
      </c>
      <c r="T25" s="40">
        <f>$F25*'Lines - Loading'!S25/100</f>
        <v>0</v>
      </c>
      <c r="U25" s="40">
        <f>$F25*'Lines - Loading'!T25/100</f>
        <v>0</v>
      </c>
      <c r="V25" s="40">
        <f>$F25*'Lines - Loading'!U25/100</f>
        <v>0</v>
      </c>
      <c r="W25" s="40">
        <f>$F25*'Lines - Loading'!V25/100</f>
        <v>0</v>
      </c>
      <c r="X25" s="40">
        <f>$F25*'Lines - Loading'!W25/100</f>
        <v>0</v>
      </c>
      <c r="Y25" s="40">
        <f>$F25*'Lines - Loading'!X25/100</f>
        <v>0</v>
      </c>
      <c r="Z25" s="40">
        <f>$F25*'Lines - Loading'!Y25/100</f>
        <v>0</v>
      </c>
      <c r="AA25" s="40">
        <f>$F25*'Lines - Loading'!Z25/100</f>
        <v>0</v>
      </c>
      <c r="AB25" s="40">
        <f>$F25*'Lines - Loading'!AA25/100</f>
        <v>0</v>
      </c>
      <c r="AC25" s="40">
        <f>$F25*'Lines - Loading'!AB25/100</f>
        <v>0.2899340666223672</v>
      </c>
      <c r="AD25" s="40">
        <f>$F25*'Lines - Loading'!AC25/100</f>
        <v>0.19627284926264846</v>
      </c>
      <c r="AE25" s="40">
        <f>$F25*'Lines - Loading'!AD25/100</f>
        <v>0.12138926675558416</v>
      </c>
      <c r="AF25" s="40">
        <f>$F25*'Lines - Loading'!AE25/100</f>
        <v>0.12138926675558416</v>
      </c>
      <c r="AG25" s="40">
        <f>$F25*'Lines - Loading'!AF25/100</f>
        <v>0.12179612558511609</v>
      </c>
      <c r="AH25" s="40">
        <f>$F25*'Lines - Loading'!AG25/100</f>
        <v>0.12179612558511609</v>
      </c>
      <c r="AI25" s="40">
        <f>$F25*'Lines - Loading'!AH25/100</f>
        <v>0.12179612558511609</v>
      </c>
      <c r="AJ25" s="40">
        <f>$F25*'Lines - Loading'!AI25/100</f>
        <v>0.1199455854051375</v>
      </c>
      <c r="AK25" s="40">
        <f>$F25*'Lines - Loading'!AJ25/100</f>
        <v>0.1201909490584544</v>
      </c>
      <c r="AL25" s="40">
        <f>$F25*'Lines - Loading'!AK25/100</f>
        <v>7.4469630635969092E-2</v>
      </c>
      <c r="AM25" s="40">
        <f>$F25*'Lines - Loading'!AL25/100</f>
        <v>7.4469630635969092E-2</v>
      </c>
      <c r="AN25" s="40">
        <f>$F25*'Lines - Loading'!AM25/100</f>
        <v>7.4469630635969092E-2</v>
      </c>
      <c r="AO25" s="40">
        <f>$F25*'Lines - Loading'!AN25/100</f>
        <v>7.4469630635969092E-2</v>
      </c>
      <c r="AP25" s="40">
        <f>$F25*'Lines - Loading'!AO25/100</f>
        <v>7.4469630635969092E-2</v>
      </c>
      <c r="AQ25" s="40">
        <f>$F25*'Lines - Loading'!AP25/100</f>
        <v>7.4469630635969092E-2</v>
      </c>
      <c r="AR25" s="40">
        <f>$F25*'Lines - Loading'!AQ25/100</f>
        <v>7.4469630635969092E-2</v>
      </c>
      <c r="AS25" s="16"/>
      <c r="AT25" s="16">
        <f>$F25*'Lines - Loading'!AT25/100</f>
        <v>0</v>
      </c>
      <c r="AU25" s="16">
        <f>$F25*'Lines - Loading'!I25/100</f>
        <v>0</v>
      </c>
      <c r="AV25" s="16">
        <f>$F25*'Lines - Loading'!AU25/100</f>
        <v>0</v>
      </c>
      <c r="AW25" s="16">
        <f>$F25*'Lines - Loading'!AV25/100</f>
        <v>0</v>
      </c>
      <c r="AX25" s="16">
        <f>$F25*'Lines - Loading'!AW25/100</f>
        <v>0</v>
      </c>
      <c r="AY25" s="16">
        <f>$F25*'Lines - Loading'!AX25/100</f>
        <v>0</v>
      </c>
      <c r="AZ25" s="16">
        <f>$F25*'Lines - Loading'!AY25/100</f>
        <v>0</v>
      </c>
      <c r="BA25" s="16">
        <f>$F25*'Lines - Loading'!AZ25/100</f>
        <v>0</v>
      </c>
      <c r="BB25" s="16">
        <f>$F25*'Lines - Loading'!BA25/100</f>
        <v>0</v>
      </c>
      <c r="BC25" s="16">
        <f>$F25*'Lines - Loading'!BB25/100</f>
        <v>0.2899340666223672</v>
      </c>
      <c r="BD25" s="16">
        <f>$F25*'Lines - Loading'!BC25/100</f>
        <v>0.19627284926264846</v>
      </c>
      <c r="BE25" s="16">
        <f>$F25*'Lines - Loading'!BD25/100</f>
        <v>0.12138926675558416</v>
      </c>
      <c r="BF25" s="16">
        <f>$F25*'Lines - Loading'!BE25/100</f>
        <v>0.12179612558511609</v>
      </c>
      <c r="BG25" s="16">
        <f>$F25*'Lines - Loading'!BF25/100</f>
        <v>0.1199455854051375</v>
      </c>
      <c r="BH25" s="16">
        <f>$F25*'Lines - Loading'!BG25/100</f>
        <v>0.1201909490584544</v>
      </c>
      <c r="BI25" s="16">
        <f>$F25*'Lines - Loading'!BH25/100</f>
        <v>7.4469630635969092E-2</v>
      </c>
      <c r="BJ25" s="16"/>
      <c r="BK25" s="16"/>
      <c r="BL25" s="16"/>
      <c r="BM25" s="16"/>
      <c r="BN25" s="16"/>
    </row>
    <row r="26" spans="4:66" x14ac:dyDescent="0.25">
      <c r="D26" s="2" t="str">
        <f>'Lines - Loading'!C26</f>
        <v>chapelcross33kv</v>
      </c>
      <c r="E26" s="80" t="str">
        <f>'Lines - Loading'!E26</f>
        <v>LAHO3B_NEWCT1_1</v>
      </c>
      <c r="F26" s="41">
        <v>0.42799150000000002</v>
      </c>
      <c r="G26" s="39"/>
      <c r="H26" s="40">
        <f>$F26*'Lines - Loading'!G26/100</f>
        <v>0</v>
      </c>
      <c r="I26" s="40">
        <f>$F26*'Lines - Loading'!H26/100</f>
        <v>0</v>
      </c>
      <c r="J26" s="40">
        <f>$F26*'Lines - Loading'!I26/100</f>
        <v>0</v>
      </c>
      <c r="K26" s="40">
        <f>$F26*'Lines - Loading'!J26/100</f>
        <v>0</v>
      </c>
      <c r="L26" s="40">
        <f>$F26*'Lines - Loading'!K26/100</f>
        <v>0</v>
      </c>
      <c r="M26" s="40">
        <f>$F26*'Lines - Loading'!L26/100</f>
        <v>0</v>
      </c>
      <c r="N26" s="40">
        <f>$F26*'Lines - Loading'!M26/100</f>
        <v>0</v>
      </c>
      <c r="O26" s="40">
        <f>$F26*'Lines - Loading'!N26/100</f>
        <v>0</v>
      </c>
      <c r="P26" s="40">
        <f>$F26*'Lines - Loading'!O26/100</f>
        <v>0</v>
      </c>
      <c r="Q26" s="40">
        <f>$F26*'Lines - Loading'!P26/100</f>
        <v>0</v>
      </c>
      <c r="R26" s="40">
        <f>$F26*'Lines - Loading'!Q26/100</f>
        <v>0</v>
      </c>
      <c r="S26" s="40">
        <f>$F26*'Lines - Loading'!R26/100</f>
        <v>0</v>
      </c>
      <c r="T26" s="40">
        <f>$F26*'Lines - Loading'!S26/100</f>
        <v>0</v>
      </c>
      <c r="U26" s="40">
        <f>$F26*'Lines - Loading'!T26/100</f>
        <v>0</v>
      </c>
      <c r="V26" s="40">
        <f>$F26*'Lines - Loading'!U26/100</f>
        <v>0</v>
      </c>
      <c r="W26" s="40">
        <f>$F26*'Lines - Loading'!V26/100</f>
        <v>0</v>
      </c>
      <c r="X26" s="40">
        <f>$F26*'Lines - Loading'!W26/100</f>
        <v>0</v>
      </c>
      <c r="Y26" s="40">
        <f>$F26*'Lines - Loading'!X26/100</f>
        <v>0</v>
      </c>
      <c r="Z26" s="40">
        <f>$F26*'Lines - Loading'!Y26/100</f>
        <v>0</v>
      </c>
      <c r="AA26" s="40">
        <f>$F26*'Lines - Loading'!Z26/100</f>
        <v>0</v>
      </c>
      <c r="AB26" s="40">
        <f>$F26*'Lines - Loading'!AA26/100</f>
        <v>0</v>
      </c>
      <c r="AC26" s="40">
        <f>$F26*'Lines - Loading'!AB26/100</f>
        <v>0</v>
      </c>
      <c r="AD26" s="40">
        <f>$F26*'Lines - Loading'!AC26/100</f>
        <v>0</v>
      </c>
      <c r="AE26" s="40">
        <f>$F26*'Lines - Loading'!AD26/100</f>
        <v>3.8751706967446738E-2</v>
      </c>
      <c r="AF26" s="40">
        <f>$F26*'Lines - Loading'!AE26/100</f>
        <v>3.8751706967446738E-2</v>
      </c>
      <c r="AG26" s="40">
        <f>$F26*'Lines - Loading'!AF26/100</f>
        <v>1.9516072317966565E-2</v>
      </c>
      <c r="AH26" s="40">
        <f>$F26*'Lines - Loading'!AG26/100</f>
        <v>1.9516072317966565E-2</v>
      </c>
      <c r="AI26" s="40">
        <f>$F26*'Lines - Loading'!AH26/100</f>
        <v>1.9516072317966565E-2</v>
      </c>
      <c r="AJ26" s="40">
        <f>$F26*'Lines - Loading'!AI26/100</f>
        <v>1.9234837526492958E-2</v>
      </c>
      <c r="AK26" s="40">
        <f>$F26*'Lines - Loading'!AJ26/100</f>
        <v>1.9281157175088003E-2</v>
      </c>
      <c r="AL26" s="40">
        <f>$F26*'Lines - Loading'!AK26/100</f>
        <v>1.9456410426103247E-2</v>
      </c>
      <c r="AM26" s="40">
        <f>$F26*'Lines - Loading'!AL26/100</f>
        <v>1.9456410426103247E-2</v>
      </c>
      <c r="AN26" s="40">
        <f>$F26*'Lines - Loading'!AM26/100</f>
        <v>1.9456410426103247E-2</v>
      </c>
      <c r="AO26" s="40">
        <f>$F26*'Lines - Loading'!AN26/100</f>
        <v>1.9456410426103247E-2</v>
      </c>
      <c r="AP26" s="40">
        <f>$F26*'Lines - Loading'!AO26/100</f>
        <v>1.9456410426103247E-2</v>
      </c>
      <c r="AQ26" s="40">
        <f>$F26*'Lines - Loading'!AP26/100</f>
        <v>1.9456410426103247E-2</v>
      </c>
      <c r="AR26" s="40">
        <f>$F26*'Lines - Loading'!AQ26/100</f>
        <v>1.9456410426103247E-2</v>
      </c>
      <c r="AS26" s="16"/>
      <c r="AT26" s="16">
        <f>$F26*'Lines - Loading'!AT26/100</f>
        <v>0</v>
      </c>
      <c r="AU26" s="16">
        <f>$F26*'Lines - Loading'!I26/100</f>
        <v>0</v>
      </c>
      <c r="AV26" s="16">
        <f>$F26*'Lines - Loading'!AU26/100</f>
        <v>0</v>
      </c>
      <c r="AW26" s="16">
        <f>$F26*'Lines - Loading'!AV26/100</f>
        <v>0</v>
      </c>
      <c r="AX26" s="16">
        <f>$F26*'Lines - Loading'!AW26/100</f>
        <v>0</v>
      </c>
      <c r="AY26" s="16">
        <f>$F26*'Lines - Loading'!AX26/100</f>
        <v>0</v>
      </c>
      <c r="AZ26" s="16">
        <f>$F26*'Lines - Loading'!AY26/100</f>
        <v>0</v>
      </c>
      <c r="BA26" s="16">
        <f>$F26*'Lines - Loading'!AZ26/100</f>
        <v>0</v>
      </c>
      <c r="BB26" s="16">
        <f>$F26*'Lines - Loading'!BA26/100</f>
        <v>0</v>
      </c>
      <c r="BC26" s="16">
        <f>$F26*'Lines - Loading'!BB26/100</f>
        <v>0</v>
      </c>
      <c r="BD26" s="16">
        <f>$F26*'Lines - Loading'!BC26/100</f>
        <v>0</v>
      </c>
      <c r="BE26" s="16">
        <f>$F26*'Lines - Loading'!BD26/100</f>
        <v>3.8751706967446738E-2</v>
      </c>
      <c r="BF26" s="16">
        <f>$F26*'Lines - Loading'!BE26/100</f>
        <v>1.9516072317966565E-2</v>
      </c>
      <c r="BG26" s="16">
        <f>$F26*'Lines - Loading'!BF26/100</f>
        <v>1.9234837526492958E-2</v>
      </c>
      <c r="BH26" s="16">
        <f>$F26*'Lines - Loading'!BG26/100</f>
        <v>1.9281157175088003E-2</v>
      </c>
      <c r="BI26" s="16">
        <f>$F26*'Lines - Loading'!BH26/100</f>
        <v>1.9456410426103247E-2</v>
      </c>
      <c r="BJ26" s="16"/>
      <c r="BK26" s="16"/>
      <c r="BL26" s="16"/>
      <c r="BM26" s="16"/>
      <c r="BN26" s="16"/>
    </row>
    <row r="27" spans="4:66" x14ac:dyDescent="0.25">
      <c r="D27" s="2" t="str">
        <f>'Lines - Loading'!C27</f>
        <v>chapelcross33kv</v>
      </c>
      <c r="E27" s="80" t="str">
        <f>'Lines - Loading'!E27</f>
        <v>CHAP3-_MIBI3-_1</v>
      </c>
      <c r="F27" s="41">
        <v>0.36495539999999999</v>
      </c>
      <c r="G27" s="39"/>
      <c r="H27" s="40">
        <f>$F27*'Lines - Loading'!G27/100</f>
        <v>0</v>
      </c>
      <c r="I27" s="40">
        <f>$F27*'Lines - Loading'!H27/100</f>
        <v>0</v>
      </c>
      <c r="J27" s="40">
        <f>$F27*'Lines - Loading'!I27/100</f>
        <v>0</v>
      </c>
      <c r="K27" s="40">
        <f>$F27*'Lines - Loading'!J27/100</f>
        <v>0</v>
      </c>
      <c r="L27" s="40">
        <f>$F27*'Lines - Loading'!K27/100</f>
        <v>1.0374039729010007E-2</v>
      </c>
      <c r="M27" s="40">
        <f>$F27*'Lines - Loading'!L27/100</f>
        <v>1.0374039729010007E-2</v>
      </c>
      <c r="N27" s="40">
        <f>$F27*'Lines - Loading'!M27/100</f>
        <v>1.0374039729010007E-2</v>
      </c>
      <c r="O27" s="40">
        <f>$F27*'Lines - Loading'!N27/100</f>
        <v>1.0374039729010007E-2</v>
      </c>
      <c r="P27" s="40">
        <f>$F27*'Lines - Loading'!O27/100</f>
        <v>1.04139581113885E-2</v>
      </c>
      <c r="Q27" s="40">
        <f>$F27*'Lines - Loading'!P27/100</f>
        <v>1.0374039729010007E-2</v>
      </c>
      <c r="R27" s="40">
        <f>$F27*'Lines - Loading'!Q27/100</f>
        <v>1.0374039729010007E-2</v>
      </c>
      <c r="S27" s="40">
        <f>$F27*'Lines - Loading'!R27/100</f>
        <v>1.0374039729010007E-2</v>
      </c>
      <c r="T27" s="40">
        <f>$F27*'Lines - Loading'!S27/100</f>
        <v>1.04139581113885E-2</v>
      </c>
      <c r="U27" s="40">
        <f>$F27*'Lines - Loading'!T27/100</f>
        <v>1.04139581113885E-2</v>
      </c>
      <c r="V27" s="40">
        <f>$F27*'Lines - Loading'!U27/100</f>
        <v>1.04139581113885E-2</v>
      </c>
      <c r="W27" s="40">
        <f>$F27*'Lines - Loading'!V27/100</f>
        <v>1.04139581113885E-2</v>
      </c>
      <c r="X27" s="40">
        <f>$F27*'Lines - Loading'!W27/100</f>
        <v>1.04139581113885E-2</v>
      </c>
      <c r="Y27" s="40">
        <f>$F27*'Lines - Loading'!X27/100</f>
        <v>1.0070984020391036E-2</v>
      </c>
      <c r="Z27" s="40">
        <f>$F27*'Lines - Loading'!Y27/100</f>
        <v>1.0070984020391036E-2</v>
      </c>
      <c r="AA27" s="40">
        <f>$F27*'Lines - Loading'!Z27/100</f>
        <v>0.19933818668832767</v>
      </c>
      <c r="AB27" s="40">
        <f>$F27*'Lines - Loading'!AA27/100</f>
        <v>0.19933818668832767</v>
      </c>
      <c r="AC27" s="40">
        <f>$F27*'Lines - Loading'!AB27/100</f>
        <v>0.43780388221805089</v>
      </c>
      <c r="AD27" s="40">
        <f>$F27*'Lines - Loading'!AC27/100</f>
        <v>0.29729513075070974</v>
      </c>
      <c r="AE27" s="40">
        <f>$F27*'Lines - Loading'!AD27/100</f>
        <v>0.22183389170905465</v>
      </c>
      <c r="AF27" s="40">
        <f>$F27*'Lines - Loading'!AE27/100</f>
        <v>0.22183389170905465</v>
      </c>
      <c r="AG27" s="40">
        <f>$F27*'Lines - Loading'!AF27/100</f>
        <v>0.14564994095696596</v>
      </c>
      <c r="AH27" s="40">
        <f>$F27*'Lines - Loading'!AG27/100</f>
        <v>0.14564994095696596</v>
      </c>
      <c r="AI27" s="40">
        <f>$F27*'Lines - Loading'!AH27/100</f>
        <v>0.14564994095696596</v>
      </c>
      <c r="AJ27" s="40">
        <f>$F27*'Lines - Loading'!AI27/100</f>
        <v>0.14050419486839036</v>
      </c>
      <c r="AK27" s="40">
        <f>$F27*'Lines - Loading'!AJ27/100</f>
        <v>0.14256399529095731</v>
      </c>
      <c r="AL27" s="40">
        <f>$F27*'Lines - Loading'!AK27/100</f>
        <v>9.1004806141472216E-2</v>
      </c>
      <c r="AM27" s="40">
        <f>$F27*'Lines - Loading'!AL27/100</f>
        <v>9.1004806141472216E-2</v>
      </c>
      <c r="AN27" s="40">
        <f>$F27*'Lines - Loading'!AM27/100</f>
        <v>9.1004806141472216E-2</v>
      </c>
      <c r="AO27" s="40">
        <f>$F27*'Lines - Loading'!AN27/100</f>
        <v>9.1004806141472216E-2</v>
      </c>
      <c r="AP27" s="40">
        <f>$F27*'Lines - Loading'!AO27/100</f>
        <v>9.1004806141472216E-2</v>
      </c>
      <c r="AQ27" s="40">
        <f>$F27*'Lines - Loading'!AP27/100</f>
        <v>9.1004806141472216E-2</v>
      </c>
      <c r="AR27" s="40">
        <f>$F27*'Lines - Loading'!AQ27/100</f>
        <v>9.1004806141472216E-2</v>
      </c>
      <c r="AS27" s="16"/>
      <c r="AT27" s="16">
        <f>$F27*'Lines - Loading'!AT27/100</f>
        <v>0</v>
      </c>
      <c r="AU27" s="16">
        <f>$F27*'Lines - Loading'!I27/100</f>
        <v>0</v>
      </c>
      <c r="AV27" s="16">
        <f>$F27*'Lines - Loading'!AU27/100</f>
        <v>0</v>
      </c>
      <c r="AW27" s="16">
        <f>$F27*'Lines - Loading'!AV27/100</f>
        <v>0</v>
      </c>
      <c r="AX27" s="16">
        <f>$F27*'Lines - Loading'!AW27/100</f>
        <v>1.0332155323871819E-2</v>
      </c>
      <c r="AY27" s="16">
        <f>$F27*'Lines - Loading'!AX27/100</f>
        <v>1.0374039729010007E-2</v>
      </c>
      <c r="AZ27" s="16">
        <f>$F27*'Lines - Loading'!AY27/100</f>
        <v>1.04139581113885E-2</v>
      </c>
      <c r="BA27" s="16">
        <f>$F27*'Lines - Loading'!AZ27/100</f>
        <v>1.0070984020391036E-2</v>
      </c>
      <c r="BB27" s="16">
        <f>$F27*'Lines - Loading'!BA27/100</f>
        <v>0.19933818668832767</v>
      </c>
      <c r="BC27" s="16">
        <f>$F27*'Lines - Loading'!BB27/100</f>
        <v>0.43780388221805089</v>
      </c>
      <c r="BD27" s="16">
        <f>$F27*'Lines - Loading'!BC27/100</f>
        <v>0.29729513075070974</v>
      </c>
      <c r="BE27" s="16">
        <f>$F27*'Lines - Loading'!BD27/100</f>
        <v>0.22183389170905465</v>
      </c>
      <c r="BF27" s="16">
        <f>$F27*'Lines - Loading'!BE27/100</f>
        <v>0.14564994095696596</v>
      </c>
      <c r="BG27" s="16">
        <f>$F27*'Lines - Loading'!BF27/100</f>
        <v>0.14050419486839036</v>
      </c>
      <c r="BH27" s="16">
        <f>$F27*'Lines - Loading'!BG27/100</f>
        <v>0.14256399529095731</v>
      </c>
      <c r="BI27" s="16">
        <f>$F27*'Lines - Loading'!BH27/100</f>
        <v>9.1004806141472216E-2</v>
      </c>
      <c r="BJ27" s="16"/>
      <c r="BK27" s="16"/>
      <c r="BL27" s="16"/>
      <c r="BM27" s="16"/>
      <c r="BN27" s="16"/>
    </row>
    <row r="28" spans="4:66" x14ac:dyDescent="0.25">
      <c r="D28" s="2" t="str">
        <f>'Lines - Loading'!C28</f>
        <v>chapelcross33kv</v>
      </c>
      <c r="E28" s="80" t="str">
        <f>'Lines - Loading'!E28</f>
        <v>ANANT1_CHAP3-_1</v>
      </c>
      <c r="F28" s="41">
        <v>0.36495539999999999</v>
      </c>
      <c r="G28" s="39"/>
      <c r="H28" s="40">
        <f>$F28*'Lines - Loading'!G28/100</f>
        <v>0</v>
      </c>
      <c r="I28" s="40">
        <f>$F28*'Lines - Loading'!H28/100</f>
        <v>0</v>
      </c>
      <c r="J28" s="40">
        <f>$F28*'Lines - Loading'!I28/100</f>
        <v>0</v>
      </c>
      <c r="K28" s="40">
        <f>$F28*'Lines - Loading'!J28/100</f>
        <v>0</v>
      </c>
      <c r="L28" s="40">
        <f>$F28*'Lines - Loading'!K28/100</f>
        <v>0</v>
      </c>
      <c r="M28" s="40">
        <f>$F28*'Lines - Loading'!L28/100</f>
        <v>0</v>
      </c>
      <c r="N28" s="40">
        <f>$F28*'Lines - Loading'!M28/100</f>
        <v>0</v>
      </c>
      <c r="O28" s="40">
        <f>$F28*'Lines - Loading'!N28/100</f>
        <v>0</v>
      </c>
      <c r="P28" s="40">
        <f>$F28*'Lines - Loading'!O28/100</f>
        <v>0</v>
      </c>
      <c r="Q28" s="40">
        <f>$F28*'Lines - Loading'!P28/100</f>
        <v>0</v>
      </c>
      <c r="R28" s="40">
        <f>$F28*'Lines - Loading'!Q28/100</f>
        <v>0</v>
      </c>
      <c r="S28" s="40">
        <f>$F28*'Lines - Loading'!R28/100</f>
        <v>0</v>
      </c>
      <c r="T28" s="40">
        <f>$F28*'Lines - Loading'!S28/100</f>
        <v>0</v>
      </c>
      <c r="U28" s="40">
        <f>$F28*'Lines - Loading'!T28/100</f>
        <v>0</v>
      </c>
      <c r="V28" s="40">
        <f>$F28*'Lines - Loading'!U28/100</f>
        <v>0</v>
      </c>
      <c r="W28" s="40">
        <f>$F28*'Lines - Loading'!V28/100</f>
        <v>0</v>
      </c>
      <c r="X28" s="40">
        <f>$F28*'Lines - Loading'!W28/100</f>
        <v>0</v>
      </c>
      <c r="Y28" s="40">
        <f>$F28*'Lines - Loading'!X28/100</f>
        <v>0.21807972722112051</v>
      </c>
      <c r="Z28" s="40">
        <f>$F28*'Lines - Loading'!Y28/100</f>
        <v>0.21807972722112051</v>
      </c>
      <c r="AA28" s="40">
        <f>$F28*'Lines - Loading'!Z28/100</f>
        <v>0.16338420641250198</v>
      </c>
      <c r="AB28" s="40">
        <f>$F28*'Lines - Loading'!AA28/100</f>
        <v>0.16338420641250198</v>
      </c>
      <c r="AC28" s="40">
        <f>$F28*'Lines - Loading'!AB28/100</f>
        <v>0.10665581918020044</v>
      </c>
      <c r="AD28" s="40">
        <f>$F28*'Lines - Loading'!AC28/100</f>
        <v>0.10687438160537206</v>
      </c>
      <c r="AE28" s="40">
        <f>$F28*'Lines - Loading'!AD28/100</f>
        <v>0.10584362048181697</v>
      </c>
      <c r="AF28" s="40">
        <f>$F28*'Lines - Loading'!AE28/100</f>
        <v>0.10584362048181697</v>
      </c>
      <c r="AG28" s="40">
        <f>$F28*'Lines - Loading'!AF28/100</f>
        <v>0.10785297583104808</v>
      </c>
      <c r="AH28" s="40">
        <f>$F28*'Lines - Loading'!AG28/100</f>
        <v>0.10785297583104808</v>
      </c>
      <c r="AI28" s="40">
        <f>$F28*'Lines - Loading'!AH28/100</f>
        <v>0.10785297583104808</v>
      </c>
      <c r="AJ28" s="40">
        <f>$F28*'Lines - Loading'!AI28/100</f>
        <v>0.10631743488909846</v>
      </c>
      <c r="AK28" s="40">
        <f>$F28*'Lines - Loading'!AJ28/100</f>
        <v>0.10656999986791511</v>
      </c>
      <c r="AL28" s="40">
        <f>$F28*'Lines - Loading'!AK28/100</f>
        <v>0.1065364076298153</v>
      </c>
      <c r="AM28" s="40">
        <f>$F28*'Lines - Loading'!AL28/100</f>
        <v>0.1065364076298153</v>
      </c>
      <c r="AN28" s="40">
        <f>$F28*'Lines - Loading'!AM28/100</f>
        <v>0.1065364076298153</v>
      </c>
      <c r="AO28" s="40">
        <f>$F28*'Lines - Loading'!AN28/100</f>
        <v>0.1065364076298153</v>
      </c>
      <c r="AP28" s="40">
        <f>$F28*'Lines - Loading'!AO28/100</f>
        <v>0.1065364076298153</v>
      </c>
      <c r="AQ28" s="40">
        <f>$F28*'Lines - Loading'!AP28/100</f>
        <v>0.1065364076298153</v>
      </c>
      <c r="AR28" s="40">
        <f>$F28*'Lines - Loading'!AQ28/100</f>
        <v>0.1065364076298153</v>
      </c>
      <c r="AS28" s="16"/>
      <c r="AT28" s="16">
        <f>$F28*'Lines - Loading'!AT28/100</f>
        <v>0</v>
      </c>
      <c r="AU28" s="16">
        <f>$F28*'Lines - Loading'!I28/100</f>
        <v>0</v>
      </c>
      <c r="AV28" s="16">
        <f>$F28*'Lines - Loading'!AU28/100</f>
        <v>0</v>
      </c>
      <c r="AW28" s="16">
        <f>$F28*'Lines - Loading'!AV28/100</f>
        <v>0</v>
      </c>
      <c r="AX28" s="16">
        <f>$F28*'Lines - Loading'!AW28/100</f>
        <v>0</v>
      </c>
      <c r="AY28" s="16">
        <f>$F28*'Lines - Loading'!AX28/100</f>
        <v>0</v>
      </c>
      <c r="AZ28" s="16">
        <f>$F28*'Lines - Loading'!AY28/100</f>
        <v>0</v>
      </c>
      <c r="BA28" s="16">
        <f>$F28*'Lines - Loading'!AZ28/100</f>
        <v>0.21807972722112051</v>
      </c>
      <c r="BB28" s="16">
        <f>$F28*'Lines - Loading'!BA28/100</f>
        <v>0.16338420641250198</v>
      </c>
      <c r="BC28" s="16">
        <f>$F28*'Lines - Loading'!BB28/100</f>
        <v>0.10665581918020044</v>
      </c>
      <c r="BD28" s="16">
        <f>$F28*'Lines - Loading'!BC28/100</f>
        <v>0.10687438160537206</v>
      </c>
      <c r="BE28" s="16">
        <f>$F28*'Lines - Loading'!BD28/100</f>
        <v>0.10584362048181697</v>
      </c>
      <c r="BF28" s="16">
        <f>$F28*'Lines - Loading'!BE28/100</f>
        <v>0.10785297583104808</v>
      </c>
      <c r="BG28" s="16">
        <f>$F28*'Lines - Loading'!BF28/100</f>
        <v>0.10631743488909846</v>
      </c>
      <c r="BH28" s="16">
        <f>$F28*'Lines - Loading'!BG28/100</f>
        <v>0.10656999986791511</v>
      </c>
      <c r="BI28" s="16">
        <f>$F28*'Lines - Loading'!BH28/100</f>
        <v>0.1065364076298153</v>
      </c>
      <c r="BJ28" s="16"/>
      <c r="BK28" s="16"/>
      <c r="BL28" s="16"/>
      <c r="BM28" s="16"/>
      <c r="BN28" s="16"/>
    </row>
    <row r="29" spans="4:66" x14ac:dyDescent="0.25">
      <c r="D29" s="2" t="str">
        <f>'Lines - Loading'!C29</f>
        <v>chapelcross33kv</v>
      </c>
      <c r="E29" s="80" t="str">
        <f>'Lines - Loading'!E29</f>
        <v>CARU3A_CHAPX1_1</v>
      </c>
      <c r="F29" s="41">
        <v>0.4309132</v>
      </c>
      <c r="G29" s="39"/>
      <c r="H29" s="40">
        <f>$F29*'Lines - Loading'!G29/100</f>
        <v>0</v>
      </c>
      <c r="I29" s="40">
        <f>$F29*'Lines - Loading'!H29/100</f>
        <v>0</v>
      </c>
      <c r="J29" s="40">
        <f>$F29*'Lines - Loading'!I29/100</f>
        <v>0</v>
      </c>
      <c r="K29" s="40">
        <f>$F29*'Lines - Loading'!J29/100</f>
        <v>0</v>
      </c>
      <c r="L29" s="40">
        <f>$F29*'Lines - Loading'!K29/100</f>
        <v>0</v>
      </c>
      <c r="M29" s="40">
        <f>$F29*'Lines - Loading'!L29/100</f>
        <v>0</v>
      </c>
      <c r="N29" s="40">
        <f>$F29*'Lines - Loading'!M29/100</f>
        <v>0</v>
      </c>
      <c r="O29" s="40">
        <f>$F29*'Lines - Loading'!N29/100</f>
        <v>0</v>
      </c>
      <c r="P29" s="40">
        <f>$F29*'Lines - Loading'!O29/100</f>
        <v>0</v>
      </c>
      <c r="Q29" s="40">
        <f>$F29*'Lines - Loading'!P29/100</f>
        <v>0</v>
      </c>
      <c r="R29" s="40">
        <f>$F29*'Lines - Loading'!Q29/100</f>
        <v>0</v>
      </c>
      <c r="S29" s="40">
        <f>$F29*'Lines - Loading'!R29/100</f>
        <v>0</v>
      </c>
      <c r="T29" s="40">
        <f>$F29*'Lines - Loading'!S29/100</f>
        <v>0</v>
      </c>
      <c r="U29" s="40">
        <f>$F29*'Lines - Loading'!T29/100</f>
        <v>0</v>
      </c>
      <c r="V29" s="40">
        <f>$F29*'Lines - Loading'!U29/100</f>
        <v>0</v>
      </c>
      <c r="W29" s="40">
        <f>$F29*'Lines - Loading'!V29/100</f>
        <v>0</v>
      </c>
      <c r="X29" s="40">
        <f>$F29*'Lines - Loading'!W29/100</f>
        <v>0</v>
      </c>
      <c r="Y29" s="40">
        <f>$F29*'Lines - Loading'!X29/100</f>
        <v>0</v>
      </c>
      <c r="Z29" s="40">
        <f>$F29*'Lines - Loading'!Y29/100</f>
        <v>0</v>
      </c>
      <c r="AA29" s="40">
        <f>$F29*'Lines - Loading'!Z29/100</f>
        <v>0</v>
      </c>
      <c r="AB29" s="40">
        <f>$F29*'Lines - Loading'!AA29/100</f>
        <v>0</v>
      </c>
      <c r="AC29" s="40">
        <f>$F29*'Lines - Loading'!AB29/100</f>
        <v>0</v>
      </c>
      <c r="AD29" s="40">
        <f>$F29*'Lines - Loading'!AC29/100</f>
        <v>0</v>
      </c>
      <c r="AE29" s="40">
        <f>$F29*'Lines - Loading'!AD29/100</f>
        <v>0</v>
      </c>
      <c r="AF29" s="40">
        <f>$F29*'Lines - Loading'!AE29/100</f>
        <v>0</v>
      </c>
      <c r="AG29" s="40">
        <f>$F29*'Lines - Loading'!AF29/100</f>
        <v>1.6561868562113987E-3</v>
      </c>
      <c r="AH29" s="40">
        <f>$F29*'Lines - Loading'!AG29/100</f>
        <v>1.6561868562113987E-3</v>
      </c>
      <c r="AI29" s="40">
        <f>$F29*'Lines - Loading'!AH29/100</f>
        <v>1.6561868562113987E-3</v>
      </c>
      <c r="AJ29" s="40">
        <f>$F29*'Lines - Loading'!AI29/100</f>
        <v>1.6811251585904044E-3</v>
      </c>
      <c r="AK29" s="40">
        <f>$F29*'Lines - Loading'!AJ29/100</f>
        <v>1.6782092420777493E-3</v>
      </c>
      <c r="AL29" s="40">
        <f>$F29*'Lines - Loading'!AK29/100</f>
        <v>1.6885806969477884E-3</v>
      </c>
      <c r="AM29" s="40">
        <f>$F29*'Lines - Loading'!AL29/100</f>
        <v>1.6885806969477884E-3</v>
      </c>
      <c r="AN29" s="40">
        <f>$F29*'Lines - Loading'!AM29/100</f>
        <v>1.6885806969477884E-3</v>
      </c>
      <c r="AO29" s="40">
        <f>$F29*'Lines - Loading'!AN29/100</f>
        <v>1.6885806969477884E-3</v>
      </c>
      <c r="AP29" s="40">
        <f>$F29*'Lines - Loading'!AO29/100</f>
        <v>1.6885806969477884E-3</v>
      </c>
      <c r="AQ29" s="40">
        <f>$F29*'Lines - Loading'!AP29/100</f>
        <v>1.6885806969477884E-3</v>
      </c>
      <c r="AR29" s="40">
        <f>$F29*'Lines - Loading'!AQ29/100</f>
        <v>1.6885806969477884E-3</v>
      </c>
      <c r="AS29" s="16"/>
      <c r="AT29" s="16">
        <f>$F29*'Lines - Loading'!AT29/100</f>
        <v>0</v>
      </c>
      <c r="AU29" s="16">
        <f>$F29*'Lines - Loading'!I29/100</f>
        <v>0</v>
      </c>
      <c r="AV29" s="16">
        <f>$F29*'Lines - Loading'!AU29/100</f>
        <v>0</v>
      </c>
      <c r="AW29" s="16">
        <f>$F29*'Lines - Loading'!AV29/100</f>
        <v>0</v>
      </c>
      <c r="AX29" s="16">
        <f>$F29*'Lines - Loading'!AW29/100</f>
        <v>0</v>
      </c>
      <c r="AY29" s="16">
        <f>$F29*'Lines - Loading'!AX29/100</f>
        <v>0</v>
      </c>
      <c r="AZ29" s="16">
        <f>$F29*'Lines - Loading'!AY29/100</f>
        <v>0</v>
      </c>
      <c r="BA29" s="16">
        <f>$F29*'Lines - Loading'!AZ29/100</f>
        <v>0</v>
      </c>
      <c r="BB29" s="16">
        <f>$F29*'Lines - Loading'!BA29/100</f>
        <v>0</v>
      </c>
      <c r="BC29" s="16">
        <f>$F29*'Lines - Loading'!BB29/100</f>
        <v>0</v>
      </c>
      <c r="BD29" s="16">
        <f>$F29*'Lines - Loading'!BC29/100</f>
        <v>0</v>
      </c>
      <c r="BE29" s="16">
        <f>$F29*'Lines - Loading'!BD29/100</f>
        <v>0</v>
      </c>
      <c r="BF29" s="16">
        <f>$F29*'Lines - Loading'!BE29/100</f>
        <v>1.6561868562113987E-3</v>
      </c>
      <c r="BG29" s="16">
        <f>$F29*'Lines - Loading'!BF29/100</f>
        <v>1.6811251585904044E-3</v>
      </c>
      <c r="BH29" s="16">
        <f>$F29*'Lines - Loading'!BG29/100</f>
        <v>1.6782092420777493E-3</v>
      </c>
      <c r="BI29" s="16">
        <f>$F29*'Lines - Loading'!BH29/100</f>
        <v>1.6885806969477884E-3</v>
      </c>
      <c r="BJ29" s="16"/>
      <c r="BK29" s="16"/>
      <c r="BL29" s="16"/>
      <c r="BM29" s="16"/>
      <c r="BN29" s="16"/>
    </row>
    <row r="30" spans="4:66" x14ac:dyDescent="0.25">
      <c r="D30" s="2" t="str">
        <f>'Lines - Loading'!C30</f>
        <v>chapelcross33kv</v>
      </c>
      <c r="E30" s="80" t="str">
        <f>'Lines - Loading'!E30</f>
        <v>ANANT2_CHAP3-_1</v>
      </c>
      <c r="F30" s="41">
        <v>0.36495539999999999</v>
      </c>
      <c r="G30" s="39"/>
      <c r="H30" s="40">
        <f>$F30*'Lines - Loading'!G30/100</f>
        <v>0</v>
      </c>
      <c r="I30" s="40">
        <f>$F30*'Lines - Loading'!H30/100</f>
        <v>0</v>
      </c>
      <c r="J30" s="40">
        <f>$F30*'Lines - Loading'!I30/100</f>
        <v>0</v>
      </c>
      <c r="K30" s="40">
        <f>$F30*'Lines - Loading'!J30/100</f>
        <v>0</v>
      </c>
      <c r="L30" s="40">
        <f>$F30*'Lines - Loading'!K30/100</f>
        <v>0</v>
      </c>
      <c r="M30" s="40">
        <f>$F30*'Lines - Loading'!L30/100</f>
        <v>0</v>
      </c>
      <c r="N30" s="40">
        <f>$F30*'Lines - Loading'!M30/100</f>
        <v>0</v>
      </c>
      <c r="O30" s="40">
        <f>$F30*'Lines - Loading'!N30/100</f>
        <v>0</v>
      </c>
      <c r="P30" s="40">
        <f>$F30*'Lines - Loading'!O30/100</f>
        <v>0</v>
      </c>
      <c r="Q30" s="40">
        <f>$F30*'Lines - Loading'!P30/100</f>
        <v>0</v>
      </c>
      <c r="R30" s="40">
        <f>$F30*'Lines - Loading'!Q30/100</f>
        <v>0</v>
      </c>
      <c r="S30" s="40">
        <f>$F30*'Lines - Loading'!R30/100</f>
        <v>0</v>
      </c>
      <c r="T30" s="40">
        <f>$F30*'Lines - Loading'!S30/100</f>
        <v>0</v>
      </c>
      <c r="U30" s="40">
        <f>$F30*'Lines - Loading'!T30/100</f>
        <v>0</v>
      </c>
      <c r="V30" s="40">
        <f>$F30*'Lines - Loading'!U30/100</f>
        <v>0</v>
      </c>
      <c r="W30" s="40">
        <f>$F30*'Lines - Loading'!V30/100</f>
        <v>0</v>
      </c>
      <c r="X30" s="40">
        <f>$F30*'Lines - Loading'!W30/100</f>
        <v>0</v>
      </c>
      <c r="Y30" s="40">
        <f>$F30*'Lines - Loading'!X30/100</f>
        <v>0</v>
      </c>
      <c r="Z30" s="40">
        <f>$F30*'Lines - Loading'!Y30/100</f>
        <v>0.21810922178267853</v>
      </c>
      <c r="AA30" s="40">
        <f>$F30*'Lines - Loading'!Z30/100</f>
        <v>0.16339325338600263</v>
      </c>
      <c r="AB30" s="40">
        <f>$F30*'Lines - Loading'!AA30/100</f>
        <v>0.16339325338600263</v>
      </c>
      <c r="AC30" s="40">
        <f>$F30*'Lines - Loading'!AB30/100</f>
        <v>0.1066571179994789</v>
      </c>
      <c r="AD30" s="40">
        <f>$F30*'Lines - Loading'!AC30/100</f>
        <v>0.10687570421800428</v>
      </c>
      <c r="AE30" s="40">
        <f>$F30*'Lines - Loading'!AD30/100</f>
        <v>0.10584483469091116</v>
      </c>
      <c r="AF30" s="40">
        <f>$F30*'Lines - Loading'!AE30/100</f>
        <v>0.10584483469091116</v>
      </c>
      <c r="AG30" s="40">
        <f>$F30*'Lines - Loading'!AF30/100</f>
        <v>0.10785428240044206</v>
      </c>
      <c r="AH30" s="40">
        <f>$F30*'Lines - Loading'!AG30/100</f>
        <v>0.10785428240044206</v>
      </c>
      <c r="AI30" s="40">
        <f>$F30*'Lines - Loading'!AH30/100</f>
        <v>0.10785428240044206</v>
      </c>
      <c r="AJ30" s="40">
        <f>$F30*'Lines - Loading'!AI30/100</f>
        <v>0.10631869773409258</v>
      </c>
      <c r="AK30" s="40">
        <f>$F30*'Lines - Loading'!AJ30/100</f>
        <v>0.10657128946488045</v>
      </c>
      <c r="AL30" s="40">
        <f>$F30*'Lines - Loading'!AK30/100</f>
        <v>0.10550608380606516</v>
      </c>
      <c r="AM30" s="40">
        <f>$F30*'Lines - Loading'!AL30/100</f>
        <v>0.10550608380606516</v>
      </c>
      <c r="AN30" s="40">
        <f>$F30*'Lines - Loading'!AM30/100</f>
        <v>0.10550608380606516</v>
      </c>
      <c r="AO30" s="40">
        <f>$F30*'Lines - Loading'!AN30/100</f>
        <v>0.10550608380606516</v>
      </c>
      <c r="AP30" s="40">
        <f>$F30*'Lines - Loading'!AO30/100</f>
        <v>0.10550608380606516</v>
      </c>
      <c r="AQ30" s="40">
        <f>$F30*'Lines - Loading'!AP30/100</f>
        <v>0.10550608380606516</v>
      </c>
      <c r="AR30" s="40">
        <f>$F30*'Lines - Loading'!AQ30/100</f>
        <v>0.10550608380606516</v>
      </c>
      <c r="AS30" s="16"/>
      <c r="AT30" s="16">
        <f>$F30*'Lines - Loading'!AT30/100</f>
        <v>0</v>
      </c>
      <c r="AU30" s="16">
        <f>$F30*'Lines - Loading'!I30/100</f>
        <v>0</v>
      </c>
      <c r="AV30" s="16">
        <f>$F30*'Lines - Loading'!AU30/100</f>
        <v>0</v>
      </c>
      <c r="AW30" s="16">
        <f>$F30*'Lines - Loading'!AV30/100</f>
        <v>0</v>
      </c>
      <c r="AX30" s="16">
        <f>$F30*'Lines - Loading'!AW30/100</f>
        <v>0</v>
      </c>
      <c r="AY30" s="16">
        <f>$F30*'Lines - Loading'!AX30/100</f>
        <v>0</v>
      </c>
      <c r="AZ30" s="16">
        <f>$F30*'Lines - Loading'!AY30/100</f>
        <v>0</v>
      </c>
      <c r="BA30" s="16">
        <f>$F30*'Lines - Loading'!AZ30/100</f>
        <v>0.21810922178267853</v>
      </c>
      <c r="BB30" s="16">
        <f>$F30*'Lines - Loading'!BA30/100</f>
        <v>0.16339325338600263</v>
      </c>
      <c r="BC30" s="16">
        <f>$F30*'Lines - Loading'!BB30/100</f>
        <v>0.1066571179994789</v>
      </c>
      <c r="BD30" s="16">
        <f>$F30*'Lines - Loading'!BC30/100</f>
        <v>0.10687570421800428</v>
      </c>
      <c r="BE30" s="16">
        <f>$F30*'Lines - Loading'!BD30/100</f>
        <v>0.10584483469091116</v>
      </c>
      <c r="BF30" s="16">
        <f>$F30*'Lines - Loading'!BE30/100</f>
        <v>0.10785428240044206</v>
      </c>
      <c r="BG30" s="16">
        <f>$F30*'Lines - Loading'!BF30/100</f>
        <v>0.10631869773409258</v>
      </c>
      <c r="BH30" s="16">
        <f>$F30*'Lines - Loading'!BG30/100</f>
        <v>0.10657128946488045</v>
      </c>
      <c r="BI30" s="16">
        <f>$F30*'Lines - Loading'!BH30/100</f>
        <v>0.10550608380606516</v>
      </c>
      <c r="BJ30" s="16"/>
      <c r="BK30" s="16"/>
      <c r="BL30" s="16"/>
      <c r="BM30" s="16"/>
      <c r="BN30" s="16"/>
    </row>
    <row r="31" spans="4:66" ht="15" customHeight="1" x14ac:dyDescent="0.25">
      <c r="D31" s="2" t="str">
        <f>'Lines - Loading'!C31</f>
        <v>chapelcross33kv</v>
      </c>
      <c r="E31" s="80" t="str">
        <f>'Lines - Loading'!E31</f>
        <v>EWHC3-_MIBI3-_1</v>
      </c>
      <c r="F31" s="41">
        <v>0.40064610000000001</v>
      </c>
      <c r="G31" s="39"/>
      <c r="H31" s="40">
        <f>$F31*'Lines - Loading'!G31/100</f>
        <v>0</v>
      </c>
      <c r="I31" s="40">
        <f>$F31*'Lines - Loading'!H31/100</f>
        <v>0</v>
      </c>
      <c r="J31" s="40">
        <f>$F31*'Lines - Loading'!I31/100</f>
        <v>0</v>
      </c>
      <c r="K31" s="40">
        <f>$F31*'Lines - Loading'!J31/100</f>
        <v>0</v>
      </c>
      <c r="L31" s="40">
        <f>$F31*'Lines - Loading'!K31/100</f>
        <v>1.5092113874435131E-2</v>
      </c>
      <c r="M31" s="40">
        <f>$F31*'Lines - Loading'!L31/100</f>
        <v>1.5092113874435131E-2</v>
      </c>
      <c r="N31" s="40">
        <f>$F31*'Lines - Loading'!M31/100</f>
        <v>1.5092113874435131E-2</v>
      </c>
      <c r="O31" s="40">
        <f>$F31*'Lines - Loading'!N31/100</f>
        <v>1.5092113874435131E-2</v>
      </c>
      <c r="P31" s="40">
        <f>$F31*'Lines - Loading'!O31/100</f>
        <v>1.5033713032317106E-2</v>
      </c>
      <c r="Q31" s="40">
        <f>$F31*'Lines - Loading'!P31/100</f>
        <v>1.5092113874435131E-2</v>
      </c>
      <c r="R31" s="40">
        <f>$F31*'Lines - Loading'!Q31/100</f>
        <v>1.5092113874435131E-2</v>
      </c>
      <c r="S31" s="40">
        <f>$F31*'Lines - Loading'!R31/100</f>
        <v>1.5092113874435131E-2</v>
      </c>
      <c r="T31" s="40">
        <f>$F31*'Lines - Loading'!S31/100</f>
        <v>1.5033713032317106E-2</v>
      </c>
      <c r="U31" s="40">
        <f>$F31*'Lines - Loading'!T31/100</f>
        <v>1.5033713032317106E-2</v>
      </c>
      <c r="V31" s="40">
        <f>$F31*'Lines - Loading'!U31/100</f>
        <v>1.5033713032317106E-2</v>
      </c>
      <c r="W31" s="40">
        <f>$F31*'Lines - Loading'!V31/100</f>
        <v>1.5033713032317106E-2</v>
      </c>
      <c r="X31" s="40">
        <f>$F31*'Lines - Loading'!W31/100</f>
        <v>1.5033713032317106E-2</v>
      </c>
      <c r="Y31" s="40">
        <f>$F31*'Lines - Loading'!X31/100</f>
        <v>1.5655000539630499E-2</v>
      </c>
      <c r="Z31" s="40">
        <f>$F31*'Lines - Loading'!Y31/100</f>
        <v>1.5655000539630499E-2</v>
      </c>
      <c r="AA31" s="40">
        <f>$F31*'Lines - Loading'!Z31/100</f>
        <v>1.5973730675453976E-2</v>
      </c>
      <c r="AB31" s="40">
        <f>$F31*'Lines - Loading'!AA31/100</f>
        <v>1.5973730675453976E-2</v>
      </c>
      <c r="AC31" s="40">
        <f>$F31*'Lines - Loading'!AB31/100</f>
        <v>1.6185989220523233E-2</v>
      </c>
      <c r="AD31" s="40">
        <f>$F31*'Lines - Loading'!AC31/100</f>
        <v>1.592666582425778E-2</v>
      </c>
      <c r="AE31" s="40">
        <f>$F31*'Lines - Loading'!AD31/100</f>
        <v>1.5619756607165748E-2</v>
      </c>
      <c r="AF31" s="40">
        <f>$F31*'Lines - Loading'!AE31/100</f>
        <v>1.5619756607165748E-2</v>
      </c>
      <c r="AG31" s="40">
        <f>$F31*'Lines - Loading'!AF31/100</f>
        <v>0.10689508414611687</v>
      </c>
      <c r="AH31" s="40">
        <f>$F31*'Lines - Loading'!AG31/100</f>
        <v>0.10689508414611687</v>
      </c>
      <c r="AI31" s="40">
        <f>$F31*'Lines - Loading'!AH31/100</f>
        <v>0.10689508414611687</v>
      </c>
      <c r="AJ31" s="40">
        <f>$F31*'Lines - Loading'!AI31/100</f>
        <v>0.10022578303731701</v>
      </c>
      <c r="AK31" s="40">
        <f>$F31*'Lines - Loading'!AJ31/100</f>
        <v>0.10354799890226909</v>
      </c>
      <c r="AL31" s="40">
        <f>$F31*'Lines - Loading'!AK31/100</f>
        <v>9.2247147119736916E-2</v>
      </c>
      <c r="AM31" s="40">
        <f>$F31*'Lines - Loading'!AL31/100</f>
        <v>9.2247147119736916E-2</v>
      </c>
      <c r="AN31" s="40">
        <f>$F31*'Lines - Loading'!AM31/100</f>
        <v>9.2247147119736916E-2</v>
      </c>
      <c r="AO31" s="40">
        <f>$F31*'Lines - Loading'!AN31/100</f>
        <v>9.2247147119736916E-2</v>
      </c>
      <c r="AP31" s="40">
        <f>$F31*'Lines - Loading'!AO31/100</f>
        <v>9.2247147119736916E-2</v>
      </c>
      <c r="AQ31" s="40">
        <f>$F31*'Lines - Loading'!AP31/100</f>
        <v>9.2247147119736916E-2</v>
      </c>
      <c r="AR31" s="40">
        <f>$F31*'Lines - Loading'!AQ31/100</f>
        <v>9.2247147119736916E-2</v>
      </c>
      <c r="AS31" s="16"/>
      <c r="AT31" s="16">
        <f>$F31*'Lines - Loading'!AT31/100</f>
        <v>0</v>
      </c>
      <c r="AU31" s="16">
        <f>$F31*'Lines - Loading'!I31/100</f>
        <v>0</v>
      </c>
      <c r="AV31" s="16">
        <f>$F31*'Lines - Loading'!AU31/100</f>
        <v>0</v>
      </c>
      <c r="AW31" s="16">
        <f>$F31*'Lines - Loading'!AV31/100</f>
        <v>0</v>
      </c>
      <c r="AX31" s="16">
        <f>$F31*'Lines - Loading'!AW31/100</f>
        <v>1.5156090168600235E-2</v>
      </c>
      <c r="AY31" s="16">
        <f>$F31*'Lines - Loading'!AX31/100</f>
        <v>1.5092113874435131E-2</v>
      </c>
      <c r="AZ31" s="16">
        <f>$F31*'Lines - Loading'!AY31/100</f>
        <v>1.5033713032317106E-2</v>
      </c>
      <c r="BA31" s="16">
        <f>$F31*'Lines - Loading'!AZ31/100</f>
        <v>1.5655000539630499E-2</v>
      </c>
      <c r="BB31" s="16">
        <f>$F31*'Lines - Loading'!BA31/100</f>
        <v>1.5973730675453976E-2</v>
      </c>
      <c r="BC31" s="16">
        <f>$F31*'Lines - Loading'!BB31/100</f>
        <v>1.6185989220523233E-2</v>
      </c>
      <c r="BD31" s="16">
        <f>$F31*'Lines - Loading'!BC31/100</f>
        <v>1.592666582425778E-2</v>
      </c>
      <c r="BE31" s="16">
        <f>$F31*'Lines - Loading'!BD31/100</f>
        <v>1.5619756607165748E-2</v>
      </c>
      <c r="BF31" s="16">
        <f>$F31*'Lines - Loading'!BE31/100</f>
        <v>0.10689508414611687</v>
      </c>
      <c r="BG31" s="16">
        <f>$F31*'Lines - Loading'!BF31/100</f>
        <v>0.10022578303731701</v>
      </c>
      <c r="BH31" s="16">
        <f>$F31*'Lines - Loading'!BG31/100</f>
        <v>0.10354799890226909</v>
      </c>
      <c r="BI31" s="16">
        <f>$F31*'Lines - Loading'!BH31/100</f>
        <v>9.2247147119736916E-2</v>
      </c>
      <c r="BJ31" s="16"/>
      <c r="BK31" s="16"/>
      <c r="BL31" s="16"/>
      <c r="BM31" s="16"/>
      <c r="BN31" s="16"/>
    </row>
    <row r="32" spans="4:66" ht="15" customHeight="1" x14ac:dyDescent="0.25">
      <c r="D32" s="2" t="str">
        <f>'Lines - Loading'!C32</f>
        <v>chapelcross33kv</v>
      </c>
      <c r="E32" s="80" t="str">
        <f>'Lines - Loading'!E32</f>
        <v>CRAG5A_LAHO5-_1</v>
      </c>
      <c r="F32" s="41">
        <v>0.56160429999999995</v>
      </c>
      <c r="G32" s="39"/>
      <c r="H32" s="40">
        <f>$F32*'Lines - Loading'!G32/100</f>
        <v>0</v>
      </c>
      <c r="I32" s="40">
        <f>$F32*'Lines - Loading'!H32/100</f>
        <v>0</v>
      </c>
      <c r="J32" s="40">
        <f>$F32*'Lines - Loading'!I32/100</f>
        <v>0</v>
      </c>
      <c r="K32" s="40">
        <f>$F32*'Lines - Loading'!J32/100</f>
        <v>0</v>
      </c>
      <c r="L32" s="40">
        <f>$F32*'Lines - Loading'!K32/100</f>
        <v>0</v>
      </c>
      <c r="M32" s="40">
        <f>$F32*'Lines - Loading'!L32/100</f>
        <v>0</v>
      </c>
      <c r="N32" s="40">
        <f>$F32*'Lines - Loading'!M32/100</f>
        <v>0</v>
      </c>
      <c r="O32" s="40">
        <f>$F32*'Lines - Loading'!N32/100</f>
        <v>0</v>
      </c>
      <c r="P32" s="40">
        <f>$F32*'Lines - Loading'!O32/100</f>
        <v>0</v>
      </c>
      <c r="Q32" s="40">
        <f>$F32*'Lines - Loading'!P32/100</f>
        <v>0</v>
      </c>
      <c r="R32" s="40">
        <f>$F32*'Lines - Loading'!Q32/100</f>
        <v>0</v>
      </c>
      <c r="S32" s="40">
        <f>$F32*'Lines - Loading'!R32/100</f>
        <v>0</v>
      </c>
      <c r="T32" s="40">
        <f>$F32*'Lines - Loading'!S32/100</f>
        <v>0</v>
      </c>
      <c r="U32" s="40">
        <f>$F32*'Lines - Loading'!T32/100</f>
        <v>0</v>
      </c>
      <c r="V32" s="40">
        <f>$F32*'Lines - Loading'!U32/100</f>
        <v>0</v>
      </c>
      <c r="W32" s="40">
        <f>$F32*'Lines - Loading'!V32/100</f>
        <v>0</v>
      </c>
      <c r="X32" s="40">
        <f>$F32*'Lines - Loading'!W32/100</f>
        <v>0</v>
      </c>
      <c r="Y32" s="40">
        <f>$F32*'Lines - Loading'!X32/100</f>
        <v>0</v>
      </c>
      <c r="Z32" s="40">
        <f>$F32*'Lines - Loading'!Y32/100</f>
        <v>0</v>
      </c>
      <c r="AA32" s="40">
        <f>$F32*'Lines - Loading'!Z32/100</f>
        <v>0</v>
      </c>
      <c r="AB32" s="40">
        <f>$F32*'Lines - Loading'!AA32/100</f>
        <v>0</v>
      </c>
      <c r="AC32" s="40">
        <f>$F32*'Lines - Loading'!AB32/100</f>
        <v>2.9884078235875911E-3</v>
      </c>
      <c r="AD32" s="40">
        <f>$F32*'Lines - Loading'!AC32/100</f>
        <v>3.311440791735799E-3</v>
      </c>
      <c r="AE32" s="40">
        <f>$F32*'Lines - Loading'!AD32/100</f>
        <v>3.3825222243709717E-3</v>
      </c>
      <c r="AF32" s="40">
        <f>$F32*'Lines - Loading'!AE32/100</f>
        <v>3.3825222243709717E-3</v>
      </c>
      <c r="AG32" s="40">
        <f>$F32*'Lines - Loading'!AF32/100</f>
        <v>3.3712076518934821E-3</v>
      </c>
      <c r="AH32" s="40">
        <f>$F32*'Lines - Loading'!AG32/100</f>
        <v>3.3712076518934821E-3</v>
      </c>
      <c r="AI32" s="40">
        <f>$F32*'Lines - Loading'!AH32/100</f>
        <v>3.3712076518934821E-3</v>
      </c>
      <c r="AJ32" s="40">
        <f>$F32*'Lines - Loading'!AI32/100</f>
        <v>3.378772807514357E-3</v>
      </c>
      <c r="AK32" s="40">
        <f>$F32*'Lines - Loading'!AJ32/100</f>
        <v>3.3718652578977955E-3</v>
      </c>
      <c r="AL32" s="40">
        <f>$F32*'Lines - Loading'!AK32/100</f>
        <v>3.3703058671292925E-3</v>
      </c>
      <c r="AM32" s="40">
        <f>$F32*'Lines - Loading'!AL32/100</f>
        <v>3.3703058671292925E-3</v>
      </c>
      <c r="AN32" s="40">
        <f>$F32*'Lines - Loading'!AM32/100</f>
        <v>3.3703058671292925E-3</v>
      </c>
      <c r="AO32" s="40">
        <f>$F32*'Lines - Loading'!AN32/100</f>
        <v>3.3703058671292925E-3</v>
      </c>
      <c r="AP32" s="40">
        <f>$F32*'Lines - Loading'!AO32/100</f>
        <v>3.3703058671292925E-3</v>
      </c>
      <c r="AQ32" s="40">
        <f>$F32*'Lines - Loading'!AP32/100</f>
        <v>3.3703058671292925E-3</v>
      </c>
      <c r="AR32" s="40">
        <f>$F32*'Lines - Loading'!AQ32/100</f>
        <v>3.3703058671292925E-3</v>
      </c>
      <c r="AS32" s="16"/>
      <c r="AT32" s="16">
        <f>$F32*'Lines - Loading'!AT32/100</f>
        <v>0</v>
      </c>
      <c r="AU32" s="16">
        <f>$F32*'Lines - Loading'!I32/100</f>
        <v>0</v>
      </c>
      <c r="AV32" s="16">
        <f>$F32*'Lines - Loading'!AU32/100</f>
        <v>0</v>
      </c>
      <c r="AW32" s="16">
        <f>$F32*'Lines - Loading'!AV32/100</f>
        <v>0</v>
      </c>
      <c r="AX32" s="16">
        <f>$F32*'Lines - Loading'!AW32/100</f>
        <v>0</v>
      </c>
      <c r="AY32" s="16">
        <f>$F32*'Lines - Loading'!AX32/100</f>
        <v>0</v>
      </c>
      <c r="AZ32" s="16">
        <f>$F32*'Lines - Loading'!AY32/100</f>
        <v>0</v>
      </c>
      <c r="BA32" s="16">
        <f>$F32*'Lines - Loading'!AZ32/100</f>
        <v>0</v>
      </c>
      <c r="BB32" s="16">
        <f>$F32*'Lines - Loading'!BA32/100</f>
        <v>0</v>
      </c>
      <c r="BC32" s="16">
        <f>$F32*'Lines - Loading'!BB32/100</f>
        <v>2.9884078235875911E-3</v>
      </c>
      <c r="BD32" s="16">
        <f>$F32*'Lines - Loading'!BC32/100</f>
        <v>3.311440791735799E-3</v>
      </c>
      <c r="BE32" s="16">
        <f>$F32*'Lines - Loading'!BD32/100</f>
        <v>3.3825222243709717E-3</v>
      </c>
      <c r="BF32" s="16">
        <f>$F32*'Lines - Loading'!BE32/100</f>
        <v>3.3712076518934821E-3</v>
      </c>
      <c r="BG32" s="16">
        <f>$F32*'Lines - Loading'!BF32/100</f>
        <v>3.378772807514357E-3</v>
      </c>
      <c r="BH32" s="16">
        <f>$F32*'Lines - Loading'!BG32/100</f>
        <v>3.3718652578977955E-3</v>
      </c>
      <c r="BI32" s="16">
        <f>$F32*'Lines - Loading'!BH32/100</f>
        <v>3.3703058671292925E-3</v>
      </c>
      <c r="BJ32" s="16"/>
      <c r="BK32" s="16"/>
      <c r="BL32" s="16"/>
      <c r="BM32" s="16"/>
      <c r="BN32" s="16"/>
    </row>
    <row r="33" spans="4:66" ht="15" customHeight="1" x14ac:dyDescent="0.25">
      <c r="D33" s="2" t="str">
        <f>'Lines - Loading'!C33</f>
        <v>chapelcross33kv</v>
      </c>
      <c r="E33" s="80" t="str">
        <f>'Lines - Loading'!E33</f>
        <v>CHAPX4_LOBI3A_1</v>
      </c>
      <c r="F33" s="41">
        <v>0.19402469999999999</v>
      </c>
      <c r="G33" s="39"/>
      <c r="H33" s="40">
        <f>$F33*'Lines - Loading'!G33/100</f>
        <v>0</v>
      </c>
      <c r="I33" s="40">
        <f>$F33*'Lines - Loading'!H33/100</f>
        <v>0</v>
      </c>
      <c r="J33" s="40">
        <f>$F33*'Lines - Loading'!I33/100</f>
        <v>0</v>
      </c>
      <c r="K33" s="40">
        <f>$F33*'Lines - Loading'!J33/100</f>
        <v>0</v>
      </c>
      <c r="L33" s="40">
        <f>$F33*'Lines - Loading'!K33/100</f>
        <v>0</v>
      </c>
      <c r="M33" s="40">
        <f>$F33*'Lines - Loading'!L33/100</f>
        <v>0</v>
      </c>
      <c r="N33" s="40">
        <f>$F33*'Lines - Loading'!M33/100</f>
        <v>0</v>
      </c>
      <c r="O33" s="40">
        <f>$F33*'Lines - Loading'!N33/100</f>
        <v>0</v>
      </c>
      <c r="P33" s="40">
        <f>$F33*'Lines - Loading'!O33/100</f>
        <v>0</v>
      </c>
      <c r="Q33" s="40">
        <f>$F33*'Lines - Loading'!P33/100</f>
        <v>0</v>
      </c>
      <c r="R33" s="40">
        <f>$F33*'Lines - Loading'!Q33/100</f>
        <v>0</v>
      </c>
      <c r="S33" s="40">
        <f>$F33*'Lines - Loading'!R33/100</f>
        <v>0</v>
      </c>
      <c r="T33" s="40">
        <f>$F33*'Lines - Loading'!S33/100</f>
        <v>0</v>
      </c>
      <c r="U33" s="40">
        <f>$F33*'Lines - Loading'!T33/100</f>
        <v>0</v>
      </c>
      <c r="V33" s="40">
        <f>$F33*'Lines - Loading'!U33/100</f>
        <v>0</v>
      </c>
      <c r="W33" s="40">
        <f>$F33*'Lines - Loading'!V33/100</f>
        <v>0</v>
      </c>
      <c r="X33" s="40">
        <f>$F33*'Lines - Loading'!W33/100</f>
        <v>0</v>
      </c>
      <c r="Y33" s="40">
        <f>$F33*'Lines - Loading'!X33/100</f>
        <v>0</v>
      </c>
      <c r="Z33" s="40">
        <f>$F33*'Lines - Loading'!Y33/100</f>
        <v>0</v>
      </c>
      <c r="AA33" s="40">
        <f>$F33*'Lines - Loading'!Z33/100</f>
        <v>0</v>
      </c>
      <c r="AB33" s="40">
        <f>$F33*'Lines - Loading'!AA33/100</f>
        <v>0</v>
      </c>
      <c r="AC33" s="40">
        <f>$F33*'Lines - Loading'!AB33/100</f>
        <v>0</v>
      </c>
      <c r="AD33" s="40">
        <f>$F33*'Lines - Loading'!AC33/100</f>
        <v>0</v>
      </c>
      <c r="AE33" s="40">
        <f>$F33*'Lines - Loading'!AD33/100</f>
        <v>0</v>
      </c>
      <c r="AF33" s="40">
        <f>$F33*'Lines - Loading'!AE33/100</f>
        <v>0</v>
      </c>
      <c r="AG33" s="40">
        <f>$F33*'Lines - Loading'!AF33/100</f>
        <v>0</v>
      </c>
      <c r="AH33" s="40">
        <f>$F33*'Lines - Loading'!AG33/100</f>
        <v>0</v>
      </c>
      <c r="AI33" s="40">
        <f>$F33*'Lines - Loading'!AH33/100</f>
        <v>0</v>
      </c>
      <c r="AJ33" s="40">
        <f>$F33*'Lines - Loading'!AI33/100</f>
        <v>0.13889745750825797</v>
      </c>
      <c r="AK33" s="40">
        <f>$F33*'Lines - Loading'!AJ33/100</f>
        <v>0.10156830642475428</v>
      </c>
      <c r="AL33" s="40">
        <f>$F33*'Lines - Loading'!AK33/100</f>
        <v>6.0639675514254157E-2</v>
      </c>
      <c r="AM33" s="40">
        <f>$F33*'Lines - Loading'!AL33/100</f>
        <v>6.0639675514254157E-2</v>
      </c>
      <c r="AN33" s="40">
        <f>$F33*'Lines - Loading'!AM33/100</f>
        <v>6.0639675514254157E-2</v>
      </c>
      <c r="AO33" s="40">
        <f>$F33*'Lines - Loading'!AN33/100</f>
        <v>6.0639675514254157E-2</v>
      </c>
      <c r="AP33" s="40">
        <f>$F33*'Lines - Loading'!AO33/100</f>
        <v>6.0639675514254157E-2</v>
      </c>
      <c r="AQ33" s="40">
        <f>$F33*'Lines - Loading'!AP33/100</f>
        <v>6.0639675514254157E-2</v>
      </c>
      <c r="AR33" s="40">
        <f>$F33*'Lines - Loading'!AQ33/100</f>
        <v>6.0639675514254157E-2</v>
      </c>
      <c r="AS33" s="16"/>
      <c r="AT33" s="16">
        <f>$F33*'Lines - Loading'!AT33/100</f>
        <v>0</v>
      </c>
      <c r="AU33" s="16">
        <f>$F33*'Lines - Loading'!I33/100</f>
        <v>0</v>
      </c>
      <c r="AV33" s="16">
        <f>$F33*'Lines - Loading'!AU33/100</f>
        <v>0</v>
      </c>
      <c r="AW33" s="16">
        <f>$F33*'Lines - Loading'!AV33/100</f>
        <v>0</v>
      </c>
      <c r="AX33" s="16">
        <f>$F33*'Lines - Loading'!AW33/100</f>
        <v>0</v>
      </c>
      <c r="AY33" s="16">
        <f>$F33*'Lines - Loading'!AX33/100</f>
        <v>0</v>
      </c>
      <c r="AZ33" s="16">
        <f>$F33*'Lines - Loading'!AY33/100</f>
        <v>0</v>
      </c>
      <c r="BA33" s="16">
        <f>$F33*'Lines - Loading'!AZ33/100</f>
        <v>0</v>
      </c>
      <c r="BB33" s="16">
        <f>$F33*'Lines - Loading'!BA33/100</f>
        <v>0</v>
      </c>
      <c r="BC33" s="16">
        <f>$F33*'Lines - Loading'!BB33/100</f>
        <v>0</v>
      </c>
      <c r="BD33" s="16">
        <f>$F33*'Lines - Loading'!BC33/100</f>
        <v>0</v>
      </c>
      <c r="BE33" s="16">
        <f>$F33*'Lines - Loading'!BD33/100</f>
        <v>0</v>
      </c>
      <c r="BF33" s="16">
        <f>$F33*'Lines - Loading'!BE33/100</f>
        <v>0</v>
      </c>
      <c r="BG33" s="16">
        <f>$F33*'Lines - Loading'!BF33/100</f>
        <v>0.13889745750825797</v>
      </c>
      <c r="BH33" s="16">
        <f>$F33*'Lines - Loading'!BG33/100</f>
        <v>0.10156830642475428</v>
      </c>
      <c r="BI33" s="16">
        <f>$F33*'Lines - Loading'!BH33/100</f>
        <v>6.0639675514254157E-2</v>
      </c>
      <c r="BJ33" s="16"/>
      <c r="BK33" s="16"/>
      <c r="BL33" s="16"/>
      <c r="BM33" s="16"/>
      <c r="BN33" s="16"/>
    </row>
    <row r="34" spans="4:66" ht="15" customHeight="1" x14ac:dyDescent="0.25">
      <c r="D34" s="2" t="str">
        <f>'Lines - Loading'!C34</f>
        <v>chapelcross33kv</v>
      </c>
      <c r="E34" s="80" t="str">
        <f>'Lines - Loading'!E34</f>
        <v>CHAPX1_LOBI3A_1</v>
      </c>
      <c r="F34" s="41">
        <v>0.4309132</v>
      </c>
      <c r="G34" s="39"/>
      <c r="H34" s="40">
        <f>$F34*'Lines - Loading'!G34/100</f>
        <v>0</v>
      </c>
      <c r="I34" s="40">
        <f>$F34*'Lines - Loading'!H34/100</f>
        <v>0</v>
      </c>
      <c r="J34" s="40">
        <f>$F34*'Lines - Loading'!I34/100</f>
        <v>0</v>
      </c>
      <c r="K34" s="40">
        <f>$F34*'Lines - Loading'!J34/100</f>
        <v>0</v>
      </c>
      <c r="L34" s="40">
        <f>$F34*'Lines - Loading'!K34/100</f>
        <v>0</v>
      </c>
      <c r="M34" s="40">
        <f>$F34*'Lines - Loading'!L34/100</f>
        <v>0</v>
      </c>
      <c r="N34" s="40">
        <f>$F34*'Lines - Loading'!M34/100</f>
        <v>0</v>
      </c>
      <c r="O34" s="40">
        <f>$F34*'Lines - Loading'!N34/100</f>
        <v>0</v>
      </c>
      <c r="P34" s="40">
        <f>$F34*'Lines - Loading'!O34/100</f>
        <v>0</v>
      </c>
      <c r="Q34" s="40">
        <f>$F34*'Lines - Loading'!P34/100</f>
        <v>0</v>
      </c>
      <c r="R34" s="40">
        <f>$F34*'Lines - Loading'!Q34/100</f>
        <v>0</v>
      </c>
      <c r="S34" s="40">
        <f>$F34*'Lines - Loading'!R34/100</f>
        <v>0</v>
      </c>
      <c r="T34" s="40">
        <f>$F34*'Lines - Loading'!S34/100</f>
        <v>0</v>
      </c>
      <c r="U34" s="40">
        <f>$F34*'Lines - Loading'!T34/100</f>
        <v>0</v>
      </c>
      <c r="V34" s="40">
        <f>$F34*'Lines - Loading'!U34/100</f>
        <v>0</v>
      </c>
      <c r="W34" s="40">
        <f>$F34*'Lines - Loading'!V34/100</f>
        <v>0</v>
      </c>
      <c r="X34" s="40">
        <f>$F34*'Lines - Loading'!W34/100</f>
        <v>0</v>
      </c>
      <c r="Y34" s="40">
        <f>$F34*'Lines - Loading'!X34/100</f>
        <v>0</v>
      </c>
      <c r="Z34" s="40">
        <f>$F34*'Lines - Loading'!Y34/100</f>
        <v>0</v>
      </c>
      <c r="AA34" s="40">
        <f>$F34*'Lines - Loading'!Z34/100</f>
        <v>0</v>
      </c>
      <c r="AB34" s="40">
        <f>$F34*'Lines - Loading'!AA34/100</f>
        <v>0</v>
      </c>
      <c r="AC34" s="40">
        <f>$F34*'Lines - Loading'!AB34/100</f>
        <v>0</v>
      </c>
      <c r="AD34" s="40">
        <f>$F34*'Lines - Loading'!AC34/100</f>
        <v>0</v>
      </c>
      <c r="AE34" s="40">
        <f>$F34*'Lines - Loading'!AD34/100</f>
        <v>0</v>
      </c>
      <c r="AF34" s="40">
        <f>$F34*'Lines - Loading'!AE34/100</f>
        <v>0</v>
      </c>
      <c r="AG34" s="40">
        <f>$F34*'Lines - Loading'!AF34/100</f>
        <v>0.28348537697598414</v>
      </c>
      <c r="AH34" s="40">
        <f>$F34*'Lines - Loading'!AG34/100</f>
        <v>0.28348537697598414</v>
      </c>
      <c r="AI34" s="40">
        <f>$F34*'Lines - Loading'!AH34/100</f>
        <v>0.28348537697598414</v>
      </c>
      <c r="AJ34" s="40">
        <f>$F34*'Lines - Loading'!AI34/100</f>
        <v>0.2751807243089997</v>
      </c>
      <c r="AK34" s="40">
        <f>$F34*'Lines - Loading'!AJ34/100</f>
        <v>0.23660423200956571</v>
      </c>
      <c r="AL34" s="40">
        <f>$F34*'Lines - Loading'!AK34/100</f>
        <v>0.19152500493595742</v>
      </c>
      <c r="AM34" s="40">
        <f>$F34*'Lines - Loading'!AL34/100</f>
        <v>0.19152500493595742</v>
      </c>
      <c r="AN34" s="40">
        <f>$F34*'Lines - Loading'!AM34/100</f>
        <v>0.19152500493595742</v>
      </c>
      <c r="AO34" s="40">
        <f>$F34*'Lines - Loading'!AN34/100</f>
        <v>0.19152500493595742</v>
      </c>
      <c r="AP34" s="40">
        <f>$F34*'Lines - Loading'!AO34/100</f>
        <v>0.19152500493595742</v>
      </c>
      <c r="AQ34" s="40">
        <f>$F34*'Lines - Loading'!AP34/100</f>
        <v>0.19152500493595742</v>
      </c>
      <c r="AR34" s="40">
        <f>$F34*'Lines - Loading'!AQ34/100</f>
        <v>0.19152500493595742</v>
      </c>
      <c r="AS34" s="16"/>
      <c r="AT34" s="16">
        <f>$F34*'Lines - Loading'!AT34/100</f>
        <v>0</v>
      </c>
      <c r="AU34" s="16">
        <f>$F34*'Lines - Loading'!I34/100</f>
        <v>0</v>
      </c>
      <c r="AV34" s="16">
        <f>$F34*'Lines - Loading'!AU34/100</f>
        <v>0</v>
      </c>
      <c r="AW34" s="16">
        <f>$F34*'Lines - Loading'!AV34/100</f>
        <v>0</v>
      </c>
      <c r="AX34" s="16">
        <f>$F34*'Lines - Loading'!AW34/100</f>
        <v>0</v>
      </c>
      <c r="AY34" s="16">
        <f>$F34*'Lines - Loading'!AX34/100</f>
        <v>0</v>
      </c>
      <c r="AZ34" s="16">
        <f>$F34*'Lines - Loading'!AY34/100</f>
        <v>0</v>
      </c>
      <c r="BA34" s="16">
        <f>$F34*'Lines - Loading'!AZ34/100</f>
        <v>0</v>
      </c>
      <c r="BB34" s="16">
        <f>$F34*'Lines - Loading'!BA34/100</f>
        <v>0</v>
      </c>
      <c r="BC34" s="16">
        <f>$F34*'Lines - Loading'!BB34/100</f>
        <v>0</v>
      </c>
      <c r="BD34" s="16">
        <f>$F34*'Lines - Loading'!BC34/100</f>
        <v>0</v>
      </c>
      <c r="BE34" s="16">
        <f>$F34*'Lines - Loading'!BD34/100</f>
        <v>0</v>
      </c>
      <c r="BF34" s="16">
        <f>$F34*'Lines - Loading'!BE34/100</f>
        <v>0.28348537697598414</v>
      </c>
      <c r="BG34" s="16">
        <f>$F34*'Lines - Loading'!BF34/100</f>
        <v>0.2751807243089997</v>
      </c>
      <c r="BH34" s="16">
        <f>$F34*'Lines - Loading'!BG34/100</f>
        <v>0.23660423200956571</v>
      </c>
      <c r="BI34" s="16">
        <f>$F34*'Lines - Loading'!BH34/100</f>
        <v>0.19152500493595742</v>
      </c>
      <c r="BJ34" s="16"/>
      <c r="BK34" s="16"/>
      <c r="BL34" s="16"/>
      <c r="BM34" s="16"/>
      <c r="BN34" s="16"/>
    </row>
    <row r="35" spans="4:66" ht="15" customHeight="1" x14ac:dyDescent="0.25">
      <c r="D35" s="2" t="str">
        <f>'Lines - Loading'!C35</f>
        <v>chapelcross33kv</v>
      </c>
      <c r="E35" s="80" t="str">
        <f>'Lines - Loading'!E35</f>
        <v>CHAP3-_GRNA3B_1</v>
      </c>
      <c r="F35" s="41">
        <v>0.43100070000000001</v>
      </c>
      <c r="G35" s="39"/>
      <c r="H35" s="40">
        <f>$F35*'Lines - Loading'!G35/100</f>
        <v>0</v>
      </c>
      <c r="I35" s="40">
        <f>$F35*'Lines - Loading'!H35/100</f>
        <v>0</v>
      </c>
      <c r="J35" s="40">
        <f>$F35*'Lines - Loading'!I35/100</f>
        <v>0</v>
      </c>
      <c r="K35" s="40">
        <f>$F35*'Lines - Loading'!J35/100</f>
        <v>0</v>
      </c>
      <c r="L35" s="40">
        <f>$F35*'Lines - Loading'!K35/100</f>
        <v>0</v>
      </c>
      <c r="M35" s="40">
        <f>$F35*'Lines - Loading'!L35/100</f>
        <v>0</v>
      </c>
      <c r="N35" s="40">
        <f>$F35*'Lines - Loading'!M35/100</f>
        <v>0</v>
      </c>
      <c r="O35" s="40">
        <f>$F35*'Lines - Loading'!N35/100</f>
        <v>0</v>
      </c>
      <c r="P35" s="40">
        <f>$F35*'Lines - Loading'!O35/100</f>
        <v>0</v>
      </c>
      <c r="Q35" s="40">
        <f>$F35*'Lines - Loading'!P35/100</f>
        <v>0</v>
      </c>
      <c r="R35" s="40">
        <f>$F35*'Lines - Loading'!Q35/100</f>
        <v>0</v>
      </c>
      <c r="S35" s="40">
        <f>$F35*'Lines - Loading'!R35/100</f>
        <v>0</v>
      </c>
      <c r="T35" s="40">
        <f>$F35*'Lines - Loading'!S35/100</f>
        <v>0</v>
      </c>
      <c r="U35" s="40">
        <f>$F35*'Lines - Loading'!T35/100</f>
        <v>0</v>
      </c>
      <c r="V35" s="40">
        <f>$F35*'Lines - Loading'!U35/100</f>
        <v>0</v>
      </c>
      <c r="W35" s="40">
        <f>$F35*'Lines - Loading'!V35/100</f>
        <v>0</v>
      </c>
      <c r="X35" s="40">
        <f>$F35*'Lines - Loading'!W35/100</f>
        <v>0</v>
      </c>
      <c r="Y35" s="40">
        <f>$F35*'Lines - Loading'!X35/100</f>
        <v>0</v>
      </c>
      <c r="Z35" s="40">
        <f>$F35*'Lines - Loading'!Y35/100</f>
        <v>0</v>
      </c>
      <c r="AA35" s="40">
        <f>$F35*'Lines - Loading'!Z35/100</f>
        <v>0</v>
      </c>
      <c r="AB35" s="40">
        <f>$F35*'Lines - Loading'!AA35/100</f>
        <v>0</v>
      </c>
      <c r="AC35" s="40">
        <f>$F35*'Lines - Loading'!AB35/100</f>
        <v>0</v>
      </c>
      <c r="AD35" s="40">
        <f>$F35*'Lines - Loading'!AC35/100</f>
        <v>0.26517751631403219</v>
      </c>
      <c r="AE35" s="40">
        <f>$F35*'Lines - Loading'!AD35/100</f>
        <v>0.19318873483605159</v>
      </c>
      <c r="AF35" s="40">
        <f>$F35*'Lines - Loading'!AE35/100</f>
        <v>0.19318873483605159</v>
      </c>
      <c r="AG35" s="40">
        <f>$F35*'Lines - Loading'!AF35/100</f>
        <v>0.12947398792723649</v>
      </c>
      <c r="AH35" s="40">
        <f>$F35*'Lines - Loading'!AG35/100</f>
        <v>0.12947398792723649</v>
      </c>
      <c r="AI35" s="40">
        <f>$F35*'Lines - Loading'!AH35/100</f>
        <v>0.12947398792723649</v>
      </c>
      <c r="AJ35" s="40">
        <f>$F35*'Lines - Loading'!AI35/100</f>
        <v>0.12757037857262499</v>
      </c>
      <c r="AK35" s="40">
        <f>$F35*'Lines - Loading'!AJ35/100</f>
        <v>0.12788564908525873</v>
      </c>
      <c r="AL35" s="40">
        <f>$F35*'Lines - Loading'!AK35/100</f>
        <v>8.5323944284988004E-2</v>
      </c>
      <c r="AM35" s="40">
        <f>$F35*'Lines - Loading'!AL35/100</f>
        <v>8.5323944284988004E-2</v>
      </c>
      <c r="AN35" s="40">
        <f>$F35*'Lines - Loading'!AM35/100</f>
        <v>8.5323944284988004E-2</v>
      </c>
      <c r="AO35" s="40">
        <f>$F35*'Lines - Loading'!AN35/100</f>
        <v>8.5323944284988004E-2</v>
      </c>
      <c r="AP35" s="40">
        <f>$F35*'Lines - Loading'!AO35/100</f>
        <v>8.5323944284988004E-2</v>
      </c>
      <c r="AQ35" s="40">
        <f>$F35*'Lines - Loading'!AP35/100</f>
        <v>8.5323944284988004E-2</v>
      </c>
      <c r="AR35" s="40">
        <f>$F35*'Lines - Loading'!AQ35/100</f>
        <v>8.5323944284988004E-2</v>
      </c>
      <c r="AS35" s="16"/>
      <c r="AT35" s="16">
        <f>$F35*'Lines - Loading'!AT35/100</f>
        <v>0</v>
      </c>
      <c r="AU35" s="16">
        <f>$F35*'Lines - Loading'!I35/100</f>
        <v>0</v>
      </c>
      <c r="AV35" s="16">
        <f>$F35*'Lines - Loading'!AU35/100</f>
        <v>0</v>
      </c>
      <c r="AW35" s="16">
        <f>$F35*'Lines - Loading'!AV35/100</f>
        <v>0</v>
      </c>
      <c r="AX35" s="16">
        <f>$F35*'Lines - Loading'!AW35/100</f>
        <v>0</v>
      </c>
      <c r="AY35" s="16">
        <f>$F35*'Lines - Loading'!AX35/100</f>
        <v>0</v>
      </c>
      <c r="AZ35" s="16">
        <f>$F35*'Lines - Loading'!AY35/100</f>
        <v>0</v>
      </c>
      <c r="BA35" s="16">
        <f>$F35*'Lines - Loading'!AZ35/100</f>
        <v>0</v>
      </c>
      <c r="BB35" s="16">
        <f>$F35*'Lines - Loading'!BA35/100</f>
        <v>0</v>
      </c>
      <c r="BC35" s="16">
        <f>$F35*'Lines - Loading'!BB35/100</f>
        <v>0</v>
      </c>
      <c r="BD35" s="16">
        <f>$F35*'Lines - Loading'!BC35/100</f>
        <v>0.26517751631403219</v>
      </c>
      <c r="BE35" s="16">
        <f>$F35*'Lines - Loading'!BD35/100</f>
        <v>0.19318873483605159</v>
      </c>
      <c r="BF35" s="16">
        <f>$F35*'Lines - Loading'!BE35/100</f>
        <v>0.12947398792723649</v>
      </c>
      <c r="BG35" s="16">
        <f>$F35*'Lines - Loading'!BF35/100</f>
        <v>0.12757037857262499</v>
      </c>
      <c r="BH35" s="16">
        <f>$F35*'Lines - Loading'!BG35/100</f>
        <v>0.12788564908525873</v>
      </c>
      <c r="BI35" s="16">
        <f>$F35*'Lines - Loading'!BH35/100</f>
        <v>8.5323944284988004E-2</v>
      </c>
      <c r="BJ35" s="16"/>
      <c r="BK35" s="16"/>
      <c r="BL35" s="16"/>
      <c r="BM35" s="16"/>
      <c r="BN35" s="16"/>
    </row>
    <row r="36" spans="4:66" ht="15" customHeight="1" x14ac:dyDescent="0.25">
      <c r="D36" s="2" t="str">
        <f>'Lines - Loading'!C36</f>
        <v>chapelcross33kv</v>
      </c>
      <c r="E36" s="80" t="str">
        <f>'Lines - Loading'!E36</f>
        <v>CHAP3-_MINS3-_1</v>
      </c>
      <c r="F36" s="41">
        <v>0.69981850000000001</v>
      </c>
      <c r="G36" s="39"/>
      <c r="H36" s="40">
        <f>$F36*'Lines - Loading'!G36/100</f>
        <v>0</v>
      </c>
      <c r="I36" s="40">
        <f>$F36*'Lines - Loading'!H36/100</f>
        <v>0</v>
      </c>
      <c r="J36" s="40">
        <f>$F36*'Lines - Loading'!I36/100</f>
        <v>0</v>
      </c>
      <c r="K36" s="40">
        <f>$F36*'Lines - Loading'!J36/100</f>
        <v>0</v>
      </c>
      <c r="L36" s="40">
        <f>$F36*'Lines - Loading'!K36/100</f>
        <v>4.7615937425145284E-2</v>
      </c>
      <c r="M36" s="40">
        <f>$F36*'Lines - Loading'!L36/100</f>
        <v>4.7615937425145284E-2</v>
      </c>
      <c r="N36" s="40">
        <f>$F36*'Lines - Loading'!M36/100</f>
        <v>4.7615937425145284E-2</v>
      </c>
      <c r="O36" s="40">
        <f>$F36*'Lines - Loading'!N36/100</f>
        <v>4.7369536751392827E-2</v>
      </c>
      <c r="P36" s="40">
        <f>$F36*'Lines - Loading'!O36/100</f>
        <v>4.7186020437471832E-2</v>
      </c>
      <c r="Q36" s="40">
        <f>$F36*'Lines - Loading'!P36/100</f>
        <v>4.7369536751392827E-2</v>
      </c>
      <c r="R36" s="40">
        <f>$F36*'Lines - Loading'!Q36/100</f>
        <v>4.7369536751392827E-2</v>
      </c>
      <c r="S36" s="40">
        <f>$F36*'Lines - Loading'!R36/100</f>
        <v>4.7369536751392827E-2</v>
      </c>
      <c r="T36" s="40">
        <f>$F36*'Lines - Loading'!S36/100</f>
        <v>4.7186020437471832E-2</v>
      </c>
      <c r="U36" s="40">
        <f>$F36*'Lines - Loading'!T36/100</f>
        <v>4.7186020437471832E-2</v>
      </c>
      <c r="V36" s="40">
        <f>$F36*'Lines - Loading'!U36/100</f>
        <v>4.7186020437471832E-2</v>
      </c>
      <c r="W36" s="40">
        <f>$F36*'Lines - Loading'!V36/100</f>
        <v>4.7186020437471832E-2</v>
      </c>
      <c r="X36" s="40">
        <f>$F36*'Lines - Loading'!W36/100</f>
        <v>4.7186020437471832E-2</v>
      </c>
      <c r="Y36" s="40">
        <f>$F36*'Lines - Loading'!X36/100</f>
        <v>4.913845827648624E-2</v>
      </c>
      <c r="Z36" s="40">
        <f>$F36*'Lines - Loading'!Y36/100</f>
        <v>4.913845827648624E-2</v>
      </c>
      <c r="AA36" s="40">
        <f>$F36*'Lines - Loading'!Z36/100</f>
        <v>4.9336620891178448E-2</v>
      </c>
      <c r="AB36" s="40">
        <f>$F36*'Lines - Loading'!AA36/100</f>
        <v>4.9336620891178448E-2</v>
      </c>
      <c r="AC36" s="40">
        <f>$F36*'Lines - Loading'!AB36/100</f>
        <v>0.34460107834182113</v>
      </c>
      <c r="AD36" s="40">
        <f>$F36*'Lines - Loading'!AC36/100</f>
        <v>0.34794997938408456</v>
      </c>
      <c r="AE36" s="40">
        <f>$F36*'Lines - Loading'!AD36/100</f>
        <v>0.3357863929813974</v>
      </c>
      <c r="AF36" s="40">
        <f>$F36*'Lines - Loading'!AE36/100</f>
        <v>0.3357863929813974</v>
      </c>
      <c r="AG36" s="40">
        <f>$F36*'Lines - Loading'!AF36/100</f>
        <v>0.36750435427726869</v>
      </c>
      <c r="AH36" s="40">
        <f>$F36*'Lines - Loading'!AG36/100</f>
        <v>0.36750435427726869</v>
      </c>
      <c r="AI36" s="40">
        <f>$F36*'Lines - Loading'!AH36/100</f>
        <v>0.36750435427726869</v>
      </c>
      <c r="AJ36" s="40">
        <f>$F36*'Lines - Loading'!AI36/100</f>
        <v>0.34021204645801767</v>
      </c>
      <c r="AK36" s="40">
        <f>$F36*'Lines - Loading'!AJ36/100</f>
        <v>0.34339462399761056</v>
      </c>
      <c r="AL36" s="40">
        <f>$F36*'Lines - Loading'!AK36/100</f>
        <v>0.33719700650404927</v>
      </c>
      <c r="AM36" s="40">
        <f>$F36*'Lines - Loading'!AL36/100</f>
        <v>0.33719700650404927</v>
      </c>
      <c r="AN36" s="40">
        <f>$F36*'Lines - Loading'!AM36/100</f>
        <v>0.33719700650404927</v>
      </c>
      <c r="AO36" s="40">
        <f>$F36*'Lines - Loading'!AN36/100</f>
        <v>0.33719700650404927</v>
      </c>
      <c r="AP36" s="40">
        <f>$F36*'Lines - Loading'!AO36/100</f>
        <v>0.33719700650404927</v>
      </c>
      <c r="AQ36" s="40">
        <f>$F36*'Lines - Loading'!AP36/100</f>
        <v>0.33719700650404927</v>
      </c>
      <c r="AR36" s="40">
        <f>$F36*'Lines - Loading'!AQ36/100</f>
        <v>0.33719700650404927</v>
      </c>
      <c r="AS36" s="16"/>
      <c r="AT36" s="16">
        <f>$F36*'Lines - Loading'!AT36/100</f>
        <v>0</v>
      </c>
      <c r="AU36" s="16">
        <f>$F36*'Lines - Loading'!I36/100</f>
        <v>0</v>
      </c>
      <c r="AV36" s="16">
        <f>$F36*'Lines - Loading'!AU36/100</f>
        <v>0</v>
      </c>
      <c r="AW36" s="16">
        <f>$F36*'Lines - Loading'!AV36/100</f>
        <v>4.7615937425145284E-2</v>
      </c>
      <c r="AX36" s="16">
        <f>$F36*'Lines - Loading'!AW36/100</f>
        <v>4.7570576016312829E-2</v>
      </c>
      <c r="AY36" s="16">
        <f>$F36*'Lines - Loading'!AX36/100</f>
        <v>4.7369536751392827E-2</v>
      </c>
      <c r="AZ36" s="16">
        <f>$F36*'Lines - Loading'!AY36/100</f>
        <v>4.7186020437471832E-2</v>
      </c>
      <c r="BA36" s="16">
        <f>$F36*'Lines - Loading'!AZ36/100</f>
        <v>4.913845827648624E-2</v>
      </c>
      <c r="BB36" s="16">
        <f>$F36*'Lines - Loading'!BA36/100</f>
        <v>4.9336620891178448E-2</v>
      </c>
      <c r="BC36" s="16">
        <f>$F36*'Lines - Loading'!BB36/100</f>
        <v>0.34460107834182113</v>
      </c>
      <c r="BD36" s="16">
        <f>$F36*'Lines - Loading'!BC36/100</f>
        <v>0.34794997938408456</v>
      </c>
      <c r="BE36" s="16">
        <f>$F36*'Lines - Loading'!BD36/100</f>
        <v>0.3357863929813974</v>
      </c>
      <c r="BF36" s="16">
        <f>$F36*'Lines - Loading'!BE36/100</f>
        <v>0.36750435427726869</v>
      </c>
      <c r="BG36" s="16">
        <f>$F36*'Lines - Loading'!BF36/100</f>
        <v>0.34021204645801767</v>
      </c>
      <c r="BH36" s="16">
        <f>$F36*'Lines - Loading'!BG36/100</f>
        <v>0.34339462399761056</v>
      </c>
      <c r="BI36" s="16">
        <f>$F36*'Lines - Loading'!BH36/100</f>
        <v>0.33719700650404927</v>
      </c>
      <c r="BJ36" s="16"/>
      <c r="BK36" s="16"/>
      <c r="BL36" s="16"/>
      <c r="BM36" s="16"/>
      <c r="BN36" s="16"/>
    </row>
    <row r="37" spans="4:66" ht="15" customHeight="1" x14ac:dyDescent="0.25">
      <c r="D37" s="2" t="str">
        <f>'Lines - Loading'!C37</f>
        <v>chapelcross33kv</v>
      </c>
      <c r="E37" s="80" t="str">
        <f>'Lines - Loading'!E37</f>
        <v>CHAP3-_STCR3-_1</v>
      </c>
      <c r="F37" s="41">
        <v>2.799274</v>
      </c>
      <c r="G37" s="39"/>
      <c r="H37" s="40">
        <f>$F37*'Lines - Loading'!G37/100</f>
        <v>0</v>
      </c>
      <c r="I37" s="40">
        <f>$F37*'Lines - Loading'!H37/100</f>
        <v>0</v>
      </c>
      <c r="J37" s="40">
        <f>$F37*'Lines - Loading'!I37/100</f>
        <v>0</v>
      </c>
      <c r="K37" s="40">
        <f>$F37*'Lines - Loading'!J37/100</f>
        <v>0</v>
      </c>
      <c r="L37" s="40">
        <f>$F37*'Lines - Loading'!K37/100</f>
        <v>9.0718559124492698E-2</v>
      </c>
      <c r="M37" s="40">
        <f>$F37*'Lines - Loading'!L37/100</f>
        <v>7.842597819164325E-2</v>
      </c>
      <c r="N37" s="40">
        <f>$F37*'Lines - Loading'!M37/100</f>
        <v>7.842597819164325E-2</v>
      </c>
      <c r="O37" s="40">
        <f>$F37*'Lines - Loading'!N37/100</f>
        <v>0.10312231663769802</v>
      </c>
      <c r="P37" s="40">
        <f>$F37*'Lines - Loading'!O37/100</f>
        <v>0.11977382552785393</v>
      </c>
      <c r="Q37" s="40">
        <f>$F37*'Lines - Loading'!P37/100</f>
        <v>0.10312231663769802</v>
      </c>
      <c r="R37" s="40">
        <f>$F37*'Lines - Loading'!Q37/100</f>
        <v>0.10312231663769802</v>
      </c>
      <c r="S37" s="40">
        <f>$F37*'Lines - Loading'!R37/100</f>
        <v>0.10312231663769802</v>
      </c>
      <c r="T37" s="40">
        <f>$F37*'Lines - Loading'!S37/100</f>
        <v>0.11977382552785393</v>
      </c>
      <c r="U37" s="40">
        <f>$F37*'Lines - Loading'!T37/100</f>
        <v>0.11977382552785393</v>
      </c>
      <c r="V37" s="40">
        <f>$F37*'Lines - Loading'!U37/100</f>
        <v>0.11977382552785393</v>
      </c>
      <c r="W37" s="40">
        <f>$F37*'Lines - Loading'!V37/100</f>
        <v>0.11977382552785393</v>
      </c>
      <c r="X37" s="40">
        <f>$F37*'Lines - Loading'!W37/100</f>
        <v>0.11977382552785393</v>
      </c>
      <c r="Y37" s="40">
        <f>$F37*'Lines - Loading'!X37/100</f>
        <v>0.45796794696936494</v>
      </c>
      <c r="Z37" s="40">
        <f>$F37*'Lines - Loading'!Y37/100</f>
        <v>0.45796794696936494</v>
      </c>
      <c r="AA37" s="40">
        <f>$F37*'Lines - Loading'!Z37/100</f>
        <v>0.54041113681077324</v>
      </c>
      <c r="AB37" s="40">
        <f>$F37*'Lines - Loading'!AA37/100</f>
        <v>0.54041113681077324</v>
      </c>
      <c r="AC37" s="40">
        <f>$F37*'Lines - Loading'!AB37/100</f>
        <v>0.31183562431188094</v>
      </c>
      <c r="AD37" s="40">
        <f>$F37*'Lines - Loading'!AC37/100</f>
        <v>0.44565390535387989</v>
      </c>
      <c r="AE37" s="40">
        <f>$F37*'Lines - Loading'!AD37/100</f>
        <v>0.35064642198145707</v>
      </c>
      <c r="AF37" s="40">
        <f>$F37*'Lines - Loading'!AE37/100</f>
        <v>0.35064642198145707</v>
      </c>
      <c r="AG37" s="40">
        <f>$F37*'Lines - Loading'!AF37/100</f>
        <v>0.73291792298220915</v>
      </c>
      <c r="AH37" s="40">
        <f>$F37*'Lines - Loading'!AG37/100</f>
        <v>0.73291792298220915</v>
      </c>
      <c r="AI37" s="40">
        <f>$F37*'Lines - Loading'!AH37/100</f>
        <v>0.73291792298220915</v>
      </c>
      <c r="AJ37" s="40">
        <f>$F37*'Lines - Loading'!AI37/100</f>
        <v>0.58865001038659637</v>
      </c>
      <c r="AK37" s="40">
        <f>$F37*'Lines - Loading'!AJ37/100</f>
        <v>0.63720627036959931</v>
      </c>
      <c r="AL37" s="40">
        <f>$F37*'Lines - Loading'!AK37/100</f>
        <v>0.55081448126331234</v>
      </c>
      <c r="AM37" s="40">
        <f>$F37*'Lines - Loading'!AL37/100</f>
        <v>0.55081448126331234</v>
      </c>
      <c r="AN37" s="40">
        <f>$F37*'Lines - Loading'!AM37/100</f>
        <v>0.55081448126331234</v>
      </c>
      <c r="AO37" s="40">
        <f>$F37*'Lines - Loading'!AN37/100</f>
        <v>0.55081448126331234</v>
      </c>
      <c r="AP37" s="40">
        <f>$F37*'Lines - Loading'!AO37/100</f>
        <v>0.55081448126331234</v>
      </c>
      <c r="AQ37" s="40">
        <f>$F37*'Lines - Loading'!AP37/100</f>
        <v>0.55081448126331234</v>
      </c>
      <c r="AR37" s="40">
        <f>$F37*'Lines - Loading'!AQ37/100</f>
        <v>0.55081448126331234</v>
      </c>
      <c r="AS37" s="16"/>
      <c r="AT37" s="16">
        <f>$F37*'Lines - Loading'!AT37/100</f>
        <v>9.0718559124492698E-2</v>
      </c>
      <c r="AU37" s="16">
        <f>$F37*'Lines - Loading'!I37/100</f>
        <v>0</v>
      </c>
      <c r="AV37" s="16">
        <f>$F37*'Lines - Loading'!AU37/100</f>
        <v>9.0718559124492698E-2</v>
      </c>
      <c r="AW37" s="16">
        <f>$F37*'Lines - Loading'!AV37/100</f>
        <v>7.842597819164325E-2</v>
      </c>
      <c r="AX37" s="16">
        <f>$F37*'Lines - Loading'!AW37/100</f>
        <v>8.5538340428863949E-2</v>
      </c>
      <c r="AY37" s="16">
        <f>$F37*'Lines - Loading'!AX37/100</f>
        <v>0.10312231663769802</v>
      </c>
      <c r="AZ37" s="16">
        <f>$F37*'Lines - Loading'!AY37/100</f>
        <v>0.11977382552785393</v>
      </c>
      <c r="BA37" s="16">
        <f>$F37*'Lines - Loading'!AZ37/100</f>
        <v>0.45796794696936494</v>
      </c>
      <c r="BB37" s="16">
        <f>$F37*'Lines - Loading'!BA37/100</f>
        <v>0.54041113681077324</v>
      </c>
      <c r="BC37" s="16">
        <f>$F37*'Lines - Loading'!BB37/100</f>
        <v>0.31183562431188094</v>
      </c>
      <c r="BD37" s="16">
        <f>$F37*'Lines - Loading'!BC37/100</f>
        <v>0.44565390535387989</v>
      </c>
      <c r="BE37" s="16">
        <f>$F37*'Lines - Loading'!BD37/100</f>
        <v>0.35064642198145707</v>
      </c>
      <c r="BF37" s="16">
        <f>$F37*'Lines - Loading'!BE37/100</f>
        <v>0.73291792298220915</v>
      </c>
      <c r="BG37" s="16">
        <f>$F37*'Lines - Loading'!BF37/100</f>
        <v>0.58865001038659637</v>
      </c>
      <c r="BH37" s="16">
        <f>$F37*'Lines - Loading'!BG37/100</f>
        <v>0.63720627036959931</v>
      </c>
      <c r="BI37" s="16">
        <f>$F37*'Lines - Loading'!BH37/100</f>
        <v>0.55081448126331234</v>
      </c>
      <c r="BJ37" s="16"/>
      <c r="BK37" s="16"/>
      <c r="BL37" s="16"/>
      <c r="BM37" s="16"/>
      <c r="BN37" s="16"/>
    </row>
    <row r="38" spans="4:66" ht="15" customHeight="1" x14ac:dyDescent="0.25">
      <c r="D38" s="2" t="str">
        <f>'Lines - Loading'!C38</f>
        <v>chapelcross33kv</v>
      </c>
      <c r="E38" s="80" t="str">
        <f>'Lines - Loading'!E38</f>
        <v>LOBI3B_LOBIT2_1</v>
      </c>
      <c r="F38" s="41">
        <v>17.477969999999999</v>
      </c>
      <c r="G38" s="39"/>
      <c r="H38" s="40">
        <f>$F38*'Lines - Loading'!G38/100</f>
        <v>0</v>
      </c>
      <c r="I38" s="40">
        <f>$F38*'Lines - Loading'!H38/100</f>
        <v>0</v>
      </c>
      <c r="J38" s="40">
        <f>$F38*'Lines - Loading'!I38/100</f>
        <v>0</v>
      </c>
      <c r="K38" s="40">
        <f>$F38*'Lines - Loading'!J38/100</f>
        <v>0</v>
      </c>
      <c r="L38" s="40">
        <f>$F38*'Lines - Loading'!K38/100</f>
        <v>0</v>
      </c>
      <c r="M38" s="40">
        <f>$F38*'Lines - Loading'!L38/100</f>
        <v>0</v>
      </c>
      <c r="N38" s="40">
        <f>$F38*'Lines - Loading'!M38/100</f>
        <v>0</v>
      </c>
      <c r="O38" s="40">
        <f>$F38*'Lines - Loading'!N38/100</f>
        <v>0</v>
      </c>
      <c r="P38" s="40">
        <f>$F38*'Lines - Loading'!O38/100</f>
        <v>0</v>
      </c>
      <c r="Q38" s="40">
        <f>$F38*'Lines - Loading'!P38/100</f>
        <v>0</v>
      </c>
      <c r="R38" s="40">
        <f>$F38*'Lines - Loading'!Q38/100</f>
        <v>0</v>
      </c>
      <c r="S38" s="40">
        <f>$F38*'Lines - Loading'!R38/100</f>
        <v>0</v>
      </c>
      <c r="T38" s="40">
        <f>$F38*'Lines - Loading'!S38/100</f>
        <v>0</v>
      </c>
      <c r="U38" s="40">
        <f>$F38*'Lines - Loading'!T38/100</f>
        <v>0</v>
      </c>
      <c r="V38" s="40">
        <f>$F38*'Lines - Loading'!U38/100</f>
        <v>0</v>
      </c>
      <c r="W38" s="40">
        <f>$F38*'Lines - Loading'!V38/100</f>
        <v>0</v>
      </c>
      <c r="X38" s="40">
        <f>$F38*'Lines - Loading'!W38/100</f>
        <v>0</v>
      </c>
      <c r="Y38" s="40">
        <f>$F38*'Lines - Loading'!X38/100</f>
        <v>0</v>
      </c>
      <c r="Z38" s="40">
        <f>$F38*'Lines - Loading'!Y38/100</f>
        <v>0</v>
      </c>
      <c r="AA38" s="40">
        <f>$F38*'Lines - Loading'!Z38/100</f>
        <v>0</v>
      </c>
      <c r="AB38" s="40">
        <f>$F38*'Lines - Loading'!AA38/100</f>
        <v>0</v>
      </c>
      <c r="AC38" s="40">
        <f>$F38*'Lines - Loading'!AB38/100</f>
        <v>0</v>
      </c>
      <c r="AD38" s="40">
        <f>$F38*'Lines - Loading'!AC38/100</f>
        <v>0</v>
      </c>
      <c r="AE38" s="40">
        <f>$F38*'Lines - Loading'!AD38/100</f>
        <v>0</v>
      </c>
      <c r="AF38" s="40">
        <f>$F38*'Lines - Loading'!AE38/100</f>
        <v>0</v>
      </c>
      <c r="AG38" s="40">
        <f>$F38*'Lines - Loading'!AF38/100</f>
        <v>0</v>
      </c>
      <c r="AH38" s="40">
        <f>$F38*'Lines - Loading'!AG38/100</f>
        <v>0</v>
      </c>
      <c r="AI38" s="40">
        <f>$F38*'Lines - Loading'!AH38/100</f>
        <v>0.28573613069794374</v>
      </c>
      <c r="AJ38" s="40">
        <f>$F38*'Lines - Loading'!AI38/100</f>
        <v>0.13289876928926417</v>
      </c>
      <c r="AK38" s="40">
        <f>$F38*'Lines - Loading'!AJ38/100</f>
        <v>0.13557840257621825</v>
      </c>
      <c r="AL38" s="40">
        <f>$F38*'Lines - Loading'!AK38/100</f>
        <v>0.14157559765871555</v>
      </c>
      <c r="AM38" s="40">
        <f>$F38*'Lines - Loading'!AL38/100</f>
        <v>0.14157559765871555</v>
      </c>
      <c r="AN38" s="40">
        <f>$F38*'Lines - Loading'!AM38/100</f>
        <v>0.14157559765871555</v>
      </c>
      <c r="AO38" s="40">
        <f>$F38*'Lines - Loading'!AN38/100</f>
        <v>0.14157559765871555</v>
      </c>
      <c r="AP38" s="40">
        <f>$F38*'Lines - Loading'!AO38/100</f>
        <v>0.14157559765871555</v>
      </c>
      <c r="AQ38" s="40">
        <f>$F38*'Lines - Loading'!AP38/100</f>
        <v>0.14157559765871555</v>
      </c>
      <c r="AR38" s="40">
        <f>$F38*'Lines - Loading'!AQ38/100</f>
        <v>0.14157559765871555</v>
      </c>
      <c r="AS38" s="40"/>
      <c r="AT38" s="40">
        <f>$F38*'Lines - Loading'!AT38/100</f>
        <v>0</v>
      </c>
      <c r="AU38" s="40">
        <f>$F38*'Lines - Loading'!I38/100</f>
        <v>0</v>
      </c>
      <c r="AV38" s="40">
        <f>$F38*'Lines - Loading'!AU38/100</f>
        <v>0</v>
      </c>
      <c r="AW38" s="40">
        <f>$F38*'Lines - Loading'!AV38/100</f>
        <v>0</v>
      </c>
      <c r="AX38" s="40">
        <f>$F38*'Lines - Loading'!AW38/100</f>
        <v>0</v>
      </c>
      <c r="AY38" s="40">
        <f>$F38*'Lines - Loading'!AX38/100</f>
        <v>0</v>
      </c>
      <c r="AZ38" s="40">
        <f>$F38*'Lines - Loading'!AY38/100</f>
        <v>0</v>
      </c>
      <c r="BA38" s="40">
        <f>$F38*'Lines - Loading'!AZ38/100</f>
        <v>0</v>
      </c>
      <c r="BB38" s="40">
        <f>$F38*'Lines - Loading'!BA38/100</f>
        <v>0</v>
      </c>
      <c r="BC38" s="40">
        <f>$F38*'Lines - Loading'!BB38/100</f>
        <v>0</v>
      </c>
      <c r="BD38" s="40">
        <f>$F38*'Lines - Loading'!BC38/100</f>
        <v>0</v>
      </c>
      <c r="BE38" s="40">
        <f>$F38*'Lines - Loading'!BD38/100</f>
        <v>0</v>
      </c>
      <c r="BF38" s="40">
        <f>$F38*'Lines - Loading'!BE38/100</f>
        <v>0.28573613069794374</v>
      </c>
      <c r="BG38" s="40">
        <f>$F38*'Lines - Loading'!BF38/100</f>
        <v>0.13289876928926417</v>
      </c>
      <c r="BH38" s="40">
        <f>$F38*'Lines - Loading'!BG38/100</f>
        <v>0.13557840257621825</v>
      </c>
      <c r="BI38" s="40">
        <f>$F38*'Lines - Loading'!BH38/100</f>
        <v>0.14157559765871555</v>
      </c>
      <c r="BJ38" s="16"/>
      <c r="BK38" s="16"/>
      <c r="BL38" s="16"/>
      <c r="BM38" s="16"/>
      <c r="BN38" s="16"/>
    </row>
    <row r="39" spans="4:66" ht="15" customHeight="1" x14ac:dyDescent="0.25">
      <c r="D39" s="2" t="str">
        <f>'Lines - Loading'!C39</f>
        <v>chapelcross33kv</v>
      </c>
      <c r="E39" s="80" t="str">
        <f>'Lines - Loading'!E39</f>
        <v>lne_AL048A_GRNA1-_1</v>
      </c>
      <c r="F39" s="41">
        <v>0.63</v>
      </c>
      <c r="G39" s="39"/>
      <c r="H39" s="40">
        <f>$F39*'Lines - Loading'!G39/100</f>
        <v>0</v>
      </c>
      <c r="I39" s="40">
        <f>$F39*'Lines - Loading'!H39/100</f>
        <v>0</v>
      </c>
      <c r="J39" s="40">
        <f>$F39*'Lines - Loading'!I39/100</f>
        <v>0</v>
      </c>
      <c r="K39" s="40">
        <f>$F39*'Lines - Loading'!J39/100</f>
        <v>0</v>
      </c>
      <c r="L39" s="40">
        <f>$F39*'Lines - Loading'!K39/100</f>
        <v>0</v>
      </c>
      <c r="M39" s="40">
        <f>$F39*'Lines - Loading'!L39/100</f>
        <v>0</v>
      </c>
      <c r="N39" s="40">
        <f>$F39*'Lines - Loading'!M39/100</f>
        <v>0</v>
      </c>
      <c r="O39" s="40">
        <f>$F39*'Lines - Loading'!N39/100</f>
        <v>1.6021416729801977E-3</v>
      </c>
      <c r="P39" s="40">
        <f>$F39*'Lines - Loading'!O39/100</f>
        <v>5.6426051639730012E-3</v>
      </c>
      <c r="Q39" s="40">
        <f>$F39*'Lines - Loading'!P39/100</f>
        <v>1.6021416729801977E-3</v>
      </c>
      <c r="R39" s="40">
        <f>$F39*'Lines - Loading'!Q39/100</f>
        <v>1.6021416729801977E-3</v>
      </c>
      <c r="S39" s="40">
        <f>$F39*'Lines - Loading'!R39/100</f>
        <v>1.6021416729801977E-3</v>
      </c>
      <c r="T39" s="40">
        <f>$F39*'Lines - Loading'!S39/100</f>
        <v>5.6426051639730012E-3</v>
      </c>
      <c r="U39" s="40">
        <f>$F39*'Lines - Loading'!T39/100</f>
        <v>5.6426051639730012E-3</v>
      </c>
      <c r="V39" s="40">
        <f>$F39*'Lines - Loading'!U39/100</f>
        <v>5.6426051639730012E-3</v>
      </c>
      <c r="W39" s="40">
        <f>$F39*'Lines - Loading'!V39/100</f>
        <v>5.6426051639730012E-3</v>
      </c>
      <c r="X39" s="40">
        <f>$F39*'Lines - Loading'!W39/100</f>
        <v>5.6426051639730012E-3</v>
      </c>
      <c r="Y39" s="40">
        <f>$F39*'Lines - Loading'!X39/100</f>
        <v>4.4409948820796604E-3</v>
      </c>
      <c r="Z39" s="40">
        <f>$F39*'Lines - Loading'!Y39/100</f>
        <v>4.4409948820796604E-3</v>
      </c>
      <c r="AA39" s="40">
        <f>$F39*'Lines - Loading'!Z39/100</f>
        <v>4.4234540822542887E-3</v>
      </c>
      <c r="AB39" s="40">
        <f>$F39*'Lines - Loading'!AA39/100</f>
        <v>4.4234540822542887E-3</v>
      </c>
      <c r="AC39" s="40">
        <f>$F39*'Lines - Loading'!AB39/100</f>
        <v>4.5020347526488367E-3</v>
      </c>
      <c r="AD39" s="40">
        <f>$F39*'Lines - Loading'!AC39/100</f>
        <v>4.4929124187139905E-3</v>
      </c>
      <c r="AE39" s="40">
        <f>$F39*'Lines - Loading'!AD39/100</f>
        <v>5.6049117945719392E-3</v>
      </c>
      <c r="AF39" s="40">
        <f>$F39*'Lines - Loading'!AE39/100</f>
        <v>5.6049117945719392E-3</v>
      </c>
      <c r="AG39" s="40">
        <f>$F39*'Lines - Loading'!AF39/100</f>
        <v>4.4523665137682685E-3</v>
      </c>
      <c r="AH39" s="40">
        <f>$F39*'Lines - Loading'!AG39/100</f>
        <v>4.4523665137682685E-3</v>
      </c>
      <c r="AI39" s="40">
        <f>$F39*'Lines - Loading'!AH39/100</f>
        <v>4.4523665137682685E-3</v>
      </c>
      <c r="AJ39" s="40">
        <f>$F39*'Lines - Loading'!AI39/100</f>
        <v>5.5800138347284235E-3</v>
      </c>
      <c r="AK39" s="40">
        <f>$F39*'Lines - Loading'!AJ39/100</f>
        <v>4.5056271405916164E-3</v>
      </c>
      <c r="AL39" s="40">
        <f>$F39*'Lines - Loading'!AK39/100</f>
        <v>5.5954857269403923E-3</v>
      </c>
      <c r="AM39" s="40">
        <f>$F39*'Lines - Loading'!AL39/100</f>
        <v>5.5954857269403923E-3</v>
      </c>
      <c r="AN39" s="40">
        <f>$F39*'Lines - Loading'!AM39/100</f>
        <v>5.5954857269403923E-3</v>
      </c>
      <c r="AO39" s="40">
        <f>$F39*'Lines - Loading'!AN39/100</f>
        <v>5.5954857269403923E-3</v>
      </c>
      <c r="AP39" s="40">
        <f>$F39*'Lines - Loading'!AO39/100</f>
        <v>5.5954857269403923E-3</v>
      </c>
      <c r="AQ39" s="40">
        <f>$F39*'Lines - Loading'!AP39/100</f>
        <v>5.5954857269403923E-3</v>
      </c>
      <c r="AR39" s="40">
        <f>$F39*'Lines - Loading'!AQ39/100</f>
        <v>5.5954857269403923E-3</v>
      </c>
      <c r="AS39" s="16"/>
      <c r="AT39" s="16">
        <f>$F39*'Lines - Loading'!AT39/100</f>
        <v>0</v>
      </c>
      <c r="AU39" s="16">
        <f>$F39*'Lines - Loading'!I39/100</f>
        <v>0</v>
      </c>
      <c r="AV39" s="16">
        <f>$F39*'Lines - Loading'!AU39/100</f>
        <v>0</v>
      </c>
      <c r="AW39" s="16">
        <f>$F39*'Lines - Loading'!AV39/100</f>
        <v>0</v>
      </c>
      <c r="AX39" s="16">
        <f>$F39*'Lines - Loading'!AW39/100</f>
        <v>0</v>
      </c>
      <c r="AY39" s="16">
        <f>$F39*'Lines - Loading'!AX39/100</f>
        <v>1.6021416729801977E-3</v>
      </c>
      <c r="AZ39" s="16">
        <f>$F39*'Lines - Loading'!AY39/100</f>
        <v>5.6426051639730012E-3</v>
      </c>
      <c r="BA39" s="16">
        <f>$F39*'Lines - Loading'!AZ39/100</f>
        <v>4.4409948820796604E-3</v>
      </c>
      <c r="BB39" s="16">
        <f>$F39*'Lines - Loading'!BA39/100</f>
        <v>4.4234540822542887E-3</v>
      </c>
      <c r="BC39" s="16">
        <f>$F39*'Lines - Loading'!BB39/100</f>
        <v>4.5020347526488367E-3</v>
      </c>
      <c r="BD39" s="16">
        <f>$F39*'Lines - Loading'!BC39/100</f>
        <v>4.4929124187139905E-3</v>
      </c>
      <c r="BE39" s="16">
        <f>$F39*'Lines - Loading'!BD39/100</f>
        <v>5.6049117945719392E-3</v>
      </c>
      <c r="BF39" s="16">
        <f>$F39*'Lines - Loading'!BE39/100</f>
        <v>4.4523665137682685E-3</v>
      </c>
      <c r="BG39" s="16">
        <f>$F39*'Lines - Loading'!BF39/100</f>
        <v>5.5800138347284235E-3</v>
      </c>
      <c r="BH39" s="16">
        <f>$F39*'Lines - Loading'!BG39/100</f>
        <v>4.5056271405916164E-3</v>
      </c>
      <c r="BI39" s="16">
        <f>$F39*'Lines - Loading'!BH39/100</f>
        <v>5.5954857269403923E-3</v>
      </c>
      <c r="BJ39" s="16"/>
      <c r="BK39" s="16"/>
      <c r="BL39" s="16"/>
      <c r="BM39" s="16"/>
      <c r="BN39" s="16"/>
    </row>
    <row r="40" spans="4:66" ht="15" customHeight="1" x14ac:dyDescent="0.25">
      <c r="D40" s="2" t="str">
        <f>'Lines - Loading'!C40</f>
        <v>chapelcross33kv</v>
      </c>
      <c r="E40" s="80" t="str">
        <f>'Lines - Loading'!E40</f>
        <v>lne_CHAP1-_AL048A_1</v>
      </c>
      <c r="F40" s="41">
        <v>0.57735000000000003</v>
      </c>
      <c r="G40" s="39"/>
      <c r="H40" s="40">
        <f>$F40*'Lines - Loading'!G40/100</f>
        <v>0</v>
      </c>
      <c r="I40" s="40">
        <f>$F40*'Lines - Loading'!H40/100</f>
        <v>0</v>
      </c>
      <c r="J40" s="40">
        <f>$F40*'Lines - Loading'!I40/100</f>
        <v>0</v>
      </c>
      <c r="K40" s="40">
        <f>$F40*'Lines - Loading'!J40/100</f>
        <v>0</v>
      </c>
      <c r="L40" s="40">
        <f>$F40*'Lines - Loading'!K40/100</f>
        <v>0</v>
      </c>
      <c r="M40" s="40">
        <f>$F40*'Lines - Loading'!L40/100</f>
        <v>0</v>
      </c>
      <c r="N40" s="40">
        <f>$F40*'Lines - Loading'!M40/100</f>
        <v>0</v>
      </c>
      <c r="O40" s="40">
        <f>$F40*'Lines - Loading'!N40/100</f>
        <v>4.406967919451556E-3</v>
      </c>
      <c r="P40" s="40">
        <f>$F40*'Lines - Loading'!O40/100</f>
        <v>8.460890991635505E-3</v>
      </c>
      <c r="Q40" s="40">
        <f>$F40*'Lines - Loading'!P40/100</f>
        <v>4.406967919451556E-3</v>
      </c>
      <c r="R40" s="40">
        <f>$F40*'Lines - Loading'!Q40/100</f>
        <v>4.406967919451556E-3</v>
      </c>
      <c r="S40" s="40">
        <f>$F40*'Lines - Loading'!R40/100</f>
        <v>4.406967919451556E-3</v>
      </c>
      <c r="T40" s="40">
        <f>$F40*'Lines - Loading'!S40/100</f>
        <v>8.460890991635505E-3</v>
      </c>
      <c r="U40" s="40">
        <f>$F40*'Lines - Loading'!T40/100</f>
        <v>8.460890991635505E-3</v>
      </c>
      <c r="V40" s="40">
        <f>$F40*'Lines - Loading'!U40/100</f>
        <v>8.460890991635505E-3</v>
      </c>
      <c r="W40" s="40">
        <f>$F40*'Lines - Loading'!V40/100</f>
        <v>8.460890991635505E-3</v>
      </c>
      <c r="X40" s="40">
        <f>$F40*'Lines - Loading'!W40/100</f>
        <v>8.460890991635505E-3</v>
      </c>
      <c r="Y40" s="40">
        <f>$F40*'Lines - Loading'!X40/100</f>
        <v>6.6406253213850529E-3</v>
      </c>
      <c r="Z40" s="40">
        <f>$F40*'Lines - Loading'!Y40/100</f>
        <v>6.6406253213850529E-3</v>
      </c>
      <c r="AA40" s="40">
        <f>$F40*'Lines - Loading'!Z40/100</f>
        <v>6.6143965149462738E-3</v>
      </c>
      <c r="AB40" s="40">
        <f>$F40*'Lines - Loading'!AA40/100</f>
        <v>6.6143965149462738E-3</v>
      </c>
      <c r="AC40" s="40">
        <f>$F40*'Lines - Loading'!AB40/100</f>
        <v>6.7319118022360598E-3</v>
      </c>
      <c r="AD40" s="40">
        <f>$F40*'Lines - Loading'!AC40/100</f>
        <v>6.7182711373897199E-3</v>
      </c>
      <c r="AE40" s="40">
        <f>$F40*'Lines - Loading'!AD40/100</f>
        <v>8.3726804795312502E-3</v>
      </c>
      <c r="AF40" s="40">
        <f>$F40*'Lines - Loading'!AE40/100</f>
        <v>8.3726804795312502E-3</v>
      </c>
      <c r="AG40" s="40">
        <f>$F40*'Lines - Loading'!AF40/100</f>
        <v>6.6576339831716791E-3</v>
      </c>
      <c r="AH40" s="40">
        <f>$F40*'Lines - Loading'!AG40/100</f>
        <v>6.6576339831716791E-3</v>
      </c>
      <c r="AI40" s="40">
        <f>$F40*'Lines - Loading'!AH40/100</f>
        <v>6.6576339831716791E-3</v>
      </c>
      <c r="AJ40" s="40">
        <f>$F40*'Lines - Loading'!AI40/100</f>
        <v>8.3355549337031255E-3</v>
      </c>
      <c r="AK40" s="40">
        <f>$F40*'Lines - Loading'!AJ40/100</f>
        <v>6.737283515667096E-3</v>
      </c>
      <c r="AL40" s="40">
        <f>$F40*'Lines - Loading'!AK40/100</f>
        <v>8.3586727928239395E-3</v>
      </c>
      <c r="AM40" s="40">
        <f>$F40*'Lines - Loading'!AL40/100</f>
        <v>8.3586727928239395E-3</v>
      </c>
      <c r="AN40" s="40">
        <f>$F40*'Lines - Loading'!AM40/100</f>
        <v>8.3586727928239395E-3</v>
      </c>
      <c r="AO40" s="40">
        <f>$F40*'Lines - Loading'!AN40/100</f>
        <v>8.3586727928239395E-3</v>
      </c>
      <c r="AP40" s="40">
        <f>$F40*'Lines - Loading'!AO40/100</f>
        <v>8.3586727928239395E-3</v>
      </c>
      <c r="AQ40" s="40">
        <f>$F40*'Lines - Loading'!AP40/100</f>
        <v>8.3586727928239395E-3</v>
      </c>
      <c r="AR40" s="40">
        <f>$F40*'Lines - Loading'!AQ40/100</f>
        <v>8.3586727928239395E-3</v>
      </c>
      <c r="AS40" s="16"/>
      <c r="AT40" s="16">
        <f>$F40*'Lines - Loading'!AT40/100</f>
        <v>0</v>
      </c>
      <c r="AU40" s="16">
        <f>$F40*'Lines - Loading'!I40/100</f>
        <v>0</v>
      </c>
      <c r="AV40" s="16">
        <f>$F40*'Lines - Loading'!AU40/100</f>
        <v>0</v>
      </c>
      <c r="AW40" s="16">
        <f>$F40*'Lines - Loading'!AV40/100</f>
        <v>0</v>
      </c>
      <c r="AX40" s="16">
        <f>$F40*'Lines - Loading'!AW40/100</f>
        <v>0</v>
      </c>
      <c r="AY40" s="16">
        <f>$F40*'Lines - Loading'!AX40/100</f>
        <v>4.406967919451556E-3</v>
      </c>
      <c r="AZ40" s="16">
        <f>$F40*'Lines - Loading'!AY40/100</f>
        <v>8.460890991635505E-3</v>
      </c>
      <c r="BA40" s="16">
        <f>$F40*'Lines - Loading'!AZ40/100</f>
        <v>6.6406253213850529E-3</v>
      </c>
      <c r="BB40" s="16">
        <f>$F40*'Lines - Loading'!BA40/100</f>
        <v>6.6143965149462738E-3</v>
      </c>
      <c r="BC40" s="16">
        <f>$F40*'Lines - Loading'!BB40/100</f>
        <v>6.7319118022360598E-3</v>
      </c>
      <c r="BD40" s="16">
        <f>$F40*'Lines - Loading'!BC40/100</f>
        <v>6.7182711373897199E-3</v>
      </c>
      <c r="BE40" s="16">
        <f>$F40*'Lines - Loading'!BD40/100</f>
        <v>8.3726804795312502E-3</v>
      </c>
      <c r="BF40" s="16">
        <f>$F40*'Lines - Loading'!BE40/100</f>
        <v>6.6576339831716791E-3</v>
      </c>
      <c r="BG40" s="16">
        <f>$F40*'Lines - Loading'!BF40/100</f>
        <v>8.3355549337031255E-3</v>
      </c>
      <c r="BH40" s="16">
        <f>$F40*'Lines - Loading'!BG40/100</f>
        <v>6.737283515667096E-3</v>
      </c>
      <c r="BI40" s="16">
        <f>$F40*'Lines - Loading'!BH40/100</f>
        <v>8.3586727928239395E-3</v>
      </c>
      <c r="BJ40" s="16"/>
      <c r="BK40" s="16"/>
      <c r="BL40" s="16"/>
      <c r="BM40" s="16"/>
      <c r="BN40" s="16"/>
    </row>
    <row r="41" spans="4:66" ht="15" customHeight="1" x14ac:dyDescent="0.25">
      <c r="D41" s="2" t="str">
        <f>'Lines - Loading'!C41</f>
        <v>chapelcross33kv</v>
      </c>
      <c r="E41" s="80" t="str">
        <f>'Lines - Loading'!E41</f>
        <v>lne_AL048B_GRNA1-_1</v>
      </c>
      <c r="F41" s="41">
        <v>0.63</v>
      </c>
      <c r="G41" s="39"/>
      <c r="H41" s="40">
        <f>$F41*'Lines - Loading'!G41/100</f>
        <v>0</v>
      </c>
      <c r="I41" s="40">
        <f>$F41*'Lines - Loading'!H41/100</f>
        <v>0</v>
      </c>
      <c r="J41" s="40">
        <f>$F41*'Lines - Loading'!I41/100</f>
        <v>0</v>
      </c>
      <c r="K41" s="40">
        <f>$F41*'Lines - Loading'!J41/100</f>
        <v>0</v>
      </c>
      <c r="L41" s="40">
        <f>$F41*'Lines - Loading'!K41/100</f>
        <v>0</v>
      </c>
      <c r="M41" s="40">
        <f>$F41*'Lines - Loading'!L41/100</f>
        <v>0</v>
      </c>
      <c r="N41" s="40">
        <f>$F41*'Lines - Loading'!M41/100</f>
        <v>0</v>
      </c>
      <c r="O41" s="40">
        <f>$F41*'Lines - Loading'!N41/100</f>
        <v>1.9857801378362066E-5</v>
      </c>
      <c r="P41" s="40">
        <f>$F41*'Lines - Loading'!O41/100</f>
        <v>1.9987926799653522E-5</v>
      </c>
      <c r="Q41" s="40">
        <f>$F41*'Lines - Loading'!P41/100</f>
        <v>1.9857801378362066E-5</v>
      </c>
      <c r="R41" s="40">
        <f>$F41*'Lines - Loading'!Q41/100</f>
        <v>1.9857801378362066E-5</v>
      </c>
      <c r="S41" s="40">
        <f>$F41*'Lines - Loading'!R41/100</f>
        <v>1.9857801378362066E-5</v>
      </c>
      <c r="T41" s="40">
        <f>$F41*'Lines - Loading'!S41/100</f>
        <v>1.9987926799653522E-5</v>
      </c>
      <c r="U41" s="40">
        <f>$F41*'Lines - Loading'!T41/100</f>
        <v>1.9987926799653522E-5</v>
      </c>
      <c r="V41" s="40">
        <f>$F41*'Lines - Loading'!U41/100</f>
        <v>1.9987926799653522E-5</v>
      </c>
      <c r="W41" s="40">
        <f>$F41*'Lines - Loading'!V41/100</f>
        <v>1.9987926799653522E-5</v>
      </c>
      <c r="X41" s="40">
        <f>$F41*'Lines - Loading'!W41/100</f>
        <v>1.9987926799653522E-5</v>
      </c>
      <c r="Y41" s="40">
        <f>$F41*'Lines - Loading'!X41/100</f>
        <v>1.559475634101301E-5</v>
      </c>
      <c r="Z41" s="40">
        <f>$F41*'Lines - Loading'!Y41/100</f>
        <v>1.559475634101301E-5</v>
      </c>
      <c r="AA41" s="40">
        <f>$F41*'Lines - Loading'!Z41/100</f>
        <v>1.5533160891296815E-5</v>
      </c>
      <c r="AB41" s="40">
        <f>$F41*'Lines - Loading'!AA41/100</f>
        <v>1.5533160891296815E-5</v>
      </c>
      <c r="AC41" s="40">
        <f>$F41*'Lines - Loading'!AB41/100</f>
        <v>1.580919681608544E-5</v>
      </c>
      <c r="AD41" s="40">
        <f>$F41*'Lines - Loading'!AC41/100</f>
        <v>1.5777163125825688E-5</v>
      </c>
      <c r="AE41" s="40">
        <f>$F41*'Lines - Loading'!AD41/100</f>
        <v>1.9619301936319391E-5</v>
      </c>
      <c r="AF41" s="40">
        <f>$F41*'Lines - Loading'!AE41/100</f>
        <v>1.9619301936319391E-5</v>
      </c>
      <c r="AG41" s="40">
        <f>$F41*'Lines - Loading'!AF41/100</f>
        <v>1.5634721595415016E-5</v>
      </c>
      <c r="AH41" s="40">
        <f>$F41*'Lines - Loading'!AG41/100</f>
        <v>1.5634721595415016E-5</v>
      </c>
      <c r="AI41" s="40">
        <f>$F41*'Lines - Loading'!AH41/100</f>
        <v>1.5634721595415016E-5</v>
      </c>
      <c r="AJ41" s="40">
        <f>$F41*'Lines - Loading'!AI41/100</f>
        <v>1.953263904903511E-5</v>
      </c>
      <c r="AK41" s="40">
        <f>$F41*'Lines - Loading'!AJ41/100</f>
        <v>1.5821811723899217E-5</v>
      </c>
      <c r="AL41" s="40">
        <f>$F41*'Lines - Loading'!AK41/100</f>
        <v>1.9586835086367805E-5</v>
      </c>
      <c r="AM41" s="40">
        <f>$F41*'Lines - Loading'!AL41/100</f>
        <v>1.9586835086367805E-5</v>
      </c>
      <c r="AN41" s="40">
        <f>$F41*'Lines - Loading'!AM41/100</f>
        <v>1.9586835086367805E-5</v>
      </c>
      <c r="AO41" s="40">
        <f>$F41*'Lines - Loading'!AN41/100</f>
        <v>1.9586835086367805E-5</v>
      </c>
      <c r="AP41" s="40">
        <f>$F41*'Lines - Loading'!AO41/100</f>
        <v>1.9586835086367805E-5</v>
      </c>
      <c r="AQ41" s="40">
        <f>$F41*'Lines - Loading'!AP41/100</f>
        <v>1.9586835086367805E-5</v>
      </c>
      <c r="AR41" s="40">
        <f>$F41*'Lines - Loading'!AQ41/100</f>
        <v>1.9586835086367805E-5</v>
      </c>
      <c r="AS41" s="16"/>
      <c r="AT41" s="16">
        <f>$F41*'Lines - Loading'!AT41/100</f>
        <v>0</v>
      </c>
      <c r="AU41" s="16">
        <f>$F41*'Lines - Loading'!I41/100</f>
        <v>0</v>
      </c>
      <c r="AV41" s="16">
        <f>$F41*'Lines - Loading'!AU41/100</f>
        <v>0</v>
      </c>
      <c r="AW41" s="16">
        <f>$F41*'Lines - Loading'!AV41/100</f>
        <v>0</v>
      </c>
      <c r="AX41" s="16">
        <f>$F41*'Lines - Loading'!AW41/100</f>
        <v>0</v>
      </c>
      <c r="AY41" s="16">
        <f>$F41*'Lines - Loading'!AX41/100</f>
        <v>1.9857801378362066E-5</v>
      </c>
      <c r="AZ41" s="16">
        <f>$F41*'Lines - Loading'!AY41/100</f>
        <v>1.9987926799653522E-5</v>
      </c>
      <c r="BA41" s="16">
        <f>$F41*'Lines - Loading'!AZ41/100</f>
        <v>1.559475634101301E-5</v>
      </c>
      <c r="BB41" s="16">
        <f>$F41*'Lines - Loading'!BA41/100</f>
        <v>1.5533160891296815E-5</v>
      </c>
      <c r="BC41" s="16">
        <f>$F41*'Lines - Loading'!BB41/100</f>
        <v>1.580919681608544E-5</v>
      </c>
      <c r="BD41" s="16">
        <f>$F41*'Lines - Loading'!BC41/100</f>
        <v>1.5777163125825688E-5</v>
      </c>
      <c r="BE41" s="16">
        <f>$F41*'Lines - Loading'!BD41/100</f>
        <v>1.9619301936319391E-5</v>
      </c>
      <c r="BF41" s="16">
        <f>$F41*'Lines - Loading'!BE41/100</f>
        <v>1.5634721595415016E-5</v>
      </c>
      <c r="BG41" s="16">
        <f>$F41*'Lines - Loading'!BF41/100</f>
        <v>1.953263904903511E-5</v>
      </c>
      <c r="BH41" s="16">
        <f>$F41*'Lines - Loading'!BG41/100</f>
        <v>1.5821811723899217E-5</v>
      </c>
      <c r="BI41" s="16">
        <f>$F41*'Lines - Loading'!BH41/100</f>
        <v>1.9586835086367805E-5</v>
      </c>
      <c r="BJ41" s="16"/>
      <c r="BK41" s="16"/>
      <c r="BL41" s="16"/>
      <c r="BM41" s="16"/>
      <c r="BN41" s="16"/>
    </row>
    <row r="42" spans="4:66" ht="15" customHeight="1" x14ac:dyDescent="0.25">
      <c r="D42" s="2" t="str">
        <f>'Lines - Loading'!C42</f>
        <v>chapelcross33kv</v>
      </c>
      <c r="E42" s="80" t="str">
        <f>'Lines - Loading'!E42</f>
        <v>lne_CHAP1-_AL048B_1</v>
      </c>
      <c r="F42" s="41">
        <v>0.57730000000000004</v>
      </c>
      <c r="G42" s="39"/>
      <c r="H42" s="40">
        <f>$F42*'Lines - Loading'!G42/100</f>
        <v>0</v>
      </c>
      <c r="I42" s="40">
        <f>$F42*'Lines - Loading'!H42/100</f>
        <v>0</v>
      </c>
      <c r="J42" s="40">
        <f>$F42*'Lines - Loading'!I42/100</f>
        <v>0</v>
      </c>
      <c r="K42" s="40">
        <f>$F42*'Lines - Loading'!J42/100</f>
        <v>0</v>
      </c>
      <c r="L42" s="40">
        <f>$F42*'Lines - Loading'!K42/100</f>
        <v>0</v>
      </c>
      <c r="M42" s="40">
        <f>$F42*'Lines - Loading'!L42/100</f>
        <v>0</v>
      </c>
      <c r="N42" s="40">
        <f>$F42*'Lines - Loading'!M42/100</f>
        <v>0</v>
      </c>
      <c r="O42" s="40">
        <f>$F42*'Lines - Loading'!N42/100</f>
        <v>1.9856072589693392E-5</v>
      </c>
      <c r="P42" s="40">
        <f>$F42*'Lines - Loading'!O42/100</f>
        <v>1.9986186683383865E-5</v>
      </c>
      <c r="Q42" s="40">
        <f>$F42*'Lines - Loading'!P42/100</f>
        <v>1.9856072589693392E-5</v>
      </c>
      <c r="R42" s="40">
        <f>$F42*'Lines - Loading'!Q42/100</f>
        <v>1.9856072589693392E-5</v>
      </c>
      <c r="S42" s="40">
        <f>$F42*'Lines - Loading'!R42/100</f>
        <v>1.9856072589693392E-5</v>
      </c>
      <c r="T42" s="40">
        <f>$F42*'Lines - Loading'!S42/100</f>
        <v>1.9986186683383865E-5</v>
      </c>
      <c r="U42" s="40">
        <f>$F42*'Lines - Loading'!T42/100</f>
        <v>1.9986186683383865E-5</v>
      </c>
      <c r="V42" s="40">
        <f>$F42*'Lines - Loading'!U42/100</f>
        <v>1.9986186683383865E-5</v>
      </c>
      <c r="W42" s="40">
        <f>$F42*'Lines - Loading'!V42/100</f>
        <v>1.9986186683383865E-5</v>
      </c>
      <c r="X42" s="40">
        <f>$F42*'Lines - Loading'!W42/100</f>
        <v>1.9986186683383865E-5</v>
      </c>
      <c r="Y42" s="40">
        <f>$F42*'Lines - Loading'!X42/100</f>
        <v>1.5593398687298393E-5</v>
      </c>
      <c r="Z42" s="40">
        <f>$F42*'Lines - Loading'!Y42/100</f>
        <v>1.5593398687298393E-5</v>
      </c>
      <c r="AA42" s="40">
        <f>$F42*'Lines - Loading'!Z42/100</f>
        <v>1.5531808596669013E-5</v>
      </c>
      <c r="AB42" s="40">
        <f>$F42*'Lines - Loading'!AA42/100</f>
        <v>1.5531808596669013E-5</v>
      </c>
      <c r="AC42" s="40">
        <f>$F42*'Lines - Loading'!AB42/100</f>
        <v>1.5807820492363328E-5</v>
      </c>
      <c r="AD42" s="40">
        <f>$F42*'Lines - Loading'!AC42/100</f>
        <v>1.5775789594524483E-5</v>
      </c>
      <c r="AE42" s="40">
        <f>$F42*'Lines - Loading'!AD42/100</f>
        <v>1.9617593913344183E-5</v>
      </c>
      <c r="AF42" s="40">
        <f>$F42*'Lines - Loading'!AE42/100</f>
        <v>1.9617593913344183E-5</v>
      </c>
      <c r="AG42" s="40">
        <f>$F42*'Lines - Loading'!AF42/100</f>
        <v>1.5633360466038723E-5</v>
      </c>
      <c r="AH42" s="40">
        <f>$F42*'Lines - Loading'!AG42/100</f>
        <v>1.5633360466038723E-5</v>
      </c>
      <c r="AI42" s="40">
        <f>$F42*'Lines - Loading'!AH42/100</f>
        <v>1.5633360466038723E-5</v>
      </c>
      <c r="AJ42" s="40">
        <f>$F42*'Lines - Loading'!AI42/100</f>
        <v>1.9530938570624037E-5</v>
      </c>
      <c r="AK42" s="40">
        <f>$F42*'Lines - Loading'!AJ42/100</f>
        <v>1.5820434306130089E-5</v>
      </c>
      <c r="AL42" s="40">
        <f>$F42*'Lines - Loading'!AK42/100</f>
        <v>1.958512989118089E-5</v>
      </c>
      <c r="AM42" s="40">
        <f>$F42*'Lines - Loading'!AL42/100</f>
        <v>1.958512989118089E-5</v>
      </c>
      <c r="AN42" s="40">
        <f>$F42*'Lines - Loading'!AM42/100</f>
        <v>1.958512989118089E-5</v>
      </c>
      <c r="AO42" s="40">
        <f>$F42*'Lines - Loading'!AN42/100</f>
        <v>1.958512989118089E-5</v>
      </c>
      <c r="AP42" s="40">
        <f>$F42*'Lines - Loading'!AO42/100</f>
        <v>1.958512989118089E-5</v>
      </c>
      <c r="AQ42" s="40">
        <f>$F42*'Lines - Loading'!AP42/100</f>
        <v>1.958512989118089E-5</v>
      </c>
      <c r="AR42" s="40">
        <f>$F42*'Lines - Loading'!AQ42/100</f>
        <v>1.958512989118089E-5</v>
      </c>
      <c r="AS42" s="16"/>
      <c r="AT42" s="16">
        <f>$F42*'Lines - Loading'!AT42/100</f>
        <v>0</v>
      </c>
      <c r="AU42" s="16">
        <f>$F42*'Lines - Loading'!I42/100</f>
        <v>0</v>
      </c>
      <c r="AV42" s="16">
        <f>$F42*'Lines - Loading'!AU42/100</f>
        <v>0</v>
      </c>
      <c r="AW42" s="16">
        <f>$F42*'Lines - Loading'!AV42/100</f>
        <v>0</v>
      </c>
      <c r="AX42" s="16">
        <f>$F42*'Lines - Loading'!AW42/100</f>
        <v>0</v>
      </c>
      <c r="AY42" s="16">
        <f>$F42*'Lines - Loading'!AX42/100</f>
        <v>1.9856072589693392E-5</v>
      </c>
      <c r="AZ42" s="16">
        <f>$F42*'Lines - Loading'!AY42/100</f>
        <v>1.9986186683383865E-5</v>
      </c>
      <c r="BA42" s="16">
        <f>$F42*'Lines - Loading'!AZ42/100</f>
        <v>1.5593398687298393E-5</v>
      </c>
      <c r="BB42" s="16">
        <f>$F42*'Lines - Loading'!BA42/100</f>
        <v>1.5531808596669013E-5</v>
      </c>
      <c r="BC42" s="16">
        <f>$F42*'Lines - Loading'!BB42/100</f>
        <v>1.5807820492363328E-5</v>
      </c>
      <c r="BD42" s="16">
        <f>$F42*'Lines - Loading'!BC42/100</f>
        <v>1.5775789594524483E-5</v>
      </c>
      <c r="BE42" s="16">
        <f>$F42*'Lines - Loading'!BD42/100</f>
        <v>1.9617593913344183E-5</v>
      </c>
      <c r="BF42" s="16">
        <f>$F42*'Lines - Loading'!BE42/100</f>
        <v>1.5633360466038723E-5</v>
      </c>
      <c r="BG42" s="16">
        <f>$F42*'Lines - Loading'!BF42/100</f>
        <v>1.9530938570624037E-5</v>
      </c>
      <c r="BH42" s="16">
        <f>$F42*'Lines - Loading'!BG42/100</f>
        <v>1.5820434306130089E-5</v>
      </c>
      <c r="BI42" s="16">
        <f>$F42*'Lines - Loading'!BH42/100</f>
        <v>1.958512989118089E-5</v>
      </c>
      <c r="BJ42" s="16"/>
      <c r="BK42" s="16"/>
      <c r="BL42" s="16"/>
      <c r="BM42" s="16"/>
      <c r="BN42" s="16"/>
    </row>
    <row r="43" spans="4:66" ht="15" customHeight="1" x14ac:dyDescent="0.25">
      <c r="D43" s="2" t="str">
        <f>'Lines - Loading'!C43</f>
        <v>chapelcross33kv</v>
      </c>
      <c r="E43" s="87" t="str">
        <f>'Lines - Loading'!E43</f>
        <v>CHAP08_CHAPX3_1</v>
      </c>
      <c r="F43" s="39">
        <v>999</v>
      </c>
      <c r="G43" s="39"/>
      <c r="H43" s="40">
        <f>$F43*'Lines - Loading'!G43/100</f>
        <v>0</v>
      </c>
      <c r="I43" s="40">
        <f>$F43*'Lines - Loading'!H43/100</f>
        <v>0</v>
      </c>
      <c r="J43" s="40">
        <f>$F43*'Lines - Loading'!I43/100</f>
        <v>0</v>
      </c>
      <c r="K43" s="40">
        <f>$F43*'Lines - Loading'!J43/100</f>
        <v>0</v>
      </c>
      <c r="L43" s="40">
        <f>$F43*'Lines - Loading'!K43/100</f>
        <v>0</v>
      </c>
      <c r="M43" s="40">
        <f>$F43*'Lines - Loading'!L43/100</f>
        <v>0</v>
      </c>
      <c r="N43" s="40">
        <f>$F43*'Lines - Loading'!M43/100</f>
        <v>0</v>
      </c>
      <c r="O43" s="40">
        <f>$F43*'Lines - Loading'!N43/100</f>
        <v>0</v>
      </c>
      <c r="P43" s="40">
        <f>$F43*'Lines - Loading'!O43/100</f>
        <v>0</v>
      </c>
      <c r="Q43" s="40">
        <f>$F43*'Lines - Loading'!P43/100</f>
        <v>0</v>
      </c>
      <c r="R43" s="40">
        <f>$F43*'Lines - Loading'!Q43/100</f>
        <v>0</v>
      </c>
      <c r="S43" s="40">
        <f>$F43*'Lines - Loading'!R43/100</f>
        <v>0</v>
      </c>
      <c r="T43" s="40">
        <f>$F43*'Lines - Loading'!S43/100</f>
        <v>0</v>
      </c>
      <c r="U43" s="40">
        <f>$F43*'Lines - Loading'!T43/100</f>
        <v>0</v>
      </c>
      <c r="V43" s="40">
        <f>$F43*'Lines - Loading'!U43/100</f>
        <v>0</v>
      </c>
      <c r="W43" s="40">
        <f>$F43*'Lines - Loading'!V43/100</f>
        <v>0</v>
      </c>
      <c r="X43" s="40">
        <f>$F43*'Lines - Loading'!W43/100</f>
        <v>0</v>
      </c>
      <c r="Y43" s="40">
        <f>$F43*'Lines - Loading'!X43/100</f>
        <v>0</v>
      </c>
      <c r="Z43" s="40">
        <f>$F43*'Lines - Loading'!Y43/100</f>
        <v>0</v>
      </c>
      <c r="AA43" s="40">
        <f>$F43*'Lines - Loading'!Z43/100</f>
        <v>0</v>
      </c>
      <c r="AB43" s="40">
        <f>$F43*'Lines - Loading'!AA43/100</f>
        <v>0</v>
      </c>
      <c r="AC43" s="40">
        <f>$F43*'Lines - Loading'!AB43/100</f>
        <v>0</v>
      </c>
      <c r="AD43" s="40">
        <f>$F43*'Lines - Loading'!AC43/100</f>
        <v>0</v>
      </c>
      <c r="AE43" s="40">
        <f>$F43*'Lines - Loading'!AD43/100</f>
        <v>0</v>
      </c>
      <c r="AF43" s="40">
        <f>$F43*'Lines - Loading'!AE43/100</f>
        <v>0</v>
      </c>
      <c r="AG43" s="40">
        <f>$F43*'Lines - Loading'!AF43/100</f>
        <v>0</v>
      </c>
      <c r="AH43" s="40">
        <f>$F43*'Lines - Loading'!AG43/100</f>
        <v>0</v>
      </c>
      <c r="AI43" s="40">
        <f>$F43*'Lines - Loading'!AH43/100</f>
        <v>0</v>
      </c>
      <c r="AJ43" s="40">
        <f>$F43*'Lines - Loading'!AI43/100</f>
        <v>0</v>
      </c>
      <c r="AK43" s="40">
        <f>$F43*'Lines - Loading'!AJ43/100</f>
        <v>0</v>
      </c>
      <c r="AL43" s="40">
        <f>$F43*'Lines - Loading'!AK43/100</f>
        <v>0</v>
      </c>
      <c r="AM43" s="40">
        <f>$F43*'Lines - Loading'!AL43/100</f>
        <v>0</v>
      </c>
      <c r="AN43" s="40">
        <f>$F43*'Lines - Loading'!AM43/100</f>
        <v>0</v>
      </c>
      <c r="AO43" s="40">
        <f>$F43*'Lines - Loading'!AN43/100</f>
        <v>0</v>
      </c>
      <c r="AP43" s="40">
        <f>$F43*'Lines - Loading'!AO43/100</f>
        <v>0</v>
      </c>
      <c r="AQ43" s="40">
        <f>$F43*'Lines - Loading'!AP43/100</f>
        <v>0</v>
      </c>
      <c r="AR43" s="40">
        <f>$F43*'Lines - Loading'!AQ43/100</f>
        <v>0</v>
      </c>
      <c r="AS43" s="16"/>
      <c r="AT43" s="16">
        <v>999</v>
      </c>
      <c r="AU43" s="16">
        <v>999</v>
      </c>
      <c r="AV43" s="16">
        <v>999</v>
      </c>
      <c r="AW43" s="16">
        <v>999</v>
      </c>
      <c r="AX43" s="16">
        <v>999</v>
      </c>
      <c r="AY43" s="16">
        <v>999</v>
      </c>
      <c r="AZ43" s="16">
        <v>999</v>
      </c>
      <c r="BA43" s="16">
        <v>999</v>
      </c>
      <c r="BB43" s="16">
        <v>999</v>
      </c>
      <c r="BC43" s="16">
        <v>999</v>
      </c>
      <c r="BD43" s="16">
        <v>999</v>
      </c>
      <c r="BE43" s="16">
        <v>999</v>
      </c>
      <c r="BF43" s="16">
        <v>999</v>
      </c>
      <c r="BG43" s="16">
        <v>999</v>
      </c>
      <c r="BH43" s="16">
        <v>999</v>
      </c>
      <c r="BI43" s="16">
        <v>999</v>
      </c>
      <c r="BJ43" s="16"/>
      <c r="BK43" s="16"/>
      <c r="BL43" s="16"/>
      <c r="BM43" s="16"/>
      <c r="BN43" s="2"/>
    </row>
    <row r="44" spans="4:66" ht="15" customHeight="1" x14ac:dyDescent="0.25">
      <c r="D44" s="2" t="str">
        <f>'Lines - Loading'!C44</f>
        <v>chapelcross33kv</v>
      </c>
      <c r="E44" s="87" t="str">
        <f>'Lines - Loading'!E44</f>
        <v>CHAP3-_SOLWAY</v>
      </c>
      <c r="F44" s="39">
        <v>999</v>
      </c>
      <c r="G44" s="39"/>
      <c r="H44" s="40">
        <f>$F44*'Lines - Loading'!G44/100</f>
        <v>0</v>
      </c>
      <c r="I44" s="40">
        <f>$F44*'Lines - Loading'!H44/100</f>
        <v>0</v>
      </c>
      <c r="J44" s="40">
        <f>$F44*'Lines - Loading'!I44/100</f>
        <v>0</v>
      </c>
      <c r="K44" s="40">
        <f>$F44*'Lines - Loading'!J44/100</f>
        <v>0</v>
      </c>
      <c r="L44" s="40">
        <f>$F44*'Lines - Loading'!K44/100</f>
        <v>0</v>
      </c>
      <c r="M44" s="40">
        <f>$F44*'Lines - Loading'!L44/100</f>
        <v>0</v>
      </c>
      <c r="N44" s="40">
        <f>$F44*'Lines - Loading'!M44/100</f>
        <v>0</v>
      </c>
      <c r="O44" s="40">
        <f>$F44*'Lines - Loading'!N44/100</f>
        <v>0</v>
      </c>
      <c r="P44" s="40">
        <f>$F44*'Lines - Loading'!O44/100</f>
        <v>0</v>
      </c>
      <c r="Q44" s="40">
        <f>$F44*'Lines - Loading'!P44/100</f>
        <v>0</v>
      </c>
      <c r="R44" s="40">
        <f>$F44*'Lines - Loading'!Q44/100</f>
        <v>0</v>
      </c>
      <c r="S44" s="40">
        <f>$F44*'Lines - Loading'!R44/100</f>
        <v>0</v>
      </c>
      <c r="T44" s="40">
        <f>$F44*'Lines - Loading'!S44/100</f>
        <v>0</v>
      </c>
      <c r="U44" s="40">
        <f>$F44*'Lines - Loading'!T44/100</f>
        <v>0</v>
      </c>
      <c r="V44" s="40">
        <f>$F44*'Lines - Loading'!U44/100</f>
        <v>0</v>
      </c>
      <c r="W44" s="40">
        <f>$F44*'Lines - Loading'!V44/100</f>
        <v>0</v>
      </c>
      <c r="X44" s="40">
        <f>$F44*'Lines - Loading'!W44/100</f>
        <v>0</v>
      </c>
      <c r="Y44" s="40">
        <f>$F44*'Lines - Loading'!X44/100</f>
        <v>0</v>
      </c>
      <c r="Z44" s="40">
        <f>$F44*'Lines - Loading'!Y44/100</f>
        <v>0</v>
      </c>
      <c r="AA44" s="40">
        <f>$F44*'Lines - Loading'!Z44/100</f>
        <v>0</v>
      </c>
      <c r="AB44" s="40">
        <f>$F44*'Lines - Loading'!AA44/100</f>
        <v>0</v>
      </c>
      <c r="AC44" s="40">
        <f>$F44*'Lines - Loading'!AB44/100</f>
        <v>0</v>
      </c>
      <c r="AD44" s="40">
        <f>$F44*'Lines - Loading'!AC44/100</f>
        <v>0</v>
      </c>
      <c r="AE44" s="40">
        <f>$F44*'Lines - Loading'!AD44/100</f>
        <v>0</v>
      </c>
      <c r="AF44" s="40">
        <f>$F44*'Lines - Loading'!AE44/100</f>
        <v>0</v>
      </c>
      <c r="AG44" s="40">
        <f>$F44*'Lines - Loading'!AF44/100</f>
        <v>0</v>
      </c>
      <c r="AH44" s="40">
        <f>$F44*'Lines - Loading'!AG44/100</f>
        <v>0</v>
      </c>
      <c r="AI44" s="40">
        <f>$F44*'Lines - Loading'!AH44/100</f>
        <v>0</v>
      </c>
      <c r="AJ44" s="40">
        <f>$F44*'Lines - Loading'!AI44/100</f>
        <v>0</v>
      </c>
      <c r="AK44" s="40">
        <f>$F44*'Lines - Loading'!AJ44/100</f>
        <v>0</v>
      </c>
      <c r="AL44" s="40">
        <f>$F44*'Lines - Loading'!AK44/100</f>
        <v>0</v>
      </c>
      <c r="AM44" s="40">
        <f>$F44*'Lines - Loading'!AL44/100</f>
        <v>0</v>
      </c>
      <c r="AN44" s="40">
        <f>$F44*'Lines - Loading'!AM44/100</f>
        <v>0</v>
      </c>
      <c r="AO44" s="40">
        <f>$F44*'Lines - Loading'!AN44/100</f>
        <v>0</v>
      </c>
      <c r="AP44" s="40">
        <f>$F44*'Lines - Loading'!AO44/100</f>
        <v>0</v>
      </c>
      <c r="AQ44" s="40">
        <f>$F44*'Lines - Loading'!AP44/100</f>
        <v>0</v>
      </c>
      <c r="AR44" s="40">
        <f>$F44*'Lines - Loading'!AQ44/100</f>
        <v>0</v>
      </c>
      <c r="AS44" s="16"/>
      <c r="AT44" s="16">
        <v>999</v>
      </c>
      <c r="AU44" s="16">
        <v>999</v>
      </c>
      <c r="AV44" s="16">
        <v>999</v>
      </c>
      <c r="AW44" s="16">
        <v>999</v>
      </c>
      <c r="AX44" s="16">
        <v>999</v>
      </c>
      <c r="AY44" s="16">
        <v>999</v>
      </c>
      <c r="AZ44" s="16">
        <v>999</v>
      </c>
      <c r="BA44" s="16">
        <v>999</v>
      </c>
      <c r="BB44" s="16">
        <v>999</v>
      </c>
      <c r="BC44" s="16">
        <v>999</v>
      </c>
      <c r="BD44" s="16">
        <v>999</v>
      </c>
      <c r="BE44" s="16">
        <v>999</v>
      </c>
      <c r="BF44" s="16">
        <v>999</v>
      </c>
      <c r="BG44" s="16">
        <v>999</v>
      </c>
      <c r="BH44" s="16">
        <v>999</v>
      </c>
      <c r="BI44" s="16">
        <v>999</v>
      </c>
      <c r="BJ44" s="16"/>
      <c r="BK44" s="16"/>
      <c r="BL44" s="16"/>
      <c r="BM44" s="16"/>
      <c r="BN44" s="16"/>
    </row>
    <row r="45" spans="4:66" ht="15" customHeight="1" x14ac:dyDescent="0.25">
      <c r="D45" s="2" t="str">
        <f>'Lines - Loading'!C45</f>
        <v>chapelcross132kv</v>
      </c>
      <c r="E45" s="87" t="str">
        <f>'Lines - Loading'!E45</f>
        <v>CHAP3A1</v>
      </c>
      <c r="F45" s="36">
        <v>999</v>
      </c>
      <c r="H45" s="16">
        <f>$F45*'Lines - Loading'!G45/100</f>
        <v>0</v>
      </c>
      <c r="I45" s="16">
        <f>$F45*'Lines - Loading'!H45/100</f>
        <v>0</v>
      </c>
      <c r="J45" s="16">
        <f>$F45*'Lines - Loading'!I45/100</f>
        <v>0</v>
      </c>
      <c r="K45" s="16">
        <f>$F45*'Lines - Loading'!J45/100</f>
        <v>0</v>
      </c>
      <c r="L45" s="16">
        <f>$F45*'Lines - Loading'!K45/100</f>
        <v>9.9900000000000003E-2</v>
      </c>
      <c r="M45" s="16">
        <f>$F45*'Lines - Loading'!L45/100</f>
        <v>9.9900000000000003E-2</v>
      </c>
      <c r="N45" s="16">
        <f>$F45*'Lines - Loading'!M45/100</f>
        <v>9.9900000000000003E-2</v>
      </c>
      <c r="O45" s="16">
        <f>$F45*'Lines - Loading'!N45/100</f>
        <v>9.9900000000000003E-2</v>
      </c>
      <c r="P45" s="16">
        <f>$F45*'Lines - Loading'!O45/100</f>
        <v>9.9900000000000003E-2</v>
      </c>
      <c r="Q45" s="16">
        <f>$F45*'Lines - Loading'!P45/100</f>
        <v>9.9900000000000003E-2</v>
      </c>
      <c r="R45" s="16">
        <f>$F45*'Lines - Loading'!Q45/100</f>
        <v>9.9900000000000003E-2</v>
      </c>
      <c r="S45" s="16">
        <f>$F45*'Lines - Loading'!R45/100</f>
        <v>9.9900000000000003E-2</v>
      </c>
      <c r="T45" s="16">
        <f>$F45*'Lines - Loading'!S45/100</f>
        <v>9.9900000000000003E-2</v>
      </c>
      <c r="U45" s="16">
        <f>$F45*'Lines - Loading'!T45/100</f>
        <v>9.9900000000000003E-2</v>
      </c>
      <c r="V45" s="16">
        <f>$F45*'Lines - Loading'!U45/100</f>
        <v>9.9900000000000003E-2</v>
      </c>
      <c r="W45" s="16">
        <f>$F45*'Lines - Loading'!V45/100</f>
        <v>9.9900000000000003E-2</v>
      </c>
      <c r="X45" s="40">
        <f>$F45*'Lines - Loading'!W45/100</f>
        <v>9.9900000000000003E-2</v>
      </c>
      <c r="Y45" s="16">
        <f>$F45*'Lines - Loading'!X45/100</f>
        <v>9.9900000000000003E-2</v>
      </c>
      <c r="Z45" s="16">
        <f>$F45*'Lines - Loading'!Y45/100</f>
        <v>9.9900000000000003E-2</v>
      </c>
      <c r="AA45" s="16">
        <f>$F45*'Lines - Loading'!Z45/100</f>
        <v>9.9900000000000003E-2</v>
      </c>
      <c r="AB45" s="16">
        <f>$F45*'Lines - Loading'!AA45/100</f>
        <v>9.9900000000000003E-2</v>
      </c>
      <c r="AC45" s="16">
        <f>$F45*'Lines - Loading'!AB45/100</f>
        <v>9.9900000000000003E-2</v>
      </c>
      <c r="AD45" s="16">
        <f>$F45*'Lines - Loading'!AC45/100</f>
        <v>9.9900000000000003E-2</v>
      </c>
      <c r="AE45" s="16">
        <f>$F45*'Lines - Loading'!AD45/100</f>
        <v>9.9900000000000003E-2</v>
      </c>
      <c r="AF45" s="16">
        <f>$F45*'Lines - Loading'!AE45/100</f>
        <v>9.9900000000000003E-2</v>
      </c>
      <c r="AG45" s="16">
        <f>$F45*'Lines - Loading'!AF45/100</f>
        <v>9.9900000000000003E-2</v>
      </c>
      <c r="AH45" s="16">
        <f>$F45*'Lines - Loading'!AG45/100</f>
        <v>9.9900000000000003E-2</v>
      </c>
      <c r="AI45" s="16">
        <f>$F45*'Lines - Loading'!AH45/100</f>
        <v>9.9900000000000003E-2</v>
      </c>
      <c r="AJ45" s="16">
        <f>$F45*'Lines - Loading'!AI45/100</f>
        <v>9.9900000000000003E-2</v>
      </c>
      <c r="AK45" s="16">
        <f>$F45*'Lines - Loading'!AJ45/100</f>
        <v>9.9900000000000003E-2</v>
      </c>
      <c r="AL45" s="16">
        <f>$F45*'Lines - Loading'!AK45/100</f>
        <v>9.9900000000000003E-2</v>
      </c>
      <c r="AM45" s="16">
        <f>$F45*'Lines - Loading'!AL45/100</f>
        <v>9.9900000000000003E-2</v>
      </c>
      <c r="AN45" s="16">
        <f>$F45*'Lines - Loading'!AM45/100</f>
        <v>9.9900000000000003E-2</v>
      </c>
      <c r="AO45" s="16">
        <f>$F45*'Lines - Loading'!AN45/100</f>
        <v>9.9900000000000003E-2</v>
      </c>
      <c r="AP45" s="16">
        <f>$F45*'Lines - Loading'!AO45/100</f>
        <v>9.9900000000000003E-2</v>
      </c>
      <c r="AQ45" s="40">
        <f>$F45*'Lines - Loading'!AP45/100</f>
        <v>9.9900000000000003E-2</v>
      </c>
      <c r="AR45" s="40">
        <f>$F45*'Lines - Loading'!AQ45/100</f>
        <v>9.9900000000000003E-2</v>
      </c>
      <c r="AS45" s="16"/>
      <c r="AT45" s="16">
        <v>999</v>
      </c>
      <c r="AU45" s="16">
        <v>999</v>
      </c>
      <c r="AV45" s="16">
        <v>999</v>
      </c>
      <c r="AW45" s="16">
        <v>999</v>
      </c>
      <c r="AX45" s="16">
        <v>999</v>
      </c>
      <c r="AY45" s="16">
        <v>999</v>
      </c>
      <c r="AZ45" s="16">
        <v>999</v>
      </c>
      <c r="BA45" s="16">
        <v>999</v>
      </c>
      <c r="BB45" s="16">
        <v>999</v>
      </c>
      <c r="BC45" s="16">
        <v>999</v>
      </c>
      <c r="BD45" s="16">
        <v>999</v>
      </c>
      <c r="BE45" s="16">
        <v>999</v>
      </c>
      <c r="BF45" s="16">
        <v>999</v>
      </c>
      <c r="BG45" s="16">
        <v>999</v>
      </c>
      <c r="BH45" s="16">
        <v>999</v>
      </c>
      <c r="BI45" s="16">
        <v>999</v>
      </c>
      <c r="BJ45" s="16"/>
      <c r="BK45" s="16"/>
      <c r="BL45" s="16"/>
      <c r="BM45" s="16"/>
      <c r="BN45" s="16"/>
    </row>
    <row r="46" spans="4:66" ht="15" customHeight="1" x14ac:dyDescent="0.25">
      <c r="D46" s="2" t="str">
        <f>'Lines - Loading'!C46</f>
        <v>chapelcross132kv</v>
      </c>
      <c r="E46" s="87" t="str">
        <f>'Lines - Loading'!E46</f>
        <v>CHAP3A2</v>
      </c>
      <c r="F46" s="39">
        <v>999</v>
      </c>
      <c r="H46" s="16">
        <f>$F46*'Lines - Loading'!G46/100</f>
        <v>0</v>
      </c>
      <c r="I46" s="16">
        <f>$F46*'Lines - Loading'!H46/100</f>
        <v>0</v>
      </c>
      <c r="J46" s="16">
        <f>$F46*'Lines - Loading'!I46/100</f>
        <v>0</v>
      </c>
      <c r="K46" s="16">
        <f>$F46*'Lines - Loading'!J46/100</f>
        <v>0</v>
      </c>
      <c r="L46" s="16">
        <f>$F46*'Lines - Loading'!K46/100</f>
        <v>9.9900000000000003E-2</v>
      </c>
      <c r="M46" s="16">
        <f>$F46*'Lines - Loading'!L46/100</f>
        <v>9.9900000000000003E-2</v>
      </c>
      <c r="N46" s="16">
        <f>$F46*'Lines - Loading'!M46/100</f>
        <v>9.9900000000000003E-2</v>
      </c>
      <c r="O46" s="16">
        <f>$F46*'Lines - Loading'!N46/100</f>
        <v>9.9900000000000003E-2</v>
      </c>
      <c r="P46" s="16">
        <f>$F46*'Lines - Loading'!O46/100</f>
        <v>9.9900000000000003E-2</v>
      </c>
      <c r="Q46" s="16">
        <f>$F46*'Lines - Loading'!P46/100</f>
        <v>9.9900000000000003E-2</v>
      </c>
      <c r="R46" s="16">
        <f>$F46*'Lines - Loading'!Q46/100</f>
        <v>9.9900000000000003E-2</v>
      </c>
      <c r="S46" s="16">
        <f>$F46*'Lines - Loading'!R46/100</f>
        <v>9.9900000000000003E-2</v>
      </c>
      <c r="T46" s="16">
        <f>$F46*'Lines - Loading'!S46/100</f>
        <v>9.9900000000000003E-2</v>
      </c>
      <c r="U46" s="16">
        <f>$F46*'Lines - Loading'!T46/100</f>
        <v>9.9900000000000003E-2</v>
      </c>
      <c r="V46" s="16">
        <f>$F46*'Lines - Loading'!U46/100</f>
        <v>9.9900000000000003E-2</v>
      </c>
      <c r="W46" s="16">
        <f>$F46*'Lines - Loading'!V46/100</f>
        <v>9.9900000000000003E-2</v>
      </c>
      <c r="X46" s="40">
        <f>$F46*'Lines - Loading'!W46/100</f>
        <v>9.9900000000000003E-2</v>
      </c>
      <c r="Y46" s="16">
        <f>$F46*'Lines - Loading'!X46/100</f>
        <v>9.9900000000000003E-2</v>
      </c>
      <c r="Z46" s="16">
        <f>$F46*'Lines - Loading'!Y46/100</f>
        <v>9.9900000000000003E-2</v>
      </c>
      <c r="AA46" s="16">
        <f>$F46*'Lines - Loading'!Z46/100</f>
        <v>9.9900000000000003E-2</v>
      </c>
      <c r="AB46" s="16">
        <f>$F46*'Lines - Loading'!AA46/100</f>
        <v>9.9900000000000003E-2</v>
      </c>
      <c r="AC46" s="16">
        <f>$F46*'Lines - Loading'!AB46/100</f>
        <v>9.9900000000000003E-2</v>
      </c>
      <c r="AD46" s="16">
        <f>$F46*'Lines - Loading'!AC46/100</f>
        <v>9.9900000000000003E-2</v>
      </c>
      <c r="AE46" s="16">
        <f>$F46*'Lines - Loading'!AD46/100</f>
        <v>9.9900000000000003E-2</v>
      </c>
      <c r="AF46" s="16">
        <f>$F46*'Lines - Loading'!AE46/100</f>
        <v>9.9900000000000003E-2</v>
      </c>
      <c r="AG46" s="16">
        <f>$F46*'Lines - Loading'!AF46/100</f>
        <v>9.9900000000000003E-2</v>
      </c>
      <c r="AH46" s="16">
        <f>$F46*'Lines - Loading'!AG46/100</f>
        <v>9.9900000000000003E-2</v>
      </c>
      <c r="AI46" s="16">
        <f>$F46*'Lines - Loading'!AH46/100</f>
        <v>9.9900000000000003E-2</v>
      </c>
      <c r="AJ46" s="16">
        <f>$F46*'Lines - Loading'!AI46/100</f>
        <v>9.9900000000000003E-2</v>
      </c>
      <c r="AK46" s="16">
        <f>$F46*'Lines - Loading'!AJ46/100</f>
        <v>9.9900000000000003E-2</v>
      </c>
      <c r="AL46" s="16">
        <f>$F46*'Lines - Loading'!AK46/100</f>
        <v>9.9900000000000003E-2</v>
      </c>
      <c r="AM46" s="16">
        <f>$F46*'Lines - Loading'!AL46/100</f>
        <v>9.9900000000000003E-2</v>
      </c>
      <c r="AN46" s="16">
        <f>$F46*'Lines - Loading'!AM46/100</f>
        <v>9.9900000000000003E-2</v>
      </c>
      <c r="AO46" s="16">
        <f>$F46*'Lines - Loading'!AN46/100</f>
        <v>9.9900000000000003E-2</v>
      </c>
      <c r="AP46" s="16">
        <f>$F46*'Lines - Loading'!AO46/100</f>
        <v>9.9900000000000003E-2</v>
      </c>
      <c r="AQ46" s="40">
        <f>$F46*'Lines - Loading'!AP46/100</f>
        <v>9.9900000000000003E-2</v>
      </c>
      <c r="AR46" s="40">
        <f>$F46*'Lines - Loading'!AQ46/100</f>
        <v>9.9900000000000003E-2</v>
      </c>
      <c r="AS46" s="16"/>
      <c r="AT46" s="16">
        <v>999</v>
      </c>
      <c r="AU46" s="16">
        <v>999</v>
      </c>
      <c r="AV46" s="16">
        <v>999</v>
      </c>
      <c r="AW46" s="16">
        <v>999</v>
      </c>
      <c r="AX46" s="16">
        <v>999</v>
      </c>
      <c r="AY46" s="16">
        <v>999</v>
      </c>
      <c r="AZ46" s="16">
        <v>999</v>
      </c>
      <c r="BA46" s="16">
        <v>999</v>
      </c>
      <c r="BB46" s="16">
        <v>999</v>
      </c>
      <c r="BC46" s="16">
        <v>999</v>
      </c>
      <c r="BD46" s="16">
        <v>999</v>
      </c>
      <c r="BE46" s="16">
        <v>999</v>
      </c>
      <c r="BF46" s="16">
        <v>999</v>
      </c>
      <c r="BG46" s="16">
        <v>999</v>
      </c>
      <c r="BH46" s="16">
        <v>999</v>
      </c>
      <c r="BI46" s="16">
        <v>999</v>
      </c>
      <c r="BJ46" s="16"/>
      <c r="BK46" s="16"/>
      <c r="BL46" s="16"/>
      <c r="BM46" s="16"/>
      <c r="BN46" s="16"/>
    </row>
    <row r="47" spans="4:66" ht="15" customHeight="1" x14ac:dyDescent="0.25">
      <c r="D47" s="2" t="str">
        <f>'Lines - Loading'!C47</f>
        <v>chapelcross132kv</v>
      </c>
      <c r="E47" s="87" t="str">
        <f>'Lines - Loading'!E47</f>
        <v>CHAP1-_CHAP3-_1</v>
      </c>
      <c r="F47" s="39">
        <v>999</v>
      </c>
      <c r="H47" s="16">
        <f>$F47*'Lines - Loading'!G47/100</f>
        <v>0</v>
      </c>
      <c r="I47" s="16">
        <f>$F47*'Lines - Loading'!H47/100</f>
        <v>0</v>
      </c>
      <c r="J47" s="16">
        <f>$F47*'Lines - Loading'!I47/100</f>
        <v>0</v>
      </c>
      <c r="K47" s="16">
        <f>$F47*'Lines - Loading'!J47/100</f>
        <v>0</v>
      </c>
      <c r="L47" s="16">
        <f>$F47*'Lines - Loading'!K47/100</f>
        <v>0</v>
      </c>
      <c r="M47" s="16">
        <f>$F47*'Lines - Loading'!L47/100</f>
        <v>0</v>
      </c>
      <c r="N47" s="16">
        <f>$F47*'Lines - Loading'!M47/100</f>
        <v>0</v>
      </c>
      <c r="O47" s="16">
        <f>$F47*'Lines - Loading'!N47/100</f>
        <v>0</v>
      </c>
      <c r="P47" s="16">
        <f>$F47*'Lines - Loading'!O47/100</f>
        <v>0</v>
      </c>
      <c r="Q47" s="16">
        <f>$F47*'Lines - Loading'!P47/100</f>
        <v>132.8198152634896</v>
      </c>
      <c r="R47" s="16">
        <f>$F47*'Lines - Loading'!Q47/100</f>
        <v>132.8198152634896</v>
      </c>
      <c r="S47" s="16">
        <f>$F47*'Lines - Loading'!R47/100</f>
        <v>132.8198152634896</v>
      </c>
      <c r="T47" s="16">
        <f>$F47*'Lines - Loading'!S47/100</f>
        <v>138.60967407346291</v>
      </c>
      <c r="U47" s="16">
        <f>$F47*'Lines - Loading'!T47/100</f>
        <v>138.60967407346291</v>
      </c>
      <c r="V47" s="16">
        <f>$F47*'Lines - Loading'!U47/100</f>
        <v>138.60967407346291</v>
      </c>
      <c r="W47" s="16">
        <f>$F47*'Lines - Loading'!V47/100</f>
        <v>138.60967407346291</v>
      </c>
      <c r="X47" s="40">
        <f>$F47*'Lines - Loading'!W47/100</f>
        <v>138.60967407346291</v>
      </c>
      <c r="Y47" s="16">
        <f>$F47*'Lines - Loading'!X47/100</f>
        <v>858.10626869832834</v>
      </c>
      <c r="Z47" s="16">
        <f>$F47*'Lines - Loading'!Y47/100</f>
        <v>1455.1411736782131</v>
      </c>
      <c r="AA47" s="16">
        <f>$F47*'Lines - Loading'!Z47/100</f>
        <v>1703.4369383325395</v>
      </c>
      <c r="AB47" s="16">
        <f>$F47*'Lines - Loading'!AA47/100</f>
        <v>1703.4369383325395</v>
      </c>
      <c r="AC47" s="16">
        <f>$F47*'Lines - Loading'!AB47/100</f>
        <v>2385.525466780583</v>
      </c>
      <c r="AD47" s="16">
        <f>$F47*'Lines - Loading'!AC47/100</f>
        <v>2669.2867905629205</v>
      </c>
      <c r="AE47" s="16">
        <f>$F47*'Lines - Loading'!AD47/100</f>
        <v>2238.9520098005059</v>
      </c>
      <c r="AF47" s="16">
        <f>$F47*'Lines - Loading'!AE47/100</f>
        <v>2238.9520098005059</v>
      </c>
      <c r="AG47" s="16">
        <f>$F47*'Lines - Loading'!AF47/100</f>
        <v>2732.6463799141266</v>
      </c>
      <c r="AH47" s="16">
        <f>$F47*'Lines - Loading'!AG47/100</f>
        <v>2732.6463799141266</v>
      </c>
      <c r="AI47" s="16">
        <f>$F47*'Lines - Loading'!AH47/100</f>
        <v>2732.6463799141266</v>
      </c>
      <c r="AJ47" s="16">
        <f>$F47*'Lines - Loading'!AI47/100</f>
        <v>2596.0427146068901</v>
      </c>
      <c r="AK47" s="16">
        <f>$F47*'Lines - Loading'!AJ47/100</f>
        <v>2536.2332932504705</v>
      </c>
      <c r="AL47" s="16">
        <f>$F47*'Lines - Loading'!AK47/100</f>
        <v>2149.2521881394364</v>
      </c>
      <c r="AM47" s="16">
        <f>$F47*'Lines - Loading'!AL47/100</f>
        <v>2149.2521881394364</v>
      </c>
      <c r="AN47" s="16">
        <f>$F47*'Lines - Loading'!AM47/100</f>
        <v>2149.2521881394364</v>
      </c>
      <c r="AO47" s="16">
        <f>$F47*'Lines - Loading'!AN47/100</f>
        <v>2149.2521881394364</v>
      </c>
      <c r="AP47" s="16">
        <f>$F47*'Lines - Loading'!AO47/100</f>
        <v>2149.2521881394364</v>
      </c>
      <c r="AQ47" s="37">
        <f>$F47*'Lines - Loading'!AP47/100</f>
        <v>2149.2521881394364</v>
      </c>
      <c r="AR47" s="37">
        <f>$F47*'Lines - Loading'!AQ47/100</f>
        <v>2149.2521881394364</v>
      </c>
      <c r="AS47" s="16"/>
      <c r="AT47" s="16">
        <v>999</v>
      </c>
      <c r="AU47" s="16">
        <v>999</v>
      </c>
      <c r="AV47" s="16">
        <v>999</v>
      </c>
      <c r="AW47" s="16">
        <v>999</v>
      </c>
      <c r="AX47" s="16">
        <v>999</v>
      </c>
      <c r="AY47" s="16">
        <v>999</v>
      </c>
      <c r="AZ47" s="16">
        <v>999</v>
      </c>
      <c r="BA47" s="16">
        <v>999</v>
      </c>
      <c r="BB47" s="16">
        <v>999</v>
      </c>
      <c r="BC47" s="16">
        <v>999</v>
      </c>
      <c r="BD47" s="16">
        <v>999</v>
      </c>
      <c r="BE47" s="16">
        <v>999</v>
      </c>
      <c r="BF47" s="16">
        <v>999</v>
      </c>
      <c r="BG47" s="16">
        <v>999</v>
      </c>
      <c r="BH47" s="16">
        <v>999</v>
      </c>
      <c r="BI47" s="16">
        <v>999</v>
      </c>
      <c r="BJ47" s="16"/>
      <c r="BK47" s="16"/>
      <c r="BL47" s="16"/>
      <c r="BM47" s="16"/>
      <c r="BN47" s="16"/>
    </row>
    <row r="48" spans="4:66" ht="15" customHeight="1" x14ac:dyDescent="0.25">
      <c r="D48" s="2" t="str">
        <f>'Lines - Loading'!C48</f>
        <v>chapelcross132kv</v>
      </c>
      <c r="E48" s="87" t="str">
        <f>'Lines - Loading'!E48</f>
        <v>CHAP1-_CHAP3-_2</v>
      </c>
      <c r="F48" s="39">
        <v>999</v>
      </c>
      <c r="H48" s="16">
        <f>$F48*'Lines - Loading'!G48/100</f>
        <v>0</v>
      </c>
      <c r="I48" s="16">
        <f>$F48*'Lines - Loading'!H48/100</f>
        <v>0</v>
      </c>
      <c r="J48" s="16">
        <f>$F48*'Lines - Loading'!I48/100</f>
        <v>0</v>
      </c>
      <c r="K48" s="16">
        <f>$F48*'Lines - Loading'!J48/100</f>
        <v>0</v>
      </c>
      <c r="L48" s="16">
        <f>$F48*'Lines - Loading'!K48/100</f>
        <v>0</v>
      </c>
      <c r="M48" s="16">
        <f>$F48*'Lines - Loading'!L48/100</f>
        <v>0</v>
      </c>
      <c r="N48" s="16">
        <f>$F48*'Lines - Loading'!M48/100</f>
        <v>0</v>
      </c>
      <c r="O48" s="16">
        <f>$F48*'Lines - Loading'!N48/100</f>
        <v>0</v>
      </c>
      <c r="P48" s="16">
        <f>$F48*'Lines - Loading'!O48/100</f>
        <v>0</v>
      </c>
      <c r="Q48" s="16">
        <f>$F48*'Lines - Loading'!P48/100</f>
        <v>0</v>
      </c>
      <c r="R48" s="16">
        <f>$F48*'Lines - Loading'!Q48/100</f>
        <v>0</v>
      </c>
      <c r="S48" s="16">
        <f>$F48*'Lines - Loading'!R48/100</f>
        <v>0</v>
      </c>
      <c r="T48" s="16">
        <f>$F48*'Lines - Loading'!S48/100</f>
        <v>0</v>
      </c>
      <c r="U48" s="16">
        <f>$F48*'Lines - Loading'!T48/100</f>
        <v>0</v>
      </c>
      <c r="V48" s="16">
        <f>$F48*'Lines - Loading'!U48/100</f>
        <v>0</v>
      </c>
      <c r="W48" s="16">
        <f>$F48*'Lines - Loading'!V48/100</f>
        <v>0</v>
      </c>
      <c r="X48" s="40">
        <f>$F48*'Lines - Loading'!W48/100</f>
        <v>0</v>
      </c>
      <c r="Y48" s="16">
        <f>$F48*'Lines - Loading'!X48/100</f>
        <v>0</v>
      </c>
      <c r="Z48" s="16">
        <f>$F48*'Lines - Loading'!Y48/100</f>
        <v>0</v>
      </c>
      <c r="AA48" s="16">
        <f>$F48*'Lines - Loading'!Z48/100</f>
        <v>0</v>
      </c>
      <c r="AB48" s="16">
        <f>$F48*'Lines - Loading'!AA48/100</f>
        <v>0</v>
      </c>
      <c r="AC48" s="16">
        <f>$F48*'Lines - Loading'!AB48/100</f>
        <v>0</v>
      </c>
      <c r="AD48" s="16">
        <f>$F48*'Lines - Loading'!AC48/100</f>
        <v>0</v>
      </c>
      <c r="AE48" s="16">
        <f>$F48*'Lines - Loading'!AD48/100</f>
        <v>0</v>
      </c>
      <c r="AF48" s="16">
        <f>$F48*'Lines - Loading'!AE48/100</f>
        <v>0</v>
      </c>
      <c r="AG48" s="16">
        <f>$F48*'Lines - Loading'!AF48/100</f>
        <v>0</v>
      </c>
      <c r="AH48" s="16">
        <f>$F48*'Lines - Loading'!AG48/100</f>
        <v>0</v>
      </c>
      <c r="AI48" s="16">
        <f>$F48*'Lines - Loading'!AH48/100</f>
        <v>0</v>
      </c>
      <c r="AJ48" s="16">
        <f>$F48*'Lines - Loading'!AI48/100</f>
        <v>0</v>
      </c>
      <c r="AK48" s="16">
        <f>$F48*'Lines - Loading'!AJ48/100</f>
        <v>0</v>
      </c>
      <c r="AL48" s="16">
        <f>$F48*'Lines - Loading'!AK48/100</f>
        <v>0</v>
      </c>
      <c r="AM48" s="16">
        <f>$F48*'Lines - Loading'!AL48/100</f>
        <v>0</v>
      </c>
      <c r="AN48" s="16">
        <f>$F48*'Lines - Loading'!AM48/100</f>
        <v>0</v>
      </c>
      <c r="AO48" s="16">
        <f>$F48*'Lines - Loading'!AN48/100</f>
        <v>0</v>
      </c>
      <c r="AP48" s="16">
        <f>$F48*'Lines - Loading'!AO48/100</f>
        <v>0</v>
      </c>
      <c r="AQ48" s="37">
        <f>$F48*'Lines - Loading'!AP48/100</f>
        <v>0</v>
      </c>
      <c r="AR48" s="37">
        <f>$F48*'Lines - Loading'!AQ48/100</f>
        <v>0</v>
      </c>
      <c r="AS48" s="16"/>
      <c r="AT48" s="16">
        <v>999</v>
      </c>
      <c r="AU48" s="16">
        <v>999</v>
      </c>
      <c r="AV48" s="16">
        <v>999</v>
      </c>
      <c r="AW48" s="16">
        <v>999</v>
      </c>
      <c r="AX48" s="16">
        <v>999</v>
      </c>
      <c r="AY48" s="16">
        <v>999</v>
      </c>
      <c r="AZ48" s="16">
        <v>999</v>
      </c>
      <c r="BA48" s="16">
        <v>999</v>
      </c>
      <c r="BB48" s="16">
        <v>999</v>
      </c>
      <c r="BC48" s="16">
        <v>999</v>
      </c>
      <c r="BD48" s="16">
        <v>999</v>
      </c>
      <c r="BE48" s="16">
        <v>999</v>
      </c>
      <c r="BF48" s="16">
        <v>999</v>
      </c>
      <c r="BG48" s="16">
        <v>999</v>
      </c>
      <c r="BH48" s="16">
        <v>999</v>
      </c>
      <c r="BI48" s="16">
        <v>999</v>
      </c>
      <c r="BJ48" s="16"/>
      <c r="BK48" s="16"/>
      <c r="BL48" s="16"/>
      <c r="BM48" s="16"/>
      <c r="BN48" s="16"/>
    </row>
    <row r="49" spans="4:66" ht="15" customHeight="1" x14ac:dyDescent="0.25">
      <c r="D49" s="2" t="str">
        <f>'Lines - Loading'!C49</f>
        <v>chapelcross132kv</v>
      </c>
      <c r="E49" s="87" t="str">
        <f>'Lines - Loading'!E49</f>
        <v>CHAP1-_M1-_1</v>
      </c>
      <c r="F49" s="39">
        <v>999</v>
      </c>
      <c r="H49" s="16">
        <f>$F49*'Lines - Loading'!G49/100</f>
        <v>0</v>
      </c>
      <c r="I49" s="16">
        <f>$F49*'Lines - Loading'!H49/100</f>
        <v>0</v>
      </c>
      <c r="J49" s="16">
        <f>$F49*'Lines - Loading'!I49/100</f>
        <v>0</v>
      </c>
      <c r="K49" s="16">
        <f>$F49*'Lines - Loading'!J49/100</f>
        <v>0</v>
      </c>
      <c r="L49" s="16">
        <f>$F49*'Lines - Loading'!K49/100</f>
        <v>0</v>
      </c>
      <c r="M49" s="16">
        <f>$F49*'Lines - Loading'!L49/100</f>
        <v>0</v>
      </c>
      <c r="N49" s="16">
        <f>$F49*'Lines - Loading'!M49/100</f>
        <v>0</v>
      </c>
      <c r="O49" s="16">
        <f>$F49*'Lines - Loading'!N49/100</f>
        <v>0</v>
      </c>
      <c r="P49" s="16">
        <f>$F49*'Lines - Loading'!O49/100</f>
        <v>0</v>
      </c>
      <c r="Q49" s="16">
        <f>$F49*'Lines - Loading'!P49/100</f>
        <v>0</v>
      </c>
      <c r="R49" s="16">
        <f>$F49*'Lines - Loading'!Q49/100</f>
        <v>132.8198152634896</v>
      </c>
      <c r="S49" s="16">
        <f>$F49*'Lines - Loading'!R49/100</f>
        <v>132.8198152634896</v>
      </c>
      <c r="T49" s="16">
        <f>$F49*'Lines - Loading'!S49/100</f>
        <v>138.60967407346291</v>
      </c>
      <c r="U49" s="16">
        <f>$F49*'Lines - Loading'!T49/100</f>
        <v>138.60967407346291</v>
      </c>
      <c r="V49" s="16">
        <f>$F49*'Lines - Loading'!U49/100</f>
        <v>138.60967407346291</v>
      </c>
      <c r="W49" s="16">
        <f>$F49*'Lines - Loading'!V49/100</f>
        <v>138.60967407346291</v>
      </c>
      <c r="X49" s="40">
        <f>$F49*'Lines - Loading'!W49/100</f>
        <v>138.60967407346291</v>
      </c>
      <c r="Y49" s="16">
        <f>$F49*'Lines - Loading'!X49/100</f>
        <v>858.10626869832834</v>
      </c>
      <c r="Z49" s="16">
        <f>$F49*'Lines - Loading'!Y49/100</f>
        <v>1455.1411736782131</v>
      </c>
      <c r="AA49" s="16">
        <f>$F49*'Lines - Loading'!Z49/100</f>
        <v>1703.4369383325395</v>
      </c>
      <c r="AB49" s="16">
        <f>$F49*'Lines - Loading'!AA49/100</f>
        <v>1703.4369383325395</v>
      </c>
      <c r="AC49" s="16">
        <f>$F49*'Lines - Loading'!AB49/100</f>
        <v>2385.525466780583</v>
      </c>
      <c r="AD49" s="16">
        <f>$F49*'Lines - Loading'!AC49/100</f>
        <v>2669.2867905629205</v>
      </c>
      <c r="AE49" s="16">
        <f>$F49*'Lines - Loading'!AD49/100</f>
        <v>2238.9520098005059</v>
      </c>
      <c r="AF49" s="16">
        <f>$F49*'Lines - Loading'!AE49/100</f>
        <v>2238.9520098005059</v>
      </c>
      <c r="AG49" s="16">
        <f>$F49*'Lines - Loading'!AF49/100</f>
        <v>2732.6463799141266</v>
      </c>
      <c r="AH49" s="16">
        <f>$F49*'Lines - Loading'!AG49/100</f>
        <v>2732.6463799141266</v>
      </c>
      <c r="AI49" s="16">
        <f>$F49*'Lines - Loading'!AH49/100</f>
        <v>2732.6463799141266</v>
      </c>
      <c r="AJ49" s="16">
        <f>$F49*'Lines - Loading'!AI49/100</f>
        <v>2596.0427146068901</v>
      </c>
      <c r="AK49" s="16">
        <f>$F49*'Lines - Loading'!AJ49/100</f>
        <v>2536.2332932504705</v>
      </c>
      <c r="AL49" s="16">
        <f>$F49*'Lines - Loading'!AK49/100</f>
        <v>2149.2521881394364</v>
      </c>
      <c r="AM49" s="16">
        <f>$F49*'Lines - Loading'!AL49/100</f>
        <v>2149.2521881394364</v>
      </c>
      <c r="AN49" s="16">
        <f>$F49*'Lines - Loading'!AM49/100</f>
        <v>2149.2521881394364</v>
      </c>
      <c r="AO49" s="16">
        <f>$F49*'Lines - Loading'!AN49/100</f>
        <v>2149.2521881394364</v>
      </c>
      <c r="AP49" s="16">
        <f>$F49*'Lines - Loading'!AO49/100</f>
        <v>2149.2521881394364</v>
      </c>
      <c r="AQ49" s="37">
        <f>$F49*'Lines - Loading'!AP49/100</f>
        <v>2149.2521881394364</v>
      </c>
      <c r="AR49" s="37">
        <f>$F49*'Lines - Loading'!AQ49/100</f>
        <v>2149.2521881394364</v>
      </c>
      <c r="AS49" s="16"/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/>
      <c r="BK49" s="16"/>
      <c r="BL49" s="16"/>
      <c r="BM49" s="16"/>
      <c r="BN49" s="16"/>
    </row>
    <row r="50" spans="4:66" ht="15" customHeight="1" x14ac:dyDescent="0.25">
      <c r="D50" s="2" t="str">
        <f>'Lines - Loading'!C50</f>
        <v>chapelcross132kv</v>
      </c>
      <c r="E50" s="87" t="str">
        <f>'Lines - Loading'!E50</f>
        <v>CHAP1-_M1-_2</v>
      </c>
      <c r="F50" s="39">
        <v>999</v>
      </c>
      <c r="H50" s="16">
        <f>$F50*'Lines - Loading'!G50/100</f>
        <v>0</v>
      </c>
      <c r="I50" s="16">
        <f>$F50*'Lines - Loading'!H50/100</f>
        <v>0</v>
      </c>
      <c r="J50" s="16">
        <f>$F50*'Lines - Loading'!I50/100</f>
        <v>0</v>
      </c>
      <c r="K50" s="16">
        <f>$F50*'Lines - Loading'!J50/100</f>
        <v>0</v>
      </c>
      <c r="L50" s="16">
        <f>$F50*'Lines - Loading'!K50/100</f>
        <v>0</v>
      </c>
      <c r="M50" s="16">
        <f>$F50*'Lines - Loading'!L50/100</f>
        <v>0</v>
      </c>
      <c r="N50" s="16">
        <f>$F50*'Lines - Loading'!M50/100</f>
        <v>0</v>
      </c>
      <c r="O50" s="16">
        <f>$F50*'Lines - Loading'!N50/100</f>
        <v>0</v>
      </c>
      <c r="P50" s="16">
        <f>$F50*'Lines - Loading'!O50/100</f>
        <v>0</v>
      </c>
      <c r="Q50" s="16">
        <f>$F50*'Lines - Loading'!P50/100</f>
        <v>9.9900000000000003E-2</v>
      </c>
      <c r="R50" s="16">
        <f>$F50*'Lines - Loading'!Q50/100</f>
        <v>9.9900000000000003E-2</v>
      </c>
      <c r="S50" s="16">
        <f>$F50*'Lines - Loading'!R50/100</f>
        <v>9.9900000000000003E-2</v>
      </c>
      <c r="T50" s="16">
        <f>$F50*'Lines - Loading'!S50/100</f>
        <v>9.9900000000000003E-2</v>
      </c>
      <c r="U50" s="16">
        <f>$F50*'Lines - Loading'!T50/100</f>
        <v>9.9900000000000003E-2</v>
      </c>
      <c r="V50" s="16">
        <f>$F50*'Lines - Loading'!U50/100</f>
        <v>9.9900000000000003E-2</v>
      </c>
      <c r="W50" s="16">
        <f>$F50*'Lines - Loading'!V50/100</f>
        <v>9.9900000000000003E-2</v>
      </c>
      <c r="X50" s="40">
        <f>$F50*'Lines - Loading'!W50/100</f>
        <v>9.9900000000000003E-2</v>
      </c>
      <c r="Y50" s="16">
        <f>$F50*'Lines - Loading'!X50/100</f>
        <v>9.9900000000000003E-2</v>
      </c>
      <c r="Z50" s="16">
        <f>$F50*'Lines - Loading'!Y50/100</f>
        <v>9.9900000000000003E-2</v>
      </c>
      <c r="AA50" s="16">
        <f>$F50*'Lines - Loading'!Z50/100</f>
        <v>9.9900000000000003E-2</v>
      </c>
      <c r="AB50" s="16">
        <f>$F50*'Lines - Loading'!AA50/100</f>
        <v>9.9900000000000003E-2</v>
      </c>
      <c r="AC50" s="16">
        <f>$F50*'Lines - Loading'!AB50/100</f>
        <v>9.9900000000000003E-2</v>
      </c>
      <c r="AD50" s="16">
        <f>$F50*'Lines - Loading'!AC50/100</f>
        <v>9.9900000000000003E-2</v>
      </c>
      <c r="AE50" s="16">
        <f>$F50*'Lines - Loading'!AD50/100</f>
        <v>9.9900000000000003E-2</v>
      </c>
      <c r="AF50" s="16">
        <f>$F50*'Lines - Loading'!AE50/100</f>
        <v>9.9900000000000003E-2</v>
      </c>
      <c r="AG50" s="16">
        <f>$F50*'Lines - Loading'!AF50/100</f>
        <v>9.9900000000000003E-2</v>
      </c>
      <c r="AH50" s="16">
        <f>$F50*'Lines - Loading'!AG50/100</f>
        <v>9.9900000000000003E-2</v>
      </c>
      <c r="AI50" s="16">
        <f>$F50*'Lines - Loading'!AH50/100</f>
        <v>9.9900000000000003E-2</v>
      </c>
      <c r="AJ50" s="16">
        <f>$F50*'Lines - Loading'!AI50/100</f>
        <v>9.9900000000000003E-2</v>
      </c>
      <c r="AK50" s="16">
        <f>$F50*'Lines - Loading'!AJ50/100</f>
        <v>9.9900000000000003E-2</v>
      </c>
      <c r="AL50" s="16">
        <f>$F50*'Lines - Loading'!AK50/100</f>
        <v>9.9900000000000003E-2</v>
      </c>
      <c r="AM50" s="16">
        <f>$F50*'Lines - Loading'!AL50/100</f>
        <v>9.9900000000000003E-2</v>
      </c>
      <c r="AN50" s="16">
        <f>$F50*'Lines - Loading'!AM50/100</f>
        <v>9.9900000000000003E-2</v>
      </c>
      <c r="AO50" s="16">
        <f>$F50*'Lines - Loading'!AN50/100</f>
        <v>9.9900000000000003E-2</v>
      </c>
      <c r="AP50" s="16">
        <f>$F50*'Lines - Loading'!AO50/100</f>
        <v>9.9900000000000003E-2</v>
      </c>
      <c r="AQ50" s="37">
        <f>$F50*'Lines - Loading'!AP50/100</f>
        <v>9.9900000000000003E-2</v>
      </c>
      <c r="AR50" s="37">
        <f>$F50*'Lines - Loading'!AQ50/100</f>
        <v>9.9900000000000003E-2</v>
      </c>
      <c r="AS50" s="16"/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/>
      <c r="BK50" s="16"/>
      <c r="BL50" s="16"/>
      <c r="BM50" s="16"/>
      <c r="BN50" s="16"/>
    </row>
    <row r="51" spans="4:66" ht="15" customHeight="1" x14ac:dyDescent="0.25">
      <c r="D51" s="2" t="str">
        <f>'Lines - Loading'!C51</f>
        <v>chapelcross132kv</v>
      </c>
      <c r="E51" s="87" t="str">
        <f>'Lines - Loading'!E51</f>
        <v>CHAP1-_R1-_1</v>
      </c>
      <c r="F51" s="39">
        <v>999</v>
      </c>
      <c r="H51" s="16">
        <f>$F51*'Lines - Loading'!G51/100</f>
        <v>0</v>
      </c>
      <c r="I51" s="16">
        <f>$F51*'Lines - Loading'!H51/100</f>
        <v>0</v>
      </c>
      <c r="J51" s="16">
        <f>$F51*'Lines - Loading'!I51/100</f>
        <v>0</v>
      </c>
      <c r="K51" s="16">
        <f>$F51*'Lines - Loading'!J51/100</f>
        <v>0</v>
      </c>
      <c r="L51" s="16">
        <f>$F51*'Lines - Loading'!K51/100</f>
        <v>0</v>
      </c>
      <c r="M51" s="16">
        <f>$F51*'Lines - Loading'!L51/100</f>
        <v>0</v>
      </c>
      <c r="N51" s="16">
        <f>$F51*'Lines - Loading'!M51/100</f>
        <v>0</v>
      </c>
      <c r="O51" s="16">
        <f>$F51*'Lines - Loading'!N51/100</f>
        <v>0</v>
      </c>
      <c r="P51" s="16">
        <f>$F51*'Lines - Loading'!O51/100</f>
        <v>0</v>
      </c>
      <c r="Q51" s="16">
        <f>$F51*'Lines - Loading'!P51/100</f>
        <v>0</v>
      </c>
      <c r="R51" s="16">
        <f>$F51*'Lines - Loading'!Q51/100</f>
        <v>0</v>
      </c>
      <c r="S51" s="16">
        <f>$F51*'Lines - Loading'!R51/100</f>
        <v>0</v>
      </c>
      <c r="T51" s="16">
        <f>$F51*'Lines - Loading'!S51/100</f>
        <v>0</v>
      </c>
      <c r="U51" s="16">
        <f>$F51*'Lines - Loading'!T51/100</f>
        <v>0</v>
      </c>
      <c r="V51" s="16">
        <f>$F51*'Lines - Loading'!U51/100</f>
        <v>0</v>
      </c>
      <c r="W51" s="16">
        <f>$F51*'Lines - Loading'!V51/100</f>
        <v>0</v>
      </c>
      <c r="X51" s="40">
        <f>$F51*'Lines - Loading'!W51/100</f>
        <v>0</v>
      </c>
      <c r="Y51" s="16">
        <f>$F51*'Lines - Loading'!X51/100</f>
        <v>0</v>
      </c>
      <c r="Z51" s="16">
        <f>$F51*'Lines - Loading'!Y51/100</f>
        <v>0</v>
      </c>
      <c r="AA51" s="16">
        <f>$F51*'Lines - Loading'!Z51/100</f>
        <v>0</v>
      </c>
      <c r="AB51" s="16">
        <f>$F51*'Lines - Loading'!AA51/100</f>
        <v>0</v>
      </c>
      <c r="AC51" s="16">
        <f>$F51*'Lines - Loading'!AB51/100</f>
        <v>0</v>
      </c>
      <c r="AD51" s="16">
        <f>$F51*'Lines - Loading'!AC51/100</f>
        <v>0</v>
      </c>
      <c r="AE51" s="16">
        <f>$F51*'Lines - Loading'!AD51/100</f>
        <v>0</v>
      </c>
      <c r="AF51" s="16">
        <f>$F51*'Lines - Loading'!AE51/100</f>
        <v>0</v>
      </c>
      <c r="AG51" s="16">
        <f>$F51*'Lines - Loading'!AF51/100</f>
        <v>0</v>
      </c>
      <c r="AH51" s="16">
        <f>$F51*'Lines - Loading'!AG51/100</f>
        <v>0</v>
      </c>
      <c r="AI51" s="16">
        <f>$F51*'Lines - Loading'!AH51/100</f>
        <v>0</v>
      </c>
      <c r="AJ51" s="16">
        <f>$F51*'Lines - Loading'!AI51/100</f>
        <v>0</v>
      </c>
      <c r="AK51" s="16">
        <f>$F51*'Lines - Loading'!AJ51/100</f>
        <v>0</v>
      </c>
      <c r="AL51" s="16">
        <f>$F51*'Lines - Loading'!AK51/100</f>
        <v>0</v>
      </c>
      <c r="AM51" s="16">
        <f>$F51*'Lines - Loading'!AL51/100</f>
        <v>0</v>
      </c>
      <c r="AN51" s="16">
        <f>$F51*'Lines - Loading'!AM51/100</f>
        <v>0</v>
      </c>
      <c r="AO51" s="16">
        <f>$F51*'Lines - Loading'!AN51/100</f>
        <v>0</v>
      </c>
      <c r="AP51" s="16">
        <f>$F51*'Lines - Loading'!AO51/100</f>
        <v>0</v>
      </c>
      <c r="AQ51" s="37">
        <f>$F51*'Lines - Loading'!AP51/100</f>
        <v>0</v>
      </c>
      <c r="AR51" s="37">
        <f>$F51*'Lines - Loading'!AQ51/100</f>
        <v>0</v>
      </c>
      <c r="AS51" s="16"/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/>
      <c r="BK51" s="16"/>
      <c r="BL51" s="16"/>
      <c r="BM51" s="16"/>
      <c r="BN51" s="16"/>
    </row>
    <row r="52" spans="4:66" ht="15" customHeight="1" x14ac:dyDescent="0.25">
      <c r="D52" s="2" t="str">
        <f>'Lines - Loading'!C52</f>
        <v>chapelcross132kv</v>
      </c>
      <c r="E52" s="87" t="str">
        <f>'Lines - Loading'!E52</f>
        <v>HARK</v>
      </c>
      <c r="F52" s="36">
        <v>999</v>
      </c>
      <c r="H52" s="16">
        <f>$F52*'Lines - Loading'!G52/100</f>
        <v>0</v>
      </c>
      <c r="I52" s="16">
        <f>$F52*'Lines - Loading'!H52/100</f>
        <v>0</v>
      </c>
      <c r="J52" s="16">
        <f>$F52*'Lines - Loading'!I52/100</f>
        <v>0</v>
      </c>
      <c r="K52" s="16">
        <f>$F52*'Lines - Loading'!J52/100</f>
        <v>0</v>
      </c>
      <c r="L52" s="16">
        <f>$F52*'Lines - Loading'!K52/100</f>
        <v>0</v>
      </c>
      <c r="M52" s="16">
        <f>$F52*'Lines - Loading'!L52/100</f>
        <v>0</v>
      </c>
      <c r="N52" s="16">
        <f>$F52*'Lines - Loading'!M52/100</f>
        <v>0</v>
      </c>
      <c r="O52" s="16">
        <f>$F52*'Lines - Loading'!N52/100</f>
        <v>0</v>
      </c>
      <c r="P52" s="16">
        <f>$F52*'Lines - Loading'!O52/100</f>
        <v>0</v>
      </c>
      <c r="Q52" s="16">
        <f>$F52*'Lines - Loading'!P52/100</f>
        <v>0</v>
      </c>
      <c r="R52" s="16">
        <f>$F52*'Lines - Loading'!Q52/100</f>
        <v>0</v>
      </c>
      <c r="S52" s="16">
        <f>$F52*'Lines - Loading'!R52/100</f>
        <v>0</v>
      </c>
      <c r="T52" s="16">
        <f>$F52*'Lines - Loading'!S52/100</f>
        <v>0</v>
      </c>
      <c r="U52" s="16">
        <f>$F52*'Lines - Loading'!T52/100</f>
        <v>0</v>
      </c>
      <c r="V52" s="16">
        <f>$F52*'Lines - Loading'!U52/100</f>
        <v>0</v>
      </c>
      <c r="W52" s="16">
        <f>$F52*'Lines - Loading'!V52/100</f>
        <v>0</v>
      </c>
      <c r="X52" s="40">
        <f>$F52*'Lines - Loading'!W52/100</f>
        <v>0</v>
      </c>
      <c r="Y52" s="16">
        <f>$F52*'Lines - Loading'!X52/100</f>
        <v>0</v>
      </c>
      <c r="Z52" s="16">
        <f>$F52*'Lines - Loading'!Y52/100</f>
        <v>0</v>
      </c>
      <c r="AA52" s="16">
        <f>$F52*'Lines - Loading'!Z52/100</f>
        <v>0</v>
      </c>
      <c r="AB52" s="16">
        <f>$F52*'Lines - Loading'!AA52/100</f>
        <v>0</v>
      </c>
      <c r="AC52" s="16">
        <f>$F52*'Lines - Loading'!AB52/100</f>
        <v>0</v>
      </c>
      <c r="AD52" s="16">
        <f>$F52*'Lines - Loading'!AC52/100</f>
        <v>0</v>
      </c>
      <c r="AE52" s="16">
        <f>$F52*'Lines - Loading'!AD52/100</f>
        <v>0</v>
      </c>
      <c r="AF52" s="16">
        <f>$F52*'Lines - Loading'!AE52/100</f>
        <v>0</v>
      </c>
      <c r="AG52" s="16">
        <f>$F52*'Lines - Loading'!AF52/100</f>
        <v>0</v>
      </c>
      <c r="AH52" s="16">
        <f>$F52*'Lines - Loading'!AG52/100</f>
        <v>0</v>
      </c>
      <c r="AI52" s="16">
        <f>$F52*'Lines - Loading'!AH52/100</f>
        <v>0</v>
      </c>
      <c r="AJ52" s="16">
        <f>$F52*'Lines - Loading'!AI52/100</f>
        <v>0</v>
      </c>
      <c r="AK52" s="16">
        <f>$F52*'Lines - Loading'!AJ52/100</f>
        <v>0</v>
      </c>
      <c r="AL52" s="16">
        <f>$F52*'Lines - Loading'!AK52/100</f>
        <v>0</v>
      </c>
      <c r="AM52" s="16">
        <f>$F52*'Lines - Loading'!AL52/100</f>
        <v>0</v>
      </c>
      <c r="AN52" s="16">
        <f>$F52*'Lines - Loading'!AM52/100</f>
        <v>0</v>
      </c>
      <c r="AO52" s="16">
        <f>$F52*'Lines - Loading'!AN52/100</f>
        <v>0</v>
      </c>
      <c r="AP52" s="16">
        <f>$F52*'Lines - Loading'!AO52/100</f>
        <v>0</v>
      </c>
      <c r="AQ52" s="37">
        <f>$F52*'Lines - Loading'!AP52/100</f>
        <v>0</v>
      </c>
      <c r="AR52" s="37">
        <f>$F52*'Lines - Loading'!AQ52/100</f>
        <v>0</v>
      </c>
      <c r="AS52" s="16"/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/>
      <c r="BK52" s="16"/>
      <c r="BL52" s="16"/>
      <c r="BM52" s="16"/>
      <c r="BN52" s="16"/>
    </row>
    <row r="53" spans="4:66" ht="15" customHeight="1" x14ac:dyDescent="0.25">
      <c r="D53" s="2" t="str">
        <f>'Lines - Loading'!C53</f>
        <v>chapelcross132kv</v>
      </c>
      <c r="E53" s="87" t="str">
        <f>'Lines - Loading'!E53</f>
        <v>DUMF-2</v>
      </c>
      <c r="F53" s="36">
        <v>999</v>
      </c>
      <c r="H53" s="16">
        <f>$F53*'Lines - Loading'!G53/100</f>
        <v>0</v>
      </c>
      <c r="I53" s="16">
        <f>$F53*'Lines - Loading'!H53/100</f>
        <v>0</v>
      </c>
      <c r="J53" s="16">
        <f>$F53*'Lines - Loading'!I53/100</f>
        <v>0</v>
      </c>
      <c r="K53" s="16">
        <f>$F53*'Lines - Loading'!J53/100</f>
        <v>0</v>
      </c>
      <c r="L53" s="16">
        <f>$F53*'Lines - Loading'!K53/100</f>
        <v>0</v>
      </c>
      <c r="M53" s="16">
        <f>$F53*'Lines - Loading'!L53/100</f>
        <v>0</v>
      </c>
      <c r="N53" s="16">
        <f>$F53*'Lines - Loading'!M53/100</f>
        <v>0</v>
      </c>
      <c r="O53" s="16">
        <f>$F53*'Lines - Loading'!N53/100</f>
        <v>0</v>
      </c>
      <c r="P53" s="16">
        <f>$F53*'Lines - Loading'!O53/100</f>
        <v>0</v>
      </c>
      <c r="Q53" s="16">
        <f>$F53*'Lines - Loading'!P53/100</f>
        <v>0</v>
      </c>
      <c r="R53" s="16">
        <f>$F53*'Lines - Loading'!Q53/100</f>
        <v>0</v>
      </c>
      <c r="S53" s="16">
        <f>$F53*'Lines - Loading'!R53/100</f>
        <v>0</v>
      </c>
      <c r="T53" s="16">
        <f>$F53*'Lines - Loading'!S53/100</f>
        <v>0</v>
      </c>
      <c r="U53" s="16">
        <f>$F53*'Lines - Loading'!T53/100</f>
        <v>0</v>
      </c>
      <c r="V53" s="16">
        <f>$F53*'Lines - Loading'!U53/100</f>
        <v>0</v>
      </c>
      <c r="W53" s="16">
        <f>$F53*'Lines - Loading'!V53/100</f>
        <v>0</v>
      </c>
      <c r="X53" s="40">
        <f>$F53*'Lines - Loading'!W53/100</f>
        <v>0</v>
      </c>
      <c r="Y53" s="16">
        <f>$F53*'Lines - Loading'!X53/100</f>
        <v>0</v>
      </c>
      <c r="Z53" s="16">
        <f>$F53*'Lines - Loading'!Y53/100</f>
        <v>0</v>
      </c>
      <c r="AA53" s="16">
        <f>$F53*'Lines - Loading'!Z53/100</f>
        <v>0</v>
      </c>
      <c r="AB53" s="16">
        <f>$F53*'Lines - Loading'!AA53/100</f>
        <v>0</v>
      </c>
      <c r="AC53" s="16">
        <f>$F53*'Lines - Loading'!AB53/100</f>
        <v>0</v>
      </c>
      <c r="AD53" s="16">
        <f>$F53*'Lines - Loading'!AC53/100</f>
        <v>0</v>
      </c>
      <c r="AE53" s="16">
        <f>$F53*'Lines - Loading'!AD53/100</f>
        <v>0</v>
      </c>
      <c r="AF53" s="16">
        <f>$F53*'Lines - Loading'!AE53/100</f>
        <v>0</v>
      </c>
      <c r="AG53" s="16">
        <f>$F53*'Lines - Loading'!AF53/100</f>
        <v>0</v>
      </c>
      <c r="AH53" s="16">
        <f>$F53*'Lines - Loading'!AG53/100</f>
        <v>0</v>
      </c>
      <c r="AI53" s="16">
        <f>$F53*'Lines - Loading'!AH53/100</f>
        <v>0</v>
      </c>
      <c r="AJ53" s="16">
        <f>$F53*'Lines - Loading'!AI53/100</f>
        <v>0</v>
      </c>
      <c r="AK53" s="16">
        <f>$F53*'Lines - Loading'!AJ53/100</f>
        <v>0</v>
      </c>
      <c r="AL53" s="16">
        <f>$F53*'Lines - Loading'!AK53/100</f>
        <v>0</v>
      </c>
      <c r="AM53" s="16">
        <f>$F53*'Lines - Loading'!AL53/100</f>
        <v>0</v>
      </c>
      <c r="AN53" s="16">
        <f>$F53*'Lines - Loading'!AM53/100</f>
        <v>0</v>
      </c>
      <c r="AO53" s="16">
        <f>$F53*'Lines - Loading'!AN53/100</f>
        <v>0</v>
      </c>
      <c r="AP53" s="16">
        <f>$F53*'Lines - Loading'!AO53/100</f>
        <v>0</v>
      </c>
      <c r="AQ53" s="37">
        <f>$F53*'Lines - Loading'!AP53/100</f>
        <v>0</v>
      </c>
      <c r="AR53" s="37">
        <f>$F53*'Lines - Loading'!AQ53/100</f>
        <v>0</v>
      </c>
      <c r="AS53" s="16"/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/>
      <c r="BK53" s="16"/>
      <c r="BL53" s="16"/>
      <c r="BM53" s="16"/>
      <c r="BN53" s="16"/>
    </row>
    <row r="54" spans="4:66" ht="15" customHeight="1" x14ac:dyDescent="0.25">
      <c r="D54" s="2" t="str">
        <f>'Lines - Loading'!C54</f>
        <v>chapelcross132kv</v>
      </c>
      <c r="E54" s="87" t="str">
        <f>'Lines - Loading'!E54</f>
        <v>ECCF-2</v>
      </c>
      <c r="F54" s="36">
        <v>999</v>
      </c>
      <c r="H54" s="16">
        <f>$F54*'Lines - Loading'!G54/100</f>
        <v>0</v>
      </c>
      <c r="I54" s="16">
        <f>$F54*'Lines - Loading'!H54/100</f>
        <v>0</v>
      </c>
      <c r="J54" s="16">
        <f>$F54*'Lines - Loading'!I54/100</f>
        <v>0</v>
      </c>
      <c r="K54" s="16">
        <f>$F54*'Lines - Loading'!J54/100</f>
        <v>0</v>
      </c>
      <c r="L54" s="16">
        <f>$F54*'Lines - Loading'!K54/100</f>
        <v>0</v>
      </c>
      <c r="M54" s="16">
        <f>$F54*'Lines - Loading'!L54/100</f>
        <v>0</v>
      </c>
      <c r="N54" s="16">
        <f>$F54*'Lines - Loading'!M54/100</f>
        <v>0</v>
      </c>
      <c r="O54" s="16">
        <f>$F54*'Lines - Loading'!N54/100</f>
        <v>0</v>
      </c>
      <c r="P54" s="16">
        <f>$F54*'Lines - Loading'!O54/100</f>
        <v>0</v>
      </c>
      <c r="Q54" s="16">
        <f>$F54*'Lines - Loading'!P54/100</f>
        <v>0</v>
      </c>
      <c r="R54" s="16">
        <f>$F54*'Lines - Loading'!Q54/100</f>
        <v>0</v>
      </c>
      <c r="S54" s="16">
        <f>$F54*'Lines - Loading'!R54/100</f>
        <v>0</v>
      </c>
      <c r="T54" s="16">
        <f>$F54*'Lines - Loading'!S54/100</f>
        <v>0</v>
      </c>
      <c r="U54" s="16">
        <f>$F54*'Lines - Loading'!T54/100</f>
        <v>0</v>
      </c>
      <c r="V54" s="16">
        <f>$F54*'Lines - Loading'!U54/100</f>
        <v>0</v>
      </c>
      <c r="W54" s="16">
        <f>$F54*'Lines - Loading'!V54/100</f>
        <v>0</v>
      </c>
      <c r="X54" s="40">
        <f>$F54*'Lines - Loading'!W54/100</f>
        <v>0</v>
      </c>
      <c r="Y54" s="16">
        <f>$F54*'Lines - Loading'!X54/100</f>
        <v>0</v>
      </c>
      <c r="Z54" s="16">
        <f>$F54*'Lines - Loading'!Y54/100</f>
        <v>0</v>
      </c>
      <c r="AA54" s="16">
        <f>$F54*'Lines - Loading'!Z54/100</f>
        <v>0</v>
      </c>
      <c r="AB54" s="16">
        <f>$F54*'Lines - Loading'!AA54/100</f>
        <v>0</v>
      </c>
      <c r="AC54" s="16">
        <f>$F54*'Lines - Loading'!AB54/100</f>
        <v>0</v>
      </c>
      <c r="AD54" s="16">
        <f>$F54*'Lines - Loading'!AC54/100</f>
        <v>0</v>
      </c>
      <c r="AE54" s="16">
        <f>$F54*'Lines - Loading'!AD54/100</f>
        <v>0</v>
      </c>
      <c r="AF54" s="16">
        <f>$F54*'Lines - Loading'!AE54/100</f>
        <v>0</v>
      </c>
      <c r="AG54" s="16">
        <f>$F54*'Lines - Loading'!AF54/100</f>
        <v>0</v>
      </c>
      <c r="AH54" s="16">
        <f>$F54*'Lines - Loading'!AG54/100</f>
        <v>0</v>
      </c>
      <c r="AI54" s="16">
        <f>$F54*'Lines - Loading'!AH54/100</f>
        <v>0</v>
      </c>
      <c r="AJ54" s="16">
        <f>$F54*'Lines - Loading'!AI54/100</f>
        <v>0</v>
      </c>
      <c r="AK54" s="16">
        <f>$F54*'Lines - Loading'!AJ54/100</f>
        <v>0</v>
      </c>
      <c r="AL54" s="16">
        <f>$F54*'Lines - Loading'!AK54/100</f>
        <v>0</v>
      </c>
      <c r="AM54" s="16">
        <f>$F54*'Lines - Loading'!AL54/100</f>
        <v>0</v>
      </c>
      <c r="AN54" s="16">
        <f>$F54*'Lines - Loading'!AM54/100</f>
        <v>0</v>
      </c>
      <c r="AO54" s="16">
        <f>$F54*'Lines - Loading'!AN54/100</f>
        <v>0</v>
      </c>
      <c r="AP54" s="16">
        <f>$F54*'Lines - Loading'!AO54/100</f>
        <v>0</v>
      </c>
      <c r="AQ54" s="37">
        <f>$F54*'Lines - Loading'!AP54/100</f>
        <v>0</v>
      </c>
      <c r="AR54" s="37">
        <f>$F54*'Lines - Loading'!AQ54/100</f>
        <v>0</v>
      </c>
      <c r="AS54" s="16"/>
      <c r="AT54" s="16">
        <f t="shared" ref="AT54" si="0">AT53</f>
        <v>999</v>
      </c>
      <c r="AU54" s="16">
        <f t="shared" ref="AU54" si="1">AU53</f>
        <v>999</v>
      </c>
      <c r="AV54" s="16">
        <f t="shared" ref="AV54" si="2">AV53</f>
        <v>999</v>
      </c>
      <c r="AW54" s="16">
        <f t="shared" ref="AW54" si="3">AW53</f>
        <v>999</v>
      </c>
      <c r="AX54" s="16">
        <f t="shared" ref="AX54" si="4">AX53</f>
        <v>999</v>
      </c>
      <c r="AY54" s="16">
        <f t="shared" ref="AY54" si="5">AY53</f>
        <v>999</v>
      </c>
      <c r="AZ54" s="16">
        <f t="shared" ref="AZ54" si="6">AZ53</f>
        <v>999</v>
      </c>
      <c r="BA54" s="16">
        <f t="shared" ref="BA54" si="7">BA53</f>
        <v>999</v>
      </c>
      <c r="BB54" s="16">
        <f t="shared" ref="BB54" si="8">BB53</f>
        <v>999</v>
      </c>
      <c r="BC54" s="16">
        <f t="shared" ref="BC54" si="9">BC53</f>
        <v>999</v>
      </c>
      <c r="BD54" s="16">
        <f t="shared" ref="BD54" si="10">BD53</f>
        <v>999</v>
      </c>
      <c r="BE54" s="16">
        <f t="shared" ref="BE54" si="11">BE53</f>
        <v>999</v>
      </c>
      <c r="BF54" s="16">
        <f t="shared" ref="BF54" si="12">BF53</f>
        <v>999</v>
      </c>
      <c r="BG54" s="16">
        <f t="shared" ref="BG54" si="13">BG53</f>
        <v>999</v>
      </c>
      <c r="BH54" s="16">
        <f t="shared" ref="BH54" si="14">BH53</f>
        <v>999</v>
      </c>
      <c r="BI54" s="16">
        <f t="shared" ref="BI54" si="15">BI53</f>
        <v>999</v>
      </c>
      <c r="BJ54" s="16"/>
      <c r="BK54" s="16"/>
      <c r="BL54" s="16"/>
      <c r="BM54" s="16"/>
      <c r="BN54" s="16"/>
    </row>
    <row r="55" spans="4:66" ht="15" customHeight="1" x14ac:dyDescent="0.25">
      <c r="D55" s="2" t="str">
        <f>'Lines - Loading'!C55</f>
        <v>chapelcross132kv</v>
      </c>
      <c r="E55" s="87" t="str">
        <f>'Lines - Loading'!E55</f>
        <v>GRNA-2</v>
      </c>
      <c r="F55" s="36">
        <v>999</v>
      </c>
      <c r="H55" s="16">
        <f>$F55*'Lines - Loading'!G55/100</f>
        <v>0</v>
      </c>
      <c r="I55" s="16">
        <f>$F55*'Lines - Loading'!H55/100</f>
        <v>0</v>
      </c>
      <c r="J55" s="16">
        <f>$F55*'Lines - Loading'!I55/100</f>
        <v>0</v>
      </c>
      <c r="K55" s="16">
        <f>$F55*'Lines - Loading'!J55/100</f>
        <v>0</v>
      </c>
      <c r="L55" s="16">
        <f>$F55*'Lines - Loading'!K55/100</f>
        <v>0</v>
      </c>
      <c r="M55" s="16">
        <f>$F55*'Lines - Loading'!L55/100</f>
        <v>0</v>
      </c>
      <c r="N55" s="16">
        <f>$F55*'Lines - Loading'!M55/100</f>
        <v>0</v>
      </c>
      <c r="O55" s="16">
        <f>$F55*'Lines - Loading'!N55/100</f>
        <v>0</v>
      </c>
      <c r="P55" s="16">
        <f>$F55*'Lines - Loading'!O55/100</f>
        <v>0</v>
      </c>
      <c r="Q55" s="16">
        <f>$F55*'Lines - Loading'!P55/100</f>
        <v>0</v>
      </c>
      <c r="R55" s="16">
        <f>$F55*'Lines - Loading'!Q55/100</f>
        <v>0</v>
      </c>
      <c r="S55" s="16">
        <f>$F55*'Lines - Loading'!R55/100</f>
        <v>0</v>
      </c>
      <c r="T55" s="16">
        <f>$F55*'Lines - Loading'!S55/100</f>
        <v>0</v>
      </c>
      <c r="U55" s="16">
        <f>$F55*'Lines - Loading'!T55/100</f>
        <v>0</v>
      </c>
      <c r="V55" s="16">
        <f>$F55*'Lines - Loading'!U55/100</f>
        <v>0</v>
      </c>
      <c r="W55" s="16">
        <f>$F55*'Lines - Loading'!V55/100</f>
        <v>0</v>
      </c>
      <c r="X55" s="40">
        <f>$F55*'Lines - Loading'!W55/100</f>
        <v>0</v>
      </c>
      <c r="Y55" s="16">
        <f>$F55*'Lines - Loading'!X55/100</f>
        <v>0</v>
      </c>
      <c r="Z55" s="16">
        <f>$F55*'Lines - Loading'!Y55/100</f>
        <v>0</v>
      </c>
      <c r="AA55" s="16">
        <f>$F55*'Lines - Loading'!Z55/100</f>
        <v>0</v>
      </c>
      <c r="AB55" s="16">
        <f>$F55*'Lines - Loading'!AA55/100</f>
        <v>0</v>
      </c>
      <c r="AC55" s="16">
        <f>$F55*'Lines - Loading'!AB55/100</f>
        <v>0</v>
      </c>
      <c r="AD55" s="16">
        <f>$F55*'Lines - Loading'!AC55/100</f>
        <v>0</v>
      </c>
      <c r="AE55" s="16">
        <f>$F55*'Lines - Loading'!AD55/100</f>
        <v>0</v>
      </c>
      <c r="AF55" s="16">
        <f>$F55*'Lines - Loading'!AE55/100</f>
        <v>0</v>
      </c>
      <c r="AG55" s="16">
        <f>$F55*'Lines - Loading'!AF55/100</f>
        <v>0</v>
      </c>
      <c r="AH55" s="16">
        <f>$F55*'Lines - Loading'!AG55/100</f>
        <v>0</v>
      </c>
      <c r="AI55" s="16">
        <f>$F55*'Lines - Loading'!AH55/100</f>
        <v>0</v>
      </c>
      <c r="AJ55" s="16">
        <f>$F55*'Lines - Loading'!AI55/100</f>
        <v>0</v>
      </c>
      <c r="AK55" s="16">
        <f>$F55*'Lines - Loading'!AJ55/100</f>
        <v>0</v>
      </c>
      <c r="AL55" s="16">
        <f>$F55*'Lines - Loading'!AK55/100</f>
        <v>0</v>
      </c>
      <c r="AM55" s="16">
        <f>$F55*'Lines - Loading'!AL55/100</f>
        <v>0</v>
      </c>
      <c r="AN55" s="16">
        <f>$F55*'Lines - Loading'!AM55/100</f>
        <v>0</v>
      </c>
      <c r="AO55" s="16">
        <f>$F55*'Lines - Loading'!AN55/100</f>
        <v>0</v>
      </c>
      <c r="AP55" s="16">
        <f>$F55*'Lines - Loading'!AO55/100</f>
        <v>0</v>
      </c>
      <c r="AQ55" s="37">
        <f>$F55*'Lines - Loading'!AP55/100</f>
        <v>0</v>
      </c>
      <c r="AR55" s="37">
        <f>$F55*'Lines - Loading'!AQ55/100</f>
        <v>0</v>
      </c>
      <c r="AS55" s="16"/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/>
      <c r="BK55" s="16"/>
      <c r="BL55" s="16"/>
      <c r="BM55" s="16"/>
      <c r="BN55" s="16"/>
    </row>
    <row r="56" spans="4:66" ht="15" customHeight="1" x14ac:dyDescent="0.25">
      <c r="D56" s="2" t="str">
        <f>'Lines - Loading'!C56</f>
        <v>chapelcross132kv</v>
      </c>
      <c r="E56" s="87" t="str">
        <f>'Lines - Loading'!E56</f>
        <v>DUMF-1</v>
      </c>
      <c r="F56" s="36">
        <v>999</v>
      </c>
      <c r="H56" s="16">
        <f>$F56*'Lines - Loading'!G56/100</f>
        <v>0</v>
      </c>
      <c r="I56" s="16">
        <f>$F56*'Lines - Loading'!H56/100</f>
        <v>0</v>
      </c>
      <c r="J56" s="16">
        <f>$F56*'Lines - Loading'!I56/100</f>
        <v>0</v>
      </c>
      <c r="K56" s="16">
        <f>$F56*'Lines - Loading'!J56/100</f>
        <v>0</v>
      </c>
      <c r="L56" s="16">
        <f>$F56*'Lines - Loading'!K56/100</f>
        <v>0</v>
      </c>
      <c r="M56" s="16">
        <f>$F56*'Lines - Loading'!L56/100</f>
        <v>0</v>
      </c>
      <c r="N56" s="16">
        <f>$F56*'Lines - Loading'!M56/100</f>
        <v>0</v>
      </c>
      <c r="O56" s="16">
        <f>$F56*'Lines - Loading'!N56/100</f>
        <v>0</v>
      </c>
      <c r="P56" s="16">
        <f>$F56*'Lines - Loading'!O56/100</f>
        <v>0</v>
      </c>
      <c r="Q56" s="16">
        <f>$F56*'Lines - Loading'!P56/100</f>
        <v>0</v>
      </c>
      <c r="R56" s="16">
        <f>$F56*'Lines - Loading'!Q56/100</f>
        <v>0</v>
      </c>
      <c r="S56" s="16">
        <f>$F56*'Lines - Loading'!R56/100</f>
        <v>0</v>
      </c>
      <c r="T56" s="16">
        <f>$F56*'Lines - Loading'!S56/100</f>
        <v>0</v>
      </c>
      <c r="U56" s="16">
        <f>$F56*'Lines - Loading'!T56/100</f>
        <v>0</v>
      </c>
      <c r="V56" s="16">
        <f>$F56*'Lines - Loading'!U56/100</f>
        <v>0</v>
      </c>
      <c r="W56" s="16">
        <f>$F56*'Lines - Loading'!V56/100</f>
        <v>0</v>
      </c>
      <c r="X56" s="40">
        <f>$F56*'Lines - Loading'!W56/100</f>
        <v>0</v>
      </c>
      <c r="Y56" s="16">
        <f>$F56*'Lines - Loading'!X56/100</f>
        <v>0</v>
      </c>
      <c r="Z56" s="16">
        <f>$F56*'Lines - Loading'!Y56/100</f>
        <v>0</v>
      </c>
      <c r="AA56" s="16">
        <f>$F56*'Lines - Loading'!Z56/100</f>
        <v>0</v>
      </c>
      <c r="AB56" s="16">
        <f>$F56*'Lines - Loading'!AA56/100</f>
        <v>0</v>
      </c>
      <c r="AC56" s="16">
        <f>$F56*'Lines - Loading'!AB56/100</f>
        <v>0</v>
      </c>
      <c r="AD56" s="16">
        <f>$F56*'Lines - Loading'!AC56/100</f>
        <v>0</v>
      </c>
      <c r="AE56" s="16">
        <f>$F56*'Lines - Loading'!AD56/100</f>
        <v>0</v>
      </c>
      <c r="AF56" s="16">
        <f>$F56*'Lines - Loading'!AE56/100</f>
        <v>0</v>
      </c>
      <c r="AG56" s="16">
        <f>$F56*'Lines - Loading'!AF56/100</f>
        <v>0</v>
      </c>
      <c r="AH56" s="16">
        <f>$F56*'Lines - Loading'!AG56/100</f>
        <v>0</v>
      </c>
      <c r="AI56" s="16">
        <f>$F56*'Lines - Loading'!AH56/100</f>
        <v>0</v>
      </c>
      <c r="AJ56" s="16">
        <f>$F56*'Lines - Loading'!AI56/100</f>
        <v>0</v>
      </c>
      <c r="AK56" s="16">
        <f>$F56*'Lines - Loading'!AJ56/100</f>
        <v>0</v>
      </c>
      <c r="AL56" s="16">
        <f>$F56*'Lines - Loading'!AK56/100</f>
        <v>0</v>
      </c>
      <c r="AM56" s="16">
        <f>$F56*'Lines - Loading'!AL56/100</f>
        <v>0</v>
      </c>
      <c r="AN56" s="16">
        <f>$F56*'Lines - Loading'!AM56/100</f>
        <v>0</v>
      </c>
      <c r="AO56" s="16">
        <f>$F56*'Lines - Loading'!AN56/100</f>
        <v>0</v>
      </c>
      <c r="AP56" s="16">
        <f>$F56*'Lines - Loading'!AO56/100</f>
        <v>0</v>
      </c>
      <c r="AQ56" s="37">
        <f>$F56*'Lines - Loading'!AP56/100</f>
        <v>0</v>
      </c>
      <c r="AR56" s="37">
        <f>$F56*'Lines - Loading'!AQ56/100</f>
        <v>0</v>
      </c>
      <c r="AS56" s="16"/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/>
      <c r="BK56" s="16"/>
      <c r="BL56" s="16"/>
      <c r="BM56" s="16"/>
      <c r="BN56" s="16"/>
    </row>
    <row r="57" spans="4:66" ht="15" customHeight="1" x14ac:dyDescent="0.25">
      <c r="D57" s="2" t="str">
        <f>'Lines - Loading'!C57</f>
        <v>chapelcross132kv</v>
      </c>
      <c r="E57" s="87" t="str">
        <f>'Lines - Loading'!E57</f>
        <v>ECCF-1</v>
      </c>
      <c r="F57" s="36">
        <v>999</v>
      </c>
      <c r="H57" s="16">
        <f>$F57*'Lines - Loading'!G57/100</f>
        <v>0</v>
      </c>
      <c r="I57" s="16">
        <f>$F57*'Lines - Loading'!H57/100</f>
        <v>0</v>
      </c>
      <c r="J57" s="16">
        <f>$F57*'Lines - Loading'!I57/100</f>
        <v>0</v>
      </c>
      <c r="K57" s="16">
        <f>$F57*'Lines - Loading'!J57/100</f>
        <v>0</v>
      </c>
      <c r="L57" s="16">
        <f>$F57*'Lines - Loading'!K57/100</f>
        <v>0</v>
      </c>
      <c r="M57" s="16">
        <f>$F57*'Lines - Loading'!L57/100</f>
        <v>0</v>
      </c>
      <c r="N57" s="16">
        <f>$F57*'Lines - Loading'!M57/100</f>
        <v>0</v>
      </c>
      <c r="O57" s="16">
        <f>$F57*'Lines - Loading'!N57/100</f>
        <v>0</v>
      </c>
      <c r="P57" s="16">
        <f>$F57*'Lines - Loading'!O57/100</f>
        <v>0</v>
      </c>
      <c r="Q57" s="16">
        <f>$F57*'Lines - Loading'!P57/100</f>
        <v>0</v>
      </c>
      <c r="R57" s="16">
        <f>$F57*'Lines - Loading'!Q57/100</f>
        <v>0</v>
      </c>
      <c r="S57" s="16">
        <f>$F57*'Lines - Loading'!R57/100</f>
        <v>0</v>
      </c>
      <c r="T57" s="16">
        <f>$F57*'Lines - Loading'!S57/100</f>
        <v>0</v>
      </c>
      <c r="U57" s="16">
        <f>$F57*'Lines - Loading'!T57/100</f>
        <v>0</v>
      </c>
      <c r="V57" s="16">
        <f>$F57*'Lines - Loading'!U57/100</f>
        <v>0</v>
      </c>
      <c r="W57" s="16">
        <f>$F57*'Lines - Loading'!V57/100</f>
        <v>0</v>
      </c>
      <c r="X57" s="40">
        <f>$F57*'Lines - Loading'!W57/100</f>
        <v>0</v>
      </c>
      <c r="Y57" s="16">
        <f>$F57*'Lines - Loading'!X57/100</f>
        <v>0</v>
      </c>
      <c r="Z57" s="16">
        <f>$F57*'Lines - Loading'!Y57/100</f>
        <v>0</v>
      </c>
      <c r="AA57" s="16">
        <f>$F57*'Lines - Loading'!Z57/100</f>
        <v>0</v>
      </c>
      <c r="AB57" s="16">
        <f>$F57*'Lines - Loading'!AA57/100</f>
        <v>0</v>
      </c>
      <c r="AC57" s="16">
        <f>$F57*'Lines - Loading'!AB57/100</f>
        <v>0</v>
      </c>
      <c r="AD57" s="16">
        <f>$F57*'Lines - Loading'!AC57/100</f>
        <v>0</v>
      </c>
      <c r="AE57" s="16">
        <f>$F57*'Lines - Loading'!AD57/100</f>
        <v>0</v>
      </c>
      <c r="AF57" s="16">
        <f>$F57*'Lines - Loading'!AE57/100</f>
        <v>0</v>
      </c>
      <c r="AG57" s="16">
        <f>$F57*'Lines - Loading'!AF57/100</f>
        <v>0</v>
      </c>
      <c r="AH57" s="16">
        <f>$F57*'Lines - Loading'!AG57/100</f>
        <v>0</v>
      </c>
      <c r="AI57" s="16">
        <f>$F57*'Lines - Loading'!AH57/100</f>
        <v>0</v>
      </c>
      <c r="AJ57" s="16">
        <f>$F57*'Lines - Loading'!AI57/100</f>
        <v>0</v>
      </c>
      <c r="AK57" s="16">
        <f>$F57*'Lines - Loading'!AJ57/100</f>
        <v>0</v>
      </c>
      <c r="AL57" s="16">
        <f>$F57*'Lines - Loading'!AK57/100</f>
        <v>0</v>
      </c>
      <c r="AM57" s="16">
        <f>$F57*'Lines - Loading'!AL57/100</f>
        <v>0</v>
      </c>
      <c r="AN57" s="16">
        <f>$F57*'Lines - Loading'!AM57/100</f>
        <v>0</v>
      </c>
      <c r="AO57" s="16">
        <f>$F57*'Lines - Loading'!AN57/100</f>
        <v>0</v>
      </c>
      <c r="AP57" s="16">
        <f>$F57*'Lines - Loading'!AO57/100</f>
        <v>0</v>
      </c>
      <c r="AQ57" s="37">
        <f>$F57*'Lines - Loading'!AP57/100</f>
        <v>0</v>
      </c>
      <c r="AR57" s="37">
        <f>$F57*'Lines - Loading'!AQ57/100</f>
        <v>0</v>
      </c>
      <c r="AS57" s="16"/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/>
      <c r="BK57" s="16"/>
      <c r="BL57" s="16"/>
      <c r="BM57" s="16"/>
      <c r="BN57" s="16"/>
    </row>
    <row r="58" spans="4:66" ht="15" customHeight="1" x14ac:dyDescent="0.25">
      <c r="D58" s="2" t="str">
        <f>'Lines - Loading'!C58</f>
        <v>chapelcross132kv</v>
      </c>
      <c r="E58" s="87" t="str">
        <f>'Lines - Loading'!E58</f>
        <v>CHAP1-_T1</v>
      </c>
      <c r="F58" s="36">
        <v>999</v>
      </c>
      <c r="H58" s="16">
        <f>$F58*'Lines - Loading'!G58/100</f>
        <v>0</v>
      </c>
      <c r="I58" s="16">
        <f>$F58*'Lines - Loading'!H58/100</f>
        <v>0</v>
      </c>
      <c r="J58" s="16">
        <f>$F58*'Lines - Loading'!I58/100</f>
        <v>0</v>
      </c>
      <c r="K58" s="16">
        <f>$F58*'Lines - Loading'!J58/100</f>
        <v>0</v>
      </c>
      <c r="L58" s="16">
        <f>$F58*'Lines - Loading'!K58/100</f>
        <v>9.9900000000000003E-2</v>
      </c>
      <c r="M58" s="16">
        <f>$F58*'Lines - Loading'!L58/100</f>
        <v>9.9900000000000003E-2</v>
      </c>
      <c r="N58" s="16">
        <f>$F58*'Lines - Loading'!M58/100</f>
        <v>9.9900000000000003E-2</v>
      </c>
      <c r="O58" s="16">
        <f>$F58*'Lines - Loading'!N58/100</f>
        <v>9.9900000000000003E-2</v>
      </c>
      <c r="P58" s="16">
        <f>$F58*'Lines - Loading'!O58/100</f>
        <v>9.9900000000000003E-2</v>
      </c>
      <c r="Q58" s="16">
        <f>$F58*'Lines - Loading'!P58/100</f>
        <v>9.9900000000000003E-2</v>
      </c>
      <c r="R58" s="16">
        <f>$F58*'Lines - Loading'!Q58/100</f>
        <v>9.9900000000000003E-2</v>
      </c>
      <c r="S58" s="16">
        <f>$F58*'Lines - Loading'!R58/100</f>
        <v>9.9900000000000003E-2</v>
      </c>
      <c r="T58" s="16">
        <f>$F58*'Lines - Loading'!S58/100</f>
        <v>9.9900000000000003E-2</v>
      </c>
      <c r="U58" s="16">
        <f>$F58*'Lines - Loading'!T58/100</f>
        <v>9.9900000000000003E-2</v>
      </c>
      <c r="V58" s="16">
        <f>$F58*'Lines - Loading'!U58/100</f>
        <v>9.9900000000000003E-2</v>
      </c>
      <c r="W58" s="16">
        <f>$F58*'Lines - Loading'!V58/100</f>
        <v>9.9900000000000003E-2</v>
      </c>
      <c r="X58" s="40">
        <f>$F58*'Lines - Loading'!W58/100</f>
        <v>9.9900000000000003E-2</v>
      </c>
      <c r="Y58" s="16">
        <f>$F58*'Lines - Loading'!X58/100</f>
        <v>9.9900000000000003E-2</v>
      </c>
      <c r="Z58" s="16">
        <f>$F58*'Lines - Loading'!Y58/100</f>
        <v>9.9900000000000003E-2</v>
      </c>
      <c r="AA58" s="16">
        <f>$F58*'Lines - Loading'!Z58/100</f>
        <v>9.9900000000000003E-2</v>
      </c>
      <c r="AB58" s="16">
        <f>$F58*'Lines - Loading'!AA58/100</f>
        <v>9.9900000000000003E-2</v>
      </c>
      <c r="AC58" s="16">
        <f>$F58*'Lines - Loading'!AB58/100</f>
        <v>9.9900000000000003E-2</v>
      </c>
      <c r="AD58" s="16">
        <f>$F58*'Lines - Loading'!AC58/100</f>
        <v>9.9900000000000003E-2</v>
      </c>
      <c r="AE58" s="16">
        <f>$F58*'Lines - Loading'!AD58/100</f>
        <v>9.9900000000000003E-2</v>
      </c>
      <c r="AF58" s="16">
        <f>$F58*'Lines - Loading'!AE58/100</f>
        <v>9.9900000000000003E-2</v>
      </c>
      <c r="AG58" s="16">
        <f>$F58*'Lines - Loading'!AF58/100</f>
        <v>9.9900000000000003E-2</v>
      </c>
      <c r="AH58" s="16">
        <f>$F58*'Lines - Loading'!AG58/100</f>
        <v>9.9900000000000003E-2</v>
      </c>
      <c r="AI58" s="16">
        <f>$F58*'Lines - Loading'!AH58/100</f>
        <v>9.9900000000000003E-2</v>
      </c>
      <c r="AJ58" s="16">
        <f>$F58*'Lines - Loading'!AI58/100</f>
        <v>9.9900000000000003E-2</v>
      </c>
      <c r="AK58" s="16">
        <f>$F58*'Lines - Loading'!AJ58/100</f>
        <v>9.9900000000000003E-2</v>
      </c>
      <c r="AL58" s="16">
        <f>$F58*'Lines - Loading'!AK58/100</f>
        <v>9.9900000000000003E-2</v>
      </c>
      <c r="AM58" s="16">
        <f>$F58*'Lines - Loading'!AL58/100</f>
        <v>9.9900000000000003E-2</v>
      </c>
      <c r="AN58" s="16">
        <f>$F58*'Lines - Loading'!AM58/100</f>
        <v>9.9900000000000003E-2</v>
      </c>
      <c r="AO58" s="16">
        <f>$F58*'Lines - Loading'!AN58/100</f>
        <v>9.9900000000000003E-2</v>
      </c>
      <c r="AP58" s="16">
        <f>$F58*'Lines - Loading'!AO58/100</f>
        <v>9.9900000000000003E-2</v>
      </c>
      <c r="AQ58" s="37">
        <f>$F58*'Lines - Loading'!AP58/100</f>
        <v>9.9900000000000003E-2</v>
      </c>
      <c r="AR58" s="37">
        <f>$F58*'Lines - Loading'!AQ58/100</f>
        <v>9.9900000000000003E-2</v>
      </c>
      <c r="AS58" s="16"/>
      <c r="AT58" s="16">
        <f t="shared" ref="AT58:BI58" si="16">AT57</f>
        <v>999</v>
      </c>
      <c r="AU58" s="16">
        <f t="shared" si="16"/>
        <v>999</v>
      </c>
      <c r="AV58" s="16">
        <f t="shared" si="16"/>
        <v>999</v>
      </c>
      <c r="AW58" s="16">
        <f t="shared" si="16"/>
        <v>999</v>
      </c>
      <c r="AX58" s="16">
        <f t="shared" si="16"/>
        <v>999</v>
      </c>
      <c r="AY58" s="16">
        <f t="shared" si="16"/>
        <v>999</v>
      </c>
      <c r="AZ58" s="16">
        <f t="shared" si="16"/>
        <v>999</v>
      </c>
      <c r="BA58" s="16">
        <f t="shared" si="16"/>
        <v>999</v>
      </c>
      <c r="BB58" s="16">
        <f t="shared" si="16"/>
        <v>999</v>
      </c>
      <c r="BC58" s="16">
        <f t="shared" si="16"/>
        <v>999</v>
      </c>
      <c r="BD58" s="16">
        <f t="shared" si="16"/>
        <v>999</v>
      </c>
      <c r="BE58" s="16">
        <f t="shared" si="16"/>
        <v>999</v>
      </c>
      <c r="BF58" s="16">
        <f t="shared" si="16"/>
        <v>999</v>
      </c>
      <c r="BG58" s="16">
        <f t="shared" si="16"/>
        <v>999</v>
      </c>
      <c r="BH58" s="16">
        <f t="shared" si="16"/>
        <v>999</v>
      </c>
      <c r="BI58" s="16">
        <f t="shared" si="16"/>
        <v>999</v>
      </c>
      <c r="BJ58" s="16"/>
      <c r="BK58" s="16"/>
      <c r="BL58" s="16"/>
      <c r="BM58" s="16"/>
      <c r="BN58" s="16"/>
    </row>
    <row r="59" spans="4:66" ht="15" customHeight="1" x14ac:dyDescent="0.25">
      <c r="D59" s="2" t="str">
        <f>'Lines - Loading'!C59</f>
        <v>chapelcross132kv</v>
      </c>
      <c r="E59" s="87" t="str">
        <f>'Lines - Loading'!E59</f>
        <v>CHAP1-_T2</v>
      </c>
      <c r="F59" s="36">
        <v>999</v>
      </c>
      <c r="H59" s="16">
        <f>$F59*'Lines - Loading'!G59/100</f>
        <v>0</v>
      </c>
      <c r="I59" s="16">
        <f>$F59*'Lines - Loading'!H59/100</f>
        <v>0</v>
      </c>
      <c r="J59" s="16">
        <f>$F59*'Lines - Loading'!I59/100</f>
        <v>0</v>
      </c>
      <c r="K59" s="16">
        <f>$F59*'Lines - Loading'!J59/100</f>
        <v>0</v>
      </c>
      <c r="L59" s="16">
        <f>$F59*'Lines - Loading'!K59/100</f>
        <v>0</v>
      </c>
      <c r="M59" s="16">
        <f>$F59*'Lines - Loading'!L59/100</f>
        <v>0</v>
      </c>
      <c r="N59" s="16">
        <f>$F59*'Lines - Loading'!M59/100</f>
        <v>0</v>
      </c>
      <c r="O59" s="16">
        <f>$F59*'Lines - Loading'!N59/100</f>
        <v>0</v>
      </c>
      <c r="P59" s="16">
        <f>$F59*'Lines - Loading'!O59/100</f>
        <v>0</v>
      </c>
      <c r="Q59" s="16">
        <f>$F59*'Lines - Loading'!P59/100</f>
        <v>0</v>
      </c>
      <c r="R59" s="16">
        <f>$F59*'Lines - Loading'!Q59/100</f>
        <v>0</v>
      </c>
      <c r="S59" s="16">
        <f>$F59*'Lines - Loading'!R59/100</f>
        <v>0</v>
      </c>
      <c r="T59" s="16">
        <f>$F59*'Lines - Loading'!S59/100</f>
        <v>0</v>
      </c>
      <c r="U59" s="16">
        <f>$F59*'Lines - Loading'!T59/100</f>
        <v>0</v>
      </c>
      <c r="V59" s="16">
        <f>$F59*'Lines - Loading'!U59/100</f>
        <v>0</v>
      </c>
      <c r="W59" s="16">
        <f>$F59*'Lines - Loading'!V59/100</f>
        <v>0</v>
      </c>
      <c r="X59" s="40">
        <f>$F59*'Lines - Loading'!W59/100</f>
        <v>0</v>
      </c>
      <c r="Y59" s="16">
        <f>$F59*'Lines - Loading'!X59/100</f>
        <v>0</v>
      </c>
      <c r="Z59" s="16">
        <f>$F59*'Lines - Loading'!Y59/100</f>
        <v>0</v>
      </c>
      <c r="AA59" s="16">
        <f>$F59*'Lines - Loading'!Z59/100</f>
        <v>0</v>
      </c>
      <c r="AB59" s="16">
        <f>$F59*'Lines - Loading'!AA59/100</f>
        <v>0</v>
      </c>
      <c r="AC59" s="16">
        <f>$F59*'Lines - Loading'!AB59/100</f>
        <v>0</v>
      </c>
      <c r="AD59" s="16">
        <f>$F59*'Lines - Loading'!AC59/100</f>
        <v>0</v>
      </c>
      <c r="AE59" s="16">
        <f>$F59*'Lines - Loading'!AD59/100</f>
        <v>0</v>
      </c>
      <c r="AF59" s="16">
        <f>$F59*'Lines - Loading'!AE59/100</f>
        <v>0</v>
      </c>
      <c r="AG59" s="16">
        <f>$F59*'Lines - Loading'!AF59/100</f>
        <v>0</v>
      </c>
      <c r="AH59" s="16">
        <f>$F59*'Lines - Loading'!AG59/100</f>
        <v>0</v>
      </c>
      <c r="AI59" s="16">
        <f>$F59*'Lines - Loading'!AH59/100</f>
        <v>0</v>
      </c>
      <c r="AJ59" s="16">
        <f>$F59*'Lines - Loading'!AI59/100</f>
        <v>0</v>
      </c>
      <c r="AK59" s="16">
        <f>$F59*'Lines - Loading'!AJ59/100</f>
        <v>0</v>
      </c>
      <c r="AL59" s="16">
        <f>$F59*'Lines - Loading'!AK59/100</f>
        <v>0</v>
      </c>
      <c r="AM59" s="16">
        <f>$F59*'Lines - Loading'!AL59/100</f>
        <v>0</v>
      </c>
      <c r="AN59" s="16">
        <f>$F59*'Lines - Loading'!AM59/100</f>
        <v>0</v>
      </c>
      <c r="AO59" s="16">
        <f>$F59*'Lines - Loading'!AN59/100</f>
        <v>0</v>
      </c>
      <c r="AP59" s="16">
        <f>$F59*'Lines - Loading'!AO59/100</f>
        <v>0</v>
      </c>
      <c r="AQ59" s="37">
        <f>$F59*'Lines - Loading'!AP59/100</f>
        <v>0</v>
      </c>
      <c r="AR59" s="37">
        <f>$F59*'Lines - Loading'!AQ59/100</f>
        <v>0</v>
      </c>
      <c r="AS59" s="16"/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/>
      <c r="BK59" s="16"/>
      <c r="BL59" s="16"/>
      <c r="BM59" s="16"/>
      <c r="BN59" s="16"/>
    </row>
    <row r="60" spans="4:66" ht="15" customHeight="1" x14ac:dyDescent="0.25">
      <c r="D60" s="2" t="str">
        <f>'Lines - Loading'!C60</f>
        <v>chapelcross132kv</v>
      </c>
      <c r="E60" s="87" t="str">
        <f>'Lines - Loading'!E60</f>
        <v>GRNA-1</v>
      </c>
      <c r="F60" s="36">
        <v>999</v>
      </c>
      <c r="H60" s="16">
        <f>$F60*'Lines - Loading'!G60/100</f>
        <v>0</v>
      </c>
      <c r="I60" s="16">
        <f>$F60*'Lines - Loading'!H60/100</f>
        <v>0</v>
      </c>
      <c r="J60" s="16">
        <f>$F60*'Lines - Loading'!I60/100</f>
        <v>0</v>
      </c>
      <c r="K60" s="16">
        <f>$F60*'Lines - Loading'!J60/100</f>
        <v>0</v>
      </c>
      <c r="L60" s="16">
        <f>$F60*'Lines - Loading'!K60/100</f>
        <v>0</v>
      </c>
      <c r="M60" s="16">
        <f>$F60*'Lines - Loading'!L60/100</f>
        <v>0</v>
      </c>
      <c r="N60" s="16">
        <f>$F60*'Lines - Loading'!M60/100</f>
        <v>0</v>
      </c>
      <c r="O60" s="16">
        <f>$F60*'Lines - Loading'!N60/100</f>
        <v>0</v>
      </c>
      <c r="P60" s="16">
        <f>$F60*'Lines - Loading'!O60/100</f>
        <v>0</v>
      </c>
      <c r="Q60" s="16">
        <f>$F60*'Lines - Loading'!P60/100</f>
        <v>0</v>
      </c>
      <c r="R60" s="16">
        <f>$F60*'Lines - Loading'!Q60/100</f>
        <v>0</v>
      </c>
      <c r="S60" s="16">
        <f>$F60*'Lines - Loading'!R60/100</f>
        <v>9.9900000000000003E-2</v>
      </c>
      <c r="T60" s="16">
        <f>$F60*'Lines - Loading'!S60/100</f>
        <v>9.9900000000000003E-2</v>
      </c>
      <c r="U60" s="16">
        <f>$F60*'Lines - Loading'!T60/100</f>
        <v>9.9900000000000003E-2</v>
      </c>
      <c r="V60" s="16">
        <f>$F60*'Lines - Loading'!U60/100</f>
        <v>9.9900000000000003E-2</v>
      </c>
      <c r="W60" s="16">
        <f>$F60*'Lines - Loading'!V60/100</f>
        <v>9.9900000000000003E-2</v>
      </c>
      <c r="X60" s="40">
        <f>$F60*'Lines - Loading'!W60/100</f>
        <v>9.9900000000000003E-2</v>
      </c>
      <c r="Y60" s="16">
        <f>$F60*'Lines - Loading'!X60/100</f>
        <v>9.9900000000000003E-2</v>
      </c>
      <c r="Z60" s="16">
        <f>$F60*'Lines - Loading'!Y60/100</f>
        <v>9.9900000000000003E-2</v>
      </c>
      <c r="AA60" s="16">
        <f>$F60*'Lines - Loading'!Z60/100</f>
        <v>9.9900000000000003E-2</v>
      </c>
      <c r="AB60" s="16">
        <f>$F60*'Lines - Loading'!AA60/100</f>
        <v>9.9900000000000003E-2</v>
      </c>
      <c r="AC60" s="16">
        <f>$F60*'Lines - Loading'!AB60/100</f>
        <v>9.9900000000000003E-2</v>
      </c>
      <c r="AD60" s="16">
        <f>$F60*'Lines - Loading'!AC60/100</f>
        <v>9.9900000000000003E-2</v>
      </c>
      <c r="AE60" s="16">
        <f>$F60*'Lines - Loading'!AD60/100</f>
        <v>9.9900000000000003E-2</v>
      </c>
      <c r="AF60" s="16">
        <f>$F60*'Lines - Loading'!AE60/100</f>
        <v>9.9900000000000003E-2</v>
      </c>
      <c r="AG60" s="16">
        <f>$F60*'Lines - Loading'!AF60/100</f>
        <v>9.9900000000000003E-2</v>
      </c>
      <c r="AH60" s="16">
        <f>$F60*'Lines - Loading'!AG60/100</f>
        <v>9.9900000000000003E-2</v>
      </c>
      <c r="AI60" s="16">
        <f>$F60*'Lines - Loading'!AH60/100</f>
        <v>9.9900000000000003E-2</v>
      </c>
      <c r="AJ60" s="16">
        <f>$F60*'Lines - Loading'!AI60/100</f>
        <v>9.9900000000000003E-2</v>
      </c>
      <c r="AK60" s="16">
        <f>$F60*'Lines - Loading'!AJ60/100</f>
        <v>9.9900000000000003E-2</v>
      </c>
      <c r="AL60" s="16">
        <f>$F60*'Lines - Loading'!AK60/100</f>
        <v>9.9900000000000003E-2</v>
      </c>
      <c r="AM60" s="16">
        <f>$F60*'Lines - Loading'!AL60/100</f>
        <v>9.9900000000000003E-2</v>
      </c>
      <c r="AN60" s="16">
        <f>$F60*'Lines - Loading'!AM60/100</f>
        <v>9.9900000000000003E-2</v>
      </c>
      <c r="AO60" s="16">
        <f>$F60*'Lines - Loading'!AN60/100</f>
        <v>9.9900000000000003E-2</v>
      </c>
      <c r="AP60" s="16">
        <f>$F60*'Lines - Loading'!AO60/100</f>
        <v>9.9900000000000003E-2</v>
      </c>
      <c r="AQ60" s="37">
        <f>$F60*'Lines - Loading'!AP60/100</f>
        <v>9.9900000000000003E-2</v>
      </c>
      <c r="AR60" s="37">
        <f>$F60*'Lines - Loading'!AQ60/100</f>
        <v>9.9900000000000003E-2</v>
      </c>
      <c r="AS60" s="16"/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/>
      <c r="BK60" s="16"/>
      <c r="BL60" s="16"/>
      <c r="BM60" s="16"/>
      <c r="BN60" s="16"/>
    </row>
    <row r="61" spans="4:66" ht="15" customHeight="1" x14ac:dyDescent="0.25">
      <c r="D61" s="2" t="str">
        <f>'Lines - Loading'!C61</f>
        <v>stevenscroft33kv</v>
      </c>
      <c r="E61" s="87" t="str">
        <f>'Lines - Loading'!E61</f>
        <v>STCR3-</v>
      </c>
      <c r="F61" s="36">
        <v>999</v>
      </c>
      <c r="H61" s="16">
        <f>$F61*'Lines - Loading'!G61/100</f>
        <v>0</v>
      </c>
      <c r="I61" s="16">
        <f>$F61*'Lines - Loading'!H61/100</f>
        <v>0</v>
      </c>
      <c r="J61" s="16">
        <f>$F61*'Lines - Loading'!I61/100</f>
        <v>0</v>
      </c>
      <c r="K61" s="16">
        <f>$F61*'Lines - Loading'!J61/100</f>
        <v>9.9900000000000003E-2</v>
      </c>
      <c r="L61" s="16">
        <f>$F61*'Lines - Loading'!K61/100</f>
        <v>9.9900000000000003E-2</v>
      </c>
      <c r="M61" s="16">
        <f>$F61*'Lines - Loading'!L61/100</f>
        <v>9.9900000000000003E-2</v>
      </c>
      <c r="N61" s="16">
        <f>$F61*'Lines - Loading'!M61/100</f>
        <v>9.9900000000000003E-2</v>
      </c>
      <c r="O61" s="16">
        <f>$F61*'Lines - Loading'!N61/100</f>
        <v>9.9900000000000003E-2</v>
      </c>
      <c r="P61" s="16">
        <f>$F61*'Lines - Loading'!O61/100</f>
        <v>9.9900000000000003E-2</v>
      </c>
      <c r="Q61" s="16">
        <f>$F61*'Lines - Loading'!P61/100</f>
        <v>9.9900000000000003E-2</v>
      </c>
      <c r="R61" s="16">
        <f>$F61*'Lines - Loading'!Q61/100</f>
        <v>9.9900000000000003E-2</v>
      </c>
      <c r="S61" s="16">
        <f>$F61*'Lines - Loading'!R61/100</f>
        <v>9.9900000000000003E-2</v>
      </c>
      <c r="T61" s="16">
        <f>$F61*'Lines - Loading'!S61/100</f>
        <v>9.9900000000000003E-2</v>
      </c>
      <c r="U61" s="16">
        <f>$F61*'Lines - Loading'!T61/100</f>
        <v>9.9900000000000003E-2</v>
      </c>
      <c r="V61" s="16">
        <f>$F61*'Lines - Loading'!U61/100</f>
        <v>9.9900000000000003E-2</v>
      </c>
      <c r="W61" s="16">
        <f>$F61*'Lines - Loading'!V61/100</f>
        <v>9.9900000000000003E-2</v>
      </c>
      <c r="X61" s="40">
        <f>$F61*'Lines - Loading'!W61/100</f>
        <v>9.9900000000000003E-2</v>
      </c>
      <c r="Y61" s="16">
        <f>$F61*'Lines - Loading'!X61/100</f>
        <v>9.9900000000000003E-2</v>
      </c>
      <c r="Z61" s="16">
        <f>$F61*'Lines - Loading'!Y61/100</f>
        <v>9.9900000000000003E-2</v>
      </c>
      <c r="AA61" s="16">
        <f>$F61*'Lines - Loading'!Z61/100</f>
        <v>9.9900000000000003E-2</v>
      </c>
      <c r="AB61" s="16">
        <f>$F61*'Lines - Loading'!AA61/100</f>
        <v>9.9900000000000003E-2</v>
      </c>
      <c r="AC61" s="16">
        <f>$F61*'Lines - Loading'!AB61/100</f>
        <v>9.9900000000000003E-2</v>
      </c>
      <c r="AD61" s="16">
        <f>$F61*'Lines - Loading'!AC61/100</f>
        <v>9.9900000000000003E-2</v>
      </c>
      <c r="AE61" s="16">
        <f>$F61*'Lines - Loading'!AD61/100</f>
        <v>9.9900000000000003E-2</v>
      </c>
      <c r="AF61" s="16">
        <f>$F61*'Lines - Loading'!AE61/100</f>
        <v>9.9900000000000003E-2</v>
      </c>
      <c r="AG61" s="16">
        <f>$F61*'Lines - Loading'!AF61/100</f>
        <v>9.9900000000000003E-2</v>
      </c>
      <c r="AH61" s="16">
        <f>$F61*'Lines - Loading'!AG61/100</f>
        <v>9.9900000000000003E-2</v>
      </c>
      <c r="AI61" s="16">
        <f>$F61*'Lines - Loading'!AH61/100</f>
        <v>9.9900000000000003E-2</v>
      </c>
      <c r="AJ61" s="16">
        <f>$F61*'Lines - Loading'!AI61/100</f>
        <v>9.9900000000000003E-2</v>
      </c>
      <c r="AK61" s="16">
        <f>$F61*'Lines - Loading'!AJ61/100</f>
        <v>9.9900000000000003E-2</v>
      </c>
      <c r="AL61" s="16">
        <f>$F61*'Lines - Loading'!AK61/100</f>
        <v>9.9900000000000003E-2</v>
      </c>
      <c r="AM61" s="16">
        <f>$F61*'Lines - Loading'!AL61/100</f>
        <v>9.9900000000000003E-2</v>
      </c>
      <c r="AN61" s="16">
        <f>$F61*'Lines - Loading'!AM61/100</f>
        <v>9.9900000000000003E-2</v>
      </c>
      <c r="AO61" s="16">
        <f>$F61*'Lines - Loading'!AN61/100</f>
        <v>9.9900000000000003E-2</v>
      </c>
      <c r="AP61" s="16">
        <f>$F61*'Lines - Loading'!AO61/100</f>
        <v>9.9900000000000003E-2</v>
      </c>
      <c r="AQ61" s="37">
        <f>$F61*'Lines - Loading'!AP61/100</f>
        <v>9.9900000000000003E-2</v>
      </c>
      <c r="AR61" s="37">
        <f>$F61*'Lines - Loading'!AQ61/100</f>
        <v>9.9900000000000003E-2</v>
      </c>
      <c r="AS61" s="16"/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/>
      <c r="BK61" s="16"/>
      <c r="BL61" s="16"/>
      <c r="BM61" s="16"/>
      <c r="BN61" s="16"/>
    </row>
    <row r="62" spans="4:66" ht="15" customHeight="1" x14ac:dyDescent="0.25">
      <c r="D62" s="2" t="str">
        <f>'Lines - Loading'!C62</f>
        <v>stevenscroft33kv</v>
      </c>
      <c r="E62" s="87" t="str">
        <f>'Lines - Loading'!E62</f>
        <v>STCR3-_STCR0G</v>
      </c>
      <c r="F62" s="36">
        <v>999</v>
      </c>
      <c r="H62" s="16">
        <f>$F62*'Lines - Loading'!G62/100</f>
        <v>0</v>
      </c>
      <c r="I62" s="16">
        <f>$F62*'Lines - Loading'!H62/100</f>
        <v>0</v>
      </c>
      <c r="J62" s="16">
        <f>$F62*'Lines - Loading'!I62/100</f>
        <v>9.9900000000000003E-2</v>
      </c>
      <c r="K62" s="16">
        <f>$F62*'Lines - Loading'!J62/100</f>
        <v>9.9900000000000003E-2</v>
      </c>
      <c r="L62" s="16">
        <f>$F62*'Lines - Loading'!K62/100</f>
        <v>9.9900000000000003E-2</v>
      </c>
      <c r="M62" s="16">
        <f>$F62*'Lines - Loading'!L62/100</f>
        <v>9.9900000000000003E-2</v>
      </c>
      <c r="N62" s="16">
        <f>$F62*'Lines - Loading'!M62/100</f>
        <v>9.9900000000000003E-2</v>
      </c>
      <c r="O62" s="16">
        <f>$F62*'Lines - Loading'!N62/100</f>
        <v>9.9900000000000003E-2</v>
      </c>
      <c r="P62" s="16">
        <f>$F62*'Lines - Loading'!O62/100</f>
        <v>9.9900000000000003E-2</v>
      </c>
      <c r="Q62" s="16">
        <f>$F62*'Lines - Loading'!P62/100</f>
        <v>9.9900000000000003E-2</v>
      </c>
      <c r="R62" s="16">
        <f>$F62*'Lines - Loading'!Q62/100</f>
        <v>9.9900000000000003E-2</v>
      </c>
      <c r="S62" s="16">
        <f>$F62*'Lines - Loading'!R62/100</f>
        <v>9.9900000000000003E-2</v>
      </c>
      <c r="T62" s="16">
        <f>$F62*'Lines - Loading'!S62/100</f>
        <v>9.9900000000000003E-2</v>
      </c>
      <c r="U62" s="16">
        <f>$F62*'Lines - Loading'!T62/100</f>
        <v>9.9900000000000003E-2</v>
      </c>
      <c r="V62" s="16">
        <f>$F62*'Lines - Loading'!U62/100</f>
        <v>9.9900000000000003E-2</v>
      </c>
      <c r="W62" s="16">
        <f>$F62*'Lines - Loading'!V62/100</f>
        <v>9.9900000000000003E-2</v>
      </c>
      <c r="X62" s="40">
        <f>$F62*'Lines - Loading'!W62/100</f>
        <v>9.9900000000000003E-2</v>
      </c>
      <c r="Y62" s="16">
        <f>$F62*'Lines - Loading'!X62/100</f>
        <v>9.9900000000000003E-2</v>
      </c>
      <c r="Z62" s="16">
        <f>$F62*'Lines - Loading'!Y62/100</f>
        <v>9.9900000000000003E-2</v>
      </c>
      <c r="AA62" s="16">
        <f>$F62*'Lines - Loading'!Z62/100</f>
        <v>9.9900000000000003E-2</v>
      </c>
      <c r="AB62" s="16">
        <f>$F62*'Lines - Loading'!AA62/100</f>
        <v>9.9900000000000003E-2</v>
      </c>
      <c r="AC62" s="16">
        <f>$F62*'Lines - Loading'!AB62/100</f>
        <v>9.9900000000000003E-2</v>
      </c>
      <c r="AD62" s="16">
        <f>$F62*'Lines - Loading'!AC62/100</f>
        <v>9.9900000000000003E-2</v>
      </c>
      <c r="AE62" s="16">
        <f>$F62*'Lines - Loading'!AD62/100</f>
        <v>9.9900000000000003E-2</v>
      </c>
      <c r="AF62" s="16">
        <f>$F62*'Lines - Loading'!AE62/100</f>
        <v>9.9900000000000003E-2</v>
      </c>
      <c r="AG62" s="16">
        <f>$F62*'Lines - Loading'!AF62/100</f>
        <v>9.9900000000000003E-2</v>
      </c>
      <c r="AH62" s="16">
        <f>$F62*'Lines - Loading'!AG62/100</f>
        <v>9.9900000000000003E-2</v>
      </c>
      <c r="AI62" s="16">
        <f>$F62*'Lines - Loading'!AH62/100</f>
        <v>9.9900000000000003E-2</v>
      </c>
      <c r="AJ62" s="16">
        <f>$F62*'Lines - Loading'!AI62/100</f>
        <v>9.9900000000000003E-2</v>
      </c>
      <c r="AK62" s="16">
        <f>$F62*'Lines - Loading'!AJ62/100</f>
        <v>9.9900000000000003E-2</v>
      </c>
      <c r="AL62" s="16">
        <f>$F62*'Lines - Loading'!AK62/100</f>
        <v>9.9900000000000003E-2</v>
      </c>
      <c r="AM62" s="16">
        <f>$F62*'Lines - Loading'!AL62/100</f>
        <v>9.9900000000000003E-2</v>
      </c>
      <c r="AN62" s="16">
        <f>$F62*'Lines - Loading'!AM62/100</f>
        <v>9.9900000000000003E-2</v>
      </c>
      <c r="AO62" s="16">
        <f>$F62*'Lines - Loading'!AN62/100</f>
        <v>9.9900000000000003E-2</v>
      </c>
      <c r="AP62" s="16">
        <f>$F62*'Lines - Loading'!AO62/100</f>
        <v>9.9900000000000003E-2</v>
      </c>
      <c r="AQ62" s="37">
        <f>$F62*'Lines - Loading'!AP62/100</f>
        <v>9.9900000000000003E-2</v>
      </c>
      <c r="AR62" s="37">
        <f>$F62*'Lines - Loading'!AQ62/100</f>
        <v>9.9900000000000003E-2</v>
      </c>
      <c r="AS62" s="16"/>
      <c r="AT62" s="16">
        <f t="shared" ref="AT62:BI62" si="17">AT61</f>
        <v>999</v>
      </c>
      <c r="AU62" s="16">
        <f t="shared" si="17"/>
        <v>999</v>
      </c>
      <c r="AV62" s="16">
        <f t="shared" si="17"/>
        <v>999</v>
      </c>
      <c r="AW62" s="16">
        <f t="shared" si="17"/>
        <v>999</v>
      </c>
      <c r="AX62" s="16">
        <f t="shared" si="17"/>
        <v>999</v>
      </c>
      <c r="AY62" s="16">
        <f t="shared" si="17"/>
        <v>999</v>
      </c>
      <c r="AZ62" s="16">
        <f t="shared" si="17"/>
        <v>999</v>
      </c>
      <c r="BA62" s="16">
        <f t="shared" si="17"/>
        <v>999</v>
      </c>
      <c r="BB62" s="16">
        <f t="shared" si="17"/>
        <v>999</v>
      </c>
      <c r="BC62" s="16">
        <f t="shared" si="17"/>
        <v>999</v>
      </c>
      <c r="BD62" s="16">
        <f t="shared" si="17"/>
        <v>999</v>
      </c>
      <c r="BE62" s="16">
        <f t="shared" si="17"/>
        <v>999</v>
      </c>
      <c r="BF62" s="16">
        <f t="shared" si="17"/>
        <v>999</v>
      </c>
      <c r="BG62" s="16">
        <f t="shared" si="17"/>
        <v>999</v>
      </c>
      <c r="BH62" s="16">
        <f t="shared" si="17"/>
        <v>999</v>
      </c>
      <c r="BI62" s="16">
        <f t="shared" si="17"/>
        <v>999</v>
      </c>
      <c r="BJ62" s="16"/>
      <c r="BK62" s="16"/>
      <c r="BL62" s="16"/>
      <c r="BM62" s="16"/>
      <c r="BN62" s="16"/>
    </row>
    <row r="63" spans="4:66" ht="15" customHeight="1" x14ac:dyDescent="0.25">
      <c r="D63" s="2" t="str">
        <f>'Lines - Loading'!C63</f>
        <v>stevenscroft33kv</v>
      </c>
      <c r="E63" s="87" t="str">
        <f>'Lines - Loading'!E63</f>
        <v>STCR0G-_2</v>
      </c>
      <c r="F63" s="36">
        <v>999</v>
      </c>
      <c r="H63" s="16">
        <f>$F63*'Lines - Loading'!G63/100</f>
        <v>0</v>
      </c>
      <c r="I63" s="16">
        <f>$F63*'Lines - Loading'!H63/100</f>
        <v>0</v>
      </c>
      <c r="J63" s="16">
        <f>$F63*'Lines - Loading'!I63/100</f>
        <v>9.9900000000000003E-2</v>
      </c>
      <c r="K63" s="16">
        <f>$F63*'Lines - Loading'!J63/100</f>
        <v>9.9900000000000003E-2</v>
      </c>
      <c r="L63" s="16">
        <f>$F63*'Lines - Loading'!K63/100</f>
        <v>9.9900000000000003E-2</v>
      </c>
      <c r="M63" s="16">
        <f>$F63*'Lines - Loading'!L63/100</f>
        <v>9.9900000000000003E-2</v>
      </c>
      <c r="N63" s="16">
        <f>$F63*'Lines - Loading'!M63/100</f>
        <v>9.9900000000000003E-2</v>
      </c>
      <c r="O63" s="16">
        <f>$F63*'Lines - Loading'!N63/100</f>
        <v>9.9900000000000003E-2</v>
      </c>
      <c r="P63" s="16">
        <f>$F63*'Lines - Loading'!O63/100</f>
        <v>9.9900000000000003E-2</v>
      </c>
      <c r="Q63" s="16">
        <f>$F63*'Lines - Loading'!P63/100</f>
        <v>9.9900000000000003E-2</v>
      </c>
      <c r="R63" s="16">
        <f>$F63*'Lines - Loading'!Q63/100</f>
        <v>9.9900000000000003E-2</v>
      </c>
      <c r="S63" s="16">
        <f>$F63*'Lines - Loading'!R63/100</f>
        <v>9.9900000000000003E-2</v>
      </c>
      <c r="T63" s="16">
        <f>$F63*'Lines - Loading'!S63/100</f>
        <v>9.9900000000000003E-2</v>
      </c>
      <c r="U63" s="16">
        <f>$F63*'Lines - Loading'!T63/100</f>
        <v>9.9900000000000003E-2</v>
      </c>
      <c r="V63" s="16">
        <f>$F63*'Lines - Loading'!U63/100</f>
        <v>9.9900000000000003E-2</v>
      </c>
      <c r="W63" s="16">
        <f>$F63*'Lines - Loading'!V63/100</f>
        <v>9.9900000000000003E-2</v>
      </c>
      <c r="X63" s="40">
        <f>$F63*'Lines - Loading'!W63/100</f>
        <v>9.9900000000000003E-2</v>
      </c>
      <c r="Y63" s="16">
        <f>$F63*'Lines - Loading'!X63/100</f>
        <v>9.9900000000000003E-2</v>
      </c>
      <c r="Z63" s="16">
        <f>$F63*'Lines - Loading'!Y63/100</f>
        <v>9.9900000000000003E-2</v>
      </c>
      <c r="AA63" s="16">
        <f>$F63*'Lines - Loading'!Z63/100</f>
        <v>9.9900000000000003E-2</v>
      </c>
      <c r="AB63" s="16">
        <f>$F63*'Lines - Loading'!AA63/100</f>
        <v>9.9900000000000003E-2</v>
      </c>
      <c r="AC63" s="16">
        <f>$F63*'Lines - Loading'!AB63/100</f>
        <v>9.9900000000000003E-2</v>
      </c>
      <c r="AD63" s="16">
        <f>$F63*'Lines - Loading'!AC63/100</f>
        <v>9.9900000000000003E-2</v>
      </c>
      <c r="AE63" s="16">
        <f>$F63*'Lines - Loading'!AD63/100</f>
        <v>9.9900000000000003E-2</v>
      </c>
      <c r="AF63" s="16">
        <f>$F63*'Lines - Loading'!AE63/100</f>
        <v>9.9900000000000003E-2</v>
      </c>
      <c r="AG63" s="16">
        <f>$F63*'Lines - Loading'!AF63/100</f>
        <v>9.9900000000000003E-2</v>
      </c>
      <c r="AH63" s="16">
        <f>$F63*'Lines - Loading'!AG63/100</f>
        <v>9.9900000000000003E-2</v>
      </c>
      <c r="AI63" s="16">
        <f>$F63*'Lines - Loading'!AH63/100</f>
        <v>9.9900000000000003E-2</v>
      </c>
      <c r="AJ63" s="16">
        <f>$F63*'Lines - Loading'!AI63/100</f>
        <v>9.9900000000000003E-2</v>
      </c>
      <c r="AK63" s="16">
        <f>$F63*'Lines - Loading'!AJ63/100</f>
        <v>9.9900000000000003E-2</v>
      </c>
      <c r="AL63" s="16">
        <f>$F63*'Lines - Loading'!AK63/100</f>
        <v>9.9900000000000003E-2</v>
      </c>
      <c r="AM63" s="16">
        <f>$F63*'Lines - Loading'!AL63/100</f>
        <v>9.9900000000000003E-2</v>
      </c>
      <c r="AN63" s="16">
        <f>$F63*'Lines - Loading'!AM63/100</f>
        <v>9.9900000000000003E-2</v>
      </c>
      <c r="AO63" s="16">
        <f>$F63*'Lines - Loading'!AN63/100</f>
        <v>9.9900000000000003E-2</v>
      </c>
      <c r="AP63" s="16">
        <f>$F63*'Lines - Loading'!AO63/100</f>
        <v>9.9900000000000003E-2</v>
      </c>
      <c r="AQ63" s="37">
        <f>$F63*'Lines - Loading'!AP63/100</f>
        <v>9.9900000000000003E-2</v>
      </c>
      <c r="AR63" s="37">
        <f>$F63*'Lines - Loading'!AQ63/100</f>
        <v>9.9900000000000003E-2</v>
      </c>
      <c r="AS63" s="16"/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/>
      <c r="BK63" s="16"/>
      <c r="BL63" s="16"/>
      <c r="BM63" s="16"/>
      <c r="BN63" s="16"/>
    </row>
    <row r="64" spans="4:66" ht="15" customHeight="1" x14ac:dyDescent="0.25">
      <c r="D64" s="2" t="str">
        <f>'Lines - Loading'!C64</f>
        <v>stevenscroft33kv</v>
      </c>
      <c r="E64" s="87" t="str">
        <f>'Lines - Loading'!E64</f>
        <v>STCR0G-_1</v>
      </c>
      <c r="F64" s="36">
        <v>999</v>
      </c>
      <c r="H64" s="16">
        <f>$F64*'Lines - Loading'!G64/100</f>
        <v>0</v>
      </c>
      <c r="I64" s="16">
        <f>$F64*'Lines - Loading'!H64/100</f>
        <v>0</v>
      </c>
      <c r="J64" s="16">
        <f>$F64*'Lines - Loading'!I64/100</f>
        <v>9.9900000000000003E-2</v>
      </c>
      <c r="K64" s="16">
        <f>$F64*'Lines - Loading'!J64/100</f>
        <v>9.9900000000000003E-2</v>
      </c>
      <c r="L64" s="16">
        <f>$F64*'Lines - Loading'!K64/100</f>
        <v>9.9900000000000003E-2</v>
      </c>
      <c r="M64" s="16">
        <f>$F64*'Lines - Loading'!L64/100</f>
        <v>9.9900000000000003E-2</v>
      </c>
      <c r="N64" s="16">
        <f>$F64*'Lines - Loading'!M64/100</f>
        <v>9.9900000000000003E-2</v>
      </c>
      <c r="O64" s="16">
        <f>$F64*'Lines - Loading'!N64/100</f>
        <v>9.9900000000000003E-2</v>
      </c>
      <c r="P64" s="16">
        <f>$F64*'Lines - Loading'!O64/100</f>
        <v>9.9900000000000003E-2</v>
      </c>
      <c r="Q64" s="16">
        <f>$F64*'Lines - Loading'!P64/100</f>
        <v>9.9900000000000003E-2</v>
      </c>
      <c r="R64" s="16">
        <f>$F64*'Lines - Loading'!Q64/100</f>
        <v>9.9900000000000003E-2</v>
      </c>
      <c r="S64" s="16">
        <f>$F64*'Lines - Loading'!R64/100</f>
        <v>9.9900000000000003E-2</v>
      </c>
      <c r="T64" s="16">
        <f>$F64*'Lines - Loading'!S64/100</f>
        <v>9.9900000000000003E-2</v>
      </c>
      <c r="U64" s="16">
        <f>$F64*'Lines - Loading'!T64/100</f>
        <v>9.9900000000000003E-2</v>
      </c>
      <c r="V64" s="16">
        <f>$F64*'Lines - Loading'!U64/100</f>
        <v>9.9900000000000003E-2</v>
      </c>
      <c r="W64" s="16">
        <f>$F64*'Lines - Loading'!V64/100</f>
        <v>9.9900000000000003E-2</v>
      </c>
      <c r="X64" s="40">
        <f>$F64*'Lines - Loading'!W64/100</f>
        <v>9.9900000000000003E-2</v>
      </c>
      <c r="Y64" s="16">
        <f>$F64*'Lines - Loading'!X64/100</f>
        <v>9.9900000000000003E-2</v>
      </c>
      <c r="Z64" s="16">
        <f>$F64*'Lines - Loading'!Y64/100</f>
        <v>9.9900000000000003E-2</v>
      </c>
      <c r="AA64" s="16">
        <f>$F64*'Lines - Loading'!Z64/100</f>
        <v>9.9900000000000003E-2</v>
      </c>
      <c r="AB64" s="16">
        <f>$F64*'Lines - Loading'!AA64/100</f>
        <v>9.9900000000000003E-2</v>
      </c>
      <c r="AC64" s="16">
        <f>$F64*'Lines - Loading'!AB64/100</f>
        <v>9.9900000000000003E-2</v>
      </c>
      <c r="AD64" s="16">
        <f>$F64*'Lines - Loading'!AC64/100</f>
        <v>9.9900000000000003E-2</v>
      </c>
      <c r="AE64" s="16">
        <f>$F64*'Lines - Loading'!AD64/100</f>
        <v>9.9900000000000003E-2</v>
      </c>
      <c r="AF64" s="16">
        <f>$F64*'Lines - Loading'!AE64/100</f>
        <v>9.9900000000000003E-2</v>
      </c>
      <c r="AG64" s="16">
        <f>$F64*'Lines - Loading'!AF64/100</f>
        <v>9.9900000000000003E-2</v>
      </c>
      <c r="AH64" s="16">
        <f>$F64*'Lines - Loading'!AG64/100</f>
        <v>9.9900000000000003E-2</v>
      </c>
      <c r="AI64" s="16">
        <f>$F64*'Lines - Loading'!AH64/100</f>
        <v>9.9900000000000003E-2</v>
      </c>
      <c r="AJ64" s="16">
        <f>$F64*'Lines - Loading'!AI64/100</f>
        <v>9.9900000000000003E-2</v>
      </c>
      <c r="AK64" s="16">
        <f>$F64*'Lines - Loading'!AJ64/100</f>
        <v>9.9900000000000003E-2</v>
      </c>
      <c r="AL64" s="16">
        <f>$F64*'Lines - Loading'!AK64/100</f>
        <v>9.9900000000000003E-2</v>
      </c>
      <c r="AM64" s="16">
        <f>$F64*'Lines - Loading'!AL64/100</f>
        <v>9.9900000000000003E-2</v>
      </c>
      <c r="AN64" s="16">
        <f>$F64*'Lines - Loading'!AM64/100</f>
        <v>9.9900000000000003E-2</v>
      </c>
      <c r="AO64" s="16">
        <f>$F64*'Lines - Loading'!AN64/100</f>
        <v>9.9900000000000003E-2</v>
      </c>
      <c r="AP64" s="16">
        <f>$F64*'Lines - Loading'!AO64/100</f>
        <v>9.9900000000000003E-2</v>
      </c>
      <c r="AQ64" s="37">
        <f>$F64*'Lines - Loading'!AP64/100</f>
        <v>9.9900000000000003E-2</v>
      </c>
      <c r="AR64" s="37">
        <f>$F64*'Lines - Loading'!AQ64/100</f>
        <v>9.9900000000000003E-2</v>
      </c>
      <c r="AS64" s="16"/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/>
      <c r="BK64" s="16"/>
      <c r="BL64" s="16"/>
      <c r="BM64" s="16"/>
      <c r="BN64" s="16"/>
    </row>
    <row r="65" spans="4:66" ht="15" customHeight="1" x14ac:dyDescent="0.25">
      <c r="D65" s="2" t="str">
        <f>'Lines - Loading'!C65</f>
        <v>stevenscroft33kv</v>
      </c>
      <c r="E65" s="87" t="str">
        <f>'Lines - Loading'!E65</f>
        <v>STRC0G-_STCRLVT</v>
      </c>
      <c r="F65" s="36">
        <v>999</v>
      </c>
      <c r="H65" s="16">
        <f>$F65*'Lines - Loading'!G65/100</f>
        <v>9.9900000000000003E-2</v>
      </c>
      <c r="I65" s="16">
        <f>$F65*'Lines - Loading'!H65/100</f>
        <v>9.9900000000000003E-2</v>
      </c>
      <c r="J65" s="16">
        <f>$F65*'Lines - Loading'!I65/100</f>
        <v>9.9900000000000003E-2</v>
      </c>
      <c r="K65" s="16">
        <f>$F65*'Lines - Loading'!J65/100</f>
        <v>9.9900000000000003E-2</v>
      </c>
      <c r="L65" s="16">
        <f>$F65*'Lines - Loading'!K65/100</f>
        <v>9.9900000000000003E-2</v>
      </c>
      <c r="M65" s="16">
        <f>$F65*'Lines - Loading'!L65/100</f>
        <v>9.9900000000000003E-2</v>
      </c>
      <c r="N65" s="16">
        <f>$F65*'Lines - Loading'!M65/100</f>
        <v>9.9900000000000003E-2</v>
      </c>
      <c r="O65" s="16">
        <f>$F65*'Lines - Loading'!N65/100</f>
        <v>9.9900000000000003E-2</v>
      </c>
      <c r="P65" s="16">
        <f>$F65*'Lines - Loading'!O65/100</f>
        <v>9.9900000000000003E-2</v>
      </c>
      <c r="Q65" s="16">
        <f>$F65*'Lines - Loading'!P65/100</f>
        <v>9.9900000000000003E-2</v>
      </c>
      <c r="R65" s="16">
        <f>$F65*'Lines - Loading'!Q65/100</f>
        <v>9.9900000000000003E-2</v>
      </c>
      <c r="S65" s="16">
        <f>$F65*'Lines - Loading'!R65/100</f>
        <v>9.9900000000000003E-2</v>
      </c>
      <c r="T65" s="16">
        <f>$F65*'Lines - Loading'!S65/100</f>
        <v>9.9900000000000003E-2</v>
      </c>
      <c r="U65" s="16">
        <f>$F65*'Lines - Loading'!T65/100</f>
        <v>9.9900000000000003E-2</v>
      </c>
      <c r="V65" s="16">
        <f>$F65*'Lines - Loading'!U65/100</f>
        <v>9.9900000000000003E-2</v>
      </c>
      <c r="W65" s="16">
        <f>$F65*'Lines - Loading'!V65/100</f>
        <v>9.9900000000000003E-2</v>
      </c>
      <c r="X65" s="40">
        <f>$F65*'Lines - Loading'!W65/100</f>
        <v>9.9900000000000003E-2</v>
      </c>
      <c r="Y65" s="16">
        <f>$F65*'Lines - Loading'!X65/100</f>
        <v>9.9900000000000003E-2</v>
      </c>
      <c r="Z65" s="16">
        <f>$F65*'Lines - Loading'!Y65/100</f>
        <v>9.9900000000000003E-2</v>
      </c>
      <c r="AA65" s="16">
        <f>$F65*'Lines - Loading'!Z65/100</f>
        <v>9.9900000000000003E-2</v>
      </c>
      <c r="AB65" s="16">
        <f>$F65*'Lines - Loading'!AA65/100</f>
        <v>9.9900000000000003E-2</v>
      </c>
      <c r="AC65" s="16">
        <f>$F65*'Lines - Loading'!AB65/100</f>
        <v>9.9900000000000003E-2</v>
      </c>
      <c r="AD65" s="16">
        <f>$F65*'Lines - Loading'!AC65/100</f>
        <v>9.9900000000000003E-2</v>
      </c>
      <c r="AE65" s="16">
        <f>$F65*'Lines - Loading'!AD65/100</f>
        <v>9.9900000000000003E-2</v>
      </c>
      <c r="AF65" s="16">
        <f>$F65*'Lines - Loading'!AE65/100</f>
        <v>9.9900000000000003E-2</v>
      </c>
      <c r="AG65" s="16">
        <f>$F65*'Lines - Loading'!AF65/100</f>
        <v>9.9900000000000003E-2</v>
      </c>
      <c r="AH65" s="16">
        <f>$F65*'Lines - Loading'!AG65/100</f>
        <v>9.9900000000000003E-2</v>
      </c>
      <c r="AI65" s="16">
        <f>$F65*'Lines - Loading'!AH65/100</f>
        <v>9.9900000000000003E-2</v>
      </c>
      <c r="AJ65" s="16">
        <f>$F65*'Lines - Loading'!AI65/100</f>
        <v>9.9900000000000003E-2</v>
      </c>
      <c r="AK65" s="16">
        <f>$F65*'Lines - Loading'!AJ65/100</f>
        <v>9.9900000000000003E-2</v>
      </c>
      <c r="AL65" s="16">
        <f>$F65*'Lines - Loading'!AK65/100</f>
        <v>9.9900000000000003E-2</v>
      </c>
      <c r="AM65" s="16">
        <f>$F65*'Lines - Loading'!AL65/100</f>
        <v>9.9900000000000003E-2</v>
      </c>
      <c r="AN65" s="16">
        <f>$F65*'Lines - Loading'!AM65/100</f>
        <v>9.9900000000000003E-2</v>
      </c>
      <c r="AO65" s="16">
        <f>$F65*'Lines - Loading'!AN65/100</f>
        <v>9.9900000000000003E-2</v>
      </c>
      <c r="AP65" s="16">
        <f>$F65*'Lines - Loading'!AO65/100</f>
        <v>9.9900000000000003E-2</v>
      </c>
      <c r="AQ65" s="37">
        <f>$F65*'Lines - Loading'!AP65/100</f>
        <v>9.9900000000000003E-2</v>
      </c>
      <c r="AR65" s="37">
        <f>$F65*'Lines - Loading'!AQ65/100</f>
        <v>9.9900000000000003E-2</v>
      </c>
      <c r="AS65" s="16"/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/>
      <c r="BK65" s="16"/>
      <c r="BL65" s="16"/>
      <c r="BM65" s="16"/>
      <c r="BN65" s="16"/>
    </row>
    <row r="66" spans="4:66" ht="15" customHeight="1" x14ac:dyDescent="0.25">
      <c r="D66" s="2" t="str">
        <f>'Lines - Loading'!C66</f>
        <v>stevenscroft33kv</v>
      </c>
      <c r="E66" s="87" t="str">
        <f>'Lines - Loading'!E66</f>
        <v>STCR_AUX</v>
      </c>
      <c r="F66" s="36">
        <v>999</v>
      </c>
      <c r="H66" s="16">
        <f>$F66*'Lines - Loading'!G66/100</f>
        <v>9.9900000000000003E-2</v>
      </c>
      <c r="I66" s="16">
        <f>$F66*'Lines - Loading'!H66/100</f>
        <v>9.9900000000000003E-2</v>
      </c>
      <c r="J66" s="16">
        <f>$F66*'Lines - Loading'!I66/100</f>
        <v>9.9900000000000003E-2</v>
      </c>
      <c r="K66" s="16">
        <f>$F66*'Lines - Loading'!J66/100</f>
        <v>9.9900000000000003E-2</v>
      </c>
      <c r="L66" s="16">
        <f>$F66*'Lines - Loading'!K66/100</f>
        <v>9.9900000000000003E-2</v>
      </c>
      <c r="M66" s="16">
        <f>$F66*'Lines - Loading'!L66/100</f>
        <v>9.9900000000000003E-2</v>
      </c>
      <c r="N66" s="16">
        <f>$F66*'Lines - Loading'!M66/100</f>
        <v>9.9900000000000003E-2</v>
      </c>
      <c r="O66" s="16">
        <f>$F66*'Lines - Loading'!N66/100</f>
        <v>9.9900000000000003E-2</v>
      </c>
      <c r="P66" s="16">
        <f>$F66*'Lines - Loading'!O66/100</f>
        <v>9.9900000000000003E-2</v>
      </c>
      <c r="Q66" s="16">
        <f>$F66*'Lines - Loading'!P66/100</f>
        <v>9.9900000000000003E-2</v>
      </c>
      <c r="R66" s="16">
        <f>$F66*'Lines - Loading'!Q66/100</f>
        <v>9.9900000000000003E-2</v>
      </c>
      <c r="S66" s="16">
        <f>$F66*'Lines - Loading'!R66/100</f>
        <v>9.9900000000000003E-2</v>
      </c>
      <c r="T66" s="16">
        <f>$F66*'Lines - Loading'!S66/100</f>
        <v>9.9900000000000003E-2</v>
      </c>
      <c r="U66" s="16">
        <f>$F66*'Lines - Loading'!T66/100</f>
        <v>9.9900000000000003E-2</v>
      </c>
      <c r="V66" s="16">
        <f>$F66*'Lines - Loading'!U66/100</f>
        <v>9.9900000000000003E-2</v>
      </c>
      <c r="W66" s="16">
        <f>$F66*'Lines - Loading'!V66/100</f>
        <v>9.9900000000000003E-2</v>
      </c>
      <c r="X66" s="40">
        <f>$F66*'Lines - Loading'!W66/100</f>
        <v>9.9900000000000003E-2</v>
      </c>
      <c r="Y66" s="16">
        <f>$F66*'Lines - Loading'!X66/100</f>
        <v>9.9900000000000003E-2</v>
      </c>
      <c r="Z66" s="16">
        <f>$F66*'Lines - Loading'!Y66/100</f>
        <v>9.9900000000000003E-2</v>
      </c>
      <c r="AA66" s="16">
        <f>$F66*'Lines - Loading'!Z66/100</f>
        <v>9.9900000000000003E-2</v>
      </c>
      <c r="AB66" s="16">
        <f>$F66*'Lines - Loading'!AA66/100</f>
        <v>9.9900000000000003E-2</v>
      </c>
      <c r="AC66" s="16">
        <f>$F66*'Lines - Loading'!AB66/100</f>
        <v>9.9900000000000003E-2</v>
      </c>
      <c r="AD66" s="16">
        <f>$F66*'Lines - Loading'!AC66/100</f>
        <v>9.9900000000000003E-2</v>
      </c>
      <c r="AE66" s="16">
        <f>$F66*'Lines - Loading'!AD66/100</f>
        <v>9.9900000000000003E-2</v>
      </c>
      <c r="AF66" s="16">
        <f>$F66*'Lines - Loading'!AE66/100</f>
        <v>9.9900000000000003E-2</v>
      </c>
      <c r="AG66" s="16">
        <f>$F66*'Lines - Loading'!AF66/100</f>
        <v>9.9900000000000003E-2</v>
      </c>
      <c r="AH66" s="16">
        <f>$F66*'Lines - Loading'!AG66/100</f>
        <v>9.9900000000000003E-2</v>
      </c>
      <c r="AI66" s="16">
        <f>$F66*'Lines - Loading'!AH66/100</f>
        <v>9.9900000000000003E-2</v>
      </c>
      <c r="AJ66" s="16">
        <f>$F66*'Lines - Loading'!AI66/100</f>
        <v>9.9900000000000003E-2</v>
      </c>
      <c r="AK66" s="16">
        <f>$F66*'Lines - Loading'!AJ66/100</f>
        <v>9.9900000000000003E-2</v>
      </c>
      <c r="AL66" s="16">
        <f>$F66*'Lines - Loading'!AK66/100</f>
        <v>9.9900000000000003E-2</v>
      </c>
      <c r="AM66" s="16">
        <f>$F66*'Lines - Loading'!AL66/100</f>
        <v>9.9900000000000003E-2</v>
      </c>
      <c r="AN66" s="16">
        <f>$F66*'Lines - Loading'!AM66/100</f>
        <v>9.9900000000000003E-2</v>
      </c>
      <c r="AO66" s="16">
        <f>$F66*'Lines - Loading'!AN66/100</f>
        <v>9.9900000000000003E-2</v>
      </c>
      <c r="AP66" s="16">
        <f>$F66*'Lines - Loading'!AO66/100</f>
        <v>9.9900000000000003E-2</v>
      </c>
      <c r="AQ66" s="37">
        <f>$F66*'Lines - Loading'!AP66/100</f>
        <v>9.9900000000000003E-2</v>
      </c>
      <c r="AR66" s="37">
        <f>$F66*'Lines - Loading'!AQ66/100</f>
        <v>9.9900000000000003E-2</v>
      </c>
      <c r="AS66" s="16"/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/>
      <c r="BK66" s="16"/>
      <c r="BL66" s="16"/>
      <c r="BM66" s="16"/>
      <c r="BN66" s="16"/>
    </row>
    <row r="67" spans="4:66" ht="15" customHeight="1" x14ac:dyDescent="0.25">
      <c r="D67" s="2" t="str">
        <f>'Lines - Loading'!C67</f>
        <v>stevenscroft33kv</v>
      </c>
      <c r="E67" s="87" t="str">
        <f>'Lines - Loading'!E67</f>
        <v xml:space="preserve">STCR_DIESEL </v>
      </c>
      <c r="F67" s="36">
        <v>999</v>
      </c>
      <c r="H67" s="16">
        <f>$F67*'Lines - Loading'!G67/100</f>
        <v>9.9900000000000003E-2</v>
      </c>
      <c r="I67" s="16">
        <f>$F67*'Lines - Loading'!H67/100</f>
        <v>9.9900000000000003E-2</v>
      </c>
      <c r="J67" s="16">
        <f>$F67*'Lines - Loading'!I67/100</f>
        <v>0</v>
      </c>
      <c r="K67" s="16">
        <f>$F67*'Lines - Loading'!J67/100</f>
        <v>0</v>
      </c>
      <c r="L67" s="16">
        <f>$F67*'Lines - Loading'!K67/100</f>
        <v>0</v>
      </c>
      <c r="M67" s="16">
        <f>$F67*'Lines - Loading'!L67/100</f>
        <v>0</v>
      </c>
      <c r="N67" s="16">
        <f>$F67*'Lines - Loading'!M67/100</f>
        <v>0</v>
      </c>
      <c r="O67" s="16">
        <f>$F67*'Lines - Loading'!N67/100</f>
        <v>0</v>
      </c>
      <c r="P67" s="16">
        <f>$F67*'Lines - Loading'!O67/100</f>
        <v>0</v>
      </c>
      <c r="Q67" s="16">
        <f>$F67*'Lines - Loading'!P67/100</f>
        <v>0</v>
      </c>
      <c r="R67" s="16">
        <f>$F67*'Lines - Loading'!Q67/100</f>
        <v>0</v>
      </c>
      <c r="S67" s="16">
        <f>$F67*'Lines - Loading'!R67/100</f>
        <v>0</v>
      </c>
      <c r="T67" s="16">
        <f>$F67*'Lines - Loading'!S67/100</f>
        <v>0</v>
      </c>
      <c r="U67" s="16">
        <f>$F67*'Lines - Loading'!T67/100</f>
        <v>0</v>
      </c>
      <c r="V67" s="16">
        <f>$F67*'Lines - Loading'!U67/100</f>
        <v>0</v>
      </c>
      <c r="W67" s="16">
        <f>$F67*'Lines - Loading'!V67/100</f>
        <v>0</v>
      </c>
      <c r="X67" s="40">
        <f>$F67*'Lines - Loading'!W67/100</f>
        <v>0</v>
      </c>
      <c r="Y67" s="16">
        <f>$F67*'Lines - Loading'!X67/100</f>
        <v>0</v>
      </c>
      <c r="Z67" s="16">
        <f>$F67*'Lines - Loading'!Y67/100</f>
        <v>0</v>
      </c>
      <c r="AA67" s="16">
        <f>$F67*'Lines - Loading'!Z67/100</f>
        <v>0</v>
      </c>
      <c r="AB67" s="16">
        <f>$F67*'Lines - Loading'!AA67/100</f>
        <v>0</v>
      </c>
      <c r="AC67" s="16">
        <f>$F67*'Lines - Loading'!AB67/100</f>
        <v>0</v>
      </c>
      <c r="AD67" s="16">
        <f>$F67*'Lines - Loading'!AC67/100</f>
        <v>0</v>
      </c>
      <c r="AE67" s="16">
        <f>$F67*'Lines - Loading'!AD67/100</f>
        <v>0</v>
      </c>
      <c r="AF67" s="16">
        <f>$F67*'Lines - Loading'!AE67/100</f>
        <v>0</v>
      </c>
      <c r="AG67" s="16">
        <f>$F67*'Lines - Loading'!AF67/100</f>
        <v>0</v>
      </c>
      <c r="AH67" s="16">
        <f>$F67*'Lines - Loading'!AG67/100</f>
        <v>0</v>
      </c>
      <c r="AI67" s="16">
        <f>$F67*'Lines - Loading'!AH67/100</f>
        <v>0</v>
      </c>
      <c r="AJ67" s="16">
        <f>$F67*'Lines - Loading'!AI67/100</f>
        <v>0</v>
      </c>
      <c r="AK67" s="16">
        <f>$F67*'Lines - Loading'!AJ67/100</f>
        <v>0</v>
      </c>
      <c r="AL67" s="16">
        <f>$F67*'Lines - Loading'!AK67/100</f>
        <v>0</v>
      </c>
      <c r="AM67" s="16">
        <f>$F67*'Lines - Loading'!AL67/100</f>
        <v>0</v>
      </c>
      <c r="AN67" s="16">
        <f>$F67*'Lines - Loading'!AM67/100</f>
        <v>0</v>
      </c>
      <c r="AO67" s="16">
        <f>$F67*'Lines - Loading'!AN67/100</f>
        <v>0</v>
      </c>
      <c r="AP67" s="16">
        <f>$F67*'Lines - Loading'!AO67/100</f>
        <v>0</v>
      </c>
      <c r="AQ67" s="37">
        <f>$F67*'Lines - Loading'!AP67/100</f>
        <v>0</v>
      </c>
      <c r="AR67" s="37">
        <f>$F67*'Lines - Loading'!AQ67/100</f>
        <v>0</v>
      </c>
      <c r="AS67" s="16"/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/>
      <c r="BK67" s="16"/>
      <c r="BL67" s="16"/>
      <c r="BM67" s="16"/>
      <c r="BN67" s="16"/>
    </row>
    <row r="68" spans="4:66" ht="15" customHeight="1" x14ac:dyDescent="0.25">
      <c r="D68" s="2" t="str">
        <f>'Lines - Loading'!C68</f>
        <v>minsca33kv</v>
      </c>
      <c r="E68" s="87" t="str">
        <f>'Lines - Loading'!E68</f>
        <v>MINS3-</v>
      </c>
      <c r="F68" s="36">
        <v>999</v>
      </c>
      <c r="H68" s="16">
        <f>$F68*'Lines - Loading'!G68/100</f>
        <v>0</v>
      </c>
      <c r="I68" s="16">
        <f>$F68*'Lines - Loading'!H68/100</f>
        <v>0</v>
      </c>
      <c r="J68" s="16">
        <f>$F68*'Lines - Loading'!I68/100</f>
        <v>0</v>
      </c>
      <c r="K68" s="16">
        <f>$F68*'Lines - Loading'!J68/100</f>
        <v>0</v>
      </c>
      <c r="L68" s="16">
        <f>$F68*'Lines - Loading'!K68/100</f>
        <v>9.9900000000000003E-2</v>
      </c>
      <c r="M68" s="16">
        <f>$F68*'Lines - Loading'!L68/100</f>
        <v>9.9900000000000003E-2</v>
      </c>
      <c r="N68" s="16">
        <f>$F68*'Lines - Loading'!M68/100</f>
        <v>9.9900000000000003E-2</v>
      </c>
      <c r="O68" s="16">
        <f>$F68*'Lines - Loading'!N68/100</f>
        <v>9.9900000000000003E-2</v>
      </c>
      <c r="P68" s="16">
        <f>$F68*'Lines - Loading'!O68/100</f>
        <v>9.9900000000000003E-2</v>
      </c>
      <c r="Q68" s="16">
        <f>$F68*'Lines - Loading'!P68/100</f>
        <v>9.9900000000000003E-2</v>
      </c>
      <c r="R68" s="16">
        <f>$F68*'Lines - Loading'!Q68/100</f>
        <v>9.9900000000000003E-2</v>
      </c>
      <c r="S68" s="16">
        <f>$F68*'Lines - Loading'!R68/100</f>
        <v>9.9900000000000003E-2</v>
      </c>
      <c r="T68" s="16">
        <f>$F68*'Lines - Loading'!S68/100</f>
        <v>9.9900000000000003E-2</v>
      </c>
      <c r="U68" s="16">
        <f>$F68*'Lines - Loading'!T68/100</f>
        <v>9.9900000000000003E-2</v>
      </c>
      <c r="V68" s="16">
        <f>$F68*'Lines - Loading'!U68/100</f>
        <v>9.9900000000000003E-2</v>
      </c>
      <c r="W68" s="16">
        <f>$F68*'Lines - Loading'!V68/100</f>
        <v>9.9900000000000003E-2</v>
      </c>
      <c r="X68" s="40">
        <f>$F68*'Lines - Loading'!W68/100</f>
        <v>9.9900000000000003E-2</v>
      </c>
      <c r="Y68" s="16">
        <f>$F68*'Lines - Loading'!X68/100</f>
        <v>9.9900000000000003E-2</v>
      </c>
      <c r="Z68" s="16">
        <f>$F68*'Lines - Loading'!Y68/100</f>
        <v>9.9900000000000003E-2</v>
      </c>
      <c r="AA68" s="16">
        <f>$F68*'Lines - Loading'!Z68/100</f>
        <v>9.9900000000000003E-2</v>
      </c>
      <c r="AB68" s="16">
        <f>$F68*'Lines - Loading'!AA68/100</f>
        <v>9.9900000000000003E-2</v>
      </c>
      <c r="AC68" s="16">
        <f>$F68*'Lines - Loading'!AB68/100</f>
        <v>9.9900000000000003E-2</v>
      </c>
      <c r="AD68" s="16">
        <f>$F68*'Lines - Loading'!AC68/100</f>
        <v>9.9900000000000003E-2</v>
      </c>
      <c r="AE68" s="16">
        <f>$F68*'Lines - Loading'!AD68/100</f>
        <v>9.9900000000000003E-2</v>
      </c>
      <c r="AF68" s="16">
        <f>$F68*'Lines - Loading'!AE68/100</f>
        <v>9.9900000000000003E-2</v>
      </c>
      <c r="AG68" s="16">
        <f>$F68*'Lines - Loading'!AF68/100</f>
        <v>9.9900000000000003E-2</v>
      </c>
      <c r="AH68" s="16">
        <f>$F68*'Lines - Loading'!AG68/100</f>
        <v>9.9900000000000003E-2</v>
      </c>
      <c r="AI68" s="16">
        <f>$F68*'Lines - Loading'!AH68/100</f>
        <v>9.9900000000000003E-2</v>
      </c>
      <c r="AJ68" s="16">
        <f>$F68*'Lines - Loading'!AI68/100</f>
        <v>9.9900000000000003E-2</v>
      </c>
      <c r="AK68" s="16">
        <f>$F68*'Lines - Loading'!AJ68/100</f>
        <v>9.9900000000000003E-2</v>
      </c>
      <c r="AL68" s="16">
        <f>$F68*'Lines - Loading'!AK68/100</f>
        <v>9.9900000000000003E-2</v>
      </c>
      <c r="AM68" s="16">
        <f>$F68*'Lines - Loading'!AL68/100</f>
        <v>9.9900000000000003E-2</v>
      </c>
      <c r="AN68" s="16">
        <f>$F68*'Lines - Loading'!AM68/100</f>
        <v>9.9900000000000003E-2</v>
      </c>
      <c r="AO68" s="16">
        <f>$F68*'Lines - Loading'!AN68/100</f>
        <v>9.9900000000000003E-2</v>
      </c>
      <c r="AP68" s="16">
        <f>$F68*'Lines - Loading'!AO68/100</f>
        <v>9.9900000000000003E-2</v>
      </c>
      <c r="AQ68" s="37">
        <f>$F68*'Lines - Loading'!AP68/100</f>
        <v>9.9900000000000003E-2</v>
      </c>
      <c r="AR68" s="37">
        <f>$F68*'Lines - Loading'!AQ68/100</f>
        <v>9.9900000000000003E-2</v>
      </c>
      <c r="AS68" s="16"/>
      <c r="AT68" s="16">
        <f t="shared" ref="AT68:BI68" si="18">AT67</f>
        <v>999</v>
      </c>
      <c r="AU68" s="16">
        <f t="shared" si="18"/>
        <v>999</v>
      </c>
      <c r="AV68" s="16">
        <f t="shared" si="18"/>
        <v>999</v>
      </c>
      <c r="AW68" s="16">
        <f t="shared" si="18"/>
        <v>999</v>
      </c>
      <c r="AX68" s="16">
        <f t="shared" si="18"/>
        <v>999</v>
      </c>
      <c r="AY68" s="16">
        <f t="shared" si="18"/>
        <v>999</v>
      </c>
      <c r="AZ68" s="16">
        <f t="shared" si="18"/>
        <v>999</v>
      </c>
      <c r="BA68" s="16">
        <f t="shared" si="18"/>
        <v>999</v>
      </c>
      <c r="BB68" s="16">
        <f t="shared" si="18"/>
        <v>999</v>
      </c>
      <c r="BC68" s="16">
        <f t="shared" si="18"/>
        <v>999</v>
      </c>
      <c r="BD68" s="16">
        <f t="shared" si="18"/>
        <v>999</v>
      </c>
      <c r="BE68" s="16">
        <f t="shared" si="18"/>
        <v>999</v>
      </c>
      <c r="BF68" s="16">
        <f t="shared" si="18"/>
        <v>999</v>
      </c>
      <c r="BG68" s="16">
        <f t="shared" si="18"/>
        <v>999</v>
      </c>
      <c r="BH68" s="16">
        <f t="shared" si="18"/>
        <v>999</v>
      </c>
      <c r="BI68" s="16">
        <f t="shared" si="18"/>
        <v>999</v>
      </c>
      <c r="BJ68" s="16"/>
      <c r="BK68" s="16"/>
      <c r="BL68" s="16"/>
      <c r="BM68" s="16"/>
      <c r="BN68" s="16"/>
    </row>
    <row r="69" spans="4:66" ht="15" customHeight="1" x14ac:dyDescent="0.25">
      <c r="D69" s="2" t="str">
        <f>'Lines - Loading'!C69</f>
        <v>minsca33kv</v>
      </c>
      <c r="E69" s="87" t="str">
        <f>'Lines - Loading'!E69</f>
        <v>MINS3-_MINSC</v>
      </c>
      <c r="F69" s="36">
        <v>999</v>
      </c>
      <c r="H69" s="16">
        <f>$F69*'Lines - Loading'!G69/100</f>
        <v>0</v>
      </c>
      <c r="I69" s="16">
        <f>$F69*'Lines - Loading'!H69/100</f>
        <v>0</v>
      </c>
      <c r="J69" s="16">
        <f>$F69*'Lines - Loading'!I69/100</f>
        <v>0</v>
      </c>
      <c r="K69" s="16">
        <f>$F69*'Lines - Loading'!J69/100</f>
        <v>0</v>
      </c>
      <c r="L69" s="16">
        <f>$F69*'Lines - Loading'!K69/100</f>
        <v>0</v>
      </c>
      <c r="M69" s="16">
        <f>$F69*'Lines - Loading'!L69/100</f>
        <v>9.9900000000000003E-2</v>
      </c>
      <c r="N69" s="16">
        <f>$F69*'Lines - Loading'!M69/100</f>
        <v>9.9900000000000003E-2</v>
      </c>
      <c r="O69" s="16">
        <f>$F69*'Lines - Loading'!N69/100</f>
        <v>9.9900000000000003E-2</v>
      </c>
      <c r="P69" s="16">
        <f>$F69*'Lines - Loading'!O69/100</f>
        <v>9.9900000000000003E-2</v>
      </c>
      <c r="Q69" s="16">
        <f>$F69*'Lines - Loading'!P69/100</f>
        <v>9.9900000000000003E-2</v>
      </c>
      <c r="R69" s="16">
        <f>$F69*'Lines - Loading'!Q69/100</f>
        <v>9.9900000000000003E-2</v>
      </c>
      <c r="S69" s="16">
        <f>$F69*'Lines - Loading'!R69/100</f>
        <v>9.9900000000000003E-2</v>
      </c>
      <c r="T69" s="16">
        <f>$F69*'Lines - Loading'!S69/100</f>
        <v>9.9900000000000003E-2</v>
      </c>
      <c r="U69" s="16">
        <f>$F69*'Lines - Loading'!T69/100</f>
        <v>9.9900000000000003E-2</v>
      </c>
      <c r="V69" s="16">
        <f>$F69*'Lines - Loading'!U69/100</f>
        <v>9.9900000000000003E-2</v>
      </c>
      <c r="W69" s="16">
        <f>$F69*'Lines - Loading'!V69/100</f>
        <v>9.9900000000000003E-2</v>
      </c>
      <c r="X69" s="40">
        <f>$F69*'Lines - Loading'!W69/100</f>
        <v>9.9900000000000003E-2</v>
      </c>
      <c r="Y69" s="16">
        <f>$F69*'Lines - Loading'!X69/100</f>
        <v>9.9900000000000003E-2</v>
      </c>
      <c r="Z69" s="16">
        <f>$F69*'Lines - Loading'!Y69/100</f>
        <v>9.9900000000000003E-2</v>
      </c>
      <c r="AA69" s="16">
        <f>$F69*'Lines - Loading'!Z69/100</f>
        <v>9.9900000000000003E-2</v>
      </c>
      <c r="AB69" s="16">
        <f>$F69*'Lines - Loading'!AA69/100</f>
        <v>9.9900000000000003E-2</v>
      </c>
      <c r="AC69" s="16">
        <f>$F69*'Lines - Loading'!AB69/100</f>
        <v>9.9900000000000003E-2</v>
      </c>
      <c r="AD69" s="16">
        <f>$F69*'Lines - Loading'!AC69/100</f>
        <v>9.9900000000000003E-2</v>
      </c>
      <c r="AE69" s="16">
        <f>$F69*'Lines - Loading'!AD69/100</f>
        <v>9.9900000000000003E-2</v>
      </c>
      <c r="AF69" s="16">
        <f>$F69*'Lines - Loading'!AE69/100</f>
        <v>9.9900000000000003E-2</v>
      </c>
      <c r="AG69" s="16">
        <f>$F69*'Lines - Loading'!AF69/100</f>
        <v>9.9900000000000003E-2</v>
      </c>
      <c r="AH69" s="16">
        <f>$F69*'Lines - Loading'!AG69/100</f>
        <v>9.9900000000000003E-2</v>
      </c>
      <c r="AI69" s="16">
        <f>$F69*'Lines - Loading'!AH69/100</f>
        <v>9.9900000000000003E-2</v>
      </c>
      <c r="AJ69" s="16">
        <f>$F69*'Lines - Loading'!AI69/100</f>
        <v>9.9900000000000003E-2</v>
      </c>
      <c r="AK69" s="16">
        <f>$F69*'Lines - Loading'!AJ69/100</f>
        <v>9.9900000000000003E-2</v>
      </c>
      <c r="AL69" s="16">
        <f>$F69*'Lines - Loading'!AK69/100</f>
        <v>9.9900000000000003E-2</v>
      </c>
      <c r="AM69" s="16">
        <f>$F69*'Lines - Loading'!AL69/100</f>
        <v>9.9900000000000003E-2</v>
      </c>
      <c r="AN69" s="16">
        <f>$F69*'Lines - Loading'!AM69/100</f>
        <v>9.9900000000000003E-2</v>
      </c>
      <c r="AO69" s="16">
        <f>$F69*'Lines - Loading'!AN69/100</f>
        <v>9.9900000000000003E-2</v>
      </c>
      <c r="AP69" s="16">
        <f>$F69*'Lines - Loading'!AO69/100</f>
        <v>9.9900000000000003E-2</v>
      </c>
      <c r="AQ69" s="37">
        <f>$F69*'Lines - Loading'!AP69/100</f>
        <v>9.9900000000000003E-2</v>
      </c>
      <c r="AR69" s="37">
        <f>$F69*'Lines - Loading'!AQ69/100</f>
        <v>9.9900000000000003E-2</v>
      </c>
      <c r="AS69" s="16"/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/>
      <c r="BK69" s="16"/>
      <c r="BL69" s="16"/>
      <c r="BM69" s="16"/>
      <c r="BN69" s="16"/>
    </row>
    <row r="70" spans="4:66" ht="15" customHeight="1" x14ac:dyDescent="0.25">
      <c r="D70" s="2" t="str">
        <f>'Lines - Loading'!C70</f>
        <v>minsca33kv</v>
      </c>
      <c r="E70" s="87" t="str">
        <f>'Lines - Loading'!E70</f>
        <v xml:space="preserve"> MINS0G</v>
      </c>
      <c r="F70" s="36">
        <v>999</v>
      </c>
      <c r="H70" s="16">
        <f>$F70*'Lines - Loading'!G70/100</f>
        <v>0</v>
      </c>
      <c r="I70" s="16">
        <f>$F70*'Lines - Loading'!H70/100</f>
        <v>0</v>
      </c>
      <c r="J70" s="16">
        <f>$F70*'Lines - Loading'!I70/100</f>
        <v>0</v>
      </c>
      <c r="K70" s="16">
        <f>$F70*'Lines - Loading'!J70/100</f>
        <v>0</v>
      </c>
      <c r="L70" s="16">
        <f>$F70*'Lines - Loading'!K70/100</f>
        <v>0</v>
      </c>
      <c r="M70" s="16">
        <f>$F70*'Lines - Loading'!L70/100</f>
        <v>0</v>
      </c>
      <c r="N70" s="16">
        <f>$F70*'Lines - Loading'!M70/100</f>
        <v>9.9900000000000003E-2</v>
      </c>
      <c r="O70" s="16">
        <f>$F70*'Lines - Loading'!N70/100</f>
        <v>9.9900000000000003E-2</v>
      </c>
      <c r="P70" s="16">
        <f>$F70*'Lines - Loading'!O70/100</f>
        <v>9.9900000000000003E-2</v>
      </c>
      <c r="Q70" s="16">
        <f>$F70*'Lines - Loading'!P70/100</f>
        <v>9.9900000000000003E-2</v>
      </c>
      <c r="R70" s="16">
        <f>$F70*'Lines - Loading'!Q70/100</f>
        <v>9.9900000000000003E-2</v>
      </c>
      <c r="S70" s="16">
        <f>$F70*'Lines - Loading'!R70/100</f>
        <v>9.9900000000000003E-2</v>
      </c>
      <c r="T70" s="16">
        <f>$F70*'Lines - Loading'!S70/100</f>
        <v>9.9900000000000003E-2</v>
      </c>
      <c r="U70" s="16">
        <f>$F70*'Lines - Loading'!T70/100</f>
        <v>9.9900000000000003E-2</v>
      </c>
      <c r="V70" s="16">
        <f>$F70*'Lines - Loading'!U70/100</f>
        <v>9.9900000000000003E-2</v>
      </c>
      <c r="W70" s="16">
        <f>$F70*'Lines - Loading'!V70/100</f>
        <v>9.9900000000000003E-2</v>
      </c>
      <c r="X70" s="40">
        <f>$F70*'Lines - Loading'!W70/100</f>
        <v>9.9900000000000003E-2</v>
      </c>
      <c r="Y70" s="16">
        <f>$F70*'Lines - Loading'!X70/100</f>
        <v>9.9900000000000003E-2</v>
      </c>
      <c r="Z70" s="16">
        <f>$F70*'Lines - Loading'!Y70/100</f>
        <v>9.9900000000000003E-2</v>
      </c>
      <c r="AA70" s="16">
        <f>$F70*'Lines - Loading'!Z70/100</f>
        <v>9.9900000000000003E-2</v>
      </c>
      <c r="AB70" s="16">
        <f>$F70*'Lines - Loading'!AA70/100</f>
        <v>9.9900000000000003E-2</v>
      </c>
      <c r="AC70" s="16">
        <f>$F70*'Lines - Loading'!AB70/100</f>
        <v>9.9900000000000003E-2</v>
      </c>
      <c r="AD70" s="16">
        <f>$F70*'Lines - Loading'!AC70/100</f>
        <v>9.9900000000000003E-2</v>
      </c>
      <c r="AE70" s="16">
        <f>$F70*'Lines - Loading'!AD70/100</f>
        <v>9.9900000000000003E-2</v>
      </c>
      <c r="AF70" s="16">
        <f>$F70*'Lines - Loading'!AE70/100</f>
        <v>9.9900000000000003E-2</v>
      </c>
      <c r="AG70" s="16">
        <f>$F70*'Lines - Loading'!AF70/100</f>
        <v>9.9900000000000003E-2</v>
      </c>
      <c r="AH70" s="16">
        <f>$F70*'Lines - Loading'!AG70/100</f>
        <v>9.9900000000000003E-2</v>
      </c>
      <c r="AI70" s="16">
        <f>$F70*'Lines - Loading'!AH70/100</f>
        <v>9.9900000000000003E-2</v>
      </c>
      <c r="AJ70" s="16">
        <f>$F70*'Lines - Loading'!AI70/100</f>
        <v>9.9900000000000003E-2</v>
      </c>
      <c r="AK70" s="16">
        <f>$F70*'Lines - Loading'!AJ70/100</f>
        <v>9.9900000000000003E-2</v>
      </c>
      <c r="AL70" s="16">
        <f>$F70*'Lines - Loading'!AK70/100</f>
        <v>9.9900000000000003E-2</v>
      </c>
      <c r="AM70" s="16">
        <f>$F70*'Lines - Loading'!AL70/100</f>
        <v>9.9900000000000003E-2</v>
      </c>
      <c r="AN70" s="16">
        <f>$F70*'Lines - Loading'!AM70/100</f>
        <v>9.9900000000000003E-2</v>
      </c>
      <c r="AO70" s="16">
        <f>$F70*'Lines - Loading'!AN70/100</f>
        <v>9.9900000000000003E-2</v>
      </c>
      <c r="AP70" s="16">
        <f>$F70*'Lines - Loading'!AO70/100</f>
        <v>9.9900000000000003E-2</v>
      </c>
      <c r="AQ70" s="37">
        <f>$F70*'Lines - Loading'!AP70/100</f>
        <v>9.9900000000000003E-2</v>
      </c>
      <c r="AR70" s="37">
        <f>$F70*'Lines - Loading'!AQ70/100</f>
        <v>9.9900000000000003E-2</v>
      </c>
      <c r="AS70" s="16"/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/>
      <c r="BK70" s="16"/>
      <c r="BL70" s="16"/>
      <c r="BM70" s="16"/>
      <c r="BN70" s="16"/>
    </row>
    <row r="71" spans="4:66" ht="15" customHeight="1" x14ac:dyDescent="0.25">
      <c r="D71" s="2" t="str">
        <f>'Lines - Loading'!C71</f>
        <v>ewehillwindfarm1</v>
      </c>
      <c r="E71" s="87" t="str">
        <f>'Lines - Loading'!E71</f>
        <v>EWEH3-</v>
      </c>
      <c r="F71" s="36">
        <v>999</v>
      </c>
      <c r="H71" s="16">
        <f>$F71*'Lines - Loading'!G71/100</f>
        <v>0</v>
      </c>
      <c r="I71" s="16">
        <f>$F71*'Lines - Loading'!H71/100</f>
        <v>0</v>
      </c>
      <c r="J71" s="16">
        <f>$F71*'Lines - Loading'!I71/100</f>
        <v>0</v>
      </c>
      <c r="K71" s="16">
        <f>$F71*'Lines - Loading'!J71/100</f>
        <v>0</v>
      </c>
      <c r="L71" s="16">
        <f>$F71*'Lines - Loading'!K71/100</f>
        <v>9.9900000000000003E-2</v>
      </c>
      <c r="M71" s="16">
        <f>$F71*'Lines - Loading'!L71/100</f>
        <v>9.9900000000000003E-2</v>
      </c>
      <c r="N71" s="16">
        <f>$F71*'Lines - Loading'!M71/100</f>
        <v>9.9900000000000003E-2</v>
      </c>
      <c r="O71" s="16">
        <f>$F71*'Lines - Loading'!N71/100</f>
        <v>9.9900000000000003E-2</v>
      </c>
      <c r="P71" s="16">
        <f>$F71*'Lines - Loading'!O71/100</f>
        <v>9.9900000000000003E-2</v>
      </c>
      <c r="Q71" s="16">
        <f>$F71*'Lines - Loading'!P71/100</f>
        <v>9.9900000000000003E-2</v>
      </c>
      <c r="R71" s="16">
        <f>$F71*'Lines - Loading'!Q71/100</f>
        <v>9.9900000000000003E-2</v>
      </c>
      <c r="S71" s="16">
        <f>$F71*'Lines - Loading'!R71/100</f>
        <v>9.9900000000000003E-2</v>
      </c>
      <c r="T71" s="16">
        <f>$F71*'Lines - Loading'!S71/100</f>
        <v>9.9900000000000003E-2</v>
      </c>
      <c r="U71" s="16">
        <f>$F71*'Lines - Loading'!T71/100</f>
        <v>9.9900000000000003E-2</v>
      </c>
      <c r="V71" s="16">
        <f>$F71*'Lines - Loading'!U71/100</f>
        <v>9.9900000000000003E-2</v>
      </c>
      <c r="W71" s="16">
        <f>$F71*'Lines - Loading'!V71/100</f>
        <v>9.9900000000000003E-2</v>
      </c>
      <c r="X71" s="40">
        <f>$F71*'Lines - Loading'!W71/100</f>
        <v>9.9900000000000003E-2</v>
      </c>
      <c r="Y71" s="16">
        <f>$F71*'Lines - Loading'!X71/100</f>
        <v>9.9900000000000003E-2</v>
      </c>
      <c r="Z71" s="16">
        <f>$F71*'Lines - Loading'!Y71/100</f>
        <v>9.9900000000000003E-2</v>
      </c>
      <c r="AA71" s="16">
        <f>$F71*'Lines - Loading'!Z71/100</f>
        <v>9.9900000000000003E-2</v>
      </c>
      <c r="AB71" s="16">
        <f>$F71*'Lines - Loading'!AA71/100</f>
        <v>9.9900000000000003E-2</v>
      </c>
      <c r="AC71" s="16">
        <f>$F71*'Lines - Loading'!AB71/100</f>
        <v>9.9900000000000003E-2</v>
      </c>
      <c r="AD71" s="16">
        <f>$F71*'Lines - Loading'!AC71/100</f>
        <v>9.9900000000000003E-2</v>
      </c>
      <c r="AE71" s="16">
        <f>$F71*'Lines - Loading'!AD71/100</f>
        <v>9.9900000000000003E-2</v>
      </c>
      <c r="AF71" s="16">
        <f>$F71*'Lines - Loading'!AE71/100</f>
        <v>9.9900000000000003E-2</v>
      </c>
      <c r="AG71" s="16">
        <f>$F71*'Lines - Loading'!AF71/100</f>
        <v>9.9900000000000003E-2</v>
      </c>
      <c r="AH71" s="16">
        <f>$F71*'Lines - Loading'!AG71/100</f>
        <v>9.9900000000000003E-2</v>
      </c>
      <c r="AI71" s="16">
        <f>$F71*'Lines - Loading'!AH71/100</f>
        <v>9.9900000000000003E-2</v>
      </c>
      <c r="AJ71" s="16">
        <f>$F71*'Lines - Loading'!AI71/100</f>
        <v>9.9900000000000003E-2</v>
      </c>
      <c r="AK71" s="16">
        <f>$F71*'Lines - Loading'!AJ71/100</f>
        <v>9.9900000000000003E-2</v>
      </c>
      <c r="AL71" s="16">
        <f>$F71*'Lines - Loading'!AK71/100</f>
        <v>9.9900000000000003E-2</v>
      </c>
      <c r="AM71" s="16">
        <f>$F71*'Lines - Loading'!AL71/100</f>
        <v>9.9900000000000003E-2</v>
      </c>
      <c r="AN71" s="16">
        <f>$F71*'Lines - Loading'!AM71/100</f>
        <v>9.9900000000000003E-2</v>
      </c>
      <c r="AO71" s="16">
        <f>$F71*'Lines - Loading'!AN71/100</f>
        <v>9.9900000000000003E-2</v>
      </c>
      <c r="AP71" s="16">
        <f>$F71*'Lines - Loading'!AO71/100</f>
        <v>9.9900000000000003E-2</v>
      </c>
      <c r="AQ71" s="37">
        <f>$F71*'Lines - Loading'!AP71/100</f>
        <v>9.9900000000000003E-2</v>
      </c>
      <c r="AR71" s="37">
        <f>$F71*'Lines - Loading'!AQ71/100</f>
        <v>9.9900000000000003E-2</v>
      </c>
      <c r="AS71" s="16"/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/>
      <c r="BK71" s="16"/>
      <c r="BL71" s="16"/>
      <c r="BM71" s="16"/>
      <c r="BN71" s="16"/>
    </row>
    <row r="72" spans="4:66" ht="15" customHeight="1" x14ac:dyDescent="0.25">
      <c r="D72" s="2" t="str">
        <f>'Lines - Loading'!C72</f>
        <v>ewehillwindfarm1</v>
      </c>
      <c r="E72" s="87" t="str">
        <f>'Lines - Loading'!E72</f>
        <v>EWHC3-_EWHC0G_1</v>
      </c>
      <c r="F72" s="36">
        <v>999</v>
      </c>
      <c r="H72" s="16">
        <f>$F72*'Lines - Loading'!G72/100</f>
        <v>0</v>
      </c>
      <c r="I72" s="16">
        <f>$F72*'Lines - Loading'!H72/100</f>
        <v>0</v>
      </c>
      <c r="J72" s="16">
        <f>$F72*'Lines - Loading'!I72/100</f>
        <v>0</v>
      </c>
      <c r="K72" s="16">
        <f>$F72*'Lines - Loading'!J72/100</f>
        <v>0</v>
      </c>
      <c r="L72" s="16">
        <f>$F72*'Lines - Loading'!K72/100</f>
        <v>0</v>
      </c>
      <c r="M72" s="16">
        <f>$F72*'Lines - Loading'!L72/100</f>
        <v>0</v>
      </c>
      <c r="N72" s="16">
        <f>$F72*'Lines - Loading'!M72/100</f>
        <v>0</v>
      </c>
      <c r="O72" s="16">
        <f>$F72*'Lines - Loading'!N72/100</f>
        <v>9.9900000000000003E-2</v>
      </c>
      <c r="P72" s="16">
        <f>$F72*'Lines - Loading'!O72/100</f>
        <v>9.9900000000000003E-2</v>
      </c>
      <c r="Q72" s="16">
        <f>$F72*'Lines - Loading'!P72/100</f>
        <v>9.9900000000000003E-2</v>
      </c>
      <c r="R72" s="16">
        <f>$F72*'Lines - Loading'!Q72/100</f>
        <v>9.9900000000000003E-2</v>
      </c>
      <c r="S72" s="16">
        <f>$F72*'Lines - Loading'!R72/100</f>
        <v>9.9900000000000003E-2</v>
      </c>
      <c r="T72" s="16">
        <f>$F72*'Lines - Loading'!S72/100</f>
        <v>9.9900000000000003E-2</v>
      </c>
      <c r="U72" s="16">
        <f>$F72*'Lines - Loading'!T72/100</f>
        <v>9.9900000000000003E-2</v>
      </c>
      <c r="V72" s="16">
        <f>$F72*'Lines - Loading'!U72/100</f>
        <v>9.9900000000000003E-2</v>
      </c>
      <c r="W72" s="16">
        <f>$F72*'Lines - Loading'!V72/100</f>
        <v>9.9900000000000003E-2</v>
      </c>
      <c r="X72" s="40">
        <f>$F72*'Lines - Loading'!W72/100</f>
        <v>9.9900000000000003E-2</v>
      </c>
      <c r="Y72" s="16">
        <f>$F72*'Lines - Loading'!X72/100</f>
        <v>9.9900000000000003E-2</v>
      </c>
      <c r="Z72" s="16">
        <f>$F72*'Lines - Loading'!Y72/100</f>
        <v>9.9900000000000003E-2</v>
      </c>
      <c r="AA72" s="16">
        <f>$F72*'Lines - Loading'!Z72/100</f>
        <v>9.9900000000000003E-2</v>
      </c>
      <c r="AB72" s="16">
        <f>$F72*'Lines - Loading'!AA72/100</f>
        <v>9.9900000000000003E-2</v>
      </c>
      <c r="AC72" s="16">
        <f>$F72*'Lines - Loading'!AB72/100</f>
        <v>9.9900000000000003E-2</v>
      </c>
      <c r="AD72" s="16">
        <f>$F72*'Lines - Loading'!AC72/100</f>
        <v>9.9900000000000003E-2</v>
      </c>
      <c r="AE72" s="16">
        <f>$F72*'Lines - Loading'!AD72/100</f>
        <v>9.9900000000000003E-2</v>
      </c>
      <c r="AF72" s="16">
        <f>$F72*'Lines - Loading'!AE72/100</f>
        <v>9.9900000000000003E-2</v>
      </c>
      <c r="AG72" s="16">
        <f>$F72*'Lines - Loading'!AF72/100</f>
        <v>9.9900000000000003E-2</v>
      </c>
      <c r="AH72" s="16">
        <f>$F72*'Lines - Loading'!AG72/100</f>
        <v>9.9900000000000003E-2</v>
      </c>
      <c r="AI72" s="16">
        <f>$F72*'Lines - Loading'!AH72/100</f>
        <v>9.9900000000000003E-2</v>
      </c>
      <c r="AJ72" s="16">
        <f>$F72*'Lines - Loading'!AI72/100</f>
        <v>9.9900000000000003E-2</v>
      </c>
      <c r="AK72" s="16">
        <f>$F72*'Lines - Loading'!AJ72/100</f>
        <v>9.9900000000000003E-2</v>
      </c>
      <c r="AL72" s="16">
        <f>$F72*'Lines - Loading'!AK72/100</f>
        <v>9.9900000000000003E-2</v>
      </c>
      <c r="AM72" s="16">
        <f>$F72*'Lines - Loading'!AL72/100</f>
        <v>9.9900000000000003E-2</v>
      </c>
      <c r="AN72" s="16">
        <f>$F72*'Lines - Loading'!AM72/100</f>
        <v>9.9900000000000003E-2</v>
      </c>
      <c r="AO72" s="16">
        <f>$F72*'Lines - Loading'!AN72/100</f>
        <v>9.9900000000000003E-2</v>
      </c>
      <c r="AP72" s="16">
        <f>$F72*'Lines - Loading'!AO72/100</f>
        <v>9.9900000000000003E-2</v>
      </c>
      <c r="AQ72" s="37">
        <f>$F72*'Lines - Loading'!AP72/100</f>
        <v>9.9900000000000003E-2</v>
      </c>
      <c r="AR72" s="37">
        <f>$F72*'Lines - Loading'!AQ72/100</f>
        <v>9.9900000000000003E-2</v>
      </c>
      <c r="AS72" s="16"/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/>
      <c r="BK72" s="16"/>
      <c r="BL72" s="16"/>
      <c r="BM72" s="16"/>
      <c r="BN72" s="16"/>
    </row>
    <row r="73" spans="4:66" ht="15" customHeight="1" x14ac:dyDescent="0.25">
      <c r="D73" s="2" t="str">
        <f>'Lines - Loading'!C73</f>
        <v>ewehillwindfarm1</v>
      </c>
      <c r="E73" s="87" t="str">
        <f>'Lines - Loading'!E73</f>
        <v>EWEH0G</v>
      </c>
      <c r="F73" s="36">
        <v>999</v>
      </c>
      <c r="H73" s="16">
        <f>$F73*'Lines - Loading'!G73/100</f>
        <v>0</v>
      </c>
      <c r="I73" s="16">
        <f>$F73*'Lines - Loading'!H73/100</f>
        <v>0</v>
      </c>
      <c r="J73" s="16">
        <f>$F73*'Lines - Loading'!I73/100</f>
        <v>0</v>
      </c>
      <c r="K73" s="16">
        <f>$F73*'Lines - Loading'!J73/100</f>
        <v>0</v>
      </c>
      <c r="L73" s="16">
        <f>$F73*'Lines - Loading'!K73/100</f>
        <v>0</v>
      </c>
      <c r="M73" s="16">
        <f>$F73*'Lines - Loading'!L73/100</f>
        <v>0</v>
      </c>
      <c r="N73" s="16">
        <f>$F73*'Lines - Loading'!M73/100</f>
        <v>0</v>
      </c>
      <c r="O73" s="16">
        <f>$F73*'Lines - Loading'!N73/100</f>
        <v>0</v>
      </c>
      <c r="P73" s="16">
        <f>$F73*'Lines - Loading'!O73/100</f>
        <v>9.9900000000000003E-2</v>
      </c>
      <c r="Q73" s="16">
        <f>$F73*'Lines - Loading'!P73/100</f>
        <v>9.9900000000000003E-2</v>
      </c>
      <c r="R73" s="16">
        <f>$F73*'Lines - Loading'!Q73/100</f>
        <v>9.9900000000000003E-2</v>
      </c>
      <c r="S73" s="16">
        <f>$F73*'Lines - Loading'!R73/100</f>
        <v>9.9900000000000003E-2</v>
      </c>
      <c r="T73" s="16">
        <f>$F73*'Lines - Loading'!S73/100</f>
        <v>9.9900000000000003E-2</v>
      </c>
      <c r="U73" s="16">
        <f>$F73*'Lines - Loading'!T73/100</f>
        <v>9.9900000000000003E-2</v>
      </c>
      <c r="V73" s="16">
        <f>$F73*'Lines - Loading'!U73/100</f>
        <v>9.9900000000000003E-2</v>
      </c>
      <c r="W73" s="16">
        <f>$F73*'Lines - Loading'!V73/100</f>
        <v>9.9900000000000003E-2</v>
      </c>
      <c r="X73" s="40">
        <f>$F73*'Lines - Loading'!W73/100</f>
        <v>9.9900000000000003E-2</v>
      </c>
      <c r="Y73" s="16">
        <f>$F73*'Lines - Loading'!X73/100</f>
        <v>9.9900000000000003E-2</v>
      </c>
      <c r="Z73" s="16">
        <f>$F73*'Lines - Loading'!Y73/100</f>
        <v>9.9900000000000003E-2</v>
      </c>
      <c r="AA73" s="16">
        <f>$F73*'Lines - Loading'!Z73/100</f>
        <v>9.9900000000000003E-2</v>
      </c>
      <c r="AB73" s="16">
        <f>$F73*'Lines - Loading'!AA73/100</f>
        <v>9.9900000000000003E-2</v>
      </c>
      <c r="AC73" s="16">
        <f>$F73*'Lines - Loading'!AB73/100</f>
        <v>9.9900000000000003E-2</v>
      </c>
      <c r="AD73" s="16">
        <f>$F73*'Lines - Loading'!AC73/100</f>
        <v>9.9900000000000003E-2</v>
      </c>
      <c r="AE73" s="16">
        <f>$F73*'Lines - Loading'!AD73/100</f>
        <v>9.9900000000000003E-2</v>
      </c>
      <c r="AF73" s="16">
        <f>$F73*'Lines - Loading'!AE73/100</f>
        <v>9.9900000000000003E-2</v>
      </c>
      <c r="AG73" s="16">
        <f>$F73*'Lines - Loading'!AF73/100</f>
        <v>9.9900000000000003E-2</v>
      </c>
      <c r="AH73" s="16">
        <f>$F73*'Lines - Loading'!AG73/100</f>
        <v>9.9900000000000003E-2</v>
      </c>
      <c r="AI73" s="16">
        <f>$F73*'Lines - Loading'!AH73/100</f>
        <v>9.9900000000000003E-2</v>
      </c>
      <c r="AJ73" s="16">
        <f>$F73*'Lines - Loading'!AI73/100</f>
        <v>9.9900000000000003E-2</v>
      </c>
      <c r="AK73" s="16">
        <f>$F73*'Lines - Loading'!AJ73/100</f>
        <v>9.9900000000000003E-2</v>
      </c>
      <c r="AL73" s="16">
        <f>$F73*'Lines - Loading'!AK73/100</f>
        <v>9.9900000000000003E-2</v>
      </c>
      <c r="AM73" s="16">
        <f>$F73*'Lines - Loading'!AL73/100</f>
        <v>9.9900000000000003E-2</v>
      </c>
      <c r="AN73" s="16">
        <f>$F73*'Lines - Loading'!AM73/100</f>
        <v>9.9900000000000003E-2</v>
      </c>
      <c r="AO73" s="16">
        <f>$F73*'Lines - Loading'!AN73/100</f>
        <v>9.9900000000000003E-2</v>
      </c>
      <c r="AP73" s="16">
        <f>$F73*'Lines - Loading'!AO73/100</f>
        <v>9.9900000000000003E-2</v>
      </c>
      <c r="AQ73" s="37">
        <f>$F73*'Lines - Loading'!AP73/100</f>
        <v>9.9900000000000003E-2</v>
      </c>
      <c r="AR73" s="37">
        <f>$F73*'Lines - Loading'!AQ73/100</f>
        <v>9.9900000000000003E-2</v>
      </c>
      <c r="AS73" s="16"/>
      <c r="AT73" s="16">
        <f t="shared" ref="AT73:BI73" si="19">AT72</f>
        <v>999</v>
      </c>
      <c r="AU73" s="16">
        <f t="shared" si="19"/>
        <v>999</v>
      </c>
      <c r="AV73" s="16">
        <f t="shared" si="19"/>
        <v>999</v>
      </c>
      <c r="AW73" s="16">
        <f t="shared" si="19"/>
        <v>999</v>
      </c>
      <c r="AX73" s="16">
        <f t="shared" si="19"/>
        <v>999</v>
      </c>
      <c r="AY73" s="16">
        <f t="shared" si="19"/>
        <v>999</v>
      </c>
      <c r="AZ73" s="16">
        <f t="shared" si="19"/>
        <v>999</v>
      </c>
      <c r="BA73" s="16">
        <f t="shared" si="19"/>
        <v>999</v>
      </c>
      <c r="BB73" s="16">
        <f t="shared" si="19"/>
        <v>999</v>
      </c>
      <c r="BC73" s="16">
        <f t="shared" si="19"/>
        <v>999</v>
      </c>
      <c r="BD73" s="16">
        <f t="shared" si="19"/>
        <v>999</v>
      </c>
      <c r="BE73" s="16">
        <f t="shared" si="19"/>
        <v>999</v>
      </c>
      <c r="BF73" s="16">
        <f t="shared" si="19"/>
        <v>999</v>
      </c>
      <c r="BG73" s="16">
        <f t="shared" si="19"/>
        <v>999</v>
      </c>
      <c r="BH73" s="16">
        <f t="shared" si="19"/>
        <v>999</v>
      </c>
      <c r="BI73" s="16">
        <f t="shared" si="19"/>
        <v>999</v>
      </c>
      <c r="BJ73" s="16"/>
      <c r="BK73" s="16"/>
      <c r="BL73" s="16"/>
      <c r="BM73" s="16"/>
      <c r="BN73" s="16"/>
    </row>
    <row r="74" spans="4:66" ht="15" customHeight="1" x14ac:dyDescent="0.25">
      <c r="D74" s="2" t="str">
        <f>'Lines - Loading'!C74</f>
        <v>gretna132kv</v>
      </c>
      <c r="E74" s="87" t="str">
        <f>'Lines - Loading'!E74</f>
        <v>GRNA1-_SGT1</v>
      </c>
      <c r="F74" s="36">
        <v>999</v>
      </c>
      <c r="H74" s="16">
        <f>$F74*'Lines - Loading'!G74/100</f>
        <v>0</v>
      </c>
      <c r="I74" s="16">
        <f>$F74*'Lines - Loading'!H74/100</f>
        <v>0</v>
      </c>
      <c r="J74" s="16">
        <f>$F74*'Lines - Loading'!I74/100</f>
        <v>0</v>
      </c>
      <c r="K74" s="16">
        <f>$F74*'Lines - Loading'!J74/100</f>
        <v>0</v>
      </c>
      <c r="L74" s="16">
        <f>$F74*'Lines - Loading'!K74/100</f>
        <v>0</v>
      </c>
      <c r="M74" s="16">
        <f>$F74*'Lines - Loading'!L74/100</f>
        <v>0</v>
      </c>
      <c r="N74" s="16">
        <f>$F74*'Lines - Loading'!M74/100</f>
        <v>0</v>
      </c>
      <c r="O74" s="16">
        <f>$F74*'Lines - Loading'!N74/100</f>
        <v>0</v>
      </c>
      <c r="P74" s="16">
        <f>$F74*'Lines - Loading'!O74/100</f>
        <v>0</v>
      </c>
      <c r="Q74" s="16">
        <f>$F74*'Lines - Loading'!P74/100</f>
        <v>0</v>
      </c>
      <c r="R74" s="16">
        <f>$F74*'Lines - Loading'!Q74/100</f>
        <v>0</v>
      </c>
      <c r="S74" s="16">
        <f>$F74*'Lines - Loading'!R74/100</f>
        <v>0</v>
      </c>
      <c r="T74" s="16">
        <f>$F74*'Lines - Loading'!S74/100</f>
        <v>0</v>
      </c>
      <c r="U74" s="16">
        <f>$F74*'Lines - Loading'!T74/100</f>
        <v>9.9900000000000003E-2</v>
      </c>
      <c r="V74" s="16">
        <f>$F74*'Lines - Loading'!U74/100</f>
        <v>9.9900000000000003E-2</v>
      </c>
      <c r="W74" s="16">
        <f>$F74*'Lines - Loading'!V74/100</f>
        <v>9.9900000000000003E-2</v>
      </c>
      <c r="X74" s="40">
        <f>$F74*'Lines - Loading'!W74/100</f>
        <v>9.9900000000000003E-2</v>
      </c>
      <c r="Y74" s="16">
        <f>$F74*'Lines - Loading'!X74/100</f>
        <v>9.9900000000000003E-2</v>
      </c>
      <c r="Z74" s="16">
        <f>$F74*'Lines - Loading'!Y74/100</f>
        <v>9.9900000000000003E-2</v>
      </c>
      <c r="AA74" s="16">
        <f>$F74*'Lines - Loading'!Z74/100</f>
        <v>9.9900000000000003E-2</v>
      </c>
      <c r="AB74" s="16">
        <f>$F74*'Lines - Loading'!AA74/100</f>
        <v>9.9900000000000003E-2</v>
      </c>
      <c r="AC74" s="16">
        <f>$F74*'Lines - Loading'!AB74/100</f>
        <v>9.9900000000000003E-2</v>
      </c>
      <c r="AD74" s="16">
        <f>$F74*'Lines - Loading'!AC74/100</f>
        <v>9.9900000000000003E-2</v>
      </c>
      <c r="AE74" s="16">
        <f>$F74*'Lines - Loading'!AD74/100</f>
        <v>9.9900000000000003E-2</v>
      </c>
      <c r="AF74" s="16">
        <f>$F74*'Lines - Loading'!AE74/100</f>
        <v>9.9900000000000003E-2</v>
      </c>
      <c r="AG74" s="16">
        <f>$F74*'Lines - Loading'!AF74/100</f>
        <v>9.9900000000000003E-2</v>
      </c>
      <c r="AH74" s="16">
        <f>$F74*'Lines - Loading'!AG74/100</f>
        <v>9.9900000000000003E-2</v>
      </c>
      <c r="AI74" s="16">
        <f>$F74*'Lines - Loading'!AH74/100</f>
        <v>9.9900000000000003E-2</v>
      </c>
      <c r="AJ74" s="16">
        <f>$F74*'Lines - Loading'!AI74/100</f>
        <v>9.9900000000000003E-2</v>
      </c>
      <c r="AK74" s="16">
        <f>$F74*'Lines - Loading'!AJ74/100</f>
        <v>9.9900000000000003E-2</v>
      </c>
      <c r="AL74" s="16">
        <f>$F74*'Lines - Loading'!AK74/100</f>
        <v>9.9900000000000003E-2</v>
      </c>
      <c r="AM74" s="16">
        <f>$F74*'Lines - Loading'!AL74/100</f>
        <v>9.9900000000000003E-2</v>
      </c>
      <c r="AN74" s="16">
        <f>$F74*'Lines - Loading'!AM74/100</f>
        <v>9.9900000000000003E-2</v>
      </c>
      <c r="AO74" s="16">
        <f>$F74*'Lines - Loading'!AN74/100</f>
        <v>9.9900000000000003E-2</v>
      </c>
      <c r="AP74" s="16">
        <f>$F74*'Lines - Loading'!AO74/100</f>
        <v>9.9900000000000003E-2</v>
      </c>
      <c r="AQ74" s="37">
        <f>$F74*'Lines - Loading'!AP74/100</f>
        <v>9.9900000000000003E-2</v>
      </c>
      <c r="AR74" s="37">
        <f>$F74*'Lines - Loading'!AQ74/100</f>
        <v>9.9900000000000003E-2</v>
      </c>
      <c r="AS74" s="16"/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/>
      <c r="BK74" s="16"/>
      <c r="BL74" s="16"/>
      <c r="BM74" s="16"/>
      <c r="BN74" s="16"/>
    </row>
    <row r="75" spans="4:66" ht="15" customHeight="1" x14ac:dyDescent="0.25">
      <c r="D75" s="2" t="str">
        <f>'Lines - Loading'!C75</f>
        <v>gretna132kv</v>
      </c>
      <c r="E75" s="87" t="str">
        <f>'Lines - Loading'!E75</f>
        <v>GRNA1-_SGT2</v>
      </c>
      <c r="F75" s="36">
        <v>999</v>
      </c>
      <c r="H75" s="16">
        <f>$F75*'Lines - Loading'!G75/100</f>
        <v>0</v>
      </c>
      <c r="I75" s="16">
        <f>$F75*'Lines - Loading'!H75/100</f>
        <v>0</v>
      </c>
      <c r="J75" s="16">
        <f>$F75*'Lines - Loading'!I75/100</f>
        <v>0</v>
      </c>
      <c r="K75" s="16">
        <f>$F75*'Lines - Loading'!J75/100</f>
        <v>0</v>
      </c>
      <c r="L75" s="16">
        <f>$F75*'Lines - Loading'!K75/100</f>
        <v>0</v>
      </c>
      <c r="M75" s="16">
        <f>$F75*'Lines - Loading'!L75/100</f>
        <v>0</v>
      </c>
      <c r="N75" s="16">
        <f>$F75*'Lines - Loading'!M75/100</f>
        <v>0</v>
      </c>
      <c r="O75" s="16">
        <f>$F75*'Lines - Loading'!N75/100</f>
        <v>0</v>
      </c>
      <c r="P75" s="16">
        <f>$F75*'Lines - Loading'!O75/100</f>
        <v>0</v>
      </c>
      <c r="Q75" s="16">
        <f>$F75*'Lines - Loading'!P75/100</f>
        <v>0</v>
      </c>
      <c r="R75" s="16">
        <f>$F75*'Lines - Loading'!Q75/100</f>
        <v>0</v>
      </c>
      <c r="S75" s="16">
        <f>$F75*'Lines - Loading'!R75/100</f>
        <v>0</v>
      </c>
      <c r="T75" s="16">
        <f>$F75*'Lines - Loading'!S75/100</f>
        <v>0</v>
      </c>
      <c r="U75" s="16">
        <f>$F75*'Lines - Loading'!T75/100</f>
        <v>0</v>
      </c>
      <c r="V75" s="16">
        <f>$F75*'Lines - Loading'!U75/100</f>
        <v>0</v>
      </c>
      <c r="W75" s="16">
        <f>$F75*'Lines - Loading'!V75/100</f>
        <v>0</v>
      </c>
      <c r="X75" s="40">
        <f>$F75*'Lines - Loading'!W75/100</f>
        <v>0</v>
      </c>
      <c r="Y75" s="16">
        <f>$F75*'Lines - Loading'!X75/100</f>
        <v>0</v>
      </c>
      <c r="Z75" s="16">
        <f>$F75*'Lines - Loading'!Y75/100</f>
        <v>0</v>
      </c>
      <c r="AA75" s="16">
        <f>$F75*'Lines - Loading'!Z75/100</f>
        <v>0</v>
      </c>
      <c r="AB75" s="16">
        <f>$F75*'Lines - Loading'!AA75/100</f>
        <v>0</v>
      </c>
      <c r="AC75" s="16">
        <f>$F75*'Lines - Loading'!AB75/100</f>
        <v>0</v>
      </c>
      <c r="AD75" s="16">
        <f>$F75*'Lines - Loading'!AC75/100</f>
        <v>0</v>
      </c>
      <c r="AE75" s="16">
        <f>$F75*'Lines - Loading'!AD75/100</f>
        <v>0</v>
      </c>
      <c r="AF75" s="16">
        <f>$F75*'Lines - Loading'!AE75/100</f>
        <v>0</v>
      </c>
      <c r="AG75" s="16">
        <f>$F75*'Lines - Loading'!AF75/100</f>
        <v>0</v>
      </c>
      <c r="AH75" s="16">
        <f>$F75*'Lines - Loading'!AG75/100</f>
        <v>0</v>
      </c>
      <c r="AI75" s="16">
        <f>$F75*'Lines - Loading'!AH75/100</f>
        <v>0</v>
      </c>
      <c r="AJ75" s="16">
        <f>$F75*'Lines - Loading'!AI75/100</f>
        <v>0</v>
      </c>
      <c r="AK75" s="16">
        <f>$F75*'Lines - Loading'!AJ75/100</f>
        <v>0</v>
      </c>
      <c r="AL75" s="16">
        <f>$F75*'Lines - Loading'!AK75/100</f>
        <v>0</v>
      </c>
      <c r="AM75" s="16">
        <f>$F75*'Lines - Loading'!AL75/100</f>
        <v>0</v>
      </c>
      <c r="AN75" s="16">
        <f>$F75*'Lines - Loading'!AM75/100</f>
        <v>0</v>
      </c>
      <c r="AO75" s="16">
        <f>$F75*'Lines - Loading'!AN75/100</f>
        <v>0</v>
      </c>
      <c r="AP75" s="16">
        <f>$F75*'Lines - Loading'!AO75/100</f>
        <v>0</v>
      </c>
      <c r="AQ75" s="37">
        <f>$F75*'Lines - Loading'!AP75/100</f>
        <v>0</v>
      </c>
      <c r="AR75" s="37">
        <f>$F75*'Lines - Loading'!AQ75/100</f>
        <v>0</v>
      </c>
      <c r="AS75" s="16"/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/>
      <c r="BK75" s="16"/>
      <c r="BL75" s="16"/>
      <c r="BM75" s="16"/>
      <c r="BN75" s="16"/>
    </row>
    <row r="76" spans="4:66" ht="15" customHeight="1" x14ac:dyDescent="0.25">
      <c r="D76" s="2" t="str">
        <f>'Lines - Loading'!C76</f>
        <v>gretna132kv</v>
      </c>
      <c r="E76" s="87" t="str">
        <f>'Lines - Loading'!E76</f>
        <v>GRNA1-_EWEH</v>
      </c>
      <c r="F76" s="36">
        <v>999</v>
      </c>
      <c r="H76" s="16">
        <f>$F76*'Lines - Loading'!G76/100</f>
        <v>0</v>
      </c>
      <c r="I76" s="16">
        <f>$F76*'Lines - Loading'!H76/100</f>
        <v>0</v>
      </c>
      <c r="J76" s="16">
        <f>$F76*'Lines - Loading'!I76/100</f>
        <v>0</v>
      </c>
      <c r="K76" s="16">
        <f>$F76*'Lines - Loading'!J76/100</f>
        <v>0</v>
      </c>
      <c r="L76" s="16">
        <f>$F76*'Lines - Loading'!K76/100</f>
        <v>0</v>
      </c>
      <c r="M76" s="16">
        <f>$F76*'Lines - Loading'!L76/100</f>
        <v>0</v>
      </c>
      <c r="N76" s="16">
        <f>$F76*'Lines - Loading'!M76/100</f>
        <v>0</v>
      </c>
      <c r="O76" s="16">
        <f>$F76*'Lines - Loading'!N76/100</f>
        <v>0</v>
      </c>
      <c r="P76" s="16">
        <f>$F76*'Lines - Loading'!O76/100</f>
        <v>0</v>
      </c>
      <c r="Q76" s="16">
        <f>$F76*'Lines - Loading'!P76/100</f>
        <v>0</v>
      </c>
      <c r="R76" s="16">
        <f>$F76*'Lines - Loading'!Q76/100</f>
        <v>0</v>
      </c>
      <c r="S76" s="16">
        <f>$F76*'Lines - Loading'!R76/100</f>
        <v>0</v>
      </c>
      <c r="T76" s="16">
        <f>$F76*'Lines - Loading'!S76/100</f>
        <v>0</v>
      </c>
      <c r="U76" s="16">
        <f>$F76*'Lines - Loading'!T76/100</f>
        <v>0</v>
      </c>
      <c r="V76" s="16">
        <f>$F76*'Lines - Loading'!U76/100</f>
        <v>9.9900000000000003E-2</v>
      </c>
      <c r="W76" s="16">
        <f>$F76*'Lines - Loading'!V76/100</f>
        <v>9.9900000000000003E-2</v>
      </c>
      <c r="X76" s="40">
        <f>$F76*'Lines - Loading'!W76/100</f>
        <v>9.9900000000000003E-2</v>
      </c>
      <c r="Y76" s="16">
        <f>$F76*'Lines - Loading'!X76/100</f>
        <v>9.9900000000000003E-2</v>
      </c>
      <c r="Z76" s="16">
        <f>$F76*'Lines - Loading'!Y76/100</f>
        <v>9.9900000000000003E-2</v>
      </c>
      <c r="AA76" s="16">
        <f>$F76*'Lines - Loading'!Z76/100</f>
        <v>9.9900000000000003E-2</v>
      </c>
      <c r="AB76" s="16">
        <f>$F76*'Lines - Loading'!AA76/100</f>
        <v>9.9900000000000003E-2</v>
      </c>
      <c r="AC76" s="16">
        <f>$F76*'Lines - Loading'!AB76/100</f>
        <v>9.9900000000000003E-2</v>
      </c>
      <c r="AD76" s="16">
        <f>$F76*'Lines - Loading'!AC76/100</f>
        <v>9.9900000000000003E-2</v>
      </c>
      <c r="AE76" s="16">
        <f>$F76*'Lines - Loading'!AD76/100</f>
        <v>9.9900000000000003E-2</v>
      </c>
      <c r="AF76" s="16">
        <f>$F76*'Lines - Loading'!AE76/100</f>
        <v>9.9900000000000003E-2</v>
      </c>
      <c r="AG76" s="16">
        <f>$F76*'Lines - Loading'!AF76/100</f>
        <v>9.9900000000000003E-2</v>
      </c>
      <c r="AH76" s="16">
        <f>$F76*'Lines - Loading'!AG76/100</f>
        <v>9.9900000000000003E-2</v>
      </c>
      <c r="AI76" s="16">
        <f>$F76*'Lines - Loading'!AH76/100</f>
        <v>9.9900000000000003E-2</v>
      </c>
      <c r="AJ76" s="16">
        <f>$F76*'Lines - Loading'!AI76/100</f>
        <v>9.9900000000000003E-2</v>
      </c>
      <c r="AK76" s="16">
        <f>$F76*'Lines - Loading'!AJ76/100</f>
        <v>9.9900000000000003E-2</v>
      </c>
      <c r="AL76" s="16">
        <f>$F76*'Lines - Loading'!AK76/100</f>
        <v>9.9900000000000003E-2</v>
      </c>
      <c r="AM76" s="16">
        <f>$F76*'Lines - Loading'!AL76/100</f>
        <v>9.9900000000000003E-2</v>
      </c>
      <c r="AN76" s="16">
        <f>$F76*'Lines - Loading'!AM76/100</f>
        <v>9.9900000000000003E-2</v>
      </c>
      <c r="AO76" s="16">
        <f>$F76*'Lines - Loading'!AN76/100</f>
        <v>9.9900000000000003E-2</v>
      </c>
      <c r="AP76" s="16">
        <f>$F76*'Lines - Loading'!AO76/100</f>
        <v>9.9900000000000003E-2</v>
      </c>
      <c r="AQ76" s="37">
        <f>$F76*'Lines - Loading'!AP76/100</f>
        <v>9.9900000000000003E-2</v>
      </c>
      <c r="AR76" s="37">
        <f>$F76*'Lines - Loading'!AQ76/100</f>
        <v>9.9900000000000003E-2</v>
      </c>
      <c r="AS76" s="16"/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/>
      <c r="BK76" s="16"/>
      <c r="BL76" s="16"/>
      <c r="BM76" s="16"/>
      <c r="BN76" s="16"/>
    </row>
    <row r="77" spans="4:66" ht="15" customHeight="1" x14ac:dyDescent="0.25">
      <c r="D77" s="2" t="str">
        <f>'Lines - Loading'!C77</f>
        <v>gretna400kv</v>
      </c>
      <c r="E77" s="87" t="str">
        <f>'Lines - Loading'!E77</f>
        <v>GRNA4-_M1-_SGT1</v>
      </c>
      <c r="F77" s="36">
        <v>999</v>
      </c>
      <c r="H77" s="16">
        <f>$F77*'Lines - Loading'!G77/100</f>
        <v>0</v>
      </c>
      <c r="I77" s="16">
        <f>$F77*'Lines - Loading'!H77/100</f>
        <v>0</v>
      </c>
      <c r="J77" s="16">
        <f>$F77*'Lines - Loading'!I77/100</f>
        <v>0</v>
      </c>
      <c r="K77" s="16">
        <f>$F77*'Lines - Loading'!J77/100</f>
        <v>0</v>
      </c>
      <c r="L77" s="16">
        <f>$F77*'Lines - Loading'!K77/100</f>
        <v>0</v>
      </c>
      <c r="M77" s="16">
        <f>$F77*'Lines - Loading'!L77/100</f>
        <v>0</v>
      </c>
      <c r="N77" s="16">
        <f>$F77*'Lines - Loading'!M77/100</f>
        <v>0</v>
      </c>
      <c r="O77" s="16">
        <f>$F77*'Lines - Loading'!N77/100</f>
        <v>0</v>
      </c>
      <c r="P77" s="16">
        <f>$F77*'Lines - Loading'!O77/100</f>
        <v>0</v>
      </c>
      <c r="Q77" s="16">
        <f>$F77*'Lines - Loading'!P77/100</f>
        <v>0</v>
      </c>
      <c r="R77" s="16">
        <f>$F77*'Lines - Loading'!Q77/100</f>
        <v>0</v>
      </c>
      <c r="S77" s="16">
        <f>$F77*'Lines - Loading'!R77/100</f>
        <v>0</v>
      </c>
      <c r="T77" s="16">
        <f>$F77*'Lines - Loading'!S77/100</f>
        <v>0</v>
      </c>
      <c r="U77" s="16">
        <f>$F77*'Lines - Loading'!T77/100</f>
        <v>0.99900000000000011</v>
      </c>
      <c r="V77" s="16">
        <f>$F77*'Lines - Loading'!U77/100</f>
        <v>0.99900000000000011</v>
      </c>
      <c r="W77" s="16">
        <f>$F77*'Lines - Loading'!V77/100</f>
        <v>0.99900000000000011</v>
      </c>
      <c r="X77" s="40">
        <f>$F77*'Lines - Loading'!W77/100</f>
        <v>0.99900000000000011</v>
      </c>
      <c r="Y77" s="16">
        <f>$F77*'Lines - Loading'!X77/100</f>
        <v>0.99900000000000011</v>
      </c>
      <c r="Z77" s="16">
        <f>$F77*'Lines - Loading'!Y77/100</f>
        <v>0.99900000000000011</v>
      </c>
      <c r="AA77" s="16">
        <f>$F77*'Lines - Loading'!Z77/100</f>
        <v>0.99900000000000011</v>
      </c>
      <c r="AB77" s="16">
        <f>$F77*'Lines - Loading'!AA77/100</f>
        <v>0.99900000000000011</v>
      </c>
      <c r="AC77" s="16">
        <f>$F77*'Lines - Loading'!AB77/100</f>
        <v>0.99900000000000011</v>
      </c>
      <c r="AD77" s="16">
        <f>$F77*'Lines - Loading'!AC77/100</f>
        <v>0.99900000000000011</v>
      </c>
      <c r="AE77" s="16">
        <f>$F77*'Lines - Loading'!AD77/100</f>
        <v>0.99900000000000011</v>
      </c>
      <c r="AF77" s="16">
        <f>$F77*'Lines - Loading'!AE77/100</f>
        <v>0.99900000000000011</v>
      </c>
      <c r="AG77" s="16">
        <f>$F77*'Lines - Loading'!AF77/100</f>
        <v>0.99900000000000011</v>
      </c>
      <c r="AH77" s="16">
        <f>$F77*'Lines - Loading'!AG77/100</f>
        <v>0.99900000000000011</v>
      </c>
      <c r="AI77" s="16">
        <f>$F77*'Lines - Loading'!AH77/100</f>
        <v>0.99900000000000011</v>
      </c>
      <c r="AJ77" s="16">
        <f>$F77*'Lines - Loading'!AI77/100</f>
        <v>0.99900000000000011</v>
      </c>
      <c r="AK77" s="16">
        <f>$F77*'Lines - Loading'!AJ77/100</f>
        <v>0.99900000000000011</v>
      </c>
      <c r="AL77" s="16">
        <f>$F77*'Lines - Loading'!AK77/100</f>
        <v>0.99900000000000011</v>
      </c>
      <c r="AM77" s="16">
        <f>$F77*'Lines - Loading'!AL77/100</f>
        <v>0.99900000000000011</v>
      </c>
      <c r="AN77" s="16">
        <f>$F77*'Lines - Loading'!AM77/100</f>
        <v>0.99900000000000011</v>
      </c>
      <c r="AO77" s="16">
        <f>$F77*'Lines - Loading'!AN77/100</f>
        <v>0.99900000000000011</v>
      </c>
      <c r="AP77" s="16">
        <f>$F77*'Lines - Loading'!AO77/100</f>
        <v>0.99900000000000011</v>
      </c>
      <c r="AQ77" s="37">
        <f>$F77*'Lines - Loading'!AP77/100</f>
        <v>0.99900000000000011</v>
      </c>
      <c r="AR77" s="37">
        <f>$F77*'Lines - Loading'!AQ77/100</f>
        <v>799.2</v>
      </c>
      <c r="AS77" s="16"/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/>
      <c r="BK77" s="16"/>
      <c r="BL77" s="16"/>
      <c r="BM77" s="16"/>
      <c r="BN77" s="16"/>
    </row>
    <row r="78" spans="4:66" ht="15" customHeight="1" x14ac:dyDescent="0.25">
      <c r="D78" s="2" t="str">
        <f>'Lines - Loading'!C78</f>
        <v>chapelcrossgretna1</v>
      </c>
      <c r="E78" s="87" t="str">
        <f>'Lines - Loading'!E78</f>
        <v>CHAP1-_GRNA1</v>
      </c>
      <c r="F78" s="36">
        <v>999</v>
      </c>
      <c r="H78" s="16">
        <f>$F78*'Lines - Loading'!G78/100</f>
        <v>0</v>
      </c>
      <c r="I78" s="16">
        <f>$F78*'Lines - Loading'!H78/100</f>
        <v>0</v>
      </c>
      <c r="J78" s="16">
        <f>$F78*'Lines - Loading'!I78/100</f>
        <v>0</v>
      </c>
      <c r="K78" s="16">
        <f>$F78*'Lines - Loading'!J78/100</f>
        <v>0</v>
      </c>
      <c r="L78" s="16">
        <f>$F78*'Lines - Loading'!K78/100</f>
        <v>0</v>
      </c>
      <c r="M78" s="16">
        <f>$F78*'Lines - Loading'!L78/100</f>
        <v>0</v>
      </c>
      <c r="N78" s="16">
        <f>$F78*'Lines - Loading'!M78/100</f>
        <v>0</v>
      </c>
      <c r="O78" s="16">
        <f>$F78*'Lines - Loading'!N78/100</f>
        <v>0</v>
      </c>
      <c r="P78" s="16">
        <f>$F78*'Lines - Loading'!O78/100</f>
        <v>0</v>
      </c>
      <c r="Q78" s="16">
        <f>$F78*'Lines - Loading'!P78/100</f>
        <v>0</v>
      </c>
      <c r="R78" s="16">
        <f>$F78*'Lines - Loading'!Q78/100</f>
        <v>0</v>
      </c>
      <c r="S78" s="16">
        <f>$F78*'Lines - Loading'!R78/100</f>
        <v>9.9900000000000003E-2</v>
      </c>
      <c r="T78" s="16">
        <f>$F78*'Lines - Loading'!S78/100</f>
        <v>9.9900000000000003E-2</v>
      </c>
      <c r="U78" s="16">
        <f>$F78*'Lines - Loading'!T78/100</f>
        <v>9.9900000000000003E-2</v>
      </c>
      <c r="V78" s="16">
        <f>$F78*'Lines - Loading'!U78/100</f>
        <v>9.9900000000000003E-2</v>
      </c>
      <c r="W78" s="16">
        <f>$F78*'Lines - Loading'!V78/100</f>
        <v>9.9900000000000003E-2</v>
      </c>
      <c r="X78" s="40">
        <f>$F78*'Lines - Loading'!W78/100</f>
        <v>9.9900000000000003E-2</v>
      </c>
      <c r="Y78" s="16">
        <f>$F78*'Lines - Loading'!X78/100</f>
        <v>9.9900000000000003E-2</v>
      </c>
      <c r="Z78" s="16">
        <f>$F78*'Lines - Loading'!Y78/100</f>
        <v>9.9900000000000003E-2</v>
      </c>
      <c r="AA78" s="16">
        <f>$F78*'Lines - Loading'!Z78/100</f>
        <v>9.9900000000000003E-2</v>
      </c>
      <c r="AB78" s="16">
        <f>$F78*'Lines - Loading'!AA78/100</f>
        <v>9.9900000000000003E-2</v>
      </c>
      <c r="AC78" s="16">
        <f>$F78*'Lines - Loading'!AB78/100</f>
        <v>9.9900000000000003E-2</v>
      </c>
      <c r="AD78" s="16">
        <f>$F78*'Lines - Loading'!AC78/100</f>
        <v>9.9900000000000003E-2</v>
      </c>
      <c r="AE78" s="16">
        <f>$F78*'Lines - Loading'!AD78/100</f>
        <v>9.9900000000000003E-2</v>
      </c>
      <c r="AF78" s="16">
        <f>$F78*'Lines - Loading'!AE78/100</f>
        <v>9.9900000000000003E-2</v>
      </c>
      <c r="AG78" s="16">
        <f>$F78*'Lines - Loading'!AF78/100</f>
        <v>9.9900000000000003E-2</v>
      </c>
      <c r="AH78" s="16">
        <f>$F78*'Lines - Loading'!AG78/100</f>
        <v>9.9900000000000003E-2</v>
      </c>
      <c r="AI78" s="16">
        <f>$F78*'Lines - Loading'!AH78/100</f>
        <v>9.9900000000000003E-2</v>
      </c>
      <c r="AJ78" s="16">
        <f>$F78*'Lines - Loading'!AI78/100</f>
        <v>9.9900000000000003E-2</v>
      </c>
      <c r="AK78" s="16">
        <f>$F78*'Lines - Loading'!AJ78/100</f>
        <v>9.9900000000000003E-2</v>
      </c>
      <c r="AL78" s="16">
        <f>$F78*'Lines - Loading'!AK78/100</f>
        <v>9.9900000000000003E-2</v>
      </c>
      <c r="AM78" s="16">
        <f>$F78*'Lines - Loading'!AL78/100</f>
        <v>9.9900000000000003E-2</v>
      </c>
      <c r="AN78" s="16">
        <f>$F78*'Lines - Loading'!AM78/100</f>
        <v>9.9900000000000003E-2</v>
      </c>
      <c r="AO78" s="16">
        <f>$F78*'Lines - Loading'!AN78/100</f>
        <v>9.9900000000000003E-2</v>
      </c>
      <c r="AP78" s="16">
        <f>$F78*'Lines - Loading'!AO78/100</f>
        <v>9.9900000000000003E-2</v>
      </c>
      <c r="AQ78" s="37">
        <f>$F78*'Lines - Loading'!AP78/100</f>
        <v>9.9900000000000003E-2</v>
      </c>
      <c r="AR78" s="37">
        <f>$F78*'Lines - Loading'!AQ78/100</f>
        <v>9.9900000000000003E-2</v>
      </c>
      <c r="AS78" s="16"/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/>
      <c r="BK78" s="16"/>
      <c r="BL78" s="16"/>
      <c r="BM78" s="16"/>
      <c r="BN78" s="16"/>
    </row>
    <row r="79" spans="4:66" ht="15" customHeight="1" x14ac:dyDescent="0.25">
      <c r="D79" s="2" t="str">
        <f>'Lines - Loading'!C79</f>
        <v>ewehillgretna</v>
      </c>
      <c r="E79" s="87" t="str">
        <f>'Lines - Loading'!E79</f>
        <v>EWEH3</v>
      </c>
      <c r="F79" s="36">
        <v>999</v>
      </c>
      <c r="H79" s="16">
        <f>$F79*'Lines - Loading'!G79/100</f>
        <v>0</v>
      </c>
      <c r="I79" s="16">
        <f>$F79*'Lines - Loading'!H79/100</f>
        <v>0</v>
      </c>
      <c r="J79" s="16">
        <f>$F79*'Lines - Loading'!I79/100</f>
        <v>0</v>
      </c>
      <c r="K79" s="16">
        <f>$F79*'Lines - Loading'!J79/100</f>
        <v>0</v>
      </c>
      <c r="L79" s="16">
        <f>$F79*'Lines - Loading'!K79/100</f>
        <v>0</v>
      </c>
      <c r="M79" s="16">
        <f>$F79*'Lines - Loading'!L79/100</f>
        <v>0</v>
      </c>
      <c r="N79" s="16">
        <f>$F79*'Lines - Loading'!M79/100</f>
        <v>0</v>
      </c>
      <c r="O79" s="16">
        <f>$F79*'Lines - Loading'!N79/100</f>
        <v>0</v>
      </c>
      <c r="P79" s="16">
        <f>$F79*'Lines - Loading'!O79/100</f>
        <v>0</v>
      </c>
      <c r="Q79" s="16">
        <f>$F79*'Lines - Loading'!P79/100</f>
        <v>0</v>
      </c>
      <c r="R79" s="16">
        <f>$F79*'Lines - Loading'!Q79/100</f>
        <v>0</v>
      </c>
      <c r="S79" s="16">
        <f>$F79*'Lines - Loading'!R79/100</f>
        <v>0</v>
      </c>
      <c r="T79" s="16">
        <f>$F79*'Lines - Loading'!S79/100</f>
        <v>0</v>
      </c>
      <c r="U79" s="16">
        <f>$F79*'Lines - Loading'!T79/100</f>
        <v>0</v>
      </c>
      <c r="V79" s="16">
        <f>$F79*'Lines - Loading'!U79/100</f>
        <v>9.9900000000000003E-2</v>
      </c>
      <c r="W79" s="16">
        <f>$F79*'Lines - Loading'!V79/100</f>
        <v>9.9900000000000003E-2</v>
      </c>
      <c r="X79" s="40">
        <f>$F79*'Lines - Loading'!W79/100</f>
        <v>9.9900000000000003E-2</v>
      </c>
      <c r="Y79" s="16">
        <f>$F79*'Lines - Loading'!X79/100</f>
        <v>9.9900000000000003E-2</v>
      </c>
      <c r="Z79" s="16">
        <f>$F79*'Lines - Loading'!Y79/100</f>
        <v>9.9900000000000003E-2</v>
      </c>
      <c r="AA79" s="16">
        <f>$F79*'Lines - Loading'!Z79/100</f>
        <v>9.9900000000000003E-2</v>
      </c>
      <c r="AB79" s="16">
        <f>$F79*'Lines - Loading'!AA79/100</f>
        <v>9.9900000000000003E-2</v>
      </c>
      <c r="AC79" s="16">
        <f>$F79*'Lines - Loading'!AB79/100</f>
        <v>9.9900000000000003E-2</v>
      </c>
      <c r="AD79" s="16">
        <f>$F79*'Lines - Loading'!AC79/100</f>
        <v>9.9900000000000003E-2</v>
      </c>
      <c r="AE79" s="16">
        <f>$F79*'Lines - Loading'!AD79/100</f>
        <v>9.9900000000000003E-2</v>
      </c>
      <c r="AF79" s="16">
        <f>$F79*'Lines - Loading'!AE79/100</f>
        <v>9.9900000000000003E-2</v>
      </c>
      <c r="AG79" s="16">
        <f>$F79*'Lines - Loading'!AF79/100</f>
        <v>9.9900000000000003E-2</v>
      </c>
      <c r="AH79" s="16">
        <f>$F79*'Lines - Loading'!AG79/100</f>
        <v>9.9900000000000003E-2</v>
      </c>
      <c r="AI79" s="16">
        <f>$F79*'Lines - Loading'!AH79/100</f>
        <v>9.9900000000000003E-2</v>
      </c>
      <c r="AJ79" s="16">
        <f>$F79*'Lines - Loading'!AI79/100</f>
        <v>9.9900000000000003E-2</v>
      </c>
      <c r="AK79" s="16">
        <f>$F79*'Lines - Loading'!AJ79/100</f>
        <v>9.9900000000000003E-2</v>
      </c>
      <c r="AL79" s="16">
        <f>$F79*'Lines - Loading'!AK79/100</f>
        <v>9.9900000000000003E-2</v>
      </c>
      <c r="AM79" s="16">
        <f>$F79*'Lines - Loading'!AL79/100</f>
        <v>9.9900000000000003E-2</v>
      </c>
      <c r="AN79" s="16">
        <f>$F79*'Lines - Loading'!AM79/100</f>
        <v>9.9900000000000003E-2</v>
      </c>
      <c r="AO79" s="16">
        <f>$F79*'Lines - Loading'!AN79/100</f>
        <v>9.9900000000000003E-2</v>
      </c>
      <c r="AP79" s="16">
        <f>$F79*'Lines - Loading'!AO79/100</f>
        <v>9.9900000000000003E-2</v>
      </c>
      <c r="AQ79" s="37">
        <f>$F79*'Lines - Loading'!AP79/100</f>
        <v>9.9900000000000003E-2</v>
      </c>
      <c r="AR79" s="37">
        <f>$F79*'Lines - Loading'!AQ79/100</f>
        <v>9.9900000000000003E-2</v>
      </c>
      <c r="AS79" s="16"/>
      <c r="AT79" s="16">
        <f t="shared" ref="AT79:BI79" si="20">AT78</f>
        <v>999</v>
      </c>
      <c r="AU79" s="16">
        <f t="shared" si="20"/>
        <v>999</v>
      </c>
      <c r="AV79" s="16">
        <f t="shared" si="20"/>
        <v>999</v>
      </c>
      <c r="AW79" s="16">
        <f t="shared" si="20"/>
        <v>999</v>
      </c>
      <c r="AX79" s="16">
        <f t="shared" si="20"/>
        <v>999</v>
      </c>
      <c r="AY79" s="16">
        <f t="shared" si="20"/>
        <v>999</v>
      </c>
      <c r="AZ79" s="16">
        <f t="shared" si="20"/>
        <v>999</v>
      </c>
      <c r="BA79" s="16">
        <f t="shared" si="20"/>
        <v>999</v>
      </c>
      <c r="BB79" s="16">
        <f t="shared" si="20"/>
        <v>999</v>
      </c>
      <c r="BC79" s="16">
        <f t="shared" si="20"/>
        <v>999</v>
      </c>
      <c r="BD79" s="16">
        <f t="shared" si="20"/>
        <v>999</v>
      </c>
      <c r="BE79" s="16">
        <f t="shared" si="20"/>
        <v>999</v>
      </c>
      <c r="BF79" s="16">
        <f t="shared" si="20"/>
        <v>999</v>
      </c>
      <c r="BG79" s="16">
        <f t="shared" si="20"/>
        <v>999</v>
      </c>
      <c r="BH79" s="16">
        <f t="shared" si="20"/>
        <v>999</v>
      </c>
      <c r="BI79" s="16">
        <f t="shared" si="20"/>
        <v>999</v>
      </c>
      <c r="BJ79" s="16"/>
      <c r="BK79" s="16"/>
      <c r="BL79" s="16"/>
      <c r="BM79" s="16"/>
      <c r="BN79" s="16"/>
    </row>
    <row r="80" spans="4:66" ht="15" customHeight="1" x14ac:dyDescent="0.25">
      <c r="D80" s="2" t="str">
        <f>'Lines - Loading'!C80</f>
        <v>ewehillgretna</v>
      </c>
      <c r="E80" s="87" t="str">
        <f>'Lines - Loading'!E80</f>
        <v>EWEH3-_GRID1A-_WG2</v>
      </c>
      <c r="F80" s="36">
        <v>999</v>
      </c>
      <c r="H80" s="16">
        <f>$F80*'Lines - Loading'!G80/100</f>
        <v>0</v>
      </c>
      <c r="I80" s="16">
        <f>$F80*'Lines - Loading'!H80/100</f>
        <v>0</v>
      </c>
      <c r="J80" s="16">
        <f>$F80*'Lines - Loading'!I80/100</f>
        <v>0</v>
      </c>
      <c r="K80" s="16">
        <f>$F80*'Lines - Loading'!J80/100</f>
        <v>0</v>
      </c>
      <c r="L80" s="16">
        <f>$F80*'Lines - Loading'!K80/100</f>
        <v>0</v>
      </c>
      <c r="M80" s="16">
        <f>$F80*'Lines - Loading'!L80/100</f>
        <v>0</v>
      </c>
      <c r="N80" s="16">
        <f>$F80*'Lines - Loading'!M80/100</f>
        <v>0</v>
      </c>
      <c r="O80" s="16">
        <f>$F80*'Lines - Loading'!N80/100</f>
        <v>0</v>
      </c>
      <c r="P80" s="16">
        <f>$F80*'Lines - Loading'!O80/100</f>
        <v>0</v>
      </c>
      <c r="Q80" s="16">
        <f>$F80*'Lines - Loading'!P80/100</f>
        <v>0</v>
      </c>
      <c r="R80" s="16">
        <f>$F80*'Lines - Loading'!Q80/100</f>
        <v>0</v>
      </c>
      <c r="S80" s="16">
        <f>$F80*'Lines - Loading'!R80/100</f>
        <v>0</v>
      </c>
      <c r="T80" s="16">
        <f>$F80*'Lines - Loading'!S80/100</f>
        <v>0</v>
      </c>
      <c r="U80" s="16">
        <f>$F80*'Lines - Loading'!T80/100</f>
        <v>0</v>
      </c>
      <c r="V80" s="16">
        <f>$F80*'Lines - Loading'!U80/100</f>
        <v>0</v>
      </c>
      <c r="W80" s="16">
        <f>$F80*'Lines - Loading'!V80/100</f>
        <v>9.9900000000000003E-2</v>
      </c>
      <c r="X80" s="40">
        <f>$F80*'Lines - Loading'!W80/100</f>
        <v>9.9900000000000003E-2</v>
      </c>
      <c r="Y80" s="16">
        <f>$F80*'Lines - Loading'!X80/100</f>
        <v>9.9900000000000003E-2</v>
      </c>
      <c r="Z80" s="16">
        <f>$F80*'Lines - Loading'!Y80/100</f>
        <v>9.9900000000000003E-2</v>
      </c>
      <c r="AA80" s="16">
        <f>$F80*'Lines - Loading'!Z80/100</f>
        <v>9.9900000000000003E-2</v>
      </c>
      <c r="AB80" s="16">
        <f>$F80*'Lines - Loading'!AA80/100</f>
        <v>9.9900000000000003E-2</v>
      </c>
      <c r="AC80" s="16">
        <f>$F80*'Lines - Loading'!AB80/100</f>
        <v>9.9900000000000003E-2</v>
      </c>
      <c r="AD80" s="16">
        <f>$F80*'Lines - Loading'!AC80/100</f>
        <v>9.9900000000000003E-2</v>
      </c>
      <c r="AE80" s="16">
        <f>$F80*'Lines - Loading'!AD80/100</f>
        <v>9.9900000000000003E-2</v>
      </c>
      <c r="AF80" s="16">
        <f>$F80*'Lines - Loading'!AE80/100</f>
        <v>9.9900000000000003E-2</v>
      </c>
      <c r="AG80" s="16">
        <f>$F80*'Lines - Loading'!AF80/100</f>
        <v>9.9900000000000003E-2</v>
      </c>
      <c r="AH80" s="16">
        <f>$F80*'Lines - Loading'!AG80/100</f>
        <v>9.9900000000000003E-2</v>
      </c>
      <c r="AI80" s="16">
        <f>$F80*'Lines - Loading'!AH80/100</f>
        <v>9.9900000000000003E-2</v>
      </c>
      <c r="AJ80" s="16">
        <f>$F80*'Lines - Loading'!AI80/100</f>
        <v>9.9900000000000003E-2</v>
      </c>
      <c r="AK80" s="16">
        <f>$F80*'Lines - Loading'!AJ80/100</f>
        <v>9.9900000000000003E-2</v>
      </c>
      <c r="AL80" s="16">
        <f>$F80*'Lines - Loading'!AK80/100</f>
        <v>9.9900000000000003E-2</v>
      </c>
      <c r="AM80" s="16">
        <f>$F80*'Lines - Loading'!AL80/100</f>
        <v>9.9900000000000003E-2</v>
      </c>
      <c r="AN80" s="16">
        <f>$F80*'Lines - Loading'!AM80/100</f>
        <v>9.9900000000000003E-2</v>
      </c>
      <c r="AO80" s="16">
        <f>$F80*'Lines - Loading'!AN80/100</f>
        <v>9.9900000000000003E-2</v>
      </c>
      <c r="AP80" s="16">
        <f>$F80*'Lines - Loading'!AO80/100</f>
        <v>9.9900000000000003E-2</v>
      </c>
      <c r="AQ80" s="37">
        <f>$F80*'Lines - Loading'!AP80/100</f>
        <v>9.9900000000000003E-2</v>
      </c>
      <c r="AR80" s="37">
        <f>$F80*'Lines - Loading'!AQ80/100</f>
        <v>9.9900000000000003E-2</v>
      </c>
      <c r="AS80" s="16"/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/>
      <c r="BK80" s="16"/>
      <c r="BL80" s="16"/>
      <c r="BM80" s="16"/>
      <c r="BN80" s="16"/>
    </row>
    <row r="81" spans="4:66" ht="15" customHeight="1" x14ac:dyDescent="0.25">
      <c r="D81" s="2" t="str">
        <f>'Lines - Loading'!C81</f>
        <v>ewehillwindfarm2</v>
      </c>
      <c r="E81" s="87" t="str">
        <f>'Lines - Loading'!E81</f>
        <v>EWEH0G_2</v>
      </c>
      <c r="F81" s="36">
        <v>999</v>
      </c>
      <c r="H81" s="16">
        <f>$F81*'Lines - Loading'!G81/100</f>
        <v>0</v>
      </c>
      <c r="I81" s="16">
        <f>$F81*'Lines - Loading'!H81/100</f>
        <v>0</v>
      </c>
      <c r="J81" s="16">
        <f>$F81*'Lines - Loading'!I81/100</f>
        <v>0</v>
      </c>
      <c r="K81" s="16">
        <f>$F81*'Lines - Loading'!J81/100</f>
        <v>0</v>
      </c>
      <c r="L81" s="16">
        <f>$F81*'Lines - Loading'!K81/100</f>
        <v>0</v>
      </c>
      <c r="M81" s="16">
        <f>$F81*'Lines - Loading'!L81/100</f>
        <v>0</v>
      </c>
      <c r="N81" s="16">
        <f>$F81*'Lines - Loading'!M81/100</f>
        <v>0</v>
      </c>
      <c r="O81" s="16">
        <f>$F81*'Lines - Loading'!N81/100</f>
        <v>0</v>
      </c>
      <c r="P81" s="16">
        <f>$F81*'Lines - Loading'!O81/100</f>
        <v>0</v>
      </c>
      <c r="Q81" s="16">
        <f>$F81*'Lines - Loading'!P81/100</f>
        <v>0</v>
      </c>
      <c r="R81" s="16">
        <f>$F81*'Lines - Loading'!Q81/100</f>
        <v>0</v>
      </c>
      <c r="S81" s="16">
        <f>$F81*'Lines - Loading'!R81/100</f>
        <v>0</v>
      </c>
      <c r="T81" s="16">
        <f>$F81*'Lines - Loading'!S81/100</f>
        <v>0</v>
      </c>
      <c r="U81" s="16">
        <f>$F81*'Lines - Loading'!T81/100</f>
        <v>0</v>
      </c>
      <c r="V81" s="16">
        <f>$F81*'Lines - Loading'!U81/100</f>
        <v>0</v>
      </c>
      <c r="W81" s="16">
        <f>$F81*'Lines - Loading'!V81/100</f>
        <v>0</v>
      </c>
      <c r="X81" s="40">
        <f>$F81*'Lines - Loading'!W81/100</f>
        <v>9.9900000000000003E-2</v>
      </c>
      <c r="Y81" s="16">
        <f>$F81*'Lines - Loading'!X81/100</f>
        <v>9.9900000000000003E-2</v>
      </c>
      <c r="Z81" s="16">
        <f>$F81*'Lines - Loading'!Y81/100</f>
        <v>9.9900000000000003E-2</v>
      </c>
      <c r="AA81" s="16">
        <f>$F81*'Lines - Loading'!Z81/100</f>
        <v>9.9900000000000003E-2</v>
      </c>
      <c r="AB81" s="16">
        <f>$F81*'Lines - Loading'!AA81/100</f>
        <v>9.9900000000000003E-2</v>
      </c>
      <c r="AC81" s="16">
        <f>$F81*'Lines - Loading'!AB81/100</f>
        <v>9.9900000000000003E-2</v>
      </c>
      <c r="AD81" s="16">
        <f>$F81*'Lines - Loading'!AC81/100</f>
        <v>9.9900000000000003E-2</v>
      </c>
      <c r="AE81" s="16">
        <f>$F81*'Lines - Loading'!AD81/100</f>
        <v>9.9900000000000003E-2</v>
      </c>
      <c r="AF81" s="16">
        <f>$F81*'Lines - Loading'!AE81/100</f>
        <v>9.9900000000000003E-2</v>
      </c>
      <c r="AG81" s="16">
        <f>$F81*'Lines - Loading'!AF81/100</f>
        <v>9.9900000000000003E-2</v>
      </c>
      <c r="AH81" s="16">
        <f>$F81*'Lines - Loading'!AG81/100</f>
        <v>9.9900000000000003E-2</v>
      </c>
      <c r="AI81" s="16">
        <f>$F81*'Lines - Loading'!AH81/100</f>
        <v>9.9900000000000003E-2</v>
      </c>
      <c r="AJ81" s="16">
        <f>$F81*'Lines - Loading'!AI81/100</f>
        <v>9.9900000000000003E-2</v>
      </c>
      <c r="AK81" s="16">
        <f>$F81*'Lines - Loading'!AJ81/100</f>
        <v>9.9900000000000003E-2</v>
      </c>
      <c r="AL81" s="16">
        <f>$F81*'Lines - Loading'!AK81/100</f>
        <v>9.9900000000000003E-2</v>
      </c>
      <c r="AM81" s="16">
        <f>$F81*'Lines - Loading'!AL81/100</f>
        <v>9.9900000000000003E-2</v>
      </c>
      <c r="AN81" s="16">
        <f>$F81*'Lines - Loading'!AM81/100</f>
        <v>9.9900000000000003E-2</v>
      </c>
      <c r="AO81" s="16">
        <f>$F81*'Lines - Loading'!AN81/100</f>
        <v>9.9900000000000003E-2</v>
      </c>
      <c r="AP81" s="16">
        <f>$F81*'Lines - Loading'!AO81/100</f>
        <v>9.9900000000000003E-2</v>
      </c>
      <c r="AQ81" s="37">
        <f>$F81*'Lines - Loading'!AP81/100</f>
        <v>9.9900000000000003E-2</v>
      </c>
      <c r="AR81" s="37">
        <f>$F81*'Lines - Loading'!AQ81/100</f>
        <v>9.9900000000000003E-2</v>
      </c>
      <c r="AS81" s="16"/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/>
      <c r="BK81" s="16"/>
      <c r="BL81" s="16"/>
      <c r="BM81" s="16"/>
      <c r="BN81" s="16"/>
    </row>
    <row r="82" spans="4:66" ht="15" customHeight="1" x14ac:dyDescent="0.25">
      <c r="D82" s="2" t="str">
        <f>'Lines - Loading'!C82</f>
        <v>gretna400kv</v>
      </c>
      <c r="E82" s="87" t="str">
        <f>'Lines - Loading'!E82</f>
        <v>HARK4</v>
      </c>
      <c r="F82" s="92">
        <v>3.1898599999999999</v>
      </c>
      <c r="H82" s="16">
        <f>$F82*'Lines - Loading'!G82/100</f>
        <v>0</v>
      </c>
      <c r="I82" s="16">
        <f>$F82*'Lines - Loading'!H82/100</f>
        <v>0</v>
      </c>
      <c r="J82" s="16">
        <f>$F82*'Lines - Loading'!I82/100</f>
        <v>0</v>
      </c>
      <c r="K82" s="16">
        <f>$F82*'Lines - Loading'!J82/100</f>
        <v>0</v>
      </c>
      <c r="L82" s="16">
        <f>$F82*'Lines - Loading'!K82/100</f>
        <v>0</v>
      </c>
      <c r="M82" s="16">
        <f>$F82*'Lines - Loading'!L82/100</f>
        <v>0</v>
      </c>
      <c r="N82" s="16">
        <f>$F82*'Lines - Loading'!M82/100</f>
        <v>0</v>
      </c>
      <c r="O82" s="16">
        <f>$F82*'Lines - Loading'!N82/100</f>
        <v>0</v>
      </c>
      <c r="P82" s="16">
        <f>$F82*'Lines - Loading'!O82/100</f>
        <v>0</v>
      </c>
      <c r="Q82" s="16">
        <f>$F82*'Lines - Loading'!P82/100</f>
        <v>0</v>
      </c>
      <c r="R82" s="16">
        <f>$F82*'Lines - Loading'!Q82/100</f>
        <v>0</v>
      </c>
      <c r="S82" s="16">
        <f>$F82*'Lines - Loading'!R82/100</f>
        <v>0</v>
      </c>
      <c r="T82" s="16">
        <f>$F82*'Lines - Loading'!S82/100</f>
        <v>0</v>
      </c>
      <c r="U82" s="16">
        <f>$F82*'Lines - Loading'!T82/100</f>
        <v>0</v>
      </c>
      <c r="V82" s="16">
        <f>$F82*'Lines - Loading'!U82/100</f>
        <v>0</v>
      </c>
      <c r="W82" s="16">
        <f>$F82*'Lines - Loading'!V82/100</f>
        <v>0</v>
      </c>
      <c r="X82" s="40">
        <f>$F82*'Lines - Loading'!W82/100</f>
        <v>0</v>
      </c>
      <c r="Y82" s="16">
        <f>$F82*'Lines - Loading'!X82/100</f>
        <v>0</v>
      </c>
      <c r="Z82" s="16">
        <f>$F82*'Lines - Loading'!Y82/100</f>
        <v>0</v>
      </c>
      <c r="AA82" s="16">
        <f>$F82*'Lines - Loading'!Z82/100</f>
        <v>0</v>
      </c>
      <c r="AB82" s="16">
        <f>$F82*'Lines - Loading'!AA82/100</f>
        <v>0</v>
      </c>
      <c r="AC82" s="16">
        <f>$F82*'Lines - Loading'!AB82/100</f>
        <v>0</v>
      </c>
      <c r="AD82" s="16">
        <f>$F82*'Lines - Loading'!AC82/100</f>
        <v>0</v>
      </c>
      <c r="AE82" s="16">
        <f>$F82*'Lines - Loading'!AD82/100</f>
        <v>0</v>
      </c>
      <c r="AF82" s="16">
        <f>$F82*'Lines - Loading'!AE82/100</f>
        <v>0</v>
      </c>
      <c r="AG82" s="16">
        <f>$F82*'Lines - Loading'!AF82/100</f>
        <v>0</v>
      </c>
      <c r="AH82" s="16">
        <f>$F82*'Lines - Loading'!AG82/100</f>
        <v>0</v>
      </c>
      <c r="AI82" s="16">
        <f>$F82*'Lines - Loading'!AH82/100</f>
        <v>0</v>
      </c>
      <c r="AJ82" s="16">
        <f>$F82*'Lines - Loading'!AI82/100</f>
        <v>0</v>
      </c>
      <c r="AK82" s="16">
        <f>$F82*'Lines - Loading'!AJ82/100</f>
        <v>0</v>
      </c>
      <c r="AL82" s="16">
        <f>$F82*'Lines - Loading'!AK82/100</f>
        <v>0</v>
      </c>
      <c r="AM82" s="16">
        <f>$F82*'Lines - Loading'!AL82/100</f>
        <v>0</v>
      </c>
      <c r="AN82" s="16">
        <f>$F82*'Lines - Loading'!AM82/100</f>
        <v>0</v>
      </c>
      <c r="AO82" s="16">
        <f>$F82*'Lines - Loading'!AN82/100</f>
        <v>0</v>
      </c>
      <c r="AP82" s="16">
        <f>$F82*'Lines - Loading'!AO82/100</f>
        <v>3.1898600000000001E-3</v>
      </c>
      <c r="AQ82" s="37">
        <f>$F82*'Lines - Loading'!AP82/100</f>
        <v>3.18986E-4</v>
      </c>
      <c r="AR82" s="37">
        <f>$F82*'Lines - Loading'!AQ82/100</f>
        <v>3.18986E-4</v>
      </c>
      <c r="AS82" s="16"/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/>
      <c r="BK82" s="16"/>
      <c r="BL82" s="16"/>
      <c r="BM82" s="16"/>
      <c r="BN82" s="16"/>
    </row>
    <row r="83" spans="4:66" ht="15" customHeight="1" x14ac:dyDescent="0.25">
      <c r="D83" s="2" t="str">
        <f>'Lines - Loading'!C83</f>
        <v>gretna400kv</v>
      </c>
      <c r="E83" s="87" t="str">
        <f>'Lines - Loading'!E83</f>
        <v>GRNA4-_M1</v>
      </c>
      <c r="F83" s="36">
        <v>999</v>
      </c>
      <c r="H83" s="16">
        <f>$F83*'Lines - Loading'!G83/100</f>
        <v>0</v>
      </c>
      <c r="I83" s="16">
        <f>$F83*'Lines - Loading'!H83/100</f>
        <v>0</v>
      </c>
      <c r="J83" s="16">
        <f>$F83*'Lines - Loading'!I83/100</f>
        <v>0</v>
      </c>
      <c r="K83" s="16">
        <f>$F83*'Lines - Loading'!J83/100</f>
        <v>0</v>
      </c>
      <c r="L83" s="16">
        <f>$F83*'Lines - Loading'!K83/100</f>
        <v>0</v>
      </c>
      <c r="M83" s="16">
        <f>$F83*'Lines - Loading'!L83/100</f>
        <v>0</v>
      </c>
      <c r="N83" s="16">
        <f>$F83*'Lines - Loading'!M83/100</f>
        <v>0</v>
      </c>
      <c r="O83" s="16">
        <f>$F83*'Lines - Loading'!N83/100</f>
        <v>0</v>
      </c>
      <c r="P83" s="16">
        <f>$F83*'Lines - Loading'!O83/100</f>
        <v>0</v>
      </c>
      <c r="Q83" s="16">
        <f>$F83*'Lines - Loading'!P83/100</f>
        <v>0</v>
      </c>
      <c r="R83" s="16">
        <f>$F83*'Lines - Loading'!Q83/100</f>
        <v>0</v>
      </c>
      <c r="S83" s="16">
        <f>$F83*'Lines - Loading'!R83/100</f>
        <v>0</v>
      </c>
      <c r="T83" s="16">
        <f>$F83*'Lines - Loading'!S83/100</f>
        <v>0</v>
      </c>
      <c r="U83" s="16">
        <f>$F83*'Lines - Loading'!T83/100</f>
        <v>0</v>
      </c>
      <c r="V83" s="16">
        <f>$F83*'Lines - Loading'!U83/100</f>
        <v>0</v>
      </c>
      <c r="W83" s="16">
        <f>$F83*'Lines - Loading'!V83/100</f>
        <v>0</v>
      </c>
      <c r="X83" s="40">
        <f>$F83*'Lines - Loading'!W83/100</f>
        <v>0</v>
      </c>
      <c r="Y83" s="16">
        <f>$F83*'Lines - Loading'!X83/100</f>
        <v>0</v>
      </c>
      <c r="Z83" s="16">
        <f>$F83*'Lines - Loading'!Y83/100</f>
        <v>0</v>
      </c>
      <c r="AA83" s="16">
        <f>$F83*'Lines - Loading'!Z83/100</f>
        <v>0</v>
      </c>
      <c r="AB83" s="16">
        <f>$F83*'Lines - Loading'!AA83/100</f>
        <v>0</v>
      </c>
      <c r="AC83" s="16">
        <f>$F83*'Lines - Loading'!AB83/100</f>
        <v>0</v>
      </c>
      <c r="AD83" s="16">
        <f>$F83*'Lines - Loading'!AC83/100</f>
        <v>0</v>
      </c>
      <c r="AE83" s="16">
        <f>$F83*'Lines - Loading'!AD83/100</f>
        <v>0</v>
      </c>
      <c r="AF83" s="16">
        <f>$F83*'Lines - Loading'!AE83/100</f>
        <v>0</v>
      </c>
      <c r="AG83" s="16">
        <f>$F83*'Lines - Loading'!AF83/100</f>
        <v>0</v>
      </c>
      <c r="AH83" s="16">
        <f>$F83*'Lines - Loading'!AG83/100</f>
        <v>0</v>
      </c>
      <c r="AI83" s="16">
        <f>$F83*'Lines - Loading'!AH83/100</f>
        <v>0</v>
      </c>
      <c r="AJ83" s="16">
        <f>$F83*'Lines - Loading'!AI83/100</f>
        <v>0</v>
      </c>
      <c r="AK83" s="16">
        <f>$F83*'Lines - Loading'!AJ83/100</f>
        <v>0</v>
      </c>
      <c r="AL83" s="16">
        <f>$F83*'Lines - Loading'!AK83/100</f>
        <v>0</v>
      </c>
      <c r="AM83" s="16">
        <f>$F83*'Lines - Loading'!AL83/100</f>
        <v>0</v>
      </c>
      <c r="AN83" s="16">
        <f>$F83*'Lines - Loading'!AM83/100</f>
        <v>0</v>
      </c>
      <c r="AO83" s="16">
        <f>$F83*'Lines - Loading'!AN83/100</f>
        <v>0</v>
      </c>
      <c r="AP83" s="16">
        <f>$F83*'Lines - Loading'!AO83/100</f>
        <v>0</v>
      </c>
      <c r="AQ83" s="37">
        <f>$F83*'Lines - Loading'!AP83/100</f>
        <v>9.9900000000000003E-2</v>
      </c>
      <c r="AR83" s="37">
        <f>$F83*'Lines - Loading'!AQ83/100</f>
        <v>9.9900000000000003E-2</v>
      </c>
      <c r="AS83" s="16"/>
      <c r="AT83" s="16">
        <f t="shared" ref="AT83:BI83" si="21">AT82</f>
        <v>999</v>
      </c>
      <c r="AU83" s="16">
        <f t="shared" si="21"/>
        <v>999</v>
      </c>
      <c r="AV83" s="16">
        <f t="shared" si="21"/>
        <v>999</v>
      </c>
      <c r="AW83" s="16">
        <f t="shared" si="21"/>
        <v>999</v>
      </c>
      <c r="AX83" s="16">
        <f t="shared" si="21"/>
        <v>999</v>
      </c>
      <c r="AY83" s="16">
        <f t="shared" si="21"/>
        <v>999</v>
      </c>
      <c r="AZ83" s="16">
        <f t="shared" si="21"/>
        <v>999</v>
      </c>
      <c r="BA83" s="16">
        <f t="shared" si="21"/>
        <v>999</v>
      </c>
      <c r="BB83" s="16">
        <f t="shared" si="21"/>
        <v>999</v>
      </c>
      <c r="BC83" s="16">
        <f t="shared" si="21"/>
        <v>999</v>
      </c>
      <c r="BD83" s="16">
        <f t="shared" si="21"/>
        <v>999</v>
      </c>
      <c r="BE83" s="16">
        <f t="shared" si="21"/>
        <v>999</v>
      </c>
      <c r="BF83" s="16">
        <f t="shared" si="21"/>
        <v>999</v>
      </c>
      <c r="BG83" s="16">
        <f t="shared" si="21"/>
        <v>999</v>
      </c>
      <c r="BH83" s="16">
        <f t="shared" si="21"/>
        <v>999</v>
      </c>
      <c r="BI83" s="16">
        <f t="shared" si="21"/>
        <v>999</v>
      </c>
      <c r="BJ83" s="16"/>
      <c r="BK83" s="16"/>
      <c r="BL83" s="16"/>
      <c r="BM83" s="16"/>
      <c r="BN83" s="16"/>
    </row>
  </sheetData>
  <sheetProtection formatCells="0" formatColumns="0" formatRows="0" sort="0" autoFilter="0"/>
  <phoneticPr fontId="28" type="noConversion"/>
  <conditionalFormatting sqref="F44:F83 AU44:BN83 AU9:BN42 H44:AS83 E9:F29 F30:F42 H9:AS42 X9:X83 E30:E83 H43:AR83">
    <cfRule type="cellIs" dxfId="77" priority="18" operator="equal">
      <formula>""</formula>
    </cfRule>
  </conditionalFormatting>
  <conditionalFormatting sqref="AU9:BI9 H9:AS9">
    <cfRule type="cellIs" dxfId="76" priority="17" operator="greaterThan">
      <formula>$F$9</formula>
    </cfRule>
  </conditionalFormatting>
  <conditionalFormatting sqref="BJ43:BM43">
    <cfRule type="cellIs" dxfId="75" priority="15" operator="greaterThanOrEqual">
      <formula>90</formula>
    </cfRule>
  </conditionalFormatting>
  <conditionalFormatting sqref="BJ43:BM43">
    <cfRule type="cellIs" dxfId="74" priority="14" operator="equal">
      <formula>""</formula>
    </cfRule>
  </conditionalFormatting>
  <conditionalFormatting sqref="AU54:BI54 AU58:BI58 AU62:BI62 AU68:BI68 AU83:BI83 AU79:BI79 AU73:BI73 AU43:BH83 H43:AS83">
    <cfRule type="cellIs" dxfId="73" priority="13" operator="greaterThanOrEqual">
      <formula>90</formula>
    </cfRule>
  </conditionalFormatting>
  <conditionalFormatting sqref="AU54:BI54 AU58:BI58 AU62:BI62 AU68:BI68 AU83:BI83 AU79:BI79 AU73:BI73 AU43:BH83 H43:AS83">
    <cfRule type="cellIs" dxfId="72" priority="12" operator="equal">
      <formula>""</formula>
    </cfRule>
  </conditionalFormatting>
  <conditionalFormatting sqref="BI43:BI83">
    <cfRule type="cellIs" dxfId="71" priority="11" operator="greaterThanOrEqual">
      <formula>90</formula>
    </cfRule>
  </conditionalFormatting>
  <conditionalFormatting sqref="BI43:BI83">
    <cfRule type="cellIs" dxfId="70" priority="10" operator="equal">
      <formula>""</formula>
    </cfRule>
  </conditionalFormatting>
  <conditionalFormatting sqref="H9:BI83">
    <cfRule type="expression" dxfId="69" priority="6">
      <formula>$G9&gt;"a"</formula>
    </cfRule>
  </conditionalFormatting>
  <conditionalFormatting sqref="AT9:AT42 AT44:AT83">
    <cfRule type="cellIs" dxfId="68" priority="5" operator="equal">
      <formula>""</formula>
    </cfRule>
  </conditionalFormatting>
  <conditionalFormatting sqref="AT9">
    <cfRule type="cellIs" dxfId="67" priority="4" operator="greaterThan">
      <formula>$F$9</formula>
    </cfRule>
  </conditionalFormatting>
  <conditionalFormatting sqref="AT43:AT83">
    <cfRule type="cellIs" dxfId="66" priority="3" operator="greaterThanOrEqual">
      <formula>90</formula>
    </cfRule>
  </conditionalFormatting>
  <conditionalFormatting sqref="AT43:AT83">
    <cfRule type="cellIs" dxfId="65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Generators - Active Power</vt:lpstr>
      <vt:lpstr>Generators - Reactive Power</vt:lpstr>
      <vt:lpstr>Generators - Rating</vt:lpstr>
      <vt:lpstr>Busbars - Voltage(pu)</vt:lpstr>
      <vt:lpstr>Transformers - Loading</vt:lpstr>
      <vt:lpstr>Transformers - MVA</vt:lpstr>
      <vt:lpstr>Transformers - Taps</vt:lpstr>
      <vt:lpstr>Lines - Loading</vt:lpstr>
      <vt:lpstr>Lines - Current</vt:lpstr>
      <vt:lpstr>Lines - Active Power</vt:lpstr>
      <vt:lpstr>Lines - Reactive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Max McFarlane</cp:lastModifiedBy>
  <cp:lastPrinted>2019-07-12T14:53:40Z</cp:lastPrinted>
  <dcterms:created xsi:type="dcterms:W3CDTF">2018-05-18T14:04:10Z</dcterms:created>
  <dcterms:modified xsi:type="dcterms:W3CDTF">2021-05-17T13:01:58Z</dcterms:modified>
</cp:coreProperties>
</file>