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"/>
    </mc:Choice>
  </mc:AlternateContent>
  <xr:revisionPtr revIDLastSave="0" documentId="13_ncr:1_{89931864-7E14-4FAD-A185-ACFAAD65736C}" xr6:coauthVersionLast="36" xr6:coauthVersionMax="36" xr10:uidLastSave="{00000000-0000-0000-0000-000000000000}"/>
  <bookViews>
    <workbookView xWindow="0" yWindow="0" windowWidth="23040" windowHeight="9204" activeTab="3" xr2:uid="{E16C7E5F-F1C4-4771-BF3A-74B2E38ABC46}"/>
  </bookViews>
  <sheets>
    <sheet name="0.63" sheetId="1" r:id="rId1"/>
    <sheet name="0.85" sheetId="3" r:id="rId2"/>
    <sheet name="Lưu lượng" sheetId="5" r:id="rId3"/>
    <sheet name="Hàm truyền 4 bài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10" i="2" l="1"/>
  <c r="C11" i="2"/>
  <c r="C13" i="2" s="1"/>
  <c r="C12" i="2"/>
  <c r="C14" i="2"/>
  <c r="D12" i="5"/>
  <c r="D10" i="5"/>
  <c r="D9" i="5"/>
  <c r="D11" i="5" s="1"/>
  <c r="D6" i="5"/>
  <c r="D8" i="5" s="1"/>
  <c r="D5" i="5"/>
  <c r="D7" i="5" s="1"/>
  <c r="D3" i="5"/>
  <c r="D13" i="5" s="1"/>
  <c r="D1" i="5"/>
  <c r="B14" i="2"/>
  <c r="B13" i="2"/>
  <c r="B12" i="2"/>
  <c r="B11" i="2"/>
  <c r="B10" i="2"/>
  <c r="D10" i="3"/>
  <c r="D9" i="3"/>
  <c r="D3" i="3"/>
  <c r="D1" i="3"/>
  <c r="D6" i="3" s="1"/>
  <c r="D8" i="3" s="1"/>
  <c r="D10" i="1"/>
  <c r="D9" i="1"/>
  <c r="D3" i="1"/>
  <c r="D1" i="1"/>
  <c r="D5" i="1" s="1"/>
  <c r="D7" i="1" s="1"/>
  <c r="D12" i="3" l="1"/>
  <c r="D11" i="3"/>
  <c r="D13" i="3"/>
  <c r="D5" i="3"/>
  <c r="D13" i="1"/>
  <c r="D6" i="1"/>
  <c r="D8" i="1" s="1"/>
  <c r="D11" i="1"/>
  <c r="D12" i="1" s="1"/>
</calcChain>
</file>

<file path=xl/sharedStrings.xml><?xml version="1.0" encoding="utf-8"?>
<sst xmlns="http://schemas.openxmlformats.org/spreadsheetml/2006/main" count="68" uniqueCount="34">
  <si>
    <t>CV1</t>
  </si>
  <si>
    <t>CV2</t>
  </si>
  <si>
    <t>MV1</t>
  </si>
  <si>
    <t>MV2</t>
  </si>
  <si>
    <t>delta CV</t>
  </si>
  <si>
    <t>delta MV</t>
  </si>
  <si>
    <t>0.63*delta CV</t>
  </si>
  <si>
    <t>0.28*delta CV</t>
  </si>
  <si>
    <t>CV_0.63</t>
  </si>
  <si>
    <t>CV_0.28</t>
  </si>
  <si>
    <t>T_0.63</t>
  </si>
  <si>
    <t>T_0.28</t>
  </si>
  <si>
    <t>Tau_63%</t>
  </si>
  <si>
    <t>Tau_28%</t>
  </si>
  <si>
    <t>Tau_p</t>
  </si>
  <si>
    <t>Theta_p</t>
  </si>
  <si>
    <t xml:space="preserve">T_0 </t>
  </si>
  <si>
    <t>Áp suất</t>
  </si>
  <si>
    <t>Lưu lượng</t>
  </si>
  <si>
    <t>Kp</t>
  </si>
  <si>
    <t>K_p</t>
  </si>
  <si>
    <t>Nhiệt độ</t>
  </si>
  <si>
    <t>T_0.85</t>
  </si>
  <si>
    <t>T_0.35</t>
  </si>
  <si>
    <t>CV_0.85</t>
  </si>
  <si>
    <t>CV_0.35</t>
  </si>
  <si>
    <t>Tau_85%</t>
  </si>
  <si>
    <t>Tau_35%</t>
  </si>
  <si>
    <t>0.85*delta CV</t>
  </si>
  <si>
    <t>0.35*delta CV</t>
  </si>
  <si>
    <t>Tau_p (s)</t>
  </si>
  <si>
    <t>Theta_p (s)</t>
  </si>
  <si>
    <t>Tau_p (min)</t>
  </si>
  <si>
    <t>Theta_p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</si>
</sst>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8">
    <xf numFmtId="0" fontId="0" fillId="0" borderId="0" xfId="0"/>
    <xf numFmtId="0" fontId="2" fillId="2" borderId="0" xfId="1"/>
    <xf numFmtId="0" fontId="5" fillId="5" borderId="1" xfId="4"/>
    <xf numFmtId="0" fontId="6" fillId="6" borderId="2" xfId="5"/>
    <xf numFmtId="0" fontId="1" fillId="8" borderId="0" xfId="7"/>
    <xf numFmtId="0" fontId="0" fillId="7" borderId="3" xfId="6" applyFont="1"/>
    <xf numFmtId="0" fontId="0" fillId="8" borderId="0" xfId="7" applyFont="1"/>
    <xf numFmtId="0" fontId="2" fillId="2" borderId="0" xfId="1" applyBorder="1"/>
    <xf numFmtId="0" fontId="1" fillId="10" borderId="1" xfId="9" applyBorder="1"/>
    <xf numFmtId="0" fontId="0" fillId="10" borderId="1" xfId="9" applyFont="1" applyBorder="1"/>
    <xf numFmtId="0" fontId="1" fillId="12" borderId="1" xfId="11" applyBorder="1"/>
    <xf numFmtId="0" fontId="1" fillId="12" borderId="0" xfId="11"/>
    <xf numFmtId="0" fontId="0" fillId="12" borderId="1" xfId="11" applyFont="1" applyBorder="1"/>
    <xf numFmtId="0" fontId="1" fillId="11" borderId="0" xfId="10"/>
    <xf numFmtId="0" fontId="7" fillId="9" borderId="1" xfId="8" applyBorder="1"/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1" xfId="2" applyBorder="1"/>
  </cellXfs>
  <cellStyles count="12">
    <cellStyle name="20% - Accent2" xfId="7" builtinId="34"/>
    <cellStyle name="20% - Accent6" xfId="10" builtinId="50"/>
    <cellStyle name="40% - Accent6" xfId="11" builtinId="51"/>
    <cellStyle name="60% - Accent4" xfId="9" builtinId="44"/>
    <cellStyle name="Accent4" xfId="8" builtinId="41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96B6-4210-4815-A6A1-8D3FD3A99153}">
  <dimension ref="A1:D13"/>
  <sheetViews>
    <sheetView zoomScale="160" zoomScaleNormal="160" workbookViewId="0">
      <selection activeCell="E11" sqref="E11"/>
    </sheetView>
  </sheetViews>
  <sheetFormatPr defaultRowHeight="13.8" x14ac:dyDescent="0.25"/>
  <cols>
    <col min="1" max="1" width="14.19921875" customWidth="1"/>
    <col min="2" max="2" width="12.5" customWidth="1"/>
    <col min="3" max="3" width="17.69921875" customWidth="1"/>
    <col min="4" max="4" width="18.09765625" customWidth="1"/>
  </cols>
  <sheetData>
    <row r="1" spans="1:4" ht="15" thickTop="1" thickBot="1" x14ac:dyDescent="0.3">
      <c r="A1" s="3" t="s">
        <v>0</v>
      </c>
      <c r="B1" s="3">
        <v>38.57</v>
      </c>
      <c r="C1" s="15" t="s">
        <v>4</v>
      </c>
      <c r="D1" s="15">
        <f>B2-B1</f>
        <v>41.23</v>
      </c>
    </row>
    <row r="2" spans="1:4" ht="15" thickTop="1" thickBot="1" x14ac:dyDescent="0.3">
      <c r="A2" s="3" t="s">
        <v>1</v>
      </c>
      <c r="B2" s="3">
        <v>79.8</v>
      </c>
      <c r="C2" s="15"/>
      <c r="D2" s="15"/>
    </row>
    <row r="3" spans="1:4" ht="15" thickTop="1" thickBot="1" x14ac:dyDescent="0.3">
      <c r="A3" s="3" t="s">
        <v>2</v>
      </c>
      <c r="B3" s="3">
        <v>30</v>
      </c>
      <c r="C3" s="16" t="s">
        <v>5</v>
      </c>
      <c r="D3" s="16">
        <f>B4 - B3</f>
        <v>40</v>
      </c>
    </row>
    <row r="4" spans="1:4" ht="15" thickTop="1" thickBot="1" x14ac:dyDescent="0.3">
      <c r="A4" s="3" t="s">
        <v>3</v>
      </c>
      <c r="B4" s="3">
        <v>70</v>
      </c>
      <c r="C4" s="16"/>
      <c r="D4" s="16"/>
    </row>
    <row r="5" spans="1:4" ht="15" thickTop="1" thickBot="1" x14ac:dyDescent="0.3">
      <c r="A5" s="6" t="s">
        <v>16</v>
      </c>
      <c r="B5" s="4">
        <v>2335</v>
      </c>
      <c r="C5" s="3" t="s">
        <v>6</v>
      </c>
      <c r="D5" s="3">
        <f>0.63*D1</f>
        <v>25.974899999999998</v>
      </c>
    </row>
    <row r="6" spans="1:4" ht="15" thickTop="1" thickBot="1" x14ac:dyDescent="0.3">
      <c r="A6" s="4" t="s">
        <v>10</v>
      </c>
      <c r="B6" s="4">
        <v>3120</v>
      </c>
      <c r="C6" s="3" t="s">
        <v>7</v>
      </c>
      <c r="D6" s="3">
        <f>0.28*D1</f>
        <v>11.5444</v>
      </c>
    </row>
    <row r="7" spans="1:4" ht="14.4" thickTop="1" x14ac:dyDescent="0.25">
      <c r="A7" s="4" t="s">
        <v>11</v>
      </c>
      <c r="B7" s="4">
        <v>2632</v>
      </c>
      <c r="C7" s="17" t="s">
        <v>8</v>
      </c>
      <c r="D7" s="17">
        <f>B1+D5</f>
        <v>64.544899999999998</v>
      </c>
    </row>
    <row r="8" spans="1:4" x14ac:dyDescent="0.25">
      <c r="C8" s="17" t="s">
        <v>9</v>
      </c>
      <c r="D8" s="17">
        <f>B1+D6</f>
        <v>50.114400000000003</v>
      </c>
    </row>
    <row r="9" spans="1:4" x14ac:dyDescent="0.25">
      <c r="C9" s="2" t="s">
        <v>12</v>
      </c>
      <c r="D9" s="2">
        <f>(B6-B5)*0.25</f>
        <v>196.25</v>
      </c>
    </row>
    <row r="10" spans="1:4" x14ac:dyDescent="0.25">
      <c r="C10" s="2" t="s">
        <v>13</v>
      </c>
      <c r="D10" s="2">
        <f>(B7-B5)*0.25</f>
        <v>74.25</v>
      </c>
    </row>
    <row r="11" spans="1:4" x14ac:dyDescent="0.25">
      <c r="C11" s="5" t="s">
        <v>14</v>
      </c>
      <c r="D11" s="5">
        <f>1.5*(D9-D10)</f>
        <v>183</v>
      </c>
    </row>
    <row r="12" spans="1:4" x14ac:dyDescent="0.25">
      <c r="C12" s="5" t="s">
        <v>15</v>
      </c>
      <c r="D12" s="5">
        <f>D9-D11</f>
        <v>13.25</v>
      </c>
    </row>
    <row r="13" spans="1:4" x14ac:dyDescent="0.25">
      <c r="C13" s="7" t="s">
        <v>20</v>
      </c>
      <c r="D13" s="1">
        <f>D1/D3</f>
        <v>1.0307499999999998</v>
      </c>
    </row>
  </sheetData>
  <mergeCells count="4">
    <mergeCell ref="C1:C2"/>
    <mergeCell ref="D1:D2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5526-F8CD-4FE4-A0FC-F955749A38E8}">
  <dimension ref="A1:D13"/>
  <sheetViews>
    <sheetView zoomScale="175" zoomScaleNormal="175" workbookViewId="0">
      <selection activeCell="C11" sqref="C11"/>
    </sheetView>
  </sheetViews>
  <sheetFormatPr defaultRowHeight="13.8" x14ac:dyDescent="0.25"/>
  <cols>
    <col min="2" max="2" width="13.796875" customWidth="1"/>
    <col min="3" max="3" width="14.8984375" customWidth="1"/>
    <col min="4" max="4" width="18.5" customWidth="1"/>
  </cols>
  <sheetData>
    <row r="1" spans="1:4" ht="15" thickTop="1" thickBot="1" x14ac:dyDescent="0.3">
      <c r="A1" s="3" t="s">
        <v>0</v>
      </c>
      <c r="B1" s="3">
        <v>3.1970000000000001</v>
      </c>
      <c r="C1" s="15" t="s">
        <v>4</v>
      </c>
      <c r="D1" s="15">
        <f>B2-B1</f>
        <v>0.54999999999999982</v>
      </c>
    </row>
    <row r="2" spans="1:4" ht="15" thickTop="1" thickBot="1" x14ac:dyDescent="0.3">
      <c r="A2" s="3" t="s">
        <v>1</v>
      </c>
      <c r="B2" s="3">
        <v>3.7469999999999999</v>
      </c>
      <c r="C2" s="15"/>
      <c r="D2" s="15"/>
    </row>
    <row r="3" spans="1:4" ht="15" thickTop="1" thickBot="1" x14ac:dyDescent="0.3">
      <c r="A3" s="3" t="s">
        <v>2</v>
      </c>
      <c r="B3" s="3">
        <v>10</v>
      </c>
      <c r="C3" s="16" t="s">
        <v>5</v>
      </c>
      <c r="D3" s="16">
        <f>B4 - B3</f>
        <v>8</v>
      </c>
    </row>
    <row r="4" spans="1:4" ht="15" thickTop="1" thickBot="1" x14ac:dyDescent="0.3">
      <c r="A4" s="3" t="s">
        <v>3</v>
      </c>
      <c r="B4" s="3">
        <v>18</v>
      </c>
      <c r="C4" s="16"/>
      <c r="D4" s="16"/>
    </row>
    <row r="5" spans="1:4" ht="14.4" thickTop="1" x14ac:dyDescent="0.25">
      <c r="A5" s="6" t="s">
        <v>16</v>
      </c>
      <c r="B5" s="4">
        <v>1111</v>
      </c>
      <c r="C5" s="13" t="s">
        <v>28</v>
      </c>
      <c r="D5" s="13">
        <f>0.85*D1</f>
        <v>0.46749999999999986</v>
      </c>
    </row>
    <row r="6" spans="1:4" x14ac:dyDescent="0.25">
      <c r="A6" s="6" t="s">
        <v>22</v>
      </c>
      <c r="B6" s="4">
        <v>1118</v>
      </c>
      <c r="C6" s="13" t="s">
        <v>29</v>
      </c>
      <c r="D6" s="13">
        <f>0.35*D1</f>
        <v>0.19249999999999992</v>
      </c>
    </row>
    <row r="7" spans="1:4" x14ac:dyDescent="0.25">
      <c r="A7" s="6" t="s">
        <v>23</v>
      </c>
      <c r="B7" s="4">
        <v>1114</v>
      </c>
      <c r="C7" s="14" t="s">
        <v>24</v>
      </c>
      <c r="D7" s="14">
        <f>B1+D5</f>
        <v>3.6644999999999999</v>
      </c>
    </row>
    <row r="8" spans="1:4" x14ac:dyDescent="0.25">
      <c r="C8" s="14" t="s">
        <v>25</v>
      </c>
      <c r="D8" s="14">
        <f>B1+D6</f>
        <v>3.3895</v>
      </c>
    </row>
    <row r="9" spans="1:4" x14ac:dyDescent="0.25">
      <c r="C9" s="2" t="s">
        <v>26</v>
      </c>
      <c r="D9" s="2">
        <f>(B6-B5)*0.25</f>
        <v>1.75</v>
      </c>
    </row>
    <row r="10" spans="1:4" x14ac:dyDescent="0.25">
      <c r="C10" s="2" t="s">
        <v>27</v>
      </c>
      <c r="D10" s="2">
        <f>(B7-B5)*0.25</f>
        <v>0.75</v>
      </c>
    </row>
    <row r="11" spans="1:4" x14ac:dyDescent="0.25">
      <c r="C11" s="5" t="s">
        <v>14</v>
      </c>
      <c r="D11" s="5">
        <f>0.67*(D9-D10)</f>
        <v>0.67</v>
      </c>
    </row>
    <row r="12" spans="1:4" x14ac:dyDescent="0.25">
      <c r="C12" s="5" t="s">
        <v>15</v>
      </c>
      <c r="D12" s="5">
        <f>1.3*D10-0.29*D9</f>
        <v>0.46750000000000014</v>
      </c>
    </row>
    <row r="13" spans="1:4" x14ac:dyDescent="0.25">
      <c r="C13" s="7" t="s">
        <v>20</v>
      </c>
      <c r="D13" s="1">
        <f>D1/D3</f>
        <v>6.8749999999999978E-2</v>
      </c>
    </row>
  </sheetData>
  <mergeCells count="4">
    <mergeCell ref="C1:C2"/>
    <mergeCell ref="D1:D2"/>
    <mergeCell ref="C3:C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48E9-BFE3-43EA-9B39-205CB4504A37}">
  <dimension ref="A1:D13"/>
  <sheetViews>
    <sheetView zoomScale="190" zoomScaleNormal="190" workbookViewId="0">
      <selection activeCell="C15" sqref="C15"/>
    </sheetView>
  </sheetViews>
  <sheetFormatPr defaultRowHeight="13.8" x14ac:dyDescent="0.25"/>
  <sheetData>
    <row r="1" spans="1:4" ht="15" thickTop="1" thickBot="1" x14ac:dyDescent="0.3">
      <c r="A1" s="3" t="s">
        <v>0</v>
      </c>
      <c r="B1" s="3">
        <v>2.7629999999999999</v>
      </c>
      <c r="C1" s="15" t="s">
        <v>4</v>
      </c>
      <c r="D1" s="15">
        <f>B2-B1</f>
        <v>1.0129999999999999</v>
      </c>
    </row>
    <row r="2" spans="1:4" ht="15" thickTop="1" thickBot="1" x14ac:dyDescent="0.3">
      <c r="A2" s="3" t="s">
        <v>1</v>
      </c>
      <c r="B2" s="3">
        <v>3.7759999999999998</v>
      </c>
      <c r="C2" s="15"/>
      <c r="D2" s="15"/>
    </row>
    <row r="3" spans="1:4" ht="15" thickTop="1" thickBot="1" x14ac:dyDescent="0.3">
      <c r="A3" s="3" t="s">
        <v>2</v>
      </c>
      <c r="B3" s="3">
        <v>10</v>
      </c>
      <c r="C3" s="16" t="s">
        <v>5</v>
      </c>
      <c r="D3" s="16">
        <f>B4 - B3</f>
        <v>8</v>
      </c>
    </row>
    <row r="4" spans="1:4" ht="15" thickTop="1" thickBot="1" x14ac:dyDescent="0.3">
      <c r="A4" s="3" t="s">
        <v>3</v>
      </c>
      <c r="B4" s="3">
        <v>18</v>
      </c>
      <c r="C4" s="16"/>
      <c r="D4" s="16"/>
    </row>
    <row r="5" spans="1:4" ht="14.4" thickTop="1" x14ac:dyDescent="0.25">
      <c r="A5" s="6" t="s">
        <v>16</v>
      </c>
      <c r="B5" s="4">
        <v>711</v>
      </c>
      <c r="C5" s="13" t="s">
        <v>28</v>
      </c>
      <c r="D5" s="13">
        <f>0.85*D1</f>
        <v>0.86104999999999987</v>
      </c>
    </row>
    <row r="6" spans="1:4" x14ac:dyDescent="0.25">
      <c r="A6" s="6" t="s">
        <v>22</v>
      </c>
      <c r="B6" s="4">
        <v>718</v>
      </c>
      <c r="C6" s="13" t="s">
        <v>29</v>
      </c>
      <c r="D6" s="13">
        <f>0.35*D1</f>
        <v>0.35454999999999992</v>
      </c>
    </row>
    <row r="7" spans="1:4" x14ac:dyDescent="0.25">
      <c r="A7" s="6" t="s">
        <v>23</v>
      </c>
      <c r="B7" s="4">
        <v>714</v>
      </c>
      <c r="C7" s="14" t="s">
        <v>24</v>
      </c>
      <c r="D7" s="14">
        <f>B1+D5</f>
        <v>3.6240499999999995</v>
      </c>
    </row>
    <row r="8" spans="1:4" x14ac:dyDescent="0.25">
      <c r="C8" s="14" t="s">
        <v>25</v>
      </c>
      <c r="D8" s="14">
        <f>B1+D6</f>
        <v>3.1175499999999996</v>
      </c>
    </row>
    <row r="9" spans="1:4" x14ac:dyDescent="0.25">
      <c r="C9" s="2" t="s">
        <v>26</v>
      </c>
      <c r="D9" s="2">
        <f>(B6-B5)*0.25</f>
        <v>1.75</v>
      </c>
    </row>
    <row r="10" spans="1:4" x14ac:dyDescent="0.25">
      <c r="C10" s="2" t="s">
        <v>27</v>
      </c>
      <c r="D10" s="2">
        <f>(B7-B5)*0.25</f>
        <v>0.75</v>
      </c>
    </row>
    <row r="11" spans="1:4" x14ac:dyDescent="0.25">
      <c r="C11" s="5" t="s">
        <v>14</v>
      </c>
      <c r="D11" s="5">
        <f>0.67*(D9-D10)</f>
        <v>0.67</v>
      </c>
    </row>
    <row r="12" spans="1:4" x14ac:dyDescent="0.25">
      <c r="C12" s="5" t="s">
        <v>15</v>
      </c>
      <c r="D12" s="5">
        <f>1.3*D10-0.29*D9</f>
        <v>0.46750000000000014</v>
      </c>
    </row>
    <row r="13" spans="1:4" x14ac:dyDescent="0.25">
      <c r="C13" s="7" t="s">
        <v>20</v>
      </c>
      <c r="D13" s="1">
        <f>D1/D3</f>
        <v>0.12662499999999999</v>
      </c>
    </row>
  </sheetData>
  <mergeCells count="4">
    <mergeCell ref="C1:C2"/>
    <mergeCell ref="D1:D2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8D45-D441-4C09-935F-9777728311AF}">
  <dimension ref="A1:D14"/>
  <sheetViews>
    <sheetView tabSelected="1" zoomScale="175" zoomScaleNormal="175" workbookViewId="0">
      <selection activeCell="B10" sqref="B10"/>
    </sheetView>
  </sheetViews>
  <sheetFormatPr defaultRowHeight="13.8" x14ac:dyDescent="0.25"/>
  <cols>
    <col min="1" max="1" width="11.59765625" customWidth="1"/>
    <col min="2" max="2" width="11.5" customWidth="1"/>
    <col min="3" max="3" width="11.796875" customWidth="1"/>
  </cols>
  <sheetData>
    <row r="1" spans="1:4" x14ac:dyDescent="0.25">
      <c r="B1" t="s">
        <v>17</v>
      </c>
      <c r="C1" t="s">
        <v>18</v>
      </c>
      <c r="D1" t="s">
        <v>21</v>
      </c>
    </row>
    <row r="2" spans="1:4" x14ac:dyDescent="0.25">
      <c r="A2" s="2" t="s">
        <v>19</v>
      </c>
      <c r="B2" s="2">
        <v>6.4149999999999999E-2</v>
      </c>
      <c r="C2" s="2">
        <v>0.12662499999999999</v>
      </c>
      <c r="D2" s="2"/>
    </row>
    <row r="3" spans="1:4" x14ac:dyDescent="0.25">
      <c r="A3" s="2" t="s">
        <v>14</v>
      </c>
      <c r="B3" s="2">
        <v>7.0534999999999997</v>
      </c>
      <c r="C3" s="2">
        <v>0.67</v>
      </c>
      <c r="D3" s="2"/>
    </row>
    <row r="4" spans="1:4" x14ac:dyDescent="0.25">
      <c r="A4" s="2" t="s">
        <v>15</v>
      </c>
      <c r="B4" s="2">
        <v>0.23749999999999999</v>
      </c>
      <c r="C4" s="2">
        <v>0.46750000000000003</v>
      </c>
      <c r="D4" s="2"/>
    </row>
    <row r="6" spans="1:4" x14ac:dyDescent="0.25">
      <c r="A6" s="2" t="s">
        <v>19</v>
      </c>
      <c r="B6" s="2">
        <v>6.4369999999999997E-2</v>
      </c>
      <c r="C6" s="2">
        <v>6.8750000000000006E-2</v>
      </c>
      <c r="D6" s="2"/>
    </row>
    <row r="7" spans="1:4" x14ac:dyDescent="0.25">
      <c r="A7" s="2" t="s">
        <v>14</v>
      </c>
      <c r="B7" s="2">
        <v>6</v>
      </c>
      <c r="C7" s="2">
        <v>0.67</v>
      </c>
      <c r="D7" s="2"/>
    </row>
    <row r="8" spans="1:4" x14ac:dyDescent="0.25">
      <c r="A8" s="2" t="s">
        <v>15</v>
      </c>
      <c r="B8" s="2">
        <v>0.25</v>
      </c>
      <c r="C8" s="2">
        <v>0.46750000000000003</v>
      </c>
      <c r="D8" s="2"/>
    </row>
    <row r="10" spans="1:4" x14ac:dyDescent="0.25">
      <c r="A10" s="8" t="s">
        <v>19</v>
      </c>
      <c r="B10" s="8">
        <f t="shared" ref="B10:C12" si="0">(B2+B6)/2</f>
        <v>6.4259999999999998E-2</v>
      </c>
      <c r="C10" s="8">
        <f t="shared" si="0"/>
        <v>9.7687499999999997E-2</v>
      </c>
      <c r="D10" s="8"/>
    </row>
    <row r="11" spans="1:4" x14ac:dyDescent="0.25">
      <c r="A11" s="9" t="s">
        <v>30</v>
      </c>
      <c r="B11" s="8">
        <f t="shared" si="0"/>
        <v>6.5267499999999998</v>
      </c>
      <c r="C11" s="8">
        <f t="shared" si="0"/>
        <v>0.67</v>
      </c>
      <c r="D11" s="8"/>
    </row>
    <row r="12" spans="1:4" x14ac:dyDescent="0.25">
      <c r="A12" s="9" t="s">
        <v>31</v>
      </c>
      <c r="B12" s="8">
        <f t="shared" si="0"/>
        <v>0.24374999999999999</v>
      </c>
      <c r="C12" s="8">
        <f t="shared" si="0"/>
        <v>0.46750000000000003</v>
      </c>
      <c r="D12" s="8"/>
    </row>
    <row r="13" spans="1:4" x14ac:dyDescent="0.25">
      <c r="A13" s="10" t="s">
        <v>32</v>
      </c>
      <c r="B13" s="10">
        <f>B11/60</f>
        <v>0.10877916666666666</v>
      </c>
      <c r="C13" s="10">
        <f>C11/60</f>
        <v>1.1166666666666667E-2</v>
      </c>
      <c r="D13" s="11"/>
    </row>
    <row r="14" spans="1:4" x14ac:dyDescent="0.25">
      <c r="A14" s="10" t="s">
        <v>33</v>
      </c>
      <c r="B14" s="12">
        <f>B12/60</f>
        <v>4.0625000000000001E-3</v>
      </c>
      <c r="C14" s="12">
        <f>C12/60</f>
        <v>7.7916666666666672E-3</v>
      </c>
      <c r="D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0.63</vt:lpstr>
      <vt:lpstr>0.85</vt:lpstr>
      <vt:lpstr>Lưu lượng</vt:lpstr>
      <vt:lpstr>Hàm truyền 4 bài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2022-12-10T03:30:37Z</dcterms:created>
  <dcterms:modified xsi:type="dcterms:W3CDTF">2022-12-16T10:31:05Z</dcterms:modified>
</cp:coreProperties>
</file>