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ocsi Dominik\"/>
    </mc:Choice>
  </mc:AlternateContent>
  <bookViews>
    <workbookView xWindow="0" yWindow="0" windowWidth="28800" windowHeight="12330"/>
  </bookViews>
  <sheets>
    <sheet name="állomány" sheetId="1" r:id="rId1"/>
    <sheet name="népesség" sheetId="2" r:id="rId2"/>
    <sheet name="diagr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" i="1" l="1"/>
  <c r="AE3" i="1" a="1"/>
  <c r="AE3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3" i="1"/>
</calcChain>
</file>

<file path=xl/sharedStrings.xml><?xml version="1.0" encoding="utf-8"?>
<sst xmlns="http://schemas.openxmlformats.org/spreadsheetml/2006/main" count="594" uniqueCount="311">
  <si>
    <t>Ország</t>
  </si>
  <si>
    <t>Ausztria</t>
  </si>
  <si>
    <t>Belgium</t>
  </si>
  <si>
    <t>Bulgária</t>
  </si>
  <si>
    <t>Ciprus</t>
  </si>
  <si>
    <t>Csehország</t>
  </si>
  <si>
    <t>Dánia</t>
  </si>
  <si>
    <t>Egyesült Királyság</t>
  </si>
  <si>
    <t>Észtország</t>
  </si>
  <si>
    <t>Finnország</t>
  </si>
  <si>
    <t>Franciaország</t>
  </si>
  <si>
    <t>Görögország</t>
  </si>
  <si>
    <t>Hollandia</t>
  </si>
  <si>
    <t>Horvátország</t>
  </si>
  <si>
    <t>Írország</t>
  </si>
  <si>
    <t>Lengyelország</t>
  </si>
  <si>
    <t>Lettország</t>
  </si>
  <si>
    <t>Litvánia</t>
  </si>
  <si>
    <t>Luxemburg</t>
  </si>
  <si>
    <t>Magyarország</t>
  </si>
  <si>
    <t>Málta</t>
  </si>
  <si>
    <t>Németország</t>
  </si>
  <si>
    <t>Olaszország</t>
  </si>
  <si>
    <t>Portugália</t>
  </si>
  <si>
    <t>Románia</t>
  </si>
  <si>
    <t>Spanyolország</t>
  </si>
  <si>
    <t>Svédország</t>
  </si>
  <si>
    <t>Szlovákia</t>
  </si>
  <si>
    <t>Szlovénia</t>
  </si>
  <si>
    <t>Észak-Macedónia</t>
  </si>
  <si>
    <t>Norvégia</t>
  </si>
  <si>
    <t>Oroszország</t>
  </si>
  <si>
    <t>Svájc</t>
  </si>
  <si>
    <t>Szerbia</t>
  </si>
  <si>
    <t>Törökország</t>
  </si>
  <si>
    <t>Ukrajna</t>
  </si>
  <si>
    <t>Banglades</t>
  </si>
  <si>
    <t>India</t>
  </si>
  <si>
    <t>Indonézia</t>
  </si>
  <si>
    <t>Irán</t>
  </si>
  <si>
    <t>Izrael</t>
  </si>
  <si>
    <t>Japán</t>
  </si>
  <si>
    <t>Kína</t>
  </si>
  <si>
    <t>Koreai Köztársaság</t>
  </si>
  <si>
    <t>Mianmar</t>
  </si>
  <si>
    <t>Pakisztán</t>
  </si>
  <si>
    <t>Dél-afrikai Köztársaság</t>
  </si>
  <si>
    <t>Egyiptom</t>
  </si>
  <si>
    <t>Etiópia</t>
  </si>
  <si>
    <t>Kenya</t>
  </si>
  <si>
    <t>Madagaszkár</t>
  </si>
  <si>
    <t>Nigéria</t>
  </si>
  <si>
    <t>Tanzánia</t>
  </si>
  <si>
    <t>Argentína</t>
  </si>
  <si>
    <t>Brazília</t>
  </si>
  <si>
    <t>Chile</t>
  </si>
  <si>
    <t>Amerikai Egyesült Államok</t>
  </si>
  <si>
    <t>Kanada</t>
  </si>
  <si>
    <t>Kolumbia</t>
  </si>
  <si>
    <t>Mexikó</t>
  </si>
  <si>
    <t>Venezuela</t>
  </si>
  <si>
    <t>Ausztrália</t>
  </si>
  <si>
    <t>Új-Zéland</t>
  </si>
  <si>
    <t>Szarvasmarha-állomány (ezer db)</t>
  </si>
  <si>
    <t>1 főre jutó
szarvasmarhák
száma 2019-ben</t>
  </si>
  <si>
    <t>Terjedelem</t>
  </si>
  <si>
    <t>Népesség</t>
  </si>
  <si>
    <t>Dátum</t>
  </si>
  <si>
    <t>Európai Unió</t>
  </si>
  <si>
    <t>Fülöp-szigetek</t>
  </si>
  <si>
    <t>Vietnám</t>
  </si>
  <si>
    <t>Kongói Demokratikus Köztársaság</t>
  </si>
  <si>
    <t>Thaiföld</t>
  </si>
  <si>
    <t>Algéria</t>
  </si>
  <si>
    <t>Szudán</t>
  </si>
  <si>
    <t>Uganda</t>
  </si>
  <si>
    <t>Irak</t>
  </si>
  <si>
    <t>Marokkó</t>
  </si>
  <si>
    <t>Szaúd-Arábia</t>
  </si>
  <si>
    <t>Üzbegisztán</t>
  </si>
  <si>
    <t>Malajzia</t>
  </si>
  <si>
    <t>Afganisztán</t>
  </si>
  <si>
    <t>Peru</t>
  </si>
  <si>
    <t>Ghána</t>
  </si>
  <si>
    <t>Angola</t>
  </si>
  <si>
    <t>Nepál</t>
  </si>
  <si>
    <t>Jemen</t>
  </si>
  <si>
    <t>Mozambik</t>
  </si>
  <si>
    <t>Elefántcsontpart</t>
  </si>
  <si>
    <t>Észak-Korea</t>
  </si>
  <si>
    <t>Kamerun</t>
  </si>
  <si>
    <t>Kínai Köztársaság</t>
  </si>
  <si>
    <t>Niger</t>
  </si>
  <si>
    <t>Srí Lanka</t>
  </si>
  <si>
    <t>Burkina Faso</t>
  </si>
  <si>
    <t>Mali</t>
  </si>
  <si>
    <t>Kazahsztán</t>
  </si>
  <si>
    <t>Guatemala</t>
  </si>
  <si>
    <t>Malawi</t>
  </si>
  <si>
    <t>Zambia</t>
  </si>
  <si>
    <t>Ecuador</t>
  </si>
  <si>
    <t>Szíria</t>
  </si>
  <si>
    <t>Szenegál</t>
  </si>
  <si>
    <t>Csád</t>
  </si>
  <si>
    <t>Szomália</t>
  </si>
  <si>
    <t>Kambodzsa</t>
  </si>
  <si>
    <t>Zimbabwe</t>
  </si>
  <si>
    <t>Dél-Szudán</t>
  </si>
  <si>
    <t>Ruanda</t>
  </si>
  <si>
    <t>Guinea</t>
  </si>
  <si>
    <t>Benin</t>
  </si>
  <si>
    <t>Haiti</t>
  </si>
  <si>
    <t>Tunézia</t>
  </si>
  <si>
    <t>Bolívia</t>
  </si>
  <si>
    <t>Kuba</t>
  </si>
  <si>
    <t>Burundi</t>
  </si>
  <si>
    <t>Jordánia</t>
  </si>
  <si>
    <t>Dominikai Köztársaság</t>
  </si>
  <si>
    <t>Azerbajdzsán</t>
  </si>
  <si>
    <t>Egyesült Arab Emírségek</t>
  </si>
  <si>
    <t>Fehéroroszország</t>
  </si>
  <si>
    <t>Honduras</t>
  </si>
  <si>
    <t>Tádzsikisztán</t>
  </si>
  <si>
    <t>Pápua Új-Guinea</t>
  </si>
  <si>
    <t>Sierra Leone</t>
  </si>
  <si>
    <t>Togo</t>
  </si>
  <si>
    <t>Hongkong</t>
  </si>
  <si>
    <t>Paraguay</t>
  </si>
  <si>
    <t>Laosz</t>
  </si>
  <si>
    <t>Libanon</t>
  </si>
  <si>
    <t>Líbia</t>
  </si>
  <si>
    <t>Salvador</t>
  </si>
  <si>
    <t>Kirgizisztán</t>
  </si>
  <si>
    <t>Nicaragua</t>
  </si>
  <si>
    <t>Türkmenisztán</t>
  </si>
  <si>
    <t>Szingapúr</t>
  </si>
  <si>
    <t>Közép-afrikai Köztársaság</t>
  </si>
  <si>
    <t>Kongói Köztársaság</t>
  </si>
  <si>
    <t>Costa Rica</t>
  </si>
  <si>
    <t>Palesztina</t>
  </si>
  <si>
    <t>Omán</t>
  </si>
  <si>
    <t>Libéria</t>
  </si>
  <si>
    <t>Kuvait</t>
  </si>
  <si>
    <t>Puntföld</t>
  </si>
  <si>
    <t>Panama</t>
  </si>
  <si>
    <t>Mauritánia</t>
  </si>
  <si>
    <t>Szomáliföld</t>
  </si>
  <si>
    <t>Grúzia</t>
  </si>
  <si>
    <t>Uruguay</t>
  </si>
  <si>
    <t>Eritrea</t>
  </si>
  <si>
    <t>Bosznia-Hercegovina</t>
  </si>
  <si>
    <t>Tibet</t>
  </si>
  <si>
    <t>Mongólia</t>
  </si>
  <si>
    <t>Puerto Rico</t>
  </si>
  <si>
    <t>Örményország</t>
  </si>
  <si>
    <t>Albánia</t>
  </si>
  <si>
    <t>Katar</t>
  </si>
  <si>
    <t>Jamaica</t>
  </si>
  <si>
    <t>Moldova</t>
  </si>
  <si>
    <t>Namíbia</t>
  </si>
  <si>
    <t>Gambia</t>
  </si>
  <si>
    <t>Botswana</t>
  </si>
  <si>
    <t>Gabon</t>
  </si>
  <si>
    <t>Lesotho</t>
  </si>
  <si>
    <t>Koszovó</t>
  </si>
  <si>
    <t>Bissau-Guinea</t>
  </si>
  <si>
    <t>Bahrein</t>
  </si>
  <si>
    <t>Kelet-Timor</t>
  </si>
  <si>
    <t>Trinidad és Tobago</t>
  </si>
  <si>
    <t>Egyenlítői-Guinea</t>
  </si>
  <si>
    <t>Mauritius</t>
  </si>
  <si>
    <t>Szváziföld</t>
  </si>
  <si>
    <t>Dzsibuti</t>
  </si>
  <si>
    <t>Fidzsi-szigetek</t>
  </si>
  <si>
    <t>Comore-szigetek</t>
  </si>
  <si>
    <t>Réunion</t>
  </si>
  <si>
    <t>Guyana</t>
  </si>
  <si>
    <t>Bhután</t>
  </si>
  <si>
    <t>Salamon-szigetek</t>
  </si>
  <si>
    <t>Makaó</t>
  </si>
  <si>
    <t>Montenegró</t>
  </si>
  <si>
    <t>Nyugat-Szahara</t>
  </si>
  <si>
    <t>Suriname</t>
  </si>
  <si>
    <t>Zöld-foki Köztársaság</t>
  </si>
  <si>
    <t>Dnyeszter Menti Köztársaság</t>
  </si>
  <si>
    <t>Brunei</t>
  </si>
  <si>
    <t>Belize</t>
  </si>
  <si>
    <t>Guadeloupe</t>
  </si>
  <si>
    <t>Martinique</t>
  </si>
  <si>
    <t>Bahama-szigetek</t>
  </si>
  <si>
    <t>Maldív-szigetek</t>
  </si>
  <si>
    <t>Izland</t>
  </si>
  <si>
    <t>Észak-Ciprus</t>
  </si>
  <si>
    <t>Vanuatu</t>
  </si>
  <si>
    <t>Barbados</t>
  </si>
  <si>
    <t>Új-Kaledónia</t>
  </si>
  <si>
    <t>Francia Polinézia</t>
  </si>
  <si>
    <t>Francia Guyana</t>
  </si>
  <si>
    <t>Abházia</t>
  </si>
  <si>
    <t>Mayotte</t>
  </si>
  <si>
    <t>São Tomé és Príncipe</t>
  </si>
  <si>
    <t>Szamoa</t>
  </si>
  <si>
    <t>Saint Lucia</t>
  </si>
  <si>
    <t>Guam</t>
  </si>
  <si>
    <t>Curaçao</t>
  </si>
  <si>
    <t>Hegyi-Karabah Köztársaság</t>
  </si>
  <si>
    <t>Kiribati</t>
  </si>
  <si>
    <t>Aruba</t>
  </si>
  <si>
    <t>Grenada</t>
  </si>
  <si>
    <t>Saint Vincent és a Grenadine-szigetek</t>
  </si>
  <si>
    <t>Jersey Bailiffség</t>
  </si>
  <si>
    <t>Amerikai Virgin-szigetek</t>
  </si>
  <si>
    <t>Mikronézia</t>
  </si>
  <si>
    <t>Tonga</t>
  </si>
  <si>
    <t>Seychelle-szigetek</t>
  </si>
  <si>
    <t>Antigua és Barbuda</t>
  </si>
  <si>
    <t>Man</t>
  </si>
  <si>
    <t>Ceuta</t>
  </si>
  <si>
    <t>Melilla</t>
  </si>
  <si>
    <t>Andorra</t>
  </si>
  <si>
    <t>Dominikai Közösség</t>
  </si>
  <si>
    <t>Kajmán-szigetek</t>
  </si>
  <si>
    <t>Bermuda</t>
  </si>
  <si>
    <t>Guernsey Bailiffség</t>
  </si>
  <si>
    <t>Amerikai Szamoa</t>
  </si>
  <si>
    <t>Északi-Mariana-szigetek</t>
  </si>
  <si>
    <t>Grönland</t>
  </si>
  <si>
    <t>Marshall-szigetek</t>
  </si>
  <si>
    <t>Dél-Oszétia</t>
  </si>
  <si>
    <t>Saint Kitts és Nevis</t>
  </si>
  <si>
    <t>Feröer</t>
  </si>
  <si>
    <t>Turks- és Caicos-szigetek</t>
  </si>
  <si>
    <t>Sint Maarten</t>
  </si>
  <si>
    <t>Liechtenstein</t>
  </si>
  <si>
    <t>Monaco</t>
  </si>
  <si>
    <t>Saint-Martin</t>
  </si>
  <si>
    <t>Gibraltár</t>
  </si>
  <si>
    <t>San Marino</t>
  </si>
  <si>
    <t>Brit Virgin-szigetek</t>
  </si>
  <si>
    <t>Åland</t>
  </si>
  <si>
    <t>Bonaire</t>
  </si>
  <si>
    <t>Palau</t>
  </si>
  <si>
    <t>Cook-szigetek</t>
  </si>
  <si>
    <t>Anguilla</t>
  </si>
  <si>
    <t>Akrotíri és Dekélia</t>
  </si>
  <si>
    <t>Wallis és Futuna</t>
  </si>
  <si>
    <t>Nauru</t>
  </si>
  <si>
    <t>Tuvalu</t>
  </si>
  <si>
    <t>Saint-Barthélemy</t>
  </si>
  <si>
    <t>Saint-Pierre és Miquelon</t>
  </si>
  <si>
    <t>Szent Ilona, Ascension és Tristan da Cunha</t>
  </si>
  <si>
    <t>Montserrat</t>
  </si>
  <si>
    <t>Falkland-szigetek</t>
  </si>
  <si>
    <t>Sint Eustatius</t>
  </si>
  <si>
    <t>Spitzbergák és a Jan Mayen-sziget</t>
  </si>
  <si>
    <t>Karácsony-sziget</t>
  </si>
  <si>
    <t>Saba</t>
  </si>
  <si>
    <t>Norfolk-sziget</t>
  </si>
  <si>
    <t>Niue</t>
  </si>
  <si>
    <t>Tokelau-szigetek</t>
  </si>
  <si>
    <t>Vatikán</t>
  </si>
  <si>
    <t>Kókusz-szigetek</t>
  </si>
  <si>
    <t>Wake-sziget</t>
  </si>
  <si>
    <t>Francia déli és antarktiszi területek</t>
  </si>
  <si>
    <t>Pitcairn-szigetek</t>
  </si>
  <si>
    <t>Midway-atoll</t>
  </si>
  <si>
    <t>2019. november 2.</t>
  </si>
  <si>
    <t>2018. január 1.</t>
  </si>
  <si>
    <t>2019. július 1.</t>
  </si>
  <si>
    <t>2019. január 1.</t>
  </si>
  <si>
    <t>2019. október 1.</t>
  </si>
  <si>
    <t>2019. április 1.</t>
  </si>
  <si>
    <t>2019. június 30.</t>
  </si>
  <si>
    <t>2018. december 31.</t>
  </si>
  <si>
    <t>2018. június 30.</t>
  </si>
  <si>
    <t>2019. május 31.</t>
  </si>
  <si>
    <t>2019. szeptember 1.</t>
  </si>
  <si>
    <t>2018. május 18.</t>
  </si>
  <si>
    <t>2019. augusztus 31.</t>
  </si>
  <si>
    <t>2018. szeptember 3.</t>
  </si>
  <si>
    <t>2019. március 3.</t>
  </si>
  <si>
    <t>2018. július 1.</t>
  </si>
  <si>
    <t>2019. augusztus 1.</t>
  </si>
  <si>
    <t>2019. szeptember 30.</t>
  </si>
  <si>
    <t>2019. március 31.</t>
  </si>
  <si>
    <t>2019. szeptember 15.</t>
  </si>
  <si>
    <t>2015. május 27.</t>
  </si>
  <si>
    <t>2009.</t>
  </si>
  <si>
    <t>2017. december 31.</t>
  </si>
  <si>
    <t>2016. április 10.</t>
  </si>
  <si>
    <t>2017. május 11.</t>
  </si>
  <si>
    <t>2017. szeptember 17.</t>
  </si>
  <si>
    <t>2015. január 1.</t>
  </si>
  <si>
    <t>2017. augusztus 17.</t>
  </si>
  <si>
    <t>2016. november 30.</t>
  </si>
  <si>
    <t>2016. április 24.</t>
  </si>
  <si>
    <t>2011.</t>
  </si>
  <si>
    <t>2015. október 15.</t>
  </si>
  <si>
    <t>2016. január 1.</t>
  </si>
  <si>
    <t>2016. július 1.</t>
  </si>
  <si>
    <t>2019 . július 1.</t>
  </si>
  <si>
    <t/>
  </si>
  <si>
    <t>2016. február 7.</t>
  </si>
  <si>
    <t>2016. október 9.</t>
  </si>
  <si>
    <t>2014. július 1.</t>
  </si>
  <si>
    <t>2005.</t>
  </si>
  <si>
    <t>2013.</t>
  </si>
  <si>
    <t>Hány olyan ország van, ahol 2000 és 2017 között nőtt a szarvasmarha állomány?</t>
  </si>
  <si>
    <t>ország:</t>
  </si>
  <si>
    <t>év:</t>
  </si>
  <si>
    <t>nyilvántartott szarvasmarhák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</si>
</sst>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5" formatCode="#,##0&quot; fő&quot;"/>
    <numFmt numFmtId="166" formatCode="0.000"/>
    <numFmt numFmtId="167" formatCode="#,##0.00&quot; ezer db&quot;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6"/>
      <color rgb="FF2E74B5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1" xfId="0" applyNumberFormat="1" applyBorder="1"/>
    <xf numFmtId="0" fontId="6" fillId="0" borderId="0" xfId="0" applyFont="1" applyFill="1" applyBorder="1"/>
    <xf numFmtId="0" fontId="4" fillId="0" borderId="1" xfId="0" applyFont="1" applyFill="1" applyBorder="1" applyAlignment="1">
      <alignment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vertical="center" wrapText="1"/>
    </xf>
    <xf numFmtId="164" fontId="6" fillId="0" borderId="0" xfId="0" applyNumberFormat="1" applyFont="1" applyFill="1" applyBorder="1"/>
    <xf numFmtId="165" fontId="4" fillId="0" borderId="1" xfId="0" applyNumberFormat="1" applyFont="1" applyFill="1" applyBorder="1" applyAlignment="1">
      <alignment horizontal="right" vertical="center" wrapText="1"/>
    </xf>
    <xf numFmtId="165" fontId="6" fillId="0" borderId="0" xfId="0" applyNumberFormat="1" applyFont="1" applyFill="1" applyBorder="1"/>
    <xf numFmtId="166" fontId="0" fillId="0" borderId="1" xfId="0" applyNumberFormat="1" applyBorder="1"/>
    <xf numFmtId="3" fontId="0" fillId="0" borderId="1" xfId="0" applyNumberFormat="1" applyFont="1" applyBorder="1"/>
    <xf numFmtId="3" fontId="0" fillId="4" borderId="1" xfId="0" applyNumberFormat="1" applyFill="1" applyBorder="1"/>
    <xf numFmtId="0" fontId="0" fillId="3" borderId="0" xfId="0" applyFill="1" applyAlignment="1">
      <alignment horizontal="center" vertical="center"/>
    </xf>
    <xf numFmtId="16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NumberFormat="1" applyFont="1" applyFill="1" applyBorder="1" applyAlignment="1">
      <alignment horizontal="center" vertical="center" wrapText="1"/>
    </xf>
  </cellXfs>
  <cellStyles count="1">
    <cellStyle name="Normál" xfId="0" builtinId="0"/>
  </cellStyles>
  <dxfs count="2">
    <dxf>
      <fill>
        <patternFill>
          <bgColor rgb="FF92D050"/>
        </patternFill>
      </fill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/>
              <a:t>Magyarország és a szomszédos</a:t>
            </a:r>
            <a:r>
              <a:rPr lang="hu-HU" b="1" baseline="0"/>
              <a:t> EU-s tagállamok szarvasmarha-állományának változása</a:t>
            </a:r>
          </a:p>
          <a:p>
            <a:pPr>
              <a:defRPr/>
            </a:pPr>
            <a:r>
              <a:rPr lang="hu-HU" b="1" baseline="0"/>
              <a:t>(2000-2017)</a:t>
            </a:r>
            <a:endParaRPr lang="hu-HU" b="1"/>
          </a:p>
        </c:rich>
      </c:tx>
      <c:layout>
        <c:manualLayout>
          <c:xMode val="edge"/>
          <c:yMode val="edge"/>
          <c:x val="0.1752999595731535"/>
          <c:y val="6.26751635106185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198108646487778"/>
          <c:y val="0.10832345117904801"/>
          <c:w val="0.83435076842418943"/>
          <c:h val="0.78047436715339846"/>
        </c:manualLayout>
      </c:layout>
      <c:lineChart>
        <c:grouping val="standard"/>
        <c:varyColors val="0"/>
        <c:ser>
          <c:idx val="0"/>
          <c:order val="0"/>
          <c:tx>
            <c:strRef>
              <c:f>állomány!$A$3</c:f>
              <c:strCache>
                <c:ptCount val="1"/>
                <c:pt idx="0">
                  <c:v>Ausztria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cat>
            <c:numRef>
              <c:f>állomány!$B$2:$S$2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állomány!$B$3:$S$3</c:f>
              <c:numCache>
                <c:formatCode>#,##0</c:formatCode>
                <c:ptCount val="18"/>
                <c:pt idx="0">
                  <c:v>2152.8110000000001</c:v>
                </c:pt>
                <c:pt idx="1">
                  <c:v>2155.4470000000001</c:v>
                </c:pt>
                <c:pt idx="2">
                  <c:v>2118.4540000000002</c:v>
                </c:pt>
                <c:pt idx="3">
                  <c:v>2066.942</c:v>
                </c:pt>
                <c:pt idx="4">
                  <c:v>2052.0329999999999</c:v>
                </c:pt>
                <c:pt idx="5">
                  <c:v>2050.991</c:v>
                </c:pt>
                <c:pt idx="6">
                  <c:v>2010.68</c:v>
                </c:pt>
                <c:pt idx="7">
                  <c:v>2002.9190000000001</c:v>
                </c:pt>
                <c:pt idx="8">
                  <c:v>2000.1959999999999</c:v>
                </c:pt>
                <c:pt idx="9">
                  <c:v>1997.2090000000001</c:v>
                </c:pt>
                <c:pt idx="10">
                  <c:v>2026.26</c:v>
                </c:pt>
                <c:pt idx="11">
                  <c:v>2013.2809999999999</c:v>
                </c:pt>
                <c:pt idx="12">
                  <c:v>1976.527</c:v>
                </c:pt>
                <c:pt idx="13">
                  <c:v>1955.6179999999999</c:v>
                </c:pt>
                <c:pt idx="14">
                  <c:v>1958.2819999999999</c:v>
                </c:pt>
                <c:pt idx="15">
                  <c:v>1961.201</c:v>
                </c:pt>
                <c:pt idx="16">
                  <c:v>1957.61</c:v>
                </c:pt>
                <c:pt idx="17">
                  <c:v>1954.3910000000001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1-486C-8F67-1B851C56085E}"/>
            </c:ext>
          </c:extLst>
        </c:ser>
        <c:ser>
          <c:idx val="1"/>
          <c:order val="1"/>
          <c:tx>
            <c:strRef>
              <c:f>állomány!$A$15</c:f>
              <c:strCache>
                <c:ptCount val="1"/>
                <c:pt idx="0">
                  <c:v>Horvátország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állomány!$B$2:$S$2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állomány!$B$15:$S$15</c:f>
              <c:numCache>
                <c:formatCode>#,##0</c:formatCode>
                <c:ptCount val="18"/>
                <c:pt idx="0">
                  <c:v>426.57</c:v>
                </c:pt>
                <c:pt idx="1">
                  <c:v>438.423</c:v>
                </c:pt>
                <c:pt idx="2">
                  <c:v>417.113</c:v>
                </c:pt>
                <c:pt idx="3">
                  <c:v>444.32</c:v>
                </c:pt>
                <c:pt idx="4">
                  <c:v>465.935</c:v>
                </c:pt>
                <c:pt idx="5">
                  <c:v>471.02499999999998</c:v>
                </c:pt>
                <c:pt idx="6">
                  <c:v>482.90499999999997</c:v>
                </c:pt>
                <c:pt idx="7">
                  <c:v>467.077</c:v>
                </c:pt>
                <c:pt idx="8">
                  <c:v>453.55500000000001</c:v>
                </c:pt>
                <c:pt idx="9">
                  <c:v>447</c:v>
                </c:pt>
                <c:pt idx="10">
                  <c:v>444</c:v>
                </c:pt>
                <c:pt idx="11">
                  <c:v>446.55500000000001</c:v>
                </c:pt>
                <c:pt idx="12">
                  <c:v>452</c:v>
                </c:pt>
                <c:pt idx="13">
                  <c:v>442</c:v>
                </c:pt>
                <c:pt idx="14">
                  <c:v>441</c:v>
                </c:pt>
                <c:pt idx="15">
                  <c:v>440.09199999999998</c:v>
                </c:pt>
                <c:pt idx="16">
                  <c:v>444.613</c:v>
                </c:pt>
                <c:pt idx="17">
                  <c:v>450.75700000000001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1-486C-8F67-1B851C56085E}"/>
            </c:ext>
          </c:extLst>
        </c:ser>
        <c:ser>
          <c:idx val="2"/>
          <c:order val="2"/>
          <c:tx>
            <c:strRef>
              <c:f>állomány!$A$21</c:f>
              <c:strCache>
                <c:ptCount val="1"/>
                <c:pt idx="0">
                  <c:v>Magyarország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gradFill flip="none" rotWithShape="1">
                <a:gsLst>
                  <a:gs pos="0">
                    <a:srgbClr val="FF0000"/>
                  </a:gs>
                  <a:gs pos="50000">
                    <a:schemeClr val="bg1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1"/>
                <a:tileRect/>
              </a:gra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1.7310322788575302E-2"/>
                  <c:y val="-3.66223506256756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A11-486C-8F67-1B851C56085E}"/>
                </c:ext>
              </c:extLst>
            </c:dLbl>
            <c:dLbl>
              <c:idx val="1"/>
              <c:layout>
                <c:manualLayout>
                  <c:x val="-2.3604985620784481E-2"/>
                  <c:y val="-3.66223506256757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A11-486C-8F67-1B851C56085E}"/>
                </c:ext>
              </c:extLst>
            </c:dLbl>
            <c:dLbl>
              <c:idx val="2"/>
              <c:layout>
                <c:manualLayout>
                  <c:x val="-2.5178651328836781E-2"/>
                  <c:y val="-2.80053269490460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A11-486C-8F67-1B851C56085E}"/>
                </c:ext>
              </c:extLst>
            </c:dLbl>
            <c:dLbl>
              <c:idx val="3"/>
              <c:layout>
                <c:manualLayout>
                  <c:x val="-2.5178651328836781E-2"/>
                  <c:y val="-2.80053269490460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A11-486C-8F67-1B851C56085E}"/>
                </c:ext>
              </c:extLst>
            </c:dLbl>
            <c:dLbl>
              <c:idx val="4"/>
              <c:layout>
                <c:manualLayout>
                  <c:x val="-2.5178651328836781E-2"/>
                  <c:y val="-2.80053269490460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7A11-486C-8F67-1B851C56085E}"/>
                </c:ext>
              </c:extLst>
            </c:dLbl>
            <c:dLbl>
              <c:idx val="5"/>
              <c:layout>
                <c:manualLayout>
                  <c:x val="-2.2031319912732241E-2"/>
                  <c:y val="-2.80053269490461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A11-486C-8F67-1B851C56085E}"/>
                </c:ext>
              </c:extLst>
            </c:dLbl>
            <c:dLbl>
              <c:idx val="6"/>
              <c:layout>
                <c:manualLayout>
                  <c:x val="-2.3604985620784481E-2"/>
                  <c:y val="-2.80053269490461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7A11-486C-8F67-1B851C56085E}"/>
                </c:ext>
              </c:extLst>
            </c:dLbl>
            <c:dLbl>
              <c:idx val="7"/>
              <c:layout>
                <c:manualLayout>
                  <c:x val="-2.3604985620784481E-2"/>
                  <c:y val="-2.80053269490461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7A11-486C-8F67-1B851C56085E}"/>
                </c:ext>
              </c:extLst>
            </c:dLbl>
            <c:dLbl>
              <c:idx val="8"/>
              <c:layout>
                <c:manualLayout>
                  <c:x val="-2.360498562078454E-2"/>
                  <c:y val="-2.80053269490460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7A11-486C-8F67-1B851C56085E}"/>
                </c:ext>
              </c:extLst>
            </c:dLbl>
            <c:dLbl>
              <c:idx val="9"/>
              <c:layout>
                <c:manualLayout>
                  <c:x val="-2.3604985620784481E-2"/>
                  <c:y val="-2.80053269490460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7A11-486C-8F67-1B851C56085E}"/>
                </c:ext>
              </c:extLst>
            </c:dLbl>
            <c:dLbl>
              <c:idx val="10"/>
              <c:layout>
                <c:manualLayout>
                  <c:x val="-2.3604985620784481E-2"/>
                  <c:y val="-2.58510710298887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7A11-486C-8F67-1B851C56085E}"/>
                </c:ext>
              </c:extLst>
            </c:dLbl>
            <c:dLbl>
              <c:idx val="11"/>
              <c:layout>
                <c:manualLayout>
                  <c:x val="-2.3604985620784481E-2"/>
                  <c:y val="-3.01595828682034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7A11-486C-8F67-1B851C56085E}"/>
                </c:ext>
              </c:extLst>
            </c:dLbl>
            <c:dLbl>
              <c:idx val="12"/>
              <c:layout>
                <c:manualLayout>
                  <c:x val="-2.3604985620784481E-2"/>
                  <c:y val="-2.58510710298886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7A11-486C-8F67-1B851C56085E}"/>
                </c:ext>
              </c:extLst>
            </c:dLbl>
            <c:dLbl>
              <c:idx val="13"/>
              <c:layout>
                <c:manualLayout>
                  <c:x val="-2.5178651328836895E-2"/>
                  <c:y val="-2.3696815110731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7A11-486C-8F67-1B851C56085E}"/>
                </c:ext>
              </c:extLst>
            </c:dLbl>
            <c:dLbl>
              <c:idx val="14"/>
              <c:layout>
                <c:manualLayout>
                  <c:x val="-2.3604985620784481E-2"/>
                  <c:y val="-2.58510710298886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7A11-486C-8F67-1B851C56085E}"/>
                </c:ext>
              </c:extLst>
            </c:dLbl>
            <c:dLbl>
              <c:idx val="15"/>
              <c:layout>
                <c:manualLayout>
                  <c:x val="-1.8883988496627469E-2"/>
                  <c:y val="-2.3696815110731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7A11-486C-8F67-1B851C56085E}"/>
                </c:ext>
              </c:extLst>
            </c:dLbl>
            <c:dLbl>
              <c:idx val="16"/>
              <c:layout>
                <c:manualLayout>
                  <c:x val="-2.6752317036889194E-2"/>
                  <c:y val="-2.80053269490461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7A11-486C-8F67-1B851C56085E}"/>
                </c:ext>
              </c:extLst>
            </c:dLbl>
            <c:dLbl>
              <c:idx val="17"/>
              <c:layout>
                <c:manualLayout>
                  <c:x val="-2.5178651328836895E-2"/>
                  <c:y val="-2.80053269490461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7A11-486C-8F67-1B851C56085E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állomány!$B$2:$S$2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állomány!$B$21:$S$21</c:f>
              <c:numCache>
                <c:formatCode>#,##0</c:formatCode>
                <c:ptCount val="18"/>
                <c:pt idx="0">
                  <c:v>857</c:v>
                </c:pt>
                <c:pt idx="1">
                  <c:v>805</c:v>
                </c:pt>
                <c:pt idx="2">
                  <c:v>783</c:v>
                </c:pt>
                <c:pt idx="3">
                  <c:v>770</c:v>
                </c:pt>
                <c:pt idx="4">
                  <c:v>739</c:v>
                </c:pt>
                <c:pt idx="5">
                  <c:v>723</c:v>
                </c:pt>
                <c:pt idx="6">
                  <c:v>708</c:v>
                </c:pt>
                <c:pt idx="7">
                  <c:v>702</c:v>
                </c:pt>
                <c:pt idx="8">
                  <c:v>705</c:v>
                </c:pt>
                <c:pt idx="9">
                  <c:v>701</c:v>
                </c:pt>
                <c:pt idx="10">
                  <c:v>700</c:v>
                </c:pt>
                <c:pt idx="11">
                  <c:v>682</c:v>
                </c:pt>
                <c:pt idx="12">
                  <c:v>697</c:v>
                </c:pt>
                <c:pt idx="13">
                  <c:v>760</c:v>
                </c:pt>
                <c:pt idx="14">
                  <c:v>782</c:v>
                </c:pt>
                <c:pt idx="15">
                  <c:v>802</c:v>
                </c:pt>
                <c:pt idx="16">
                  <c:v>821</c:v>
                </c:pt>
                <c:pt idx="17">
                  <c:v>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A11-486C-8F67-1B851C56085E}"/>
            </c:ext>
          </c:extLst>
        </c:ser>
        <c:ser>
          <c:idx val="3"/>
          <c:order val="3"/>
          <c:tx>
            <c:strRef>
              <c:f>állomány!$A$26</c:f>
              <c:strCache>
                <c:ptCount val="1"/>
                <c:pt idx="0">
                  <c:v>Románia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Ref>
              <c:f>állomány!$B$2:$S$2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állomány!$B$26:$S$26</c:f>
              <c:numCache>
                <c:formatCode>#,##0</c:formatCode>
                <c:ptCount val="18"/>
                <c:pt idx="0">
                  <c:v>3051</c:v>
                </c:pt>
                <c:pt idx="1">
                  <c:v>2870</c:v>
                </c:pt>
                <c:pt idx="2">
                  <c:v>2800</c:v>
                </c:pt>
                <c:pt idx="3">
                  <c:v>2878</c:v>
                </c:pt>
                <c:pt idx="4">
                  <c:v>2897</c:v>
                </c:pt>
                <c:pt idx="5">
                  <c:v>2808</c:v>
                </c:pt>
                <c:pt idx="6">
                  <c:v>2862</c:v>
                </c:pt>
                <c:pt idx="7">
                  <c:v>2934</c:v>
                </c:pt>
                <c:pt idx="8">
                  <c:v>2819</c:v>
                </c:pt>
                <c:pt idx="9">
                  <c:v>2684</c:v>
                </c:pt>
                <c:pt idx="10">
                  <c:v>2512.3000000000002</c:v>
                </c:pt>
                <c:pt idx="11">
                  <c:v>2001.105</c:v>
                </c:pt>
                <c:pt idx="12">
                  <c:v>1988.9390000000001</c:v>
                </c:pt>
                <c:pt idx="13">
                  <c:v>2009.135</c:v>
                </c:pt>
                <c:pt idx="14">
                  <c:v>2022.4079999999999</c:v>
                </c:pt>
                <c:pt idx="15">
                  <c:v>2068.8879999999999</c:v>
                </c:pt>
                <c:pt idx="16">
                  <c:v>2092.4140000000002</c:v>
                </c:pt>
                <c:pt idx="17">
                  <c:v>2049.6999999999998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A11-486C-8F67-1B851C56085E}"/>
            </c:ext>
          </c:extLst>
        </c:ser>
        <c:ser>
          <c:idx val="4"/>
          <c:order val="4"/>
          <c:tx>
            <c:strRef>
              <c:f>állomány!$A$29</c:f>
              <c:strCache>
                <c:ptCount val="1"/>
                <c:pt idx="0">
                  <c:v>Szlovákia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állomány!$B$2:$S$2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állomány!$B$29:$S$29</c:f>
              <c:numCache>
                <c:formatCode>#,##0</c:formatCode>
                <c:ptCount val="18"/>
                <c:pt idx="0">
                  <c:v>665.05499999999995</c:v>
                </c:pt>
                <c:pt idx="1">
                  <c:v>646.14800000000002</c:v>
                </c:pt>
                <c:pt idx="2">
                  <c:v>625.19000000000005</c:v>
                </c:pt>
                <c:pt idx="3">
                  <c:v>607.83500000000004</c:v>
                </c:pt>
                <c:pt idx="4">
                  <c:v>593.18200000000002</c:v>
                </c:pt>
                <c:pt idx="5">
                  <c:v>540.14599999999996</c:v>
                </c:pt>
                <c:pt idx="6">
                  <c:v>527.88900000000001</c:v>
                </c:pt>
                <c:pt idx="7">
                  <c:v>507.82</c:v>
                </c:pt>
                <c:pt idx="8">
                  <c:v>501.81700000000001</c:v>
                </c:pt>
                <c:pt idx="9">
                  <c:v>488.38099999999997</c:v>
                </c:pt>
                <c:pt idx="10">
                  <c:v>471.96499999999997</c:v>
                </c:pt>
                <c:pt idx="11">
                  <c:v>467.125</c:v>
                </c:pt>
                <c:pt idx="12">
                  <c:v>463.358</c:v>
                </c:pt>
                <c:pt idx="13">
                  <c:v>471.09100000000001</c:v>
                </c:pt>
                <c:pt idx="14">
                  <c:v>467.82</c:v>
                </c:pt>
                <c:pt idx="15">
                  <c:v>465.54300000000001</c:v>
                </c:pt>
                <c:pt idx="16">
                  <c:v>457.58600000000001</c:v>
                </c:pt>
                <c:pt idx="17">
                  <c:v>446.11200000000002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A11-486C-8F67-1B851C56085E}"/>
            </c:ext>
          </c:extLst>
        </c:ser>
        <c:ser>
          <c:idx val="5"/>
          <c:order val="5"/>
          <c:tx>
            <c:strRef>
              <c:f>állomány!$A$30</c:f>
              <c:strCache>
                <c:ptCount val="1"/>
                <c:pt idx="0">
                  <c:v>Szlovénia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állomány!$B$2:$S$2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állomány!$B$30:$S$30</c:f>
              <c:numCache>
                <c:formatCode>#,##0</c:formatCode>
                <c:ptCount val="18"/>
                <c:pt idx="0">
                  <c:v>471.42500000000001</c:v>
                </c:pt>
                <c:pt idx="1">
                  <c:v>493.67</c:v>
                </c:pt>
                <c:pt idx="2">
                  <c:v>477.07499999999999</c:v>
                </c:pt>
                <c:pt idx="3">
                  <c:v>473.24200000000002</c:v>
                </c:pt>
                <c:pt idx="4">
                  <c:v>450.226</c:v>
                </c:pt>
                <c:pt idx="5">
                  <c:v>451.13600000000002</c:v>
                </c:pt>
                <c:pt idx="6">
                  <c:v>452.517</c:v>
                </c:pt>
                <c:pt idx="7">
                  <c:v>454.03300000000002</c:v>
                </c:pt>
                <c:pt idx="8">
                  <c:v>479.58100000000002</c:v>
                </c:pt>
                <c:pt idx="9">
                  <c:v>469.983</c:v>
                </c:pt>
                <c:pt idx="10">
                  <c:v>472.87799999999999</c:v>
                </c:pt>
                <c:pt idx="11">
                  <c:v>470.15100000000001</c:v>
                </c:pt>
                <c:pt idx="12">
                  <c:v>462.3</c:v>
                </c:pt>
                <c:pt idx="13">
                  <c:v>460.06299999999999</c:v>
                </c:pt>
                <c:pt idx="14">
                  <c:v>460.57600000000002</c:v>
                </c:pt>
                <c:pt idx="15">
                  <c:v>468.25299999999999</c:v>
                </c:pt>
                <c:pt idx="16">
                  <c:v>484.19200000000001</c:v>
                </c:pt>
                <c:pt idx="17">
                  <c:v>488.59800000000001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A11-486C-8F67-1B851C560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297616"/>
        <c:axId val="408297944"/>
      </c:lineChart>
      <c:catAx>
        <c:axId val="40829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297944"/>
        <c:crosses val="autoZero"/>
        <c:auto val="1"/>
        <c:lblAlgn val="ctr"/>
        <c:lblOffset val="100"/>
        <c:noMultiLvlLbl val="0"/>
      </c:catAx>
      <c:valAx>
        <c:axId val="408297944"/>
        <c:scaling>
          <c:orientation val="minMax"/>
          <c:max val="3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lg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numFmt formatCode="#,##0&quot; ezer db&quot;" sourceLinked="0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297616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498765352718387"/>
          <c:y val="0.94249103566616621"/>
          <c:w val="0.70275294812997613"/>
          <c:h val="3.6353323075456467E-2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blipFill dpi="0" rotWithShape="1">
      <a:blip xmlns:r="http://schemas.openxmlformats.org/officeDocument/2006/relationships" r:embed="rId3">
        <a:alphaModFix amt="25000"/>
      </a:blip>
      <a:srcRect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abSelected="1" topLeftCell="P1" zoomScaleNormal="100" workbookViewId="0">
      <pane ySplit="2" topLeftCell="A3" activePane="bottomLeft" state="frozen"/>
      <selection pane="bottomLeft" activeCell="AC14" sqref="AC14"/>
    </sheetView>
  </sheetViews>
  <sheetFormatPr defaultRowHeight="15" x14ac:dyDescent="0.25"/>
  <cols>
    <col min="1" max="1" width="25" bestFit="1" customWidth="1"/>
    <col min="2" max="19" width="9.5703125" bestFit="1" customWidth="1"/>
    <col min="20" max="20" width="10.7109375" customWidth="1"/>
    <col min="21" max="21" width="21.28515625" customWidth="1"/>
    <col min="22" max="22" width="15" customWidth="1"/>
    <col min="27" max="27" width="16.85546875" customWidth="1"/>
    <col min="30" max="30" width="36.28515625" customWidth="1"/>
    <col min="31" max="31" width="16.85546875" bestFit="1" customWidth="1"/>
  </cols>
  <sheetData>
    <row r="1" spans="1:31" ht="29.25" customHeight="1" x14ac:dyDescent="0.25">
      <c r="A1" s="18" t="s">
        <v>63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20" t="s">
        <v>64</v>
      </c>
      <c r="V1" s="21" t="s">
        <v>65</v>
      </c>
    </row>
    <row r="2" spans="1:31" x14ac:dyDescent="0.25">
      <c r="A2" s="17" t="s">
        <v>0</v>
      </c>
      <c r="B2" s="17">
        <v>2000</v>
      </c>
      <c r="C2" s="17">
        <v>2001</v>
      </c>
      <c r="D2" s="17">
        <v>2002</v>
      </c>
      <c r="E2" s="17">
        <v>2003</v>
      </c>
      <c r="F2" s="17">
        <v>2004</v>
      </c>
      <c r="G2" s="17">
        <v>2005</v>
      </c>
      <c r="H2" s="17">
        <v>2006</v>
      </c>
      <c r="I2" s="17">
        <v>2007</v>
      </c>
      <c r="J2" s="17">
        <v>2008</v>
      </c>
      <c r="K2" s="17">
        <v>2009</v>
      </c>
      <c r="L2" s="17">
        <v>2010</v>
      </c>
      <c r="M2" s="17">
        <v>2011</v>
      </c>
      <c r="N2" s="17">
        <v>2012</v>
      </c>
      <c r="O2" s="17">
        <v>2013</v>
      </c>
      <c r="P2" s="17">
        <v>2014</v>
      </c>
      <c r="Q2" s="17">
        <v>2015</v>
      </c>
      <c r="R2" s="17">
        <v>2016</v>
      </c>
      <c r="S2" s="17">
        <v>2017</v>
      </c>
      <c r="T2" s="2">
        <v>2019</v>
      </c>
      <c r="U2" s="21"/>
      <c r="V2" s="21"/>
    </row>
    <row r="3" spans="1:31" x14ac:dyDescent="0.25">
      <c r="A3" s="22" t="s">
        <v>1</v>
      </c>
      <c r="B3" s="3">
        <v>2152.8110000000001</v>
      </c>
      <c r="C3" s="3">
        <v>2155.4470000000001</v>
      </c>
      <c r="D3" s="3">
        <v>2118.4540000000002</v>
      </c>
      <c r="E3" s="3">
        <v>2066.942</v>
      </c>
      <c r="F3" s="3">
        <v>2052.0329999999999</v>
      </c>
      <c r="G3" s="3">
        <v>2050.991</v>
      </c>
      <c r="H3" s="3">
        <v>2010.68</v>
      </c>
      <c r="I3" s="3">
        <v>2002.9190000000001</v>
      </c>
      <c r="J3" s="3">
        <v>2000.1959999999999</v>
      </c>
      <c r="K3" s="3">
        <v>1997.2090000000001</v>
      </c>
      <c r="L3" s="3">
        <v>2026.26</v>
      </c>
      <c r="M3" s="3">
        <v>2013.2809999999999</v>
      </c>
      <c r="N3" s="3">
        <v>1976.527</v>
      </c>
      <c r="O3" s="3">
        <v>1955.6179999999999</v>
      </c>
      <c r="P3" s="3">
        <v>1958.2819999999999</v>
      </c>
      <c r="Q3" s="3">
        <v>1961.201</v>
      </c>
      <c r="R3" s="3">
        <v>1957.61</v>
      </c>
      <c r="S3" s="3">
        <v>1954.3910000000001</v>
      </c>
      <c r="T3" s="13">
        <f>S3+(S3-R3)*2</f>
        <v>1947.9530000000004</v>
      </c>
      <c r="U3" s="11">
        <f>T3*1000/INDEX(népesség!$B$2:$B$261,MATCH(A3,népesség!$A$2:$A$261,0),1)</f>
        <v>0.2194373211959488</v>
      </c>
      <c r="V3" s="12">
        <f>MAX(B3:S3)-MIN(B3:S3)</f>
        <v>201.05600000000004</v>
      </c>
      <c r="Z3" s="16" t="s">
        <v>307</v>
      </c>
      <c r="AA3" s="16"/>
      <c r="AB3" s="16"/>
      <c r="AC3" s="16"/>
      <c r="AD3" s="16"/>
      <c r="AE3">
        <f t="array" ref="AE3">SUM(IF(S3:S64-B3:B64&gt;0,1,0))</f>
        <v>26</v>
      </c>
    </row>
    <row r="4" spans="1:31" x14ac:dyDescent="0.25">
      <c r="A4" s="22" t="s">
        <v>2</v>
      </c>
      <c r="B4" s="3">
        <v>3041.56</v>
      </c>
      <c r="C4" s="3">
        <v>3037.76</v>
      </c>
      <c r="D4" s="3">
        <v>2891.26</v>
      </c>
      <c r="E4" s="3">
        <v>2778.0770000000002</v>
      </c>
      <c r="F4" s="3">
        <v>2738.6480000000001</v>
      </c>
      <c r="G4" s="3">
        <v>2698.6489999999999</v>
      </c>
      <c r="H4" s="3">
        <v>2669.076</v>
      </c>
      <c r="I4" s="3">
        <v>2649.3919999999998</v>
      </c>
      <c r="J4" s="3">
        <v>2605.5320000000002</v>
      </c>
      <c r="K4" s="3">
        <v>2600.453</v>
      </c>
      <c r="L4" s="3">
        <v>2593</v>
      </c>
      <c r="M4" s="3">
        <v>2560.319</v>
      </c>
      <c r="N4" s="3">
        <v>2484.2719999999999</v>
      </c>
      <c r="O4" s="3">
        <v>2454.7040000000002</v>
      </c>
      <c r="P4" s="3">
        <v>2477.2359999999999</v>
      </c>
      <c r="Q4" s="3">
        <v>2503.2620000000002</v>
      </c>
      <c r="R4" s="3">
        <v>2501.3490000000002</v>
      </c>
      <c r="S4" s="3">
        <v>2385.9879999999998</v>
      </c>
      <c r="T4" s="13">
        <f t="shared" ref="T4:T64" si="0">S4+(S4-R4)*2</f>
        <v>2155.2659999999992</v>
      </c>
      <c r="U4" s="11">
        <f>T4*1000/INDEX(népesség!$B$2:$B$261,MATCH(A4,népesség!$A$2:$A$261,0),1)</f>
        <v>0.18753243345116971</v>
      </c>
      <c r="V4" s="12">
        <f t="shared" ref="V4:V64" si="1">MAX(B4:S4)-MIN(B4:S4)</f>
        <v>655.57200000000012</v>
      </c>
      <c r="Z4" s="1" t="s">
        <v>308</v>
      </c>
      <c r="AA4" s="14" t="s">
        <v>10</v>
      </c>
      <c r="AB4" s="1" t="s">
        <v>309</v>
      </c>
      <c r="AC4" s="14">
        <v>2015</v>
      </c>
      <c r="AD4" t="s">
        <v>310</v>
      </c>
      <c r="AE4" s="15">
        <f>IFERROR(INDEX(B3:T64,MATCH(AA4,A3:A64,0),MATCH(AC4,B2:T2,0)),"Nincs adat.")</f>
        <v>19386.522000000001</v>
      </c>
    </row>
    <row r="5" spans="1:31" x14ac:dyDescent="0.25">
      <c r="A5" s="22" t="s">
        <v>3</v>
      </c>
      <c r="B5" s="3">
        <v>681.66099999999994</v>
      </c>
      <c r="C5" s="3">
        <v>639.77800000000002</v>
      </c>
      <c r="D5" s="3">
        <v>634.46600000000001</v>
      </c>
      <c r="E5" s="3">
        <v>691.23</v>
      </c>
      <c r="F5" s="3">
        <v>728.33600000000001</v>
      </c>
      <c r="G5" s="3">
        <v>671.57899999999995</v>
      </c>
      <c r="H5" s="3">
        <v>621.79700000000003</v>
      </c>
      <c r="I5" s="3">
        <v>628.27099999999996</v>
      </c>
      <c r="J5" s="3">
        <v>602.05600000000004</v>
      </c>
      <c r="K5" s="3">
        <v>564.904</v>
      </c>
      <c r="L5" s="3">
        <v>539.55499999999995</v>
      </c>
      <c r="M5" s="3">
        <v>544.45600000000002</v>
      </c>
      <c r="N5" s="3">
        <v>557.64099999999996</v>
      </c>
      <c r="O5" s="3">
        <v>526.11199999999997</v>
      </c>
      <c r="P5" s="3">
        <v>575.58399999999995</v>
      </c>
      <c r="Q5" s="3">
        <v>552.80700000000002</v>
      </c>
      <c r="R5" s="3">
        <v>550.20100000000002</v>
      </c>
      <c r="S5" s="3">
        <v>557.86599999999999</v>
      </c>
      <c r="T5" s="13">
        <f t="shared" si="0"/>
        <v>573.19599999999991</v>
      </c>
      <c r="U5" s="11">
        <f>T5*1000/INDEX(népesség!$B$2:$B$261,MATCH(A5,népesség!$A$2:$A$261,0),1)</f>
        <v>8.1884686642460125E-2</v>
      </c>
      <c r="V5" s="12">
        <f t="shared" si="1"/>
        <v>202.22400000000005</v>
      </c>
    </row>
    <row r="6" spans="1:31" x14ac:dyDescent="0.25">
      <c r="A6" s="22" t="s">
        <v>4</v>
      </c>
      <c r="B6" s="3">
        <v>53.978999999999999</v>
      </c>
      <c r="C6" s="3">
        <v>53.433999999999997</v>
      </c>
      <c r="D6" s="3">
        <v>58.155999999999999</v>
      </c>
      <c r="E6" s="3">
        <v>58.335000000000001</v>
      </c>
      <c r="F6" s="3">
        <v>60.311</v>
      </c>
      <c r="G6" s="3">
        <v>57.579000000000001</v>
      </c>
      <c r="H6" s="3">
        <v>56.109000000000002</v>
      </c>
      <c r="I6" s="3">
        <v>55.92</v>
      </c>
      <c r="J6" s="3">
        <v>55.683999999999997</v>
      </c>
      <c r="K6" s="3">
        <v>54.097000000000001</v>
      </c>
      <c r="L6" s="3">
        <v>54.715000000000003</v>
      </c>
      <c r="M6" s="3">
        <v>56.914999999999999</v>
      </c>
      <c r="N6" s="3">
        <v>56.917999999999999</v>
      </c>
      <c r="O6" s="3">
        <v>57.582000000000001</v>
      </c>
      <c r="P6" s="3">
        <v>60.874000000000002</v>
      </c>
      <c r="Q6" s="3">
        <v>58.558999999999997</v>
      </c>
      <c r="R6" s="3">
        <v>63.146999999999998</v>
      </c>
      <c r="S6" s="3">
        <v>67.027000000000001</v>
      </c>
      <c r="T6" s="13">
        <f t="shared" si="0"/>
        <v>74.787000000000006</v>
      </c>
      <c r="U6" s="11">
        <f>T6*1000/INDEX(népesség!$B$2:$B$261,MATCH(A6,népesség!$A$2:$A$261,0),1)</f>
        <v>8.6538995602869706E-2</v>
      </c>
      <c r="V6" s="12">
        <f t="shared" si="1"/>
        <v>13.593000000000004</v>
      </c>
    </row>
    <row r="7" spans="1:31" x14ac:dyDescent="0.25">
      <c r="A7" s="22" t="s">
        <v>5</v>
      </c>
      <c r="B7" s="3">
        <v>1573.53</v>
      </c>
      <c r="C7" s="3">
        <v>1582.027</v>
      </c>
      <c r="D7" s="3">
        <v>1520.136</v>
      </c>
      <c r="E7" s="3">
        <v>1473.828</v>
      </c>
      <c r="F7" s="3">
        <v>1428.329</v>
      </c>
      <c r="G7" s="3">
        <v>1397.308</v>
      </c>
      <c r="H7" s="3">
        <v>1373.645</v>
      </c>
      <c r="I7" s="3">
        <v>1391.393</v>
      </c>
      <c r="J7" s="3">
        <v>1401.607</v>
      </c>
      <c r="K7" s="3">
        <v>1363.213</v>
      </c>
      <c r="L7" s="3">
        <v>1349.2860000000001</v>
      </c>
      <c r="M7" s="3">
        <v>1343.6859999999999</v>
      </c>
      <c r="N7" s="3">
        <v>1353.6849999999999</v>
      </c>
      <c r="O7" s="3">
        <v>1352.8219999999999</v>
      </c>
      <c r="P7" s="3">
        <v>1373.56</v>
      </c>
      <c r="Q7" s="3">
        <v>1407.1320000000001</v>
      </c>
      <c r="R7" s="3">
        <v>1415.6579999999999</v>
      </c>
      <c r="S7" s="3">
        <v>1421.242</v>
      </c>
      <c r="T7" s="13">
        <f t="shared" si="0"/>
        <v>1432.41</v>
      </c>
      <c r="U7" s="11">
        <f>T7*1000/INDEX(népesség!$B$2:$B$261,MATCH(A7,népesség!$A$2:$A$261,0),1)</f>
        <v>0.13426358614935116</v>
      </c>
      <c r="V7" s="12">
        <f t="shared" si="1"/>
        <v>238.34100000000012</v>
      </c>
    </row>
    <row r="8" spans="1:31" x14ac:dyDescent="0.25">
      <c r="A8" s="22" t="s">
        <v>6</v>
      </c>
      <c r="B8" s="3">
        <v>1867.9369999999999</v>
      </c>
      <c r="C8" s="3">
        <v>1906.9110000000001</v>
      </c>
      <c r="D8" s="3">
        <v>1796.1179999999999</v>
      </c>
      <c r="E8" s="3">
        <v>1724.4090000000001</v>
      </c>
      <c r="F8" s="3">
        <v>1645.7639999999999</v>
      </c>
      <c r="G8" s="3">
        <v>1570.085</v>
      </c>
      <c r="H8" s="3">
        <v>1534.7629999999999</v>
      </c>
      <c r="I8" s="3">
        <v>1566.2180000000001</v>
      </c>
      <c r="J8" s="3">
        <v>1564.393</v>
      </c>
      <c r="K8" s="3">
        <v>1540.34</v>
      </c>
      <c r="L8" s="3">
        <v>1571.05</v>
      </c>
      <c r="M8" s="3">
        <v>1567.971</v>
      </c>
      <c r="N8" s="3">
        <v>1606.826</v>
      </c>
      <c r="O8" s="3">
        <v>1614.644</v>
      </c>
      <c r="P8" s="3">
        <v>1563.5350000000001</v>
      </c>
      <c r="Q8" s="3">
        <v>1551.9480000000001</v>
      </c>
      <c r="R8" s="3">
        <v>1568.288</v>
      </c>
      <c r="S8" s="3">
        <v>1545.4169999999999</v>
      </c>
      <c r="T8" s="13">
        <f t="shared" si="0"/>
        <v>1499.6749999999997</v>
      </c>
      <c r="U8" s="11">
        <f>T8*1000/INDEX(népesség!$B$2:$B$261,MATCH(A8,népesség!$A$2:$A$261,0),1)</f>
        <v>0.25792158550895772</v>
      </c>
      <c r="V8" s="12">
        <f t="shared" si="1"/>
        <v>372.14800000000014</v>
      </c>
    </row>
    <row r="9" spans="1:31" x14ac:dyDescent="0.25">
      <c r="A9" s="22" t="s">
        <v>7</v>
      </c>
      <c r="B9" s="3">
        <v>11133</v>
      </c>
      <c r="C9" s="3">
        <v>10600</v>
      </c>
      <c r="D9" s="3">
        <v>10343</v>
      </c>
      <c r="E9" s="3">
        <v>10517</v>
      </c>
      <c r="F9" s="3">
        <v>10551</v>
      </c>
      <c r="G9" s="3">
        <v>10770.2</v>
      </c>
      <c r="H9" s="3">
        <v>10579</v>
      </c>
      <c r="I9" s="3">
        <v>10304</v>
      </c>
      <c r="J9" s="3">
        <v>10107</v>
      </c>
      <c r="K9" s="3">
        <v>10025</v>
      </c>
      <c r="L9" s="3">
        <v>10112</v>
      </c>
      <c r="M9" s="3">
        <v>9933</v>
      </c>
      <c r="N9" s="3">
        <v>9900</v>
      </c>
      <c r="O9" s="3">
        <v>9844</v>
      </c>
      <c r="P9" s="3">
        <v>9837</v>
      </c>
      <c r="Q9" s="3">
        <v>9919</v>
      </c>
      <c r="R9" s="3">
        <v>10033</v>
      </c>
      <c r="S9" s="3">
        <v>10004</v>
      </c>
      <c r="T9" s="13">
        <f t="shared" si="0"/>
        <v>9946</v>
      </c>
      <c r="U9" s="11">
        <f>T9*1000/INDEX(népesség!$B$2:$B$261,MATCH(A9,népesség!$A$2:$A$261,0),1)</f>
        <v>0.14970889101626236</v>
      </c>
      <c r="V9" s="12">
        <f t="shared" si="1"/>
        <v>1296</v>
      </c>
    </row>
    <row r="10" spans="1:31" x14ac:dyDescent="0.25">
      <c r="A10" s="22" t="s">
        <v>8</v>
      </c>
      <c r="B10" s="3">
        <v>267.3</v>
      </c>
      <c r="C10" s="3">
        <v>252.8</v>
      </c>
      <c r="D10" s="3">
        <v>260.5</v>
      </c>
      <c r="E10" s="3">
        <v>253.9</v>
      </c>
      <c r="F10" s="3">
        <v>257.2</v>
      </c>
      <c r="G10" s="3">
        <v>249.8</v>
      </c>
      <c r="H10" s="3">
        <v>249.5</v>
      </c>
      <c r="I10" s="3">
        <v>244.8</v>
      </c>
      <c r="J10" s="3">
        <v>240.5</v>
      </c>
      <c r="K10" s="3">
        <v>237.9</v>
      </c>
      <c r="L10" s="3">
        <v>234.7</v>
      </c>
      <c r="M10" s="3">
        <v>236.3</v>
      </c>
      <c r="N10" s="3">
        <v>238.3</v>
      </c>
      <c r="O10" s="3">
        <v>246</v>
      </c>
      <c r="P10" s="3">
        <v>261.39999999999998</v>
      </c>
      <c r="Q10" s="3">
        <v>264.7</v>
      </c>
      <c r="R10" s="3">
        <v>256.2</v>
      </c>
      <c r="S10" s="3">
        <v>248.23599999999999</v>
      </c>
      <c r="T10" s="13">
        <f t="shared" si="0"/>
        <v>232.30799999999999</v>
      </c>
      <c r="U10" s="11">
        <f>T10*1000/INDEX(népesség!$B$2:$B$261,MATCH(A10,népesség!$A$2:$A$261,0),1)</f>
        <v>0.17548307171669864</v>
      </c>
      <c r="V10" s="12">
        <f t="shared" si="1"/>
        <v>32.600000000000023</v>
      </c>
    </row>
    <row r="11" spans="1:31" x14ac:dyDescent="0.25">
      <c r="A11" s="22" t="s">
        <v>9</v>
      </c>
      <c r="B11" s="3">
        <v>1056.7</v>
      </c>
      <c r="C11" s="3">
        <v>1037.4000000000001</v>
      </c>
      <c r="D11" s="3">
        <v>1025.4000000000001</v>
      </c>
      <c r="E11" s="3">
        <v>1000.2</v>
      </c>
      <c r="F11" s="3">
        <v>969</v>
      </c>
      <c r="G11" s="3">
        <v>958.92499999999995</v>
      </c>
      <c r="H11" s="3">
        <v>949.29100000000005</v>
      </c>
      <c r="I11" s="3">
        <v>926.69399999999996</v>
      </c>
      <c r="J11" s="3">
        <v>915.34500000000003</v>
      </c>
      <c r="K11" s="3">
        <v>918.26800000000003</v>
      </c>
      <c r="L11" s="3">
        <v>925.80799999999999</v>
      </c>
      <c r="M11" s="3">
        <v>914.053</v>
      </c>
      <c r="N11" s="3">
        <v>912.76800000000003</v>
      </c>
      <c r="O11" s="3">
        <v>911.84699999999998</v>
      </c>
      <c r="P11" s="3">
        <v>914.43899999999996</v>
      </c>
      <c r="Q11" s="3">
        <v>914.71699999999998</v>
      </c>
      <c r="R11" s="3">
        <v>909.02099999999996</v>
      </c>
      <c r="S11" s="3">
        <v>893.178</v>
      </c>
      <c r="T11" s="13">
        <f t="shared" si="0"/>
        <v>861.49200000000008</v>
      </c>
      <c r="U11" s="11">
        <f>T11*1000/INDEX(népesség!$B$2:$B$261,MATCH(A11,népesség!$A$2:$A$261,0),1)</f>
        <v>0.15591241097843506</v>
      </c>
      <c r="V11" s="12">
        <f t="shared" si="1"/>
        <v>163.52200000000005</v>
      </c>
    </row>
    <row r="12" spans="1:31" x14ac:dyDescent="0.25">
      <c r="A12" s="22" t="s">
        <v>10</v>
      </c>
      <c r="B12" s="3">
        <v>21256.246999999999</v>
      </c>
      <c r="C12" s="3">
        <v>21137.97</v>
      </c>
      <c r="D12" s="3">
        <v>20461.291000000001</v>
      </c>
      <c r="E12" s="3">
        <v>19772.440999999999</v>
      </c>
      <c r="F12" s="3">
        <v>19516.223999999998</v>
      </c>
      <c r="G12" s="3">
        <v>19421.067999999999</v>
      </c>
      <c r="H12" s="3">
        <v>19534.687999999998</v>
      </c>
      <c r="I12" s="3">
        <v>19885.155999999999</v>
      </c>
      <c r="J12" s="3">
        <v>20046.939999999999</v>
      </c>
      <c r="K12" s="3">
        <v>19805.378000000001</v>
      </c>
      <c r="L12" s="3">
        <v>19555.172999999999</v>
      </c>
      <c r="M12" s="3">
        <v>19085.561000000002</v>
      </c>
      <c r="N12" s="3">
        <v>19005.649000000001</v>
      </c>
      <c r="O12" s="3">
        <v>19095.796999999999</v>
      </c>
      <c r="P12" s="3">
        <v>19248.627</v>
      </c>
      <c r="Q12" s="3">
        <v>19386.522000000001</v>
      </c>
      <c r="R12" s="3">
        <v>19325.514999999999</v>
      </c>
      <c r="S12" s="3">
        <v>19233.243999999999</v>
      </c>
      <c r="T12" s="13">
        <f t="shared" si="0"/>
        <v>19048.701999999997</v>
      </c>
      <c r="U12" s="11">
        <f>T12*1000/INDEX(népesség!$B$2:$B$261,MATCH(A12,népesség!$A$2:$A$261,0),1)</f>
        <v>0.28401649047995342</v>
      </c>
      <c r="V12" s="12">
        <f t="shared" si="1"/>
        <v>2250.5979999999981</v>
      </c>
    </row>
    <row r="13" spans="1:31" x14ac:dyDescent="0.25">
      <c r="A13" s="22" t="s">
        <v>11</v>
      </c>
      <c r="B13" s="3">
        <v>601.93299999999999</v>
      </c>
      <c r="C13" s="3">
        <v>613.05999999999995</v>
      </c>
      <c r="D13" s="3">
        <v>621.35799999999995</v>
      </c>
      <c r="E13" s="3">
        <v>625.85400000000004</v>
      </c>
      <c r="F13" s="3">
        <v>620.68600000000004</v>
      </c>
      <c r="G13" s="3">
        <v>603.99300000000005</v>
      </c>
      <c r="H13" s="3">
        <v>617.69500000000005</v>
      </c>
      <c r="I13" s="3">
        <v>628.88499999999999</v>
      </c>
      <c r="J13" s="3">
        <v>623.64300000000003</v>
      </c>
      <c r="K13" s="3">
        <v>626.30100000000004</v>
      </c>
      <c r="L13" s="3">
        <v>627.19200000000001</v>
      </c>
      <c r="M13" s="3">
        <v>627.13199999999995</v>
      </c>
      <c r="N13" s="3">
        <v>622.71500000000003</v>
      </c>
      <c r="O13" s="3">
        <v>608.96400000000006</v>
      </c>
      <c r="P13" s="3">
        <v>599.875</v>
      </c>
      <c r="Q13" s="3">
        <v>597.39700000000005</v>
      </c>
      <c r="R13" s="3">
        <v>554</v>
      </c>
      <c r="S13" s="3">
        <v>556</v>
      </c>
      <c r="T13" s="13">
        <f t="shared" si="0"/>
        <v>560</v>
      </c>
      <c r="U13" s="11">
        <f>T13*1000/INDEX(népesség!$B$2:$B$261,MATCH(A13,népesség!$A$2:$A$261,0),1)</f>
        <v>5.2135871667551889E-2</v>
      </c>
      <c r="V13" s="12">
        <f t="shared" si="1"/>
        <v>74.884999999999991</v>
      </c>
    </row>
    <row r="14" spans="1:31" x14ac:dyDescent="0.25">
      <c r="A14" s="22" t="s">
        <v>12</v>
      </c>
      <c r="B14" s="3">
        <v>4070</v>
      </c>
      <c r="C14" s="3">
        <v>4047</v>
      </c>
      <c r="D14" s="3">
        <v>3858</v>
      </c>
      <c r="E14" s="3">
        <v>3759</v>
      </c>
      <c r="F14" s="3">
        <v>3767</v>
      </c>
      <c r="G14" s="3">
        <v>3799</v>
      </c>
      <c r="H14" s="3">
        <v>3749</v>
      </c>
      <c r="I14" s="3">
        <v>3763</v>
      </c>
      <c r="J14" s="3">
        <v>3890</v>
      </c>
      <c r="K14" s="3">
        <v>3967.6</v>
      </c>
      <c r="L14" s="3">
        <v>3975.19</v>
      </c>
      <c r="M14" s="3">
        <v>3885.35</v>
      </c>
      <c r="N14" s="3">
        <v>3879.25</v>
      </c>
      <c r="O14" s="3">
        <v>3999.22</v>
      </c>
      <c r="P14" s="3">
        <v>4169</v>
      </c>
      <c r="Q14" s="3">
        <v>4315</v>
      </c>
      <c r="R14" s="3">
        <v>4294</v>
      </c>
      <c r="S14" s="3">
        <v>4030</v>
      </c>
      <c r="T14" s="13">
        <f t="shared" si="0"/>
        <v>3502</v>
      </c>
      <c r="U14" s="11">
        <f>T14*1000/INDEX(népesség!$B$2:$B$261,MATCH(A14,népesség!$A$2:$A$261,0),1)</f>
        <v>0.2017769275976907</v>
      </c>
      <c r="V14" s="12">
        <f t="shared" si="1"/>
        <v>566</v>
      </c>
    </row>
    <row r="15" spans="1:31" x14ac:dyDescent="0.25">
      <c r="A15" s="22" t="s">
        <v>13</v>
      </c>
      <c r="B15" s="3">
        <v>426.57</v>
      </c>
      <c r="C15" s="3">
        <v>438.423</v>
      </c>
      <c r="D15" s="3">
        <v>417.113</v>
      </c>
      <c r="E15" s="3">
        <v>444.32</v>
      </c>
      <c r="F15" s="3">
        <v>465.935</v>
      </c>
      <c r="G15" s="3">
        <v>471.02499999999998</v>
      </c>
      <c r="H15" s="3">
        <v>482.90499999999997</v>
      </c>
      <c r="I15" s="3">
        <v>467.077</v>
      </c>
      <c r="J15" s="3">
        <v>453.55500000000001</v>
      </c>
      <c r="K15" s="3">
        <v>447</v>
      </c>
      <c r="L15" s="3">
        <v>444</v>
      </c>
      <c r="M15" s="3">
        <v>446.55500000000001</v>
      </c>
      <c r="N15" s="3">
        <v>452</v>
      </c>
      <c r="O15" s="3">
        <v>442</v>
      </c>
      <c r="P15" s="3">
        <v>441</v>
      </c>
      <c r="Q15" s="3">
        <v>440.09199999999998</v>
      </c>
      <c r="R15" s="3">
        <v>444.613</v>
      </c>
      <c r="S15" s="3">
        <v>450.75700000000001</v>
      </c>
      <c r="T15" s="13">
        <f t="shared" si="0"/>
        <v>463.04500000000002</v>
      </c>
      <c r="U15" s="11">
        <f>T15*1000/INDEX(népesség!$B$2:$B$261,MATCH(A15,népesség!$A$2:$A$261,0),1)</f>
        <v>0.11210918130965662</v>
      </c>
      <c r="V15" s="12">
        <f t="shared" si="1"/>
        <v>65.791999999999973</v>
      </c>
    </row>
    <row r="16" spans="1:31" x14ac:dyDescent="0.25">
      <c r="A16" s="22" t="s">
        <v>14</v>
      </c>
      <c r="B16" s="3">
        <v>7037.4</v>
      </c>
      <c r="C16" s="3">
        <v>7049.7</v>
      </c>
      <c r="D16" s="3">
        <v>6992.2</v>
      </c>
      <c r="E16" s="3">
        <v>6999.5</v>
      </c>
      <c r="F16" s="3">
        <v>7015.6</v>
      </c>
      <c r="G16" s="3">
        <v>6991.8</v>
      </c>
      <c r="H16" s="3">
        <v>6977.8</v>
      </c>
      <c r="I16" s="3">
        <v>6890.9</v>
      </c>
      <c r="J16" s="3">
        <v>6902.1</v>
      </c>
      <c r="K16" s="3">
        <v>6890.7</v>
      </c>
      <c r="L16" s="3">
        <v>6606.6</v>
      </c>
      <c r="M16" s="3">
        <v>6493</v>
      </c>
      <c r="N16" s="3">
        <v>6754.1</v>
      </c>
      <c r="O16" s="3">
        <v>6902.6</v>
      </c>
      <c r="P16" s="3">
        <v>6926.1</v>
      </c>
      <c r="Q16" s="3">
        <v>6963.5</v>
      </c>
      <c r="R16" s="3">
        <v>7221.2</v>
      </c>
      <c r="S16" s="3">
        <v>7363.5</v>
      </c>
      <c r="T16" s="13">
        <f t="shared" si="0"/>
        <v>7648.1</v>
      </c>
      <c r="U16" s="11">
        <f>T16*1000/INDEX(népesség!$B$2:$B$261,MATCH(A16,népesség!$A$2:$A$261,0),1)</f>
        <v>1.5540180839175048</v>
      </c>
      <c r="V16" s="12">
        <f t="shared" si="1"/>
        <v>870.5</v>
      </c>
    </row>
    <row r="17" spans="1:22" x14ac:dyDescent="0.25">
      <c r="A17" s="22" t="s">
        <v>15</v>
      </c>
      <c r="B17" s="3">
        <v>6082.549</v>
      </c>
      <c r="C17" s="3">
        <v>5734.3389999999999</v>
      </c>
      <c r="D17" s="3">
        <v>5532.7280000000001</v>
      </c>
      <c r="E17" s="3">
        <v>5488.9430000000002</v>
      </c>
      <c r="F17" s="3">
        <v>5353.4210000000003</v>
      </c>
      <c r="G17" s="3">
        <v>5483.29</v>
      </c>
      <c r="H17" s="3">
        <v>5606.3580000000002</v>
      </c>
      <c r="I17" s="3">
        <v>5696.1859999999997</v>
      </c>
      <c r="J17" s="3">
        <v>5756.6390000000001</v>
      </c>
      <c r="K17" s="3">
        <v>5700.0169999999998</v>
      </c>
      <c r="L17" s="3">
        <v>5742.0940000000001</v>
      </c>
      <c r="M17" s="3">
        <v>5761.8779999999997</v>
      </c>
      <c r="N17" s="3">
        <v>5776.7669999999998</v>
      </c>
      <c r="O17" s="3">
        <v>5859.54</v>
      </c>
      <c r="P17" s="3">
        <v>5920.4110000000001</v>
      </c>
      <c r="Q17" s="3">
        <v>5960.6930000000002</v>
      </c>
      <c r="R17" s="3">
        <v>5939.0460000000003</v>
      </c>
      <c r="S17" s="3">
        <v>6143.0829999999996</v>
      </c>
      <c r="T17" s="13">
        <f t="shared" si="0"/>
        <v>6551.1569999999983</v>
      </c>
      <c r="U17" s="11">
        <f>T17*1000/INDEX(népesség!$B$2:$B$261,MATCH(A17,népesség!$A$2:$A$261,0),1)</f>
        <v>0.1706652685875058</v>
      </c>
      <c r="V17" s="12">
        <f t="shared" si="1"/>
        <v>789.66199999999935</v>
      </c>
    </row>
    <row r="18" spans="1:22" x14ac:dyDescent="0.25">
      <c r="A18" s="22" t="s">
        <v>16</v>
      </c>
      <c r="B18" s="3">
        <v>378.4</v>
      </c>
      <c r="C18" s="3">
        <v>366.7</v>
      </c>
      <c r="D18" s="3">
        <v>384.7</v>
      </c>
      <c r="E18" s="3">
        <v>388.1</v>
      </c>
      <c r="F18" s="3">
        <v>378.6</v>
      </c>
      <c r="G18" s="3">
        <v>371.1</v>
      </c>
      <c r="H18" s="3">
        <v>385.2</v>
      </c>
      <c r="I18" s="3">
        <v>377.1</v>
      </c>
      <c r="J18" s="3">
        <v>398.7</v>
      </c>
      <c r="K18" s="3">
        <v>380.2</v>
      </c>
      <c r="L18" s="3">
        <v>378.2</v>
      </c>
      <c r="M18" s="3">
        <v>379.5</v>
      </c>
      <c r="N18" s="3">
        <v>380.6</v>
      </c>
      <c r="O18" s="3">
        <v>393.1</v>
      </c>
      <c r="P18" s="3">
        <v>406.5</v>
      </c>
      <c r="Q18" s="3">
        <v>422.01900000000001</v>
      </c>
      <c r="R18" s="3">
        <v>419.084</v>
      </c>
      <c r="S18" s="3">
        <v>412.31400000000002</v>
      </c>
      <c r="T18" s="13">
        <f t="shared" si="0"/>
        <v>398.77400000000006</v>
      </c>
      <c r="U18" s="11">
        <f>T18*1000/INDEX(népesség!$B$2:$B$261,MATCH(A18,népesség!$A$2:$A$261,0),1)</f>
        <v>0.20873848408710222</v>
      </c>
      <c r="V18" s="12">
        <f t="shared" si="1"/>
        <v>55.319000000000017</v>
      </c>
    </row>
    <row r="19" spans="1:22" x14ac:dyDescent="0.25">
      <c r="A19" s="22" t="s">
        <v>17</v>
      </c>
      <c r="B19" s="3">
        <v>897.8</v>
      </c>
      <c r="C19" s="3">
        <v>748.3</v>
      </c>
      <c r="D19" s="3">
        <v>751.7</v>
      </c>
      <c r="E19" s="3">
        <v>779.1</v>
      </c>
      <c r="F19" s="3">
        <v>812.1</v>
      </c>
      <c r="G19" s="3">
        <v>792</v>
      </c>
      <c r="H19" s="3">
        <v>800.3</v>
      </c>
      <c r="I19" s="3">
        <v>838.8</v>
      </c>
      <c r="J19" s="3">
        <v>787.9</v>
      </c>
      <c r="K19" s="3">
        <v>770.9</v>
      </c>
      <c r="L19" s="3">
        <v>759.4</v>
      </c>
      <c r="M19" s="3">
        <v>748</v>
      </c>
      <c r="N19" s="3">
        <v>752.4</v>
      </c>
      <c r="O19" s="3">
        <v>729.2</v>
      </c>
      <c r="P19" s="3">
        <v>713.5</v>
      </c>
      <c r="Q19" s="3">
        <v>736.61199999999997</v>
      </c>
      <c r="R19" s="3">
        <v>722.60199999999998</v>
      </c>
      <c r="S19" s="3">
        <v>694.75199999999995</v>
      </c>
      <c r="T19" s="13">
        <f t="shared" si="0"/>
        <v>639.05199999999991</v>
      </c>
      <c r="U19" s="11">
        <f>T19*1000/INDEX(népesség!$B$2:$B$261,MATCH(A19,népesség!$A$2:$A$261,0),1)</f>
        <v>0.22876506272091568</v>
      </c>
      <c r="V19" s="12">
        <f t="shared" si="1"/>
        <v>203.048</v>
      </c>
    </row>
    <row r="20" spans="1:22" x14ac:dyDescent="0.25">
      <c r="A20" s="22" t="s">
        <v>18</v>
      </c>
      <c r="B20" s="3">
        <v>205.072</v>
      </c>
      <c r="C20" s="3">
        <v>205.19300000000001</v>
      </c>
      <c r="D20" s="3">
        <v>197.25700000000001</v>
      </c>
      <c r="E20" s="3">
        <v>189.67400000000001</v>
      </c>
      <c r="F20" s="3">
        <v>186.72499999999999</v>
      </c>
      <c r="G20" s="3">
        <v>185.23500000000001</v>
      </c>
      <c r="H20" s="3">
        <v>183.64</v>
      </c>
      <c r="I20" s="3">
        <v>191.928</v>
      </c>
      <c r="J20" s="3">
        <v>195.661</v>
      </c>
      <c r="K20" s="3">
        <v>196.47</v>
      </c>
      <c r="L20" s="3">
        <v>198.892</v>
      </c>
      <c r="M20" s="3">
        <v>192.535</v>
      </c>
      <c r="N20" s="3">
        <v>188.47300000000001</v>
      </c>
      <c r="O20" s="3">
        <v>193.62299999999999</v>
      </c>
      <c r="P20" s="3">
        <v>198.78</v>
      </c>
      <c r="Q20" s="3">
        <v>201.036</v>
      </c>
      <c r="R20" s="3">
        <v>201.416</v>
      </c>
      <c r="S20" s="3">
        <v>202.13</v>
      </c>
      <c r="T20" s="13">
        <f t="shared" si="0"/>
        <v>203.55799999999999</v>
      </c>
      <c r="U20" s="11">
        <f>T20*1000/INDEX(népesség!$B$2:$B$261,MATCH(A20,népesség!$A$2:$A$261,0),1)</f>
        <v>0.33158493160056945</v>
      </c>
      <c r="V20" s="12">
        <f t="shared" si="1"/>
        <v>21.553000000000026</v>
      </c>
    </row>
    <row r="21" spans="1:22" x14ac:dyDescent="0.25">
      <c r="A21" s="22" t="s">
        <v>19</v>
      </c>
      <c r="B21" s="3">
        <v>857</v>
      </c>
      <c r="C21" s="3">
        <v>805</v>
      </c>
      <c r="D21" s="3">
        <v>783</v>
      </c>
      <c r="E21" s="3">
        <v>770</v>
      </c>
      <c r="F21" s="3">
        <v>739</v>
      </c>
      <c r="G21" s="3">
        <v>723</v>
      </c>
      <c r="H21" s="3">
        <v>708</v>
      </c>
      <c r="I21" s="3">
        <v>702</v>
      </c>
      <c r="J21" s="3">
        <v>705</v>
      </c>
      <c r="K21" s="3">
        <v>701</v>
      </c>
      <c r="L21" s="3">
        <v>700</v>
      </c>
      <c r="M21" s="3">
        <v>682</v>
      </c>
      <c r="N21" s="3">
        <v>697</v>
      </c>
      <c r="O21" s="3">
        <v>760</v>
      </c>
      <c r="P21" s="3">
        <v>782</v>
      </c>
      <c r="Q21" s="3">
        <v>802</v>
      </c>
      <c r="R21" s="3">
        <v>821</v>
      </c>
      <c r="S21" s="3">
        <v>852</v>
      </c>
      <c r="T21" s="13">
        <f t="shared" si="0"/>
        <v>914</v>
      </c>
      <c r="U21" s="11">
        <f>T21*1000/INDEX(népesség!$B$2:$B$261,MATCH(A21,népesség!$A$2:$A$261,0),1)</f>
        <v>9.3525306474447942E-2</v>
      </c>
      <c r="V21" s="12">
        <f t="shared" si="1"/>
        <v>175</v>
      </c>
    </row>
    <row r="22" spans="1:22" x14ac:dyDescent="0.25">
      <c r="A22" s="22" t="s">
        <v>20</v>
      </c>
      <c r="B22" s="3">
        <v>19.2</v>
      </c>
      <c r="C22" s="3">
        <v>19.2</v>
      </c>
      <c r="D22" s="3">
        <v>19.003</v>
      </c>
      <c r="E22" s="3">
        <v>18.77</v>
      </c>
      <c r="F22" s="3">
        <v>17.940000000000001</v>
      </c>
      <c r="G22" s="3">
        <v>19.408000000000001</v>
      </c>
      <c r="H22" s="3">
        <v>19.742000000000001</v>
      </c>
      <c r="I22" s="3">
        <v>19.233000000000001</v>
      </c>
      <c r="J22" s="3">
        <v>19.442</v>
      </c>
      <c r="K22" s="3">
        <v>16.263999999999999</v>
      </c>
      <c r="L22" s="3">
        <v>14.954000000000001</v>
      </c>
      <c r="M22" s="3">
        <v>15.074</v>
      </c>
      <c r="N22" s="3">
        <v>15.593</v>
      </c>
      <c r="O22" s="3">
        <v>15.22</v>
      </c>
      <c r="P22" s="3">
        <v>14.882999999999999</v>
      </c>
      <c r="Q22" s="3">
        <v>15.02</v>
      </c>
      <c r="R22" s="3">
        <v>14.356</v>
      </c>
      <c r="S22" s="3">
        <v>14.183999999999999</v>
      </c>
      <c r="T22" s="13">
        <f t="shared" si="0"/>
        <v>13.839999999999998</v>
      </c>
      <c r="U22" s="11">
        <f>T22*1000/INDEX(népesség!$B$2:$B$261,MATCH(A22,népesség!$A$2:$A$261,0),1)</f>
        <v>2.80412270873391E-2</v>
      </c>
      <c r="V22" s="12">
        <f t="shared" si="1"/>
        <v>5.5580000000000016</v>
      </c>
    </row>
    <row r="23" spans="1:22" x14ac:dyDescent="0.25">
      <c r="A23" s="22" t="s">
        <v>21</v>
      </c>
      <c r="B23" s="3">
        <v>14657.901</v>
      </c>
      <c r="C23" s="3">
        <v>14567.736999999999</v>
      </c>
      <c r="D23" s="3">
        <v>14226.6</v>
      </c>
      <c r="E23" s="3">
        <v>13643.703</v>
      </c>
      <c r="F23" s="3">
        <v>13195.8</v>
      </c>
      <c r="G23" s="3">
        <v>13034.5</v>
      </c>
      <c r="H23" s="3">
        <v>12747.9</v>
      </c>
      <c r="I23" s="3">
        <v>12686.644</v>
      </c>
      <c r="J23" s="3">
        <v>12969.674000000001</v>
      </c>
      <c r="K23" s="3">
        <v>12944.903</v>
      </c>
      <c r="L23" s="3">
        <v>12809.492</v>
      </c>
      <c r="M23" s="3">
        <v>12562.6</v>
      </c>
      <c r="N23" s="3">
        <v>12477.388999999999</v>
      </c>
      <c r="O23" s="3">
        <v>12587.02</v>
      </c>
      <c r="P23" s="3">
        <v>12742.19</v>
      </c>
      <c r="Q23" s="3">
        <v>12635.456</v>
      </c>
      <c r="R23" s="3">
        <v>12466.585999999999</v>
      </c>
      <c r="S23" s="3">
        <v>12281.195</v>
      </c>
      <c r="T23" s="13">
        <f t="shared" si="0"/>
        <v>11910.413</v>
      </c>
      <c r="U23" s="11">
        <f>T23*1000/INDEX(népesség!$B$2:$B$261,MATCH(A23,népesség!$A$2:$A$261,0),1)</f>
        <v>0.14337268020574651</v>
      </c>
      <c r="V23" s="12">
        <f t="shared" si="1"/>
        <v>2376.7060000000001</v>
      </c>
    </row>
    <row r="24" spans="1:22" x14ac:dyDescent="0.25">
      <c r="A24" s="22" t="s">
        <v>22</v>
      </c>
      <c r="B24" s="3">
        <v>7162</v>
      </c>
      <c r="C24" s="3">
        <v>6050</v>
      </c>
      <c r="D24" s="3">
        <v>6739</v>
      </c>
      <c r="E24" s="3">
        <v>6504.7030000000004</v>
      </c>
      <c r="F24" s="3">
        <v>6504</v>
      </c>
      <c r="G24" s="3">
        <v>6304</v>
      </c>
      <c r="H24" s="3">
        <v>6255</v>
      </c>
      <c r="I24" s="3">
        <v>6117</v>
      </c>
      <c r="J24" s="3">
        <v>6283</v>
      </c>
      <c r="K24" s="3">
        <v>6179</v>
      </c>
      <c r="L24" s="3">
        <v>6103</v>
      </c>
      <c r="M24" s="3">
        <v>5832.4570000000003</v>
      </c>
      <c r="N24" s="3">
        <v>6091.4709999999995</v>
      </c>
      <c r="O24" s="3">
        <v>5846.6719999999996</v>
      </c>
      <c r="P24" s="3">
        <v>5756.0720000000001</v>
      </c>
      <c r="Q24" s="3">
        <v>5781.348</v>
      </c>
      <c r="R24" s="3">
        <v>5929.7669999999998</v>
      </c>
      <c r="S24" s="3">
        <v>5949.393</v>
      </c>
      <c r="T24" s="13">
        <f t="shared" si="0"/>
        <v>5988.6450000000004</v>
      </c>
      <c r="U24" s="11">
        <f>T24*1000/INDEX(népesség!$B$2:$B$261,MATCH(A24,népesség!$A$2:$A$261,0),1)</f>
        <v>9.9349411074733371E-2</v>
      </c>
      <c r="V24" s="12">
        <f t="shared" si="1"/>
        <v>1405.9279999999999</v>
      </c>
    </row>
    <row r="25" spans="1:22" x14ac:dyDescent="0.25">
      <c r="A25" s="22" t="s">
        <v>23</v>
      </c>
      <c r="B25" s="3">
        <v>1421</v>
      </c>
      <c r="C25" s="3">
        <v>1414</v>
      </c>
      <c r="D25" s="3">
        <v>1404</v>
      </c>
      <c r="E25" s="3">
        <v>1395</v>
      </c>
      <c r="F25" s="3">
        <v>1389</v>
      </c>
      <c r="G25" s="3">
        <v>1443</v>
      </c>
      <c r="H25" s="3">
        <v>1440.8</v>
      </c>
      <c r="I25" s="3">
        <v>1452</v>
      </c>
      <c r="J25" s="3">
        <v>1491</v>
      </c>
      <c r="K25" s="3">
        <v>1495</v>
      </c>
      <c r="L25" s="3">
        <v>1447</v>
      </c>
      <c r="M25" s="3">
        <v>1503</v>
      </c>
      <c r="N25" s="3">
        <v>1497.5</v>
      </c>
      <c r="O25" s="3">
        <v>1471</v>
      </c>
      <c r="P25" s="3">
        <v>1549</v>
      </c>
      <c r="Q25" s="3">
        <v>1606</v>
      </c>
      <c r="R25" s="3">
        <v>1635</v>
      </c>
      <c r="S25" s="3">
        <v>1670</v>
      </c>
      <c r="T25" s="13">
        <f t="shared" si="0"/>
        <v>1740</v>
      </c>
      <c r="U25" s="11">
        <f>T25*1000/INDEX(népesség!$B$2:$B$261,MATCH(A25,népesség!$A$2:$A$261,0),1)</f>
        <v>0.16931641998529282</v>
      </c>
      <c r="V25" s="12">
        <f t="shared" si="1"/>
        <v>281</v>
      </c>
    </row>
    <row r="26" spans="1:22" x14ac:dyDescent="0.25">
      <c r="A26" s="22" t="s">
        <v>24</v>
      </c>
      <c r="B26" s="3">
        <v>3051</v>
      </c>
      <c r="C26" s="3">
        <v>2870</v>
      </c>
      <c r="D26" s="3">
        <v>2800</v>
      </c>
      <c r="E26" s="3">
        <v>2878</v>
      </c>
      <c r="F26" s="3">
        <v>2897</v>
      </c>
      <c r="G26" s="3">
        <v>2808</v>
      </c>
      <c r="H26" s="3">
        <v>2862</v>
      </c>
      <c r="I26" s="3">
        <v>2934</v>
      </c>
      <c r="J26" s="3">
        <v>2819</v>
      </c>
      <c r="K26" s="3">
        <v>2684</v>
      </c>
      <c r="L26" s="3">
        <v>2512.3000000000002</v>
      </c>
      <c r="M26" s="3">
        <v>2001.105</v>
      </c>
      <c r="N26" s="3">
        <v>1988.9390000000001</v>
      </c>
      <c r="O26" s="3">
        <v>2009.135</v>
      </c>
      <c r="P26" s="3">
        <v>2022.4079999999999</v>
      </c>
      <c r="Q26" s="3">
        <v>2068.8879999999999</v>
      </c>
      <c r="R26" s="3">
        <v>2092.4140000000002</v>
      </c>
      <c r="S26" s="3">
        <v>2049.6999999999998</v>
      </c>
      <c r="T26" s="13">
        <f t="shared" si="0"/>
        <v>1964.271999999999</v>
      </c>
      <c r="U26" s="11">
        <f>T26*1000/INDEX(népesség!$B$2:$B$261,MATCH(A26,népesség!$A$2:$A$261,0),1)</f>
        <v>0.10122423133315697</v>
      </c>
      <c r="V26" s="12">
        <f t="shared" si="1"/>
        <v>1062.0609999999999</v>
      </c>
    </row>
    <row r="27" spans="1:22" x14ac:dyDescent="0.25">
      <c r="A27" s="22" t="s">
        <v>25</v>
      </c>
      <c r="B27" s="3">
        <v>6216.8829999999998</v>
      </c>
      <c r="C27" s="3">
        <v>6410.78</v>
      </c>
      <c r="D27" s="3">
        <v>6477.8950000000004</v>
      </c>
      <c r="E27" s="3">
        <v>6548.3789999999999</v>
      </c>
      <c r="F27" s="3">
        <v>6653.0870000000004</v>
      </c>
      <c r="G27" s="3">
        <v>6463.43</v>
      </c>
      <c r="H27" s="3">
        <v>6184.0919999999996</v>
      </c>
      <c r="I27" s="3">
        <v>6584.98</v>
      </c>
      <c r="J27" s="3">
        <v>6020.2</v>
      </c>
      <c r="K27" s="3">
        <v>6082.4</v>
      </c>
      <c r="L27" s="3">
        <v>6075.1</v>
      </c>
      <c r="M27" s="3">
        <v>5923.2</v>
      </c>
      <c r="N27" s="3">
        <v>5812.6</v>
      </c>
      <c r="O27" s="3">
        <v>5696.91</v>
      </c>
      <c r="P27" s="3">
        <v>6078.7</v>
      </c>
      <c r="Q27" s="3">
        <v>6182.9080000000004</v>
      </c>
      <c r="R27" s="3">
        <v>6257.0569999999998</v>
      </c>
      <c r="S27" s="3">
        <v>6465.7470000000003</v>
      </c>
      <c r="T27" s="13">
        <f t="shared" si="0"/>
        <v>6883.1270000000013</v>
      </c>
      <c r="U27" s="11">
        <f>T27*1000/INDEX(népesség!$B$2:$B$261,MATCH(A27,népesség!$A$2:$A$261,0),1)</f>
        <v>0.14665347754297936</v>
      </c>
      <c r="V27" s="12">
        <f t="shared" si="1"/>
        <v>956.17700000000059</v>
      </c>
    </row>
    <row r="28" spans="1:22" x14ac:dyDescent="0.25">
      <c r="A28" s="22" t="s">
        <v>26</v>
      </c>
      <c r="B28" s="3">
        <v>1683.7</v>
      </c>
      <c r="C28" s="3">
        <v>1651.5</v>
      </c>
      <c r="D28" s="3">
        <v>1637.4649999999999</v>
      </c>
      <c r="E28" s="3">
        <v>1606.674</v>
      </c>
      <c r="F28" s="3">
        <v>1628.4639999999999</v>
      </c>
      <c r="G28" s="3">
        <v>1604.933</v>
      </c>
      <c r="H28" s="3">
        <v>1590.4090000000001</v>
      </c>
      <c r="I28" s="3">
        <v>1559.7249999999999</v>
      </c>
      <c r="J28" s="3">
        <v>1558.3810000000001</v>
      </c>
      <c r="K28" s="3">
        <v>1538.2809999999999</v>
      </c>
      <c r="L28" s="3">
        <v>1536.7</v>
      </c>
      <c r="M28" s="3">
        <v>1511.846</v>
      </c>
      <c r="N28" s="3">
        <v>1500.2929999999999</v>
      </c>
      <c r="O28" s="3">
        <v>1496.5260000000001</v>
      </c>
      <c r="P28" s="3">
        <v>1493.1189999999999</v>
      </c>
      <c r="Q28" s="3">
        <v>1428.4</v>
      </c>
      <c r="R28" s="3">
        <v>1436.05</v>
      </c>
      <c r="S28" s="3">
        <v>1448.59</v>
      </c>
      <c r="T28" s="13">
        <f t="shared" si="0"/>
        <v>1473.6699999999998</v>
      </c>
      <c r="U28" s="11">
        <f>T28*1000/INDEX(népesség!$B$2:$B$261,MATCH(A28,népesség!$A$2:$A$261,0),1)</f>
        <v>0.1430333192791525</v>
      </c>
      <c r="V28" s="12">
        <f t="shared" si="1"/>
        <v>255.29999999999995</v>
      </c>
    </row>
    <row r="29" spans="1:22" x14ac:dyDescent="0.25">
      <c r="A29" s="22" t="s">
        <v>27</v>
      </c>
      <c r="B29" s="3">
        <v>665.05499999999995</v>
      </c>
      <c r="C29" s="3">
        <v>646.14800000000002</v>
      </c>
      <c r="D29" s="3">
        <v>625.19000000000005</v>
      </c>
      <c r="E29" s="3">
        <v>607.83500000000004</v>
      </c>
      <c r="F29" s="3">
        <v>593.18200000000002</v>
      </c>
      <c r="G29" s="3">
        <v>540.14599999999996</v>
      </c>
      <c r="H29" s="3">
        <v>527.88900000000001</v>
      </c>
      <c r="I29" s="3">
        <v>507.82</v>
      </c>
      <c r="J29" s="3">
        <v>501.81700000000001</v>
      </c>
      <c r="K29" s="3">
        <v>488.38099999999997</v>
      </c>
      <c r="L29" s="3">
        <v>471.96499999999997</v>
      </c>
      <c r="M29" s="3">
        <v>467.125</v>
      </c>
      <c r="N29" s="3">
        <v>463.358</v>
      </c>
      <c r="O29" s="3">
        <v>471.09100000000001</v>
      </c>
      <c r="P29" s="3">
        <v>467.82</v>
      </c>
      <c r="Q29" s="3">
        <v>465.54300000000001</v>
      </c>
      <c r="R29" s="3">
        <v>457.58600000000001</v>
      </c>
      <c r="S29" s="3">
        <v>446.11200000000002</v>
      </c>
      <c r="T29" s="13">
        <f t="shared" si="0"/>
        <v>423.16400000000004</v>
      </c>
      <c r="U29" s="11">
        <f>T29*1000/INDEX(népesség!$B$2:$B$261,MATCH(A29,népesség!$A$2:$A$261,0),1)</f>
        <v>7.7644528448259892E-2</v>
      </c>
      <c r="V29" s="12">
        <f t="shared" si="1"/>
        <v>218.94299999999993</v>
      </c>
    </row>
    <row r="30" spans="1:22" x14ac:dyDescent="0.25">
      <c r="A30" s="22" t="s">
        <v>28</v>
      </c>
      <c r="B30" s="3">
        <v>471.42500000000001</v>
      </c>
      <c r="C30" s="3">
        <v>493.67</v>
      </c>
      <c r="D30" s="3">
        <v>477.07499999999999</v>
      </c>
      <c r="E30" s="3">
        <v>473.24200000000002</v>
      </c>
      <c r="F30" s="3">
        <v>450.226</v>
      </c>
      <c r="G30" s="3">
        <v>451.13600000000002</v>
      </c>
      <c r="H30" s="3">
        <v>452.517</v>
      </c>
      <c r="I30" s="3">
        <v>454.03300000000002</v>
      </c>
      <c r="J30" s="3">
        <v>479.58100000000002</v>
      </c>
      <c r="K30" s="3">
        <v>469.983</v>
      </c>
      <c r="L30" s="3">
        <v>472.87799999999999</v>
      </c>
      <c r="M30" s="3">
        <v>470.15100000000001</v>
      </c>
      <c r="N30" s="3">
        <v>462.3</v>
      </c>
      <c r="O30" s="3">
        <v>460.06299999999999</v>
      </c>
      <c r="P30" s="3">
        <v>460.57600000000002</v>
      </c>
      <c r="Q30" s="3">
        <v>468.25299999999999</v>
      </c>
      <c r="R30" s="3">
        <v>484.19200000000001</v>
      </c>
      <c r="S30" s="3">
        <v>488.59800000000001</v>
      </c>
      <c r="T30" s="13">
        <f t="shared" si="0"/>
        <v>497.41</v>
      </c>
      <c r="U30" s="11">
        <f>T30*1000/INDEX(népesség!$B$2:$B$261,MATCH(A30,népesség!$A$2:$A$261,0),1)</f>
        <v>0.23864595372741268</v>
      </c>
      <c r="V30" s="12">
        <f t="shared" si="1"/>
        <v>43.444000000000017</v>
      </c>
    </row>
    <row r="31" spans="1:22" x14ac:dyDescent="0.25">
      <c r="A31" s="22" t="s">
        <v>29</v>
      </c>
      <c r="B31" s="3">
        <v>270</v>
      </c>
      <c r="C31" s="3">
        <v>265</v>
      </c>
      <c r="D31" s="3">
        <v>259</v>
      </c>
      <c r="E31" s="3">
        <v>260</v>
      </c>
      <c r="F31" s="3">
        <v>255</v>
      </c>
      <c r="G31" s="3">
        <v>248.185</v>
      </c>
      <c r="H31" s="3">
        <v>255.43</v>
      </c>
      <c r="I31" s="3">
        <v>253.76599999999999</v>
      </c>
      <c r="J31" s="3">
        <v>253.47300000000001</v>
      </c>
      <c r="K31" s="3">
        <v>252.52099999999999</v>
      </c>
      <c r="L31" s="3">
        <v>259.887</v>
      </c>
      <c r="M31" s="3">
        <v>265.29899999999998</v>
      </c>
      <c r="N31" s="3">
        <v>251.24</v>
      </c>
      <c r="O31" s="3">
        <v>238.333</v>
      </c>
      <c r="P31" s="3">
        <v>241.607</v>
      </c>
      <c r="Q31" s="3">
        <v>253.44200000000001</v>
      </c>
      <c r="R31" s="3">
        <v>254.768</v>
      </c>
      <c r="S31" s="3">
        <v>255.036</v>
      </c>
      <c r="T31" s="13">
        <f t="shared" si="0"/>
        <v>255.572</v>
      </c>
      <c r="U31" s="11">
        <f>T31*1000/INDEX(népesség!$B$2:$B$261,MATCH(A31,népesség!$A$2:$A$261,0),1)</f>
        <v>0.12304080819129454</v>
      </c>
      <c r="V31" s="12">
        <f t="shared" si="1"/>
        <v>31.667000000000002</v>
      </c>
    </row>
    <row r="32" spans="1:22" x14ac:dyDescent="0.25">
      <c r="A32" s="22" t="s">
        <v>30</v>
      </c>
      <c r="B32" s="3">
        <v>987.91499999999996</v>
      </c>
      <c r="C32" s="3">
        <v>978.85400000000004</v>
      </c>
      <c r="D32" s="3">
        <v>958.66099999999994</v>
      </c>
      <c r="E32" s="3">
        <v>956.91600000000005</v>
      </c>
      <c r="F32" s="3">
        <v>943.20799999999997</v>
      </c>
      <c r="G32" s="3">
        <v>933.69799999999998</v>
      </c>
      <c r="H32" s="3">
        <v>922.976</v>
      </c>
      <c r="I32" s="3">
        <v>905.51499999999999</v>
      </c>
      <c r="J32" s="3">
        <v>891.17</v>
      </c>
      <c r="K32" s="3">
        <v>878.13400000000001</v>
      </c>
      <c r="L32" s="3">
        <v>874.529</v>
      </c>
      <c r="M32" s="3">
        <v>864.13900000000001</v>
      </c>
      <c r="N32" s="3">
        <v>861.92399999999998</v>
      </c>
      <c r="O32" s="3">
        <v>853.65499999999997</v>
      </c>
      <c r="P32" s="3">
        <v>840</v>
      </c>
      <c r="Q32" s="3">
        <v>853.327</v>
      </c>
      <c r="R32" s="3">
        <v>872.14499999999998</v>
      </c>
      <c r="S32" s="3">
        <v>861.01199999999994</v>
      </c>
      <c r="T32" s="13">
        <f t="shared" si="0"/>
        <v>838.74599999999987</v>
      </c>
      <c r="U32" s="11">
        <f>T32*1000/INDEX(népesség!$B$2:$B$261,MATCH(A32,népesség!$A$2:$A$261,0),1)</f>
        <v>0.15690402516163293</v>
      </c>
      <c r="V32" s="12">
        <f t="shared" si="1"/>
        <v>147.91499999999996</v>
      </c>
    </row>
    <row r="33" spans="1:22" x14ac:dyDescent="0.25">
      <c r="A33" s="22" t="s">
        <v>31</v>
      </c>
      <c r="B33" s="3">
        <v>28060.323</v>
      </c>
      <c r="C33" s="3">
        <v>27519.84</v>
      </c>
      <c r="D33" s="3">
        <v>27390.195</v>
      </c>
      <c r="E33" s="3">
        <v>26846.083999999999</v>
      </c>
      <c r="F33" s="3">
        <v>25091.098000000002</v>
      </c>
      <c r="G33" s="3">
        <v>23153.79</v>
      </c>
      <c r="H33" s="3">
        <v>21625.027999999998</v>
      </c>
      <c r="I33" s="3">
        <v>21561.609</v>
      </c>
      <c r="J33" s="3">
        <v>21546.025000000001</v>
      </c>
      <c r="K33" s="3">
        <v>21038.028999999999</v>
      </c>
      <c r="L33" s="3">
        <v>20671.328000000001</v>
      </c>
      <c r="M33" s="3">
        <v>19967.864000000001</v>
      </c>
      <c r="N33" s="3">
        <v>20111.028999999999</v>
      </c>
      <c r="O33" s="3">
        <v>19930.353999999999</v>
      </c>
      <c r="P33" s="3">
        <v>19563.964</v>
      </c>
      <c r="Q33" s="3">
        <v>19263.687000000002</v>
      </c>
      <c r="R33" s="3">
        <v>18991.955000000002</v>
      </c>
      <c r="S33" s="3">
        <v>18752.530999999999</v>
      </c>
      <c r="T33" s="13">
        <f t="shared" si="0"/>
        <v>18273.682999999994</v>
      </c>
      <c r="U33" s="11">
        <f>T33*1000/INDEX(népesség!$B$2:$B$261,MATCH(A33,népesség!$A$2:$A$261,0),1)</f>
        <v>0.12448543447464623</v>
      </c>
      <c r="V33" s="12">
        <f t="shared" si="1"/>
        <v>9307.7920000000013</v>
      </c>
    </row>
    <row r="34" spans="1:22" x14ac:dyDescent="0.25">
      <c r="A34" s="22" t="s">
        <v>32</v>
      </c>
      <c r="B34" s="3">
        <v>1588.0050000000001</v>
      </c>
      <c r="C34" s="3">
        <v>1611.3510000000001</v>
      </c>
      <c r="D34" s="3">
        <v>1593.6969999999999</v>
      </c>
      <c r="E34" s="3">
        <v>1570.1780000000001</v>
      </c>
      <c r="F34" s="3">
        <v>1544.547</v>
      </c>
      <c r="G34" s="3">
        <v>1554.6959999999999</v>
      </c>
      <c r="H34" s="3">
        <v>1566.9</v>
      </c>
      <c r="I34" s="3">
        <v>1571.7639999999999</v>
      </c>
      <c r="J34" s="3">
        <v>1604.287</v>
      </c>
      <c r="K34" s="3">
        <v>1597.4839999999999</v>
      </c>
      <c r="L34" s="3">
        <v>1591.2329999999999</v>
      </c>
      <c r="M34" s="3">
        <v>1577.4069999999999</v>
      </c>
      <c r="N34" s="3">
        <v>1564.6310000000001</v>
      </c>
      <c r="O34" s="3">
        <v>1557.4739999999999</v>
      </c>
      <c r="P34" s="3">
        <v>1562.8009999999999</v>
      </c>
      <c r="Q34" s="3">
        <v>1554.319</v>
      </c>
      <c r="R34" s="3">
        <v>1555.396</v>
      </c>
      <c r="S34" s="3">
        <v>1544.6120000000001</v>
      </c>
      <c r="T34" s="13">
        <f t="shared" si="0"/>
        <v>1523.0440000000003</v>
      </c>
      <c r="U34" s="11">
        <f>T34*1000/INDEX(népesség!$B$2:$B$261,MATCH(A34,népesség!$A$2:$A$261,0),1)</f>
        <v>0.17771505876329297</v>
      </c>
      <c r="V34" s="12">
        <f t="shared" si="1"/>
        <v>66.804000000000087</v>
      </c>
    </row>
    <row r="35" spans="1:22" x14ac:dyDescent="0.25">
      <c r="A35" s="22" t="s">
        <v>33</v>
      </c>
      <c r="B35" s="3"/>
      <c r="C35" s="3"/>
      <c r="D35" s="3"/>
      <c r="E35" s="3"/>
      <c r="F35" s="3"/>
      <c r="G35" s="3"/>
      <c r="H35" s="3">
        <v>1106</v>
      </c>
      <c r="I35" s="3">
        <v>1087.077</v>
      </c>
      <c r="J35" s="3">
        <v>1057.4349999999999</v>
      </c>
      <c r="K35" s="3">
        <v>1002.295</v>
      </c>
      <c r="L35" s="3">
        <v>938.03800000000001</v>
      </c>
      <c r="M35" s="3">
        <v>936.57</v>
      </c>
      <c r="N35" s="3">
        <v>920.76199999999994</v>
      </c>
      <c r="O35" s="3">
        <v>913.14400000000001</v>
      </c>
      <c r="P35" s="3">
        <v>920.06799999999998</v>
      </c>
      <c r="Q35" s="3">
        <v>915.64099999999996</v>
      </c>
      <c r="R35" s="3">
        <v>892.75099999999998</v>
      </c>
      <c r="S35" s="3">
        <v>898.65</v>
      </c>
      <c r="T35" s="13">
        <f t="shared" si="0"/>
        <v>910.44799999999998</v>
      </c>
      <c r="U35" s="11">
        <f>T35*1000/INDEX(népesség!$B$2:$B$261,MATCH(A35,népesség!$A$2:$A$261,0),1)</f>
        <v>0.13074078903305741</v>
      </c>
      <c r="V35" s="12">
        <f t="shared" si="1"/>
        <v>213.24900000000002</v>
      </c>
    </row>
    <row r="36" spans="1:22" x14ac:dyDescent="0.25">
      <c r="A36" s="22" t="s">
        <v>34</v>
      </c>
      <c r="B36" s="3">
        <v>11054</v>
      </c>
      <c r="C36" s="3">
        <v>10761</v>
      </c>
      <c r="D36" s="3">
        <v>10548</v>
      </c>
      <c r="E36" s="3">
        <v>9804</v>
      </c>
      <c r="F36" s="3">
        <v>9788.1020000000008</v>
      </c>
      <c r="G36" s="3">
        <v>10069.346</v>
      </c>
      <c r="H36" s="3">
        <v>10526.44</v>
      </c>
      <c r="I36" s="3">
        <v>10871.364</v>
      </c>
      <c r="J36" s="3">
        <v>11036.753000000001</v>
      </c>
      <c r="K36" s="3">
        <v>10859.941999999999</v>
      </c>
      <c r="L36" s="3">
        <v>10723.958000000001</v>
      </c>
      <c r="M36" s="3">
        <v>11369.8</v>
      </c>
      <c r="N36" s="3">
        <v>12386.337</v>
      </c>
      <c r="O36" s="3">
        <v>13914.912</v>
      </c>
      <c r="P36" s="3">
        <v>14415.257</v>
      </c>
      <c r="Q36" s="3">
        <v>14223.109</v>
      </c>
      <c r="R36" s="3">
        <v>13994.071</v>
      </c>
      <c r="S36" s="3">
        <v>14080.155000000001</v>
      </c>
      <c r="T36" s="13">
        <f t="shared" si="0"/>
        <v>14252.323000000002</v>
      </c>
      <c r="U36" s="11">
        <f>T36*1000/INDEX(népesség!$B$2:$B$261,MATCH(A36,népesség!$A$2:$A$261,0),1)</f>
        <v>0.17380058909894047</v>
      </c>
      <c r="V36" s="12">
        <f t="shared" si="1"/>
        <v>4627.1549999999988</v>
      </c>
    </row>
    <row r="37" spans="1:22" x14ac:dyDescent="0.25">
      <c r="A37" s="22" t="s">
        <v>35</v>
      </c>
      <c r="B37" s="3">
        <v>10626.5</v>
      </c>
      <c r="C37" s="3">
        <v>9423.7000000000007</v>
      </c>
      <c r="D37" s="3">
        <v>9421.1</v>
      </c>
      <c r="E37" s="3">
        <v>9108.4</v>
      </c>
      <c r="F37" s="3">
        <v>7712.1</v>
      </c>
      <c r="G37" s="3">
        <v>6902.9</v>
      </c>
      <c r="H37" s="3">
        <v>6514.1</v>
      </c>
      <c r="I37" s="3">
        <v>6175.4</v>
      </c>
      <c r="J37" s="3">
        <v>5490.9</v>
      </c>
      <c r="K37" s="3">
        <v>5079</v>
      </c>
      <c r="L37" s="3">
        <v>4826.7</v>
      </c>
      <c r="M37" s="3">
        <v>4494.3999999999996</v>
      </c>
      <c r="N37" s="3">
        <v>4425.8</v>
      </c>
      <c r="O37" s="3">
        <v>4645.8999999999996</v>
      </c>
      <c r="P37" s="3">
        <v>4397.7</v>
      </c>
      <c r="Q37" s="3">
        <v>3884</v>
      </c>
      <c r="R37" s="3">
        <v>3750</v>
      </c>
      <c r="S37" s="3">
        <v>3682.3</v>
      </c>
      <c r="T37" s="13">
        <f t="shared" si="0"/>
        <v>3546.9000000000005</v>
      </c>
      <c r="U37" s="11">
        <f>T37*1000/INDEX(népesség!$B$2:$B$261,MATCH(A37,népesség!$A$2:$A$261,0),1)</f>
        <v>8.4497904276159996E-2</v>
      </c>
      <c r="V37" s="12">
        <f t="shared" si="1"/>
        <v>6944.2</v>
      </c>
    </row>
    <row r="38" spans="1:22" x14ac:dyDescent="0.25">
      <c r="A38" s="22" t="s">
        <v>36</v>
      </c>
      <c r="B38" s="3">
        <v>22310</v>
      </c>
      <c r="C38" s="3">
        <v>22380</v>
      </c>
      <c r="D38" s="3">
        <v>22460</v>
      </c>
      <c r="E38" s="3">
        <v>22580</v>
      </c>
      <c r="F38" s="3">
        <v>22600</v>
      </c>
      <c r="G38" s="3">
        <v>22670</v>
      </c>
      <c r="H38" s="3">
        <v>22800</v>
      </c>
      <c r="I38" s="3">
        <v>22870</v>
      </c>
      <c r="J38" s="3">
        <v>22900</v>
      </c>
      <c r="K38" s="3">
        <v>22976</v>
      </c>
      <c r="L38" s="3">
        <v>23051</v>
      </c>
      <c r="M38" s="3">
        <v>23121</v>
      </c>
      <c r="N38" s="3">
        <v>23195</v>
      </c>
      <c r="O38" s="3">
        <v>23341</v>
      </c>
      <c r="P38" s="3">
        <v>23488</v>
      </c>
      <c r="Q38" s="3">
        <v>23636</v>
      </c>
      <c r="R38" s="3">
        <v>23785</v>
      </c>
      <c r="S38" s="3">
        <v>23935</v>
      </c>
      <c r="T38" s="13">
        <f t="shared" si="0"/>
        <v>24235</v>
      </c>
      <c r="U38" s="11">
        <f>T38*1000/INDEX(népesség!$B$2:$B$261,MATCH(A38,népesség!$A$2:$A$261,0),1)</f>
        <v>0.14467188404758921</v>
      </c>
      <c r="V38" s="12">
        <f t="shared" si="1"/>
        <v>1625</v>
      </c>
    </row>
    <row r="39" spans="1:22" x14ac:dyDescent="0.25">
      <c r="A39" s="22" t="s">
        <v>37</v>
      </c>
      <c r="B39" s="3">
        <v>191924</v>
      </c>
      <c r="C39" s="3">
        <v>189660</v>
      </c>
      <c r="D39" s="3">
        <v>187422</v>
      </c>
      <c r="E39" s="3">
        <v>185180.992</v>
      </c>
      <c r="F39" s="3">
        <v>188570</v>
      </c>
      <c r="G39" s="3">
        <v>192020.992</v>
      </c>
      <c r="H39" s="3">
        <v>195535.008</v>
      </c>
      <c r="I39" s="3">
        <v>199075.008</v>
      </c>
      <c r="J39" s="3">
        <v>197444.992</v>
      </c>
      <c r="K39" s="3">
        <v>195815.008</v>
      </c>
      <c r="L39" s="3">
        <v>194184.992</v>
      </c>
      <c r="M39" s="3">
        <v>192555.008</v>
      </c>
      <c r="N39" s="3">
        <v>190904.10500000001</v>
      </c>
      <c r="O39" s="3">
        <v>189000</v>
      </c>
      <c r="P39" s="3">
        <v>187000</v>
      </c>
      <c r="Q39" s="3">
        <v>185017.62</v>
      </c>
      <c r="R39" s="3">
        <v>186042.07800000001</v>
      </c>
      <c r="S39" s="3">
        <v>185103.53200000001</v>
      </c>
      <c r="T39" s="13">
        <f t="shared" si="0"/>
        <v>183226.44</v>
      </c>
      <c r="U39" s="11">
        <f>T39*1000/INDEX(népesség!$B$2:$B$261,MATCH(A39,népesség!$A$2:$A$261,0),1)</f>
        <v>0.13529135869926384</v>
      </c>
      <c r="V39" s="12">
        <f t="shared" si="1"/>
        <v>14057.388000000006</v>
      </c>
    </row>
    <row r="40" spans="1:22" x14ac:dyDescent="0.25">
      <c r="A40" s="22" t="s">
        <v>38</v>
      </c>
      <c r="B40" s="3">
        <v>11008</v>
      </c>
      <c r="C40" s="3">
        <v>11137.7</v>
      </c>
      <c r="D40" s="3">
        <v>11297.6</v>
      </c>
      <c r="E40" s="3">
        <v>10504.1</v>
      </c>
      <c r="F40" s="3">
        <v>10532.888999999999</v>
      </c>
      <c r="G40" s="3">
        <v>10569</v>
      </c>
      <c r="H40" s="3">
        <v>10875.125</v>
      </c>
      <c r="I40" s="3">
        <v>11514.870999999999</v>
      </c>
      <c r="J40" s="3">
        <v>12256.603999999999</v>
      </c>
      <c r="K40" s="3">
        <v>12759.838</v>
      </c>
      <c r="L40" s="3">
        <v>13581.57</v>
      </c>
      <c r="M40" s="3">
        <v>14824.373</v>
      </c>
      <c r="N40" s="3">
        <v>15980.697</v>
      </c>
      <c r="O40" s="3">
        <v>12686.239</v>
      </c>
      <c r="P40" s="3">
        <v>14726.875</v>
      </c>
      <c r="Q40" s="3">
        <v>15419.718000000001</v>
      </c>
      <c r="R40" s="3">
        <v>16004.097</v>
      </c>
      <c r="S40" s="3">
        <v>16599.246999999999</v>
      </c>
      <c r="T40" s="13">
        <f t="shared" si="0"/>
        <v>17789.546999999999</v>
      </c>
      <c r="U40" s="11">
        <f>T40*1000/INDEX(népesség!$B$2:$B$261,MATCH(A40,népesség!$A$2:$A$261,0),1)</f>
        <v>6.6649508695565837E-2</v>
      </c>
      <c r="V40" s="12">
        <f t="shared" si="1"/>
        <v>6095.146999999999</v>
      </c>
    </row>
    <row r="41" spans="1:22" x14ac:dyDescent="0.25">
      <c r="A41" s="22" t="s">
        <v>39</v>
      </c>
      <c r="B41" s="3">
        <v>8270.1</v>
      </c>
      <c r="C41" s="3">
        <v>8500.1</v>
      </c>
      <c r="D41" s="3">
        <v>7445</v>
      </c>
      <c r="E41" s="3">
        <v>7535</v>
      </c>
      <c r="F41" s="3">
        <v>7631</v>
      </c>
      <c r="G41" s="3">
        <v>7819</v>
      </c>
      <c r="H41" s="3">
        <v>7892</v>
      </c>
      <c r="I41" s="3">
        <v>7989.01</v>
      </c>
      <c r="J41" s="3">
        <v>7089</v>
      </c>
      <c r="K41" s="3">
        <v>7257</v>
      </c>
      <c r="L41" s="3">
        <v>7432</v>
      </c>
      <c r="M41" s="3">
        <v>7612</v>
      </c>
      <c r="N41" s="3">
        <v>7800</v>
      </c>
      <c r="O41" s="3">
        <v>7936</v>
      </c>
      <c r="P41" s="3">
        <v>4231.9930000000004</v>
      </c>
      <c r="Q41" s="3">
        <v>4572.6809999999996</v>
      </c>
      <c r="R41" s="3">
        <v>5173.3370000000004</v>
      </c>
      <c r="S41" s="3">
        <v>4879.3630000000003</v>
      </c>
      <c r="T41" s="13">
        <f t="shared" si="0"/>
        <v>4291.415</v>
      </c>
      <c r="U41" s="11">
        <f>T41*1000/INDEX(népesség!$B$2:$B$261,MATCH(A41,népesség!$A$2:$A$261,0),1)</f>
        <v>5.1755925245186719E-2</v>
      </c>
      <c r="V41" s="12">
        <f t="shared" si="1"/>
        <v>4268.107</v>
      </c>
    </row>
    <row r="42" spans="1:22" x14ac:dyDescent="0.25">
      <c r="A42" s="22" t="s">
        <v>40</v>
      </c>
      <c r="B42" s="3">
        <v>395</v>
      </c>
      <c r="C42" s="3">
        <v>390</v>
      </c>
      <c r="D42" s="3">
        <v>355</v>
      </c>
      <c r="E42" s="3">
        <v>360</v>
      </c>
      <c r="F42" s="3">
        <v>350</v>
      </c>
      <c r="G42" s="3">
        <v>357</v>
      </c>
      <c r="H42" s="3">
        <v>406</v>
      </c>
      <c r="I42" s="3">
        <v>394</v>
      </c>
      <c r="J42" s="3">
        <v>416</v>
      </c>
      <c r="K42" s="3">
        <v>400</v>
      </c>
      <c r="L42" s="3">
        <v>430</v>
      </c>
      <c r="M42" s="3">
        <v>432</v>
      </c>
      <c r="N42" s="3">
        <v>435</v>
      </c>
      <c r="O42" s="3">
        <v>465</v>
      </c>
      <c r="P42" s="3">
        <v>461</v>
      </c>
      <c r="Q42" s="3">
        <v>500</v>
      </c>
      <c r="R42" s="3">
        <v>506.7</v>
      </c>
      <c r="S42" s="3">
        <v>543.31100000000004</v>
      </c>
      <c r="T42" s="13">
        <f t="shared" si="0"/>
        <v>616.53300000000013</v>
      </c>
      <c r="U42" s="11">
        <f>T42*1000/INDEX(népesség!$B$2:$B$261,MATCH(A42,népesség!$A$2:$A$261,0),1)</f>
        <v>6.7670715350387142E-2</v>
      </c>
      <c r="V42" s="12">
        <f t="shared" si="1"/>
        <v>193.31100000000004</v>
      </c>
    </row>
    <row r="43" spans="1:22" x14ac:dyDescent="0.25">
      <c r="A43" s="22" t="s">
        <v>41</v>
      </c>
      <c r="B43" s="3">
        <v>4588</v>
      </c>
      <c r="C43" s="3">
        <v>4531</v>
      </c>
      <c r="D43" s="3">
        <v>4564</v>
      </c>
      <c r="E43" s="3">
        <v>4524</v>
      </c>
      <c r="F43" s="3">
        <v>4478</v>
      </c>
      <c r="G43" s="3">
        <v>4402</v>
      </c>
      <c r="H43" s="3">
        <v>4391</v>
      </c>
      <c r="I43" s="3">
        <v>4398</v>
      </c>
      <c r="J43" s="3">
        <v>4423</v>
      </c>
      <c r="K43" s="3">
        <v>4423</v>
      </c>
      <c r="L43" s="3">
        <v>4376</v>
      </c>
      <c r="M43" s="3">
        <v>4230</v>
      </c>
      <c r="N43" s="3">
        <v>4172</v>
      </c>
      <c r="O43" s="3">
        <v>4065</v>
      </c>
      <c r="P43" s="3">
        <v>3962</v>
      </c>
      <c r="Q43" s="3">
        <v>3860</v>
      </c>
      <c r="R43" s="3">
        <v>3824</v>
      </c>
      <c r="S43" s="3">
        <v>3822</v>
      </c>
      <c r="T43" s="13">
        <f t="shared" si="0"/>
        <v>3818</v>
      </c>
      <c r="U43" s="11">
        <f>T43*1000/INDEX(népesség!$B$2:$B$261,MATCH(A43,népesség!$A$2:$A$261,0),1)</f>
        <v>3.0267956239099413E-2</v>
      </c>
      <c r="V43" s="12">
        <f t="shared" si="1"/>
        <v>766</v>
      </c>
    </row>
    <row r="44" spans="1:22" x14ac:dyDescent="0.25">
      <c r="A44" s="22" t="s">
        <v>42</v>
      </c>
      <c r="B44" s="3">
        <v>104553.55899999999</v>
      </c>
      <c r="C44" s="3">
        <v>100929.433</v>
      </c>
      <c r="D44" s="3">
        <v>95555.475999999995</v>
      </c>
      <c r="E44" s="3">
        <v>93099.589000000007</v>
      </c>
      <c r="F44" s="3">
        <v>92207.457999999999</v>
      </c>
      <c r="G44" s="3">
        <v>90134.331000000006</v>
      </c>
      <c r="H44" s="3">
        <v>87548.391000000003</v>
      </c>
      <c r="I44" s="3">
        <v>82066.854999999996</v>
      </c>
      <c r="J44" s="3">
        <v>82815.274999999994</v>
      </c>
      <c r="K44" s="3">
        <v>82624.650999999998</v>
      </c>
      <c r="L44" s="3">
        <v>83798.150999999998</v>
      </c>
      <c r="M44" s="3">
        <v>83023.758000000002</v>
      </c>
      <c r="N44" s="3">
        <v>80402.985000000001</v>
      </c>
      <c r="O44" s="3">
        <v>80328.808999999994</v>
      </c>
      <c r="P44" s="3">
        <v>80652.986999999994</v>
      </c>
      <c r="Q44" s="3">
        <v>82265.743000000002</v>
      </c>
      <c r="R44" s="3">
        <v>84523.349000000002</v>
      </c>
      <c r="S44" s="3">
        <v>83355.176999999996</v>
      </c>
      <c r="T44" s="13">
        <f t="shared" si="0"/>
        <v>81018.832999999984</v>
      </c>
      <c r="U44" s="11">
        <f>T44*1000/INDEX(népesség!$B$2:$B$261,MATCH(A44,népesség!$A$2:$A$261,0),1)</f>
        <v>5.7878036461830797E-2</v>
      </c>
      <c r="V44" s="12">
        <f t="shared" si="1"/>
        <v>24224.75</v>
      </c>
    </row>
    <row r="45" spans="1:22" x14ac:dyDescent="0.25">
      <c r="A45" s="22" t="s">
        <v>43</v>
      </c>
      <c r="B45" s="3">
        <v>2133.7280000000001</v>
      </c>
      <c r="C45" s="3">
        <v>1954.0250000000001</v>
      </c>
      <c r="D45" s="3">
        <v>1953.8150000000001</v>
      </c>
      <c r="E45" s="3">
        <v>1998.9359999999999</v>
      </c>
      <c r="F45" s="3">
        <v>2162.9650000000001</v>
      </c>
      <c r="G45" s="3">
        <v>2297.4140000000002</v>
      </c>
      <c r="H45" s="3">
        <v>2483.5720000000001</v>
      </c>
      <c r="I45" s="3">
        <v>2653.9760000000001</v>
      </c>
      <c r="J45" s="3">
        <v>2876.143</v>
      </c>
      <c r="K45" s="3">
        <v>3079.3530000000001</v>
      </c>
      <c r="L45" s="3">
        <v>3351.3910000000001</v>
      </c>
      <c r="M45" s="3">
        <v>3353.3530000000001</v>
      </c>
      <c r="N45" s="3">
        <v>3478.7139999999999</v>
      </c>
      <c r="O45" s="3">
        <v>3342.1309999999999</v>
      </c>
      <c r="P45" s="3">
        <v>3189.951</v>
      </c>
      <c r="Q45" s="3">
        <v>3337.3090000000002</v>
      </c>
      <c r="R45" s="3">
        <v>3381.2869999999998</v>
      </c>
      <c r="S45" s="3">
        <v>3428.33</v>
      </c>
      <c r="T45" s="13">
        <f t="shared" si="0"/>
        <v>3522.4160000000002</v>
      </c>
      <c r="U45" s="11">
        <f>T45*1000/INDEX(népesség!$B$2:$B$261,MATCH(A45,népesség!$A$2:$A$261,0),1)</f>
        <v>6.7985652591071727E-2</v>
      </c>
      <c r="V45" s="12">
        <f t="shared" si="1"/>
        <v>1524.8989999999999</v>
      </c>
    </row>
    <row r="46" spans="1:22" x14ac:dyDescent="0.25">
      <c r="A46" s="22" t="s">
        <v>44</v>
      </c>
      <c r="B46" s="3">
        <v>10982</v>
      </c>
      <c r="C46" s="3">
        <v>11243</v>
      </c>
      <c r="D46" s="3">
        <v>11551</v>
      </c>
      <c r="E46" s="3">
        <v>11728</v>
      </c>
      <c r="F46" s="3">
        <v>11939</v>
      </c>
      <c r="G46" s="3">
        <v>12123.06</v>
      </c>
      <c r="H46" s="3">
        <v>12364.31</v>
      </c>
      <c r="I46" s="3">
        <v>12633.922</v>
      </c>
      <c r="J46" s="3">
        <v>12929.242</v>
      </c>
      <c r="K46" s="3">
        <v>13185.521000000001</v>
      </c>
      <c r="L46" s="3">
        <v>13608.909</v>
      </c>
      <c r="M46" s="3">
        <v>14088.043</v>
      </c>
      <c r="N46" s="3">
        <v>14559</v>
      </c>
      <c r="O46" s="3">
        <v>14992.823</v>
      </c>
      <c r="P46" s="3">
        <v>15481.101000000001</v>
      </c>
      <c r="Q46" s="3">
        <v>15993.276</v>
      </c>
      <c r="R46" s="3">
        <v>16570.928</v>
      </c>
      <c r="S46" s="3">
        <v>17147.467000000001</v>
      </c>
      <c r="T46" s="13">
        <f t="shared" si="0"/>
        <v>18300.545000000002</v>
      </c>
      <c r="U46" s="11">
        <f>T46*1000/INDEX(népesség!$B$2:$B$261,MATCH(A46,népesség!$A$2:$A$261,0),1)</f>
        <v>0.33677997435616497</v>
      </c>
      <c r="V46" s="12">
        <f t="shared" si="1"/>
        <v>6165.4670000000006</v>
      </c>
    </row>
    <row r="47" spans="1:22" x14ac:dyDescent="0.25">
      <c r="A47" s="22" t="s">
        <v>45</v>
      </c>
      <c r="B47" s="3">
        <v>22004</v>
      </c>
      <c r="C47" s="3">
        <v>22424</v>
      </c>
      <c r="D47" s="3">
        <v>22858</v>
      </c>
      <c r="E47" s="3">
        <v>23303</v>
      </c>
      <c r="F47" s="3">
        <v>23757</v>
      </c>
      <c r="G47" s="3">
        <v>24218</v>
      </c>
      <c r="H47" s="3">
        <v>29558.812000000002</v>
      </c>
      <c r="I47" s="3">
        <v>30673</v>
      </c>
      <c r="J47" s="3">
        <v>31830</v>
      </c>
      <c r="K47" s="3">
        <v>33029</v>
      </c>
      <c r="L47" s="3">
        <v>34285</v>
      </c>
      <c r="M47" s="3">
        <v>35567</v>
      </c>
      <c r="N47" s="3">
        <v>36908</v>
      </c>
      <c r="O47" s="3">
        <v>38299</v>
      </c>
      <c r="P47" s="3">
        <v>39743</v>
      </c>
      <c r="Q47" s="3">
        <v>41241</v>
      </c>
      <c r="R47" s="3">
        <v>42800</v>
      </c>
      <c r="S47" s="3">
        <v>44400</v>
      </c>
      <c r="T47" s="13">
        <f t="shared" si="0"/>
        <v>47600</v>
      </c>
      <c r="U47" s="11">
        <f>T47*1000/INDEX(népesség!$B$2:$B$261,MATCH(A47,népesség!$A$2:$A$261,0),1)</f>
        <v>0.23045602211603169</v>
      </c>
      <c r="V47" s="12">
        <f t="shared" si="1"/>
        <v>22396</v>
      </c>
    </row>
    <row r="48" spans="1:22" x14ac:dyDescent="0.25">
      <c r="A48" s="22" t="s">
        <v>46</v>
      </c>
      <c r="B48" s="3">
        <v>13600</v>
      </c>
      <c r="C48" s="3">
        <v>13500</v>
      </c>
      <c r="D48" s="3">
        <v>13635</v>
      </c>
      <c r="E48" s="3">
        <v>13538</v>
      </c>
      <c r="F48" s="3">
        <v>13512</v>
      </c>
      <c r="G48" s="3">
        <v>13790</v>
      </c>
      <c r="H48" s="3">
        <v>13532</v>
      </c>
      <c r="I48" s="3">
        <v>13911.358</v>
      </c>
      <c r="J48" s="3">
        <v>13865.431</v>
      </c>
      <c r="K48" s="3">
        <v>13761.161</v>
      </c>
      <c r="L48" s="3">
        <v>13731.044</v>
      </c>
      <c r="M48" s="3">
        <v>13688.328</v>
      </c>
      <c r="N48" s="3">
        <v>13887.897999999999</v>
      </c>
      <c r="O48" s="3">
        <v>13861.194</v>
      </c>
      <c r="P48" s="3">
        <v>13915.300999999999</v>
      </c>
      <c r="Q48" s="3">
        <v>13694.582</v>
      </c>
      <c r="R48" s="3">
        <v>13400.272000000001</v>
      </c>
      <c r="S48" s="3">
        <v>12953.388000000001</v>
      </c>
      <c r="T48" s="13">
        <f t="shared" si="0"/>
        <v>12059.62</v>
      </c>
      <c r="U48" s="11">
        <f>T48*1000/INDEX(népesség!$B$2:$B$261,MATCH(A48,népesség!$A$2:$A$261,0),1)</f>
        <v>0.20518273902134823</v>
      </c>
      <c r="V48" s="12">
        <f t="shared" si="1"/>
        <v>961.91299999999865</v>
      </c>
    </row>
    <row r="49" spans="1:22" x14ac:dyDescent="0.25">
      <c r="A49" s="22" t="s">
        <v>47</v>
      </c>
      <c r="B49" s="3">
        <v>3529.72</v>
      </c>
      <c r="C49" s="3">
        <v>3801.0709999999999</v>
      </c>
      <c r="D49" s="3">
        <v>4081</v>
      </c>
      <c r="E49" s="3">
        <v>4227</v>
      </c>
      <c r="F49" s="3">
        <v>4369</v>
      </c>
      <c r="G49" s="3">
        <v>4485</v>
      </c>
      <c r="H49" s="3">
        <v>4610</v>
      </c>
      <c r="I49" s="3">
        <v>4932.6559999999999</v>
      </c>
      <c r="J49" s="3">
        <v>5023.1620000000003</v>
      </c>
      <c r="K49" s="3">
        <v>4524.95</v>
      </c>
      <c r="L49" s="3">
        <v>4728.7209999999995</v>
      </c>
      <c r="M49" s="3">
        <v>4779.7430000000004</v>
      </c>
      <c r="N49" s="3">
        <v>4946.41</v>
      </c>
      <c r="O49" s="3">
        <v>4744.9709999999995</v>
      </c>
      <c r="P49" s="3">
        <v>4762.491</v>
      </c>
      <c r="Q49" s="3">
        <v>4883.1959999999999</v>
      </c>
      <c r="R49" s="3">
        <v>5012.2169999999996</v>
      </c>
      <c r="S49" s="3">
        <v>5064.509</v>
      </c>
      <c r="T49" s="13">
        <f t="shared" si="0"/>
        <v>5169.0930000000008</v>
      </c>
      <c r="U49" s="11">
        <f>T49*1000/INDEX(népesség!$B$2:$B$261,MATCH(A49,népesség!$A$2:$A$261,0),1)</f>
        <v>5.1938520929269837E-2</v>
      </c>
      <c r="V49" s="12">
        <f t="shared" si="1"/>
        <v>1534.7890000000002</v>
      </c>
    </row>
    <row r="50" spans="1:22" x14ac:dyDescent="0.25">
      <c r="A50" s="22" t="s">
        <v>48</v>
      </c>
      <c r="B50" s="3">
        <v>33075.33</v>
      </c>
      <c r="C50" s="3">
        <v>35383.311999999998</v>
      </c>
      <c r="D50" s="3">
        <v>40638.800000000003</v>
      </c>
      <c r="E50" s="3">
        <v>39000</v>
      </c>
      <c r="F50" s="3">
        <v>38749.311999999998</v>
      </c>
      <c r="G50" s="3">
        <v>40390.095999999998</v>
      </c>
      <c r="H50" s="3">
        <v>43124.584000000003</v>
      </c>
      <c r="I50" s="3">
        <v>47570.68</v>
      </c>
      <c r="J50" s="3">
        <v>49000</v>
      </c>
      <c r="K50" s="3">
        <v>50884.004000000001</v>
      </c>
      <c r="L50" s="3">
        <v>53382.192000000003</v>
      </c>
      <c r="M50" s="3">
        <v>52129.016000000003</v>
      </c>
      <c r="N50" s="3">
        <v>53990.06</v>
      </c>
      <c r="O50" s="3">
        <v>55027.08</v>
      </c>
      <c r="P50" s="3">
        <v>56706.389000000003</v>
      </c>
      <c r="Q50" s="3">
        <v>57829.953000000001</v>
      </c>
      <c r="R50" s="3">
        <v>59486.667000000001</v>
      </c>
      <c r="S50" s="3">
        <v>60926.913</v>
      </c>
      <c r="T50" s="13">
        <f t="shared" si="0"/>
        <v>63807.404999999999</v>
      </c>
      <c r="U50" s="11">
        <f>T50*1000/INDEX(népesség!$B$2:$B$261,MATCH(A50,népesség!$A$2:$A$261,0),1)</f>
        <v>0.5933647186221862</v>
      </c>
      <c r="V50" s="12">
        <f t="shared" si="1"/>
        <v>27851.582999999999</v>
      </c>
    </row>
    <row r="51" spans="1:22" x14ac:dyDescent="0.25">
      <c r="A51" s="22" t="s">
        <v>49</v>
      </c>
      <c r="B51" s="3">
        <v>11444.8</v>
      </c>
      <c r="C51" s="3">
        <v>11475.861000000001</v>
      </c>
      <c r="D51" s="3">
        <v>11939.977000000001</v>
      </c>
      <c r="E51" s="3">
        <v>12531.324000000001</v>
      </c>
      <c r="F51" s="3">
        <v>13022.412</v>
      </c>
      <c r="G51" s="3">
        <v>13019.049000000001</v>
      </c>
      <c r="H51" s="3">
        <v>12416.271000000001</v>
      </c>
      <c r="I51" s="3">
        <v>17537.331999999999</v>
      </c>
      <c r="J51" s="3">
        <v>18383.184000000001</v>
      </c>
      <c r="K51" s="3">
        <v>17467.774000000001</v>
      </c>
      <c r="L51" s="3">
        <v>17862.851999999999</v>
      </c>
      <c r="M51" s="3">
        <v>18173.5</v>
      </c>
      <c r="N51" s="3">
        <v>19129.8</v>
      </c>
      <c r="O51" s="3">
        <v>18138.5</v>
      </c>
      <c r="P51" s="3">
        <v>18247.632000000001</v>
      </c>
      <c r="Q51" s="3">
        <v>18728.076000000001</v>
      </c>
      <c r="R51" s="3">
        <v>20529.189999999999</v>
      </c>
      <c r="S51" s="3">
        <v>18338.809000000001</v>
      </c>
      <c r="T51" s="13">
        <f t="shared" si="0"/>
        <v>13958.047000000006</v>
      </c>
      <c r="U51" s="11">
        <f>T51*1000/INDEX(népesség!$B$2:$B$261,MATCH(A51,népesség!$A$2:$A$261,0),1)</f>
        <v>0.26549347906425114</v>
      </c>
      <c r="V51" s="12">
        <f t="shared" si="1"/>
        <v>9084.39</v>
      </c>
    </row>
    <row r="52" spans="1:22" x14ac:dyDescent="0.25">
      <c r="A52" s="22" t="s">
        <v>50</v>
      </c>
      <c r="B52" s="3">
        <v>10364</v>
      </c>
      <c r="C52" s="3">
        <v>8800</v>
      </c>
      <c r="D52" s="3">
        <v>7877.0749999999998</v>
      </c>
      <c r="E52" s="3">
        <v>8020.45</v>
      </c>
      <c r="F52" s="3">
        <v>8105</v>
      </c>
      <c r="G52" s="3">
        <v>9500.1389999999992</v>
      </c>
      <c r="H52" s="3">
        <v>9573.2900000000009</v>
      </c>
      <c r="I52" s="3">
        <v>9647</v>
      </c>
      <c r="J52" s="3">
        <v>9730</v>
      </c>
      <c r="K52" s="3">
        <v>9805</v>
      </c>
      <c r="L52" s="3">
        <v>9881.1299999999992</v>
      </c>
      <c r="M52" s="3">
        <v>9958</v>
      </c>
      <c r="N52" s="3">
        <v>10037.6</v>
      </c>
      <c r="O52" s="3">
        <v>10030</v>
      </c>
      <c r="P52" s="3">
        <v>10198.799999999999</v>
      </c>
      <c r="Q52" s="3">
        <v>10280.299999999999</v>
      </c>
      <c r="R52" s="3">
        <v>10301.49</v>
      </c>
      <c r="S52" s="3">
        <v>10284.429</v>
      </c>
      <c r="T52" s="13">
        <f t="shared" si="0"/>
        <v>10250.307000000001</v>
      </c>
      <c r="U52" s="11">
        <f>T52*1000/INDEX(népesség!$B$2:$B$261,MATCH(A52,népesség!$A$2:$A$261,0),1)</f>
        <v>0.39914994122741826</v>
      </c>
      <c r="V52" s="12">
        <f t="shared" si="1"/>
        <v>2486.9250000000002</v>
      </c>
    </row>
    <row r="53" spans="1:22" x14ac:dyDescent="0.25">
      <c r="A53" s="22" t="s">
        <v>51</v>
      </c>
      <c r="B53" s="3">
        <v>15118.3</v>
      </c>
      <c r="C53" s="3">
        <v>15133.4</v>
      </c>
      <c r="D53" s="3">
        <v>15148.6</v>
      </c>
      <c r="E53" s="3">
        <v>15163.7</v>
      </c>
      <c r="F53" s="3">
        <v>15700</v>
      </c>
      <c r="G53" s="3">
        <v>15875.266</v>
      </c>
      <c r="H53" s="3">
        <v>16013.382</v>
      </c>
      <c r="I53" s="3">
        <v>16152.7</v>
      </c>
      <c r="J53" s="3">
        <v>16293.2</v>
      </c>
      <c r="K53" s="3">
        <v>16434.977999999999</v>
      </c>
      <c r="L53" s="3">
        <v>16577.962</v>
      </c>
      <c r="M53" s="3">
        <v>19041.27</v>
      </c>
      <c r="N53" s="3">
        <v>19206.928</v>
      </c>
      <c r="O53" s="3">
        <v>19374.028999999999</v>
      </c>
      <c r="P53" s="3">
        <v>19753.249</v>
      </c>
      <c r="Q53" s="3">
        <v>20184.762999999999</v>
      </c>
      <c r="R53" s="3">
        <v>20554.661</v>
      </c>
      <c r="S53" s="3">
        <v>20773.358</v>
      </c>
      <c r="T53" s="13">
        <f t="shared" si="0"/>
        <v>21210.752</v>
      </c>
      <c r="U53" s="11">
        <f>T53*1000/INDEX(népesség!$B$2:$B$261,MATCH(A53,népesség!$A$2:$A$261,0),1)</f>
        <v>0.10554524354432963</v>
      </c>
      <c r="V53" s="12">
        <f t="shared" si="1"/>
        <v>5655.0580000000009</v>
      </c>
    </row>
    <row r="54" spans="1:22" x14ac:dyDescent="0.25">
      <c r="A54" s="22" t="s">
        <v>52</v>
      </c>
      <c r="B54" s="3">
        <v>16713</v>
      </c>
      <c r="C54" s="3">
        <v>17037</v>
      </c>
      <c r="D54" s="3">
        <v>17367</v>
      </c>
      <c r="E54" s="3">
        <v>17704</v>
      </c>
      <c r="F54" s="3">
        <v>17472.117999999999</v>
      </c>
      <c r="G54" s="3">
        <v>17719.092000000001</v>
      </c>
      <c r="H54" s="3">
        <v>18500</v>
      </c>
      <c r="I54" s="3">
        <v>18500</v>
      </c>
      <c r="J54" s="3">
        <v>18800</v>
      </c>
      <c r="K54" s="3">
        <v>19100</v>
      </c>
      <c r="L54" s="3">
        <v>19245.648000000001</v>
      </c>
      <c r="M54" s="3">
        <v>21300</v>
      </c>
      <c r="N54" s="3">
        <v>22800</v>
      </c>
      <c r="O54" s="3">
        <v>24531.671999999999</v>
      </c>
      <c r="P54" s="3">
        <v>25800</v>
      </c>
      <c r="Q54" s="3">
        <v>26713.644</v>
      </c>
      <c r="R54" s="3">
        <v>26697.483</v>
      </c>
      <c r="S54" s="3">
        <v>26399.523000000001</v>
      </c>
      <c r="T54" s="13">
        <f t="shared" si="0"/>
        <v>25803.603000000003</v>
      </c>
      <c r="U54" s="11">
        <f>T54*1000/INDEX(népesség!$B$2:$B$261,MATCH(A54,népesség!$A$2:$A$261,0),1)</f>
        <v>0.46167933665298844</v>
      </c>
      <c r="V54" s="12">
        <f t="shared" si="1"/>
        <v>10000.644</v>
      </c>
    </row>
    <row r="55" spans="1:22" x14ac:dyDescent="0.25">
      <c r="A55" s="22" t="s">
        <v>53</v>
      </c>
      <c r="B55" s="3">
        <v>48674.400000000001</v>
      </c>
      <c r="C55" s="3">
        <v>48851.4</v>
      </c>
      <c r="D55" s="3">
        <v>52000</v>
      </c>
      <c r="E55" s="3">
        <v>55875.764000000003</v>
      </c>
      <c r="F55" s="3">
        <v>56844.02</v>
      </c>
      <c r="G55" s="3">
        <v>57033.527999999998</v>
      </c>
      <c r="H55" s="3">
        <v>58293.608</v>
      </c>
      <c r="I55" s="3">
        <v>58722.108</v>
      </c>
      <c r="J55" s="3">
        <v>57583.12</v>
      </c>
      <c r="K55" s="3">
        <v>54463.872000000003</v>
      </c>
      <c r="L55" s="3">
        <v>48949.743999999999</v>
      </c>
      <c r="M55" s="3">
        <v>47972.66</v>
      </c>
      <c r="N55" s="3">
        <v>49865.864000000001</v>
      </c>
      <c r="O55" s="3">
        <v>50996.396999999997</v>
      </c>
      <c r="P55" s="3">
        <v>51646.544000000002</v>
      </c>
      <c r="Q55" s="3">
        <v>51429.847999999998</v>
      </c>
      <c r="R55" s="3">
        <v>52636.777999999998</v>
      </c>
      <c r="S55" s="3">
        <v>53353.786999999997</v>
      </c>
      <c r="T55" s="13">
        <f t="shared" si="0"/>
        <v>54787.804999999993</v>
      </c>
      <c r="U55" s="11">
        <f>T55*1000/INDEX(népesség!$B$2:$B$261,MATCH(A55,népesség!$A$2:$A$261,0),1)</f>
        <v>1.2191672293589544</v>
      </c>
      <c r="V55" s="12">
        <f t="shared" si="1"/>
        <v>10749.447999999997</v>
      </c>
    </row>
    <row r="56" spans="1:22" x14ac:dyDescent="0.25">
      <c r="A56" s="22" t="s">
        <v>54</v>
      </c>
      <c r="B56" s="3">
        <v>169875.524</v>
      </c>
      <c r="C56" s="3">
        <v>176388.726</v>
      </c>
      <c r="D56" s="3">
        <v>185348.83799999999</v>
      </c>
      <c r="E56" s="3">
        <v>195551.576</v>
      </c>
      <c r="F56" s="3">
        <v>204512.73699999999</v>
      </c>
      <c r="G56" s="3">
        <v>207156.696</v>
      </c>
      <c r="H56" s="3">
        <v>205886.24400000001</v>
      </c>
      <c r="I56" s="3">
        <v>199752.014</v>
      </c>
      <c r="J56" s="3">
        <v>202306.731</v>
      </c>
      <c r="K56" s="3">
        <v>205307.954</v>
      </c>
      <c r="L56" s="3">
        <v>209541.109</v>
      </c>
      <c r="M56" s="3">
        <v>212815.31099999999</v>
      </c>
      <c r="N56" s="3">
        <v>211279.08199999999</v>
      </c>
      <c r="O56" s="3">
        <v>211764.29199999999</v>
      </c>
      <c r="P56" s="3">
        <v>212366.13200000001</v>
      </c>
      <c r="Q56" s="3">
        <v>215220.508</v>
      </c>
      <c r="R56" s="3">
        <v>218199.58100000001</v>
      </c>
      <c r="S56" s="3">
        <v>214899.796</v>
      </c>
      <c r="T56" s="13">
        <f t="shared" si="0"/>
        <v>208300.226</v>
      </c>
      <c r="U56" s="11">
        <f>T56*1000/INDEX(népesség!$B$2:$B$261,MATCH(A56,népesség!$A$2:$A$261,0),1)</f>
        <v>0.98877941176470585</v>
      </c>
      <c r="V56" s="12">
        <f t="shared" si="1"/>
        <v>48324.057000000001</v>
      </c>
    </row>
    <row r="57" spans="1:22" x14ac:dyDescent="0.25">
      <c r="A57" s="22" t="s">
        <v>55</v>
      </c>
      <c r="B57" s="3">
        <v>4068</v>
      </c>
      <c r="C57" s="3">
        <v>3980</v>
      </c>
      <c r="D57" s="3">
        <v>3927</v>
      </c>
      <c r="E57" s="3">
        <v>3932</v>
      </c>
      <c r="F57" s="3">
        <v>3989</v>
      </c>
      <c r="G57" s="3">
        <v>3985</v>
      </c>
      <c r="H57" s="3">
        <v>3900</v>
      </c>
      <c r="I57" s="3">
        <v>3738.547</v>
      </c>
      <c r="J57" s="3">
        <v>3800</v>
      </c>
      <c r="K57" s="3">
        <v>3850</v>
      </c>
      <c r="L57" s="3">
        <v>3830</v>
      </c>
      <c r="M57" s="3">
        <v>3758.547</v>
      </c>
      <c r="N57" s="3">
        <v>3750</v>
      </c>
      <c r="O57" s="3">
        <v>3007.8829999999998</v>
      </c>
      <c r="P57" s="3">
        <v>3000</v>
      </c>
      <c r="Q57" s="3">
        <v>2735.857</v>
      </c>
      <c r="R57" s="3">
        <v>2836.5230000000001</v>
      </c>
      <c r="S57" s="3">
        <v>2890.84</v>
      </c>
      <c r="T57" s="13">
        <f t="shared" si="0"/>
        <v>2999.4740000000002</v>
      </c>
      <c r="U57" s="11">
        <f>T57*1000/INDEX(népesség!$B$2:$B$261,MATCH(A57,népesség!$A$2:$A$261,0),1)</f>
        <v>0.15698121589246702</v>
      </c>
      <c r="V57" s="12">
        <f t="shared" si="1"/>
        <v>1332.143</v>
      </c>
    </row>
    <row r="58" spans="1:22" x14ac:dyDescent="0.25">
      <c r="A58" s="22" t="s">
        <v>56</v>
      </c>
      <c r="B58" s="3">
        <v>98199</v>
      </c>
      <c r="C58" s="3">
        <v>97297.5</v>
      </c>
      <c r="D58" s="3">
        <v>96723</v>
      </c>
      <c r="E58" s="3">
        <v>96100</v>
      </c>
      <c r="F58" s="3">
        <v>94888</v>
      </c>
      <c r="G58" s="3">
        <v>95018</v>
      </c>
      <c r="H58" s="3">
        <v>96701.504000000001</v>
      </c>
      <c r="I58" s="3">
        <v>96573</v>
      </c>
      <c r="J58" s="3">
        <v>96034.5</v>
      </c>
      <c r="K58" s="3">
        <v>94721</v>
      </c>
      <c r="L58" s="3">
        <v>94081.2</v>
      </c>
      <c r="M58" s="3">
        <v>92887.4</v>
      </c>
      <c r="N58" s="3">
        <v>91160.2</v>
      </c>
      <c r="O58" s="3">
        <v>90095.2</v>
      </c>
      <c r="P58" s="3">
        <v>88526</v>
      </c>
      <c r="Q58" s="3">
        <v>89143</v>
      </c>
      <c r="R58" s="3">
        <v>91918</v>
      </c>
      <c r="S58" s="3">
        <v>93704.6</v>
      </c>
      <c r="T58" s="13">
        <f t="shared" si="0"/>
        <v>97277.800000000017</v>
      </c>
      <c r="U58" s="11">
        <f>T58*1000/INDEX(népesség!$B$2:$B$261,MATCH(A58,népesség!$A$2:$A$261,0),1)</f>
        <v>0.29462675627625523</v>
      </c>
      <c r="V58" s="12">
        <f t="shared" si="1"/>
        <v>9673</v>
      </c>
    </row>
    <row r="59" spans="1:22" x14ac:dyDescent="0.25">
      <c r="A59" s="22" t="s">
        <v>57</v>
      </c>
      <c r="B59" s="3">
        <v>13201.3</v>
      </c>
      <c r="C59" s="3">
        <v>13608.2</v>
      </c>
      <c r="D59" s="3">
        <v>13751.5</v>
      </c>
      <c r="E59" s="3">
        <v>13466</v>
      </c>
      <c r="F59" s="3">
        <v>14555</v>
      </c>
      <c r="G59" s="3">
        <v>14925</v>
      </c>
      <c r="H59" s="3">
        <v>14655</v>
      </c>
      <c r="I59" s="3">
        <v>14135</v>
      </c>
      <c r="J59" s="3">
        <v>13755</v>
      </c>
      <c r="K59" s="3">
        <v>13030</v>
      </c>
      <c r="L59" s="3">
        <v>12670</v>
      </c>
      <c r="M59" s="3">
        <v>12155</v>
      </c>
      <c r="N59" s="3">
        <v>12230</v>
      </c>
      <c r="O59" s="3">
        <v>12240</v>
      </c>
      <c r="P59" s="3">
        <v>12050</v>
      </c>
      <c r="Q59" s="3">
        <v>11640</v>
      </c>
      <c r="R59" s="3">
        <v>11610</v>
      </c>
      <c r="S59" s="3">
        <v>11535</v>
      </c>
      <c r="T59" s="13">
        <f t="shared" si="0"/>
        <v>11385</v>
      </c>
      <c r="U59" s="11">
        <f>T59*1000/INDEX(népesség!$B$2:$B$261,MATCH(A59,népesség!$A$2:$A$261,0),1)</f>
        <v>0.30118011814408502</v>
      </c>
      <c r="V59" s="12">
        <f t="shared" si="1"/>
        <v>3390</v>
      </c>
    </row>
    <row r="60" spans="1:22" x14ac:dyDescent="0.25">
      <c r="A60" s="22" t="s">
        <v>58</v>
      </c>
      <c r="B60" s="3">
        <v>24363.7</v>
      </c>
      <c r="C60" s="3">
        <v>24510.400000000001</v>
      </c>
      <c r="D60" s="3">
        <v>24765.3</v>
      </c>
      <c r="E60" s="3">
        <v>24799.26</v>
      </c>
      <c r="F60" s="3">
        <v>24921.741999999998</v>
      </c>
      <c r="G60" s="3">
        <v>25699.4</v>
      </c>
      <c r="H60" s="3">
        <v>26129.02</v>
      </c>
      <c r="I60" s="3">
        <v>26703.16</v>
      </c>
      <c r="J60" s="3">
        <v>26877.824000000001</v>
      </c>
      <c r="K60" s="3">
        <v>26431.64</v>
      </c>
      <c r="L60" s="3">
        <v>27329.065999999999</v>
      </c>
      <c r="M60" s="3">
        <v>25156.067999999999</v>
      </c>
      <c r="N60" s="3">
        <v>23642.959999999999</v>
      </c>
      <c r="O60" s="3">
        <v>23008.251</v>
      </c>
      <c r="P60" s="3">
        <v>22574.78</v>
      </c>
      <c r="Q60" s="3">
        <v>22527.782999999999</v>
      </c>
      <c r="R60" s="3">
        <v>22555.548999999999</v>
      </c>
      <c r="S60" s="3">
        <v>22461.179</v>
      </c>
      <c r="T60" s="13">
        <f t="shared" si="0"/>
        <v>22272.439000000002</v>
      </c>
      <c r="U60" s="11">
        <f>T60*1000/INDEX(népesség!$B$2:$B$261,MATCH(A60,népesség!$A$2:$A$261,0),1)</f>
        <v>0.46152370606509197</v>
      </c>
      <c r="V60" s="12">
        <f t="shared" si="1"/>
        <v>4867.8869999999988</v>
      </c>
    </row>
    <row r="61" spans="1:22" x14ac:dyDescent="0.25">
      <c r="A61" s="22" t="s">
        <v>59</v>
      </c>
      <c r="B61" s="3">
        <v>30523.735000000001</v>
      </c>
      <c r="C61" s="3">
        <v>30620.933000000001</v>
      </c>
      <c r="D61" s="3">
        <v>31406.955000000002</v>
      </c>
      <c r="E61" s="3">
        <v>31476.6</v>
      </c>
      <c r="F61" s="3">
        <v>31247.734</v>
      </c>
      <c r="G61" s="3">
        <v>30989.968000000001</v>
      </c>
      <c r="H61" s="3">
        <v>31163.124</v>
      </c>
      <c r="I61" s="3">
        <v>31395.916000000001</v>
      </c>
      <c r="J61" s="3">
        <v>31760.962</v>
      </c>
      <c r="K61" s="3">
        <v>32307.07</v>
      </c>
      <c r="L61" s="3">
        <v>32642.133999999998</v>
      </c>
      <c r="M61" s="3">
        <v>32936.334000000003</v>
      </c>
      <c r="N61" s="3">
        <v>31925.181</v>
      </c>
      <c r="O61" s="3">
        <v>32402.460999999999</v>
      </c>
      <c r="P61" s="3">
        <v>32939.529000000002</v>
      </c>
      <c r="Q61" s="3">
        <v>33502.623</v>
      </c>
      <c r="R61" s="3">
        <v>33918.906000000003</v>
      </c>
      <c r="S61" s="3">
        <v>31771.736000000001</v>
      </c>
      <c r="T61" s="13">
        <f t="shared" si="0"/>
        <v>27477.395999999997</v>
      </c>
      <c r="U61" s="11">
        <f>T61*1000/INDEX(népesség!$B$2:$B$261,MATCH(A61,népesség!$A$2:$A$261,0),1)</f>
        <v>0.21707929559245948</v>
      </c>
      <c r="V61" s="12">
        <f t="shared" si="1"/>
        <v>3395.1710000000021</v>
      </c>
    </row>
    <row r="62" spans="1:22" x14ac:dyDescent="0.25">
      <c r="A62" s="22" t="s">
        <v>60</v>
      </c>
      <c r="B62" s="3">
        <v>15164.37</v>
      </c>
      <c r="C62" s="3">
        <v>15474.09</v>
      </c>
      <c r="D62" s="3">
        <v>15791.136</v>
      </c>
      <c r="E62" s="3">
        <v>15988.906999999999</v>
      </c>
      <c r="F62" s="3">
        <v>16231.616</v>
      </c>
      <c r="G62" s="3">
        <v>16615.438999999998</v>
      </c>
      <c r="H62" s="3">
        <v>16628.837</v>
      </c>
      <c r="I62" s="3">
        <v>16853.524000000001</v>
      </c>
      <c r="J62" s="3">
        <v>16987.936000000002</v>
      </c>
      <c r="K62" s="3">
        <v>17000</v>
      </c>
      <c r="L62" s="3">
        <v>14134.039000000001</v>
      </c>
      <c r="M62" s="3">
        <v>14334.093999999999</v>
      </c>
      <c r="N62" s="3">
        <v>16969.650000000001</v>
      </c>
      <c r="O62" s="3">
        <v>16971.185000000001</v>
      </c>
      <c r="P62" s="3">
        <v>16816.300999999999</v>
      </c>
      <c r="Q62" s="3">
        <v>16795.157999999999</v>
      </c>
      <c r="R62" s="3">
        <v>16574.367999999999</v>
      </c>
      <c r="S62" s="3">
        <v>16482.741999999998</v>
      </c>
      <c r="T62" s="13">
        <f t="shared" si="0"/>
        <v>16299.489999999998</v>
      </c>
      <c r="U62" s="11">
        <f>T62*1000/INDEX(népesség!$B$2:$B$261,MATCH(A62,népesség!$A$2:$A$261,0),1)</f>
        <v>0.50588865054821885</v>
      </c>
      <c r="V62" s="12">
        <f t="shared" si="1"/>
        <v>2865.9609999999993</v>
      </c>
    </row>
    <row r="63" spans="1:22" x14ac:dyDescent="0.25">
      <c r="A63" s="22" t="s">
        <v>61</v>
      </c>
      <c r="B63" s="3">
        <v>27588</v>
      </c>
      <c r="C63" s="3">
        <v>27721</v>
      </c>
      <c r="D63" s="3">
        <v>27870</v>
      </c>
      <c r="E63" s="3">
        <v>26664</v>
      </c>
      <c r="F63" s="3">
        <v>27465</v>
      </c>
      <c r="G63" s="3">
        <v>27782</v>
      </c>
      <c r="H63" s="3">
        <v>28393.4</v>
      </c>
      <c r="I63" s="3">
        <v>28036.6</v>
      </c>
      <c r="J63" s="3">
        <v>27320.977999999999</v>
      </c>
      <c r="K63" s="3">
        <v>27906.763999999999</v>
      </c>
      <c r="L63" s="3">
        <v>26733</v>
      </c>
      <c r="M63" s="3">
        <v>28506.168000000001</v>
      </c>
      <c r="N63" s="3">
        <v>28418.421999999999</v>
      </c>
      <c r="O63" s="3">
        <v>29290.768</v>
      </c>
      <c r="P63" s="3">
        <v>29103</v>
      </c>
      <c r="Q63" s="3">
        <v>27412.871999999999</v>
      </c>
      <c r="R63" s="3">
        <v>24971.348999999998</v>
      </c>
      <c r="S63" s="3">
        <v>26175.521000000001</v>
      </c>
      <c r="T63" s="13">
        <f t="shared" si="0"/>
        <v>28583.865000000005</v>
      </c>
      <c r="U63" s="11">
        <f>T63*1000/INDEX(népesség!$B$2:$B$261,MATCH(A63,népesség!$A$2:$A$261,0),1)</f>
        <v>1.1205403975067625</v>
      </c>
      <c r="V63" s="12">
        <f t="shared" si="1"/>
        <v>4319.4190000000017</v>
      </c>
    </row>
    <row r="64" spans="1:22" x14ac:dyDescent="0.25">
      <c r="A64" s="22" t="s">
        <v>62</v>
      </c>
      <c r="B64" s="3">
        <v>9015</v>
      </c>
      <c r="C64" s="3">
        <v>9281</v>
      </c>
      <c r="D64" s="3">
        <v>9652.8700000000008</v>
      </c>
      <c r="E64" s="3">
        <v>9728.2199999999993</v>
      </c>
      <c r="F64" s="3">
        <v>9599.8919999999998</v>
      </c>
      <c r="G64" s="3">
        <v>9510.8019999999997</v>
      </c>
      <c r="H64" s="3">
        <v>9608.6929999999993</v>
      </c>
      <c r="I64" s="3">
        <v>9654.4670000000006</v>
      </c>
      <c r="J64" s="3">
        <v>9715.3119999999999</v>
      </c>
      <c r="K64" s="3">
        <v>9961.4940000000006</v>
      </c>
      <c r="L64" s="3">
        <v>9863.9719999999998</v>
      </c>
      <c r="M64" s="3">
        <v>10020.916999999999</v>
      </c>
      <c r="N64" s="3">
        <v>10180.093000000001</v>
      </c>
      <c r="O64" s="3">
        <v>10182.121999999999</v>
      </c>
      <c r="P64" s="3">
        <v>10368.188</v>
      </c>
      <c r="Q64" s="3">
        <v>10032.763000000001</v>
      </c>
      <c r="R64" s="3">
        <v>10151.853999999999</v>
      </c>
      <c r="S64" s="3">
        <v>10145.902</v>
      </c>
      <c r="T64" s="13">
        <f t="shared" si="0"/>
        <v>10133.998000000001</v>
      </c>
      <c r="U64" s="11">
        <f>T64*1000/INDEX(népesség!$B$2:$B$261,MATCH(A64,népesség!$A$2:$A$261,0),1)</f>
        <v>2.0514041412703974</v>
      </c>
      <c r="V64" s="12">
        <f t="shared" si="1"/>
        <v>1353.1880000000001</v>
      </c>
    </row>
  </sheetData>
  <mergeCells count="4">
    <mergeCell ref="A1:S1"/>
    <mergeCell ref="U1:U2"/>
    <mergeCell ref="V1:V2"/>
    <mergeCell ref="Z3:AD3"/>
  </mergeCells>
  <conditionalFormatting sqref="B3:S64">
    <cfRule type="expression" dxfId="1" priority="1">
      <formula>AND(B3&gt;=LARGE($B3:$S3,5),B3&lt;&gt;MAX($B3:$S3))</formula>
    </cfRule>
    <cfRule type="expression" dxfId="0" priority="2">
      <formula>B3=MAX($B3:$S3)</formula>
    </cfRule>
  </conditionalFormatting>
  <pageMargins left="0.7" right="0.7" top="0.75" bottom="0.75" header="0.3" footer="0.3"/>
  <pageSetup paperSize="9" orientation="portrait" horizontalDpi="300" verticalDpi="300" r:id="rId1"/>
  <ignoredErrors>
    <ignoredError sqref="AE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39.140625" style="4" bestFit="1" customWidth="1"/>
    <col min="2" max="2" width="14.7109375" style="10" bestFit="1" customWidth="1"/>
    <col min="3" max="3" width="19.85546875" style="8" bestFit="1" customWidth="1"/>
  </cols>
  <sheetData>
    <row r="1" spans="1:3" ht="15.75" customHeight="1" x14ac:dyDescent="0.25">
      <c r="A1" s="23" t="s">
        <v>0</v>
      </c>
      <c r="B1" s="24" t="s">
        <v>66</v>
      </c>
      <c r="C1" s="24" t="s">
        <v>67</v>
      </c>
    </row>
    <row r="2" spans="1:3" x14ac:dyDescent="0.25">
      <c r="A2" s="5" t="s">
        <v>42</v>
      </c>
      <c r="B2" s="9">
        <v>1399820000</v>
      </c>
      <c r="C2" s="6" t="s">
        <v>266</v>
      </c>
    </row>
    <row r="3" spans="1:3" x14ac:dyDescent="0.25">
      <c r="A3" s="5" t="s">
        <v>37</v>
      </c>
      <c r="B3" s="9">
        <v>1354310000</v>
      </c>
      <c r="C3" s="6" t="s">
        <v>266</v>
      </c>
    </row>
    <row r="4" spans="1:3" x14ac:dyDescent="0.25">
      <c r="A4" s="5" t="s">
        <v>68</v>
      </c>
      <c r="B4" s="9">
        <v>511805000</v>
      </c>
      <c r="C4" s="6" t="s">
        <v>267</v>
      </c>
    </row>
    <row r="5" spans="1:3" x14ac:dyDescent="0.25">
      <c r="A5" s="5" t="s">
        <v>56</v>
      </c>
      <c r="B5" s="9">
        <v>330173000</v>
      </c>
      <c r="C5" s="6" t="s">
        <v>266</v>
      </c>
    </row>
    <row r="6" spans="1:3" x14ac:dyDescent="0.25">
      <c r="A6" s="5" t="s">
        <v>38</v>
      </c>
      <c r="B6" s="9">
        <v>266911900</v>
      </c>
      <c r="C6" s="6" t="s">
        <v>268</v>
      </c>
    </row>
    <row r="7" spans="1:3" x14ac:dyDescent="0.25">
      <c r="A7" s="5" t="s">
        <v>54</v>
      </c>
      <c r="B7" s="9">
        <v>210664000</v>
      </c>
      <c r="C7" s="6" t="s">
        <v>266</v>
      </c>
    </row>
    <row r="8" spans="1:3" x14ac:dyDescent="0.25">
      <c r="A8" s="5" t="s">
        <v>45</v>
      </c>
      <c r="B8" s="9">
        <v>206547000</v>
      </c>
      <c r="C8" s="6" t="s">
        <v>266</v>
      </c>
    </row>
    <row r="9" spans="1:3" x14ac:dyDescent="0.25">
      <c r="A9" s="5" t="s">
        <v>51</v>
      </c>
      <c r="B9" s="9">
        <v>200963599</v>
      </c>
      <c r="C9" s="6" t="s">
        <v>268</v>
      </c>
    </row>
    <row r="10" spans="1:3" x14ac:dyDescent="0.25">
      <c r="A10" s="5" t="s">
        <v>36</v>
      </c>
      <c r="B10" s="9">
        <v>167517000</v>
      </c>
      <c r="C10" s="6" t="s">
        <v>266</v>
      </c>
    </row>
    <row r="11" spans="1:3" x14ac:dyDescent="0.25">
      <c r="A11" s="5" t="s">
        <v>31</v>
      </c>
      <c r="B11" s="9">
        <v>146793744</v>
      </c>
      <c r="C11" s="6" t="s">
        <v>269</v>
      </c>
    </row>
    <row r="12" spans="1:3" x14ac:dyDescent="0.25">
      <c r="A12" s="5" t="s">
        <v>59</v>
      </c>
      <c r="B12" s="9">
        <v>126577691</v>
      </c>
      <c r="C12" s="6" t="s">
        <v>268</v>
      </c>
    </row>
    <row r="13" spans="1:3" x14ac:dyDescent="0.25">
      <c r="A13" s="5" t="s">
        <v>41</v>
      </c>
      <c r="B13" s="9">
        <v>126140000</v>
      </c>
      <c r="C13" s="6" t="s">
        <v>270</v>
      </c>
    </row>
    <row r="14" spans="1:3" x14ac:dyDescent="0.25">
      <c r="A14" s="5" t="s">
        <v>69</v>
      </c>
      <c r="B14" s="9">
        <v>108466000</v>
      </c>
      <c r="C14" s="6" t="s">
        <v>266</v>
      </c>
    </row>
    <row r="15" spans="1:3" x14ac:dyDescent="0.25">
      <c r="A15" s="5" t="s">
        <v>48</v>
      </c>
      <c r="B15" s="9">
        <v>107534882</v>
      </c>
      <c r="C15" s="6" t="s">
        <v>268</v>
      </c>
    </row>
    <row r="16" spans="1:3" x14ac:dyDescent="0.25">
      <c r="A16" s="5" t="s">
        <v>47</v>
      </c>
      <c r="B16" s="9">
        <v>99523300</v>
      </c>
      <c r="C16" s="6" t="s">
        <v>266</v>
      </c>
    </row>
    <row r="17" spans="1:3" x14ac:dyDescent="0.25">
      <c r="A17" s="5" t="s">
        <v>70</v>
      </c>
      <c r="B17" s="9">
        <v>96208984</v>
      </c>
      <c r="C17" s="6" t="s">
        <v>271</v>
      </c>
    </row>
    <row r="18" spans="1:3" x14ac:dyDescent="0.25">
      <c r="A18" s="5" t="s">
        <v>71</v>
      </c>
      <c r="B18" s="9">
        <v>86790567</v>
      </c>
      <c r="C18" s="6" t="s">
        <v>268</v>
      </c>
    </row>
    <row r="19" spans="1:3" x14ac:dyDescent="0.25">
      <c r="A19" s="5" t="s">
        <v>21</v>
      </c>
      <c r="B19" s="9">
        <v>83073100</v>
      </c>
      <c r="C19" s="6" t="s">
        <v>272</v>
      </c>
    </row>
    <row r="20" spans="1:3" x14ac:dyDescent="0.25">
      <c r="A20" s="5" t="s">
        <v>39</v>
      </c>
      <c r="B20" s="9">
        <v>82916400</v>
      </c>
      <c r="C20" s="6" t="s">
        <v>266</v>
      </c>
    </row>
    <row r="21" spans="1:3" x14ac:dyDescent="0.25">
      <c r="A21" s="5" t="s">
        <v>34</v>
      </c>
      <c r="B21" s="9">
        <v>82003882</v>
      </c>
      <c r="C21" s="6" t="s">
        <v>273</v>
      </c>
    </row>
    <row r="22" spans="1:3" x14ac:dyDescent="0.25">
      <c r="A22" s="5" t="s">
        <v>10</v>
      </c>
      <c r="B22" s="9">
        <v>67069000</v>
      </c>
      <c r="C22" s="6" t="s">
        <v>270</v>
      </c>
    </row>
    <row r="23" spans="1:3" x14ac:dyDescent="0.25">
      <c r="A23" s="5" t="s">
        <v>7</v>
      </c>
      <c r="B23" s="9">
        <v>66435600</v>
      </c>
      <c r="C23" s="6" t="s">
        <v>274</v>
      </c>
    </row>
    <row r="24" spans="1:3" x14ac:dyDescent="0.25">
      <c r="A24" s="5" t="s">
        <v>72</v>
      </c>
      <c r="B24" s="9">
        <v>66429700</v>
      </c>
      <c r="C24" s="6" t="s">
        <v>266</v>
      </c>
    </row>
    <row r="25" spans="1:3" x14ac:dyDescent="0.25">
      <c r="A25" s="5" t="s">
        <v>22</v>
      </c>
      <c r="B25" s="9">
        <v>60278616</v>
      </c>
      <c r="C25" s="6" t="s">
        <v>275</v>
      </c>
    </row>
    <row r="26" spans="1:3" x14ac:dyDescent="0.25">
      <c r="A26" s="5" t="s">
        <v>46</v>
      </c>
      <c r="B26" s="9">
        <v>58775022</v>
      </c>
      <c r="C26" s="6" t="s">
        <v>268</v>
      </c>
    </row>
    <row r="27" spans="1:3" x14ac:dyDescent="0.25">
      <c r="A27" s="5" t="s">
        <v>52</v>
      </c>
      <c r="B27" s="9">
        <v>55890747</v>
      </c>
      <c r="C27" s="6" t="s">
        <v>268</v>
      </c>
    </row>
    <row r="28" spans="1:3" x14ac:dyDescent="0.25">
      <c r="A28" s="5" t="s">
        <v>44</v>
      </c>
      <c r="B28" s="9">
        <v>54339766</v>
      </c>
      <c r="C28" s="6" t="s">
        <v>268</v>
      </c>
    </row>
    <row r="29" spans="1:3" x14ac:dyDescent="0.25">
      <c r="A29" s="5" t="s">
        <v>49</v>
      </c>
      <c r="B29" s="9">
        <v>52573973</v>
      </c>
      <c r="C29" s="6" t="s">
        <v>268</v>
      </c>
    </row>
    <row r="30" spans="1:3" x14ac:dyDescent="0.25">
      <c r="A30" s="5" t="s">
        <v>43</v>
      </c>
      <c r="B30" s="9">
        <v>51811167</v>
      </c>
      <c r="C30" s="6" t="s">
        <v>268</v>
      </c>
    </row>
    <row r="31" spans="1:3" x14ac:dyDescent="0.25">
      <c r="A31" s="5" t="s">
        <v>58</v>
      </c>
      <c r="B31" s="9">
        <v>48258494</v>
      </c>
      <c r="C31" s="6" t="s">
        <v>274</v>
      </c>
    </row>
    <row r="32" spans="1:3" x14ac:dyDescent="0.25">
      <c r="A32" s="5" t="s">
        <v>25</v>
      </c>
      <c r="B32" s="9">
        <v>46934632</v>
      </c>
      <c r="C32" s="6" t="s">
        <v>269</v>
      </c>
    </row>
    <row r="33" spans="1:3" x14ac:dyDescent="0.25">
      <c r="A33" s="5" t="s">
        <v>53</v>
      </c>
      <c r="B33" s="9">
        <v>44938712</v>
      </c>
      <c r="C33" s="6" t="s">
        <v>268</v>
      </c>
    </row>
    <row r="34" spans="1:3" x14ac:dyDescent="0.25">
      <c r="A34" s="5" t="s">
        <v>73</v>
      </c>
      <c r="B34" s="9">
        <v>43378027</v>
      </c>
      <c r="C34" s="6" t="s">
        <v>268</v>
      </c>
    </row>
    <row r="35" spans="1:3" x14ac:dyDescent="0.25">
      <c r="A35" s="5" t="s">
        <v>74</v>
      </c>
      <c r="B35" s="9">
        <v>41992620</v>
      </c>
      <c r="C35" s="6" t="s">
        <v>266</v>
      </c>
    </row>
    <row r="36" spans="1:3" x14ac:dyDescent="0.25">
      <c r="A36" s="5" t="s">
        <v>35</v>
      </c>
      <c r="B36" s="9">
        <v>41976189</v>
      </c>
      <c r="C36" s="6" t="s">
        <v>276</v>
      </c>
    </row>
    <row r="37" spans="1:3" x14ac:dyDescent="0.25">
      <c r="A37" s="5" t="s">
        <v>75</v>
      </c>
      <c r="B37" s="9">
        <v>40006700</v>
      </c>
      <c r="C37" s="6" t="s">
        <v>268</v>
      </c>
    </row>
    <row r="38" spans="1:3" x14ac:dyDescent="0.25">
      <c r="A38" s="5" t="s">
        <v>76</v>
      </c>
      <c r="B38" s="9">
        <v>39127900</v>
      </c>
      <c r="C38" s="6" t="s">
        <v>268</v>
      </c>
    </row>
    <row r="39" spans="1:3" x14ac:dyDescent="0.25">
      <c r="A39" s="5" t="s">
        <v>15</v>
      </c>
      <c r="B39" s="9">
        <v>38386000</v>
      </c>
      <c r="C39" s="6" t="s">
        <v>272</v>
      </c>
    </row>
    <row r="40" spans="1:3" x14ac:dyDescent="0.25">
      <c r="A40" s="5" t="s">
        <v>57</v>
      </c>
      <c r="B40" s="9">
        <v>37801300</v>
      </c>
      <c r="C40" s="6" t="s">
        <v>266</v>
      </c>
    </row>
    <row r="41" spans="1:3" x14ac:dyDescent="0.25">
      <c r="A41" s="5" t="s">
        <v>77</v>
      </c>
      <c r="B41" s="9">
        <v>35710100</v>
      </c>
      <c r="C41" s="6" t="s">
        <v>266</v>
      </c>
    </row>
    <row r="42" spans="1:3" x14ac:dyDescent="0.25">
      <c r="A42" s="5" t="s">
        <v>78</v>
      </c>
      <c r="B42" s="9">
        <v>34218169</v>
      </c>
      <c r="C42" s="6" t="s">
        <v>268</v>
      </c>
    </row>
    <row r="43" spans="1:3" x14ac:dyDescent="0.25">
      <c r="A43" s="5" t="s">
        <v>79</v>
      </c>
      <c r="B43" s="9">
        <v>33809993</v>
      </c>
      <c r="C43" s="6" t="s">
        <v>266</v>
      </c>
    </row>
    <row r="44" spans="1:3" x14ac:dyDescent="0.25">
      <c r="A44" s="5" t="s">
        <v>80</v>
      </c>
      <c r="B44" s="9">
        <v>32649200</v>
      </c>
      <c r="C44" s="6" t="s">
        <v>266</v>
      </c>
    </row>
    <row r="45" spans="1:3" x14ac:dyDescent="0.25">
      <c r="A45" s="5" t="s">
        <v>81</v>
      </c>
      <c r="B45" s="9">
        <v>32225560</v>
      </c>
      <c r="C45" s="6" t="s">
        <v>268</v>
      </c>
    </row>
    <row r="46" spans="1:3" x14ac:dyDescent="0.25">
      <c r="A46" s="5" t="s">
        <v>60</v>
      </c>
      <c r="B46" s="9">
        <v>32219521</v>
      </c>
      <c r="C46" s="6" t="s">
        <v>272</v>
      </c>
    </row>
    <row r="47" spans="1:3" x14ac:dyDescent="0.25">
      <c r="A47" s="5" t="s">
        <v>82</v>
      </c>
      <c r="B47" s="9">
        <v>32131400</v>
      </c>
      <c r="C47" s="6" t="s">
        <v>272</v>
      </c>
    </row>
    <row r="48" spans="1:3" x14ac:dyDescent="0.25">
      <c r="A48" s="5" t="s">
        <v>83</v>
      </c>
      <c r="B48" s="9">
        <v>30280811</v>
      </c>
      <c r="C48" s="6" t="s">
        <v>268</v>
      </c>
    </row>
    <row r="49" spans="1:3" x14ac:dyDescent="0.25">
      <c r="A49" s="5" t="s">
        <v>84</v>
      </c>
      <c r="B49" s="9">
        <v>30175553</v>
      </c>
      <c r="C49" s="6" t="s">
        <v>268</v>
      </c>
    </row>
    <row r="50" spans="1:3" x14ac:dyDescent="0.25">
      <c r="A50" s="5" t="s">
        <v>85</v>
      </c>
      <c r="B50" s="9">
        <v>29609623</v>
      </c>
      <c r="C50" s="6" t="s">
        <v>268</v>
      </c>
    </row>
    <row r="51" spans="1:3" x14ac:dyDescent="0.25">
      <c r="A51" s="5" t="s">
        <v>86</v>
      </c>
      <c r="B51" s="9">
        <v>29161922</v>
      </c>
      <c r="C51" s="6" t="s">
        <v>268</v>
      </c>
    </row>
    <row r="52" spans="1:3" x14ac:dyDescent="0.25">
      <c r="A52" s="5" t="s">
        <v>87</v>
      </c>
      <c r="B52" s="9">
        <v>28571310</v>
      </c>
      <c r="C52" s="6" t="s">
        <v>268</v>
      </c>
    </row>
    <row r="53" spans="1:3" x14ac:dyDescent="0.25">
      <c r="A53" s="5" t="s">
        <v>88</v>
      </c>
      <c r="B53" s="9">
        <v>25823071</v>
      </c>
      <c r="C53" s="6" t="s">
        <v>268</v>
      </c>
    </row>
    <row r="54" spans="1:3" x14ac:dyDescent="0.25">
      <c r="A54" s="5" t="s">
        <v>50</v>
      </c>
      <c r="B54" s="9">
        <v>25680342</v>
      </c>
      <c r="C54" s="6" t="s">
        <v>277</v>
      </c>
    </row>
    <row r="55" spans="1:3" x14ac:dyDescent="0.25">
      <c r="A55" s="5" t="s">
        <v>61</v>
      </c>
      <c r="B55" s="9">
        <v>25509000</v>
      </c>
      <c r="C55" s="6" t="s">
        <v>266</v>
      </c>
    </row>
    <row r="56" spans="1:3" x14ac:dyDescent="0.25">
      <c r="A56" s="5" t="s">
        <v>89</v>
      </c>
      <c r="B56" s="9">
        <v>25450000</v>
      </c>
      <c r="C56" s="6" t="s">
        <v>268</v>
      </c>
    </row>
    <row r="57" spans="1:3" x14ac:dyDescent="0.25">
      <c r="A57" s="5" t="s">
        <v>90</v>
      </c>
      <c r="B57" s="9">
        <v>24348251</v>
      </c>
      <c r="C57" s="6" t="s">
        <v>268</v>
      </c>
    </row>
    <row r="58" spans="1:3" x14ac:dyDescent="0.25">
      <c r="A58" s="5" t="s">
        <v>91</v>
      </c>
      <c r="B58" s="9">
        <v>23593794</v>
      </c>
      <c r="C58" s="6" t="s">
        <v>278</v>
      </c>
    </row>
    <row r="59" spans="1:3" x14ac:dyDescent="0.25">
      <c r="A59" s="5" t="s">
        <v>92</v>
      </c>
      <c r="B59" s="9">
        <v>22314743</v>
      </c>
      <c r="C59" s="6" t="s">
        <v>268</v>
      </c>
    </row>
    <row r="60" spans="1:3" x14ac:dyDescent="0.25">
      <c r="A60" s="5" t="s">
        <v>93</v>
      </c>
      <c r="B60" s="9">
        <v>21803000</v>
      </c>
      <c r="C60" s="6" t="s">
        <v>268</v>
      </c>
    </row>
    <row r="61" spans="1:3" x14ac:dyDescent="0.25">
      <c r="A61" s="5" t="s">
        <v>94</v>
      </c>
      <c r="B61" s="9">
        <v>20870060</v>
      </c>
      <c r="C61" s="6" t="s">
        <v>268</v>
      </c>
    </row>
    <row r="62" spans="1:3" x14ac:dyDescent="0.25">
      <c r="A62" s="5" t="s">
        <v>95</v>
      </c>
      <c r="B62" s="9">
        <v>19973000</v>
      </c>
      <c r="C62" s="6" t="s">
        <v>268</v>
      </c>
    </row>
    <row r="63" spans="1:3" x14ac:dyDescent="0.25">
      <c r="A63" s="5" t="s">
        <v>24</v>
      </c>
      <c r="B63" s="9">
        <v>19405156</v>
      </c>
      <c r="C63" s="6" t="s">
        <v>269</v>
      </c>
    </row>
    <row r="64" spans="1:3" x14ac:dyDescent="0.25">
      <c r="A64" s="5" t="s">
        <v>55</v>
      </c>
      <c r="B64" s="9">
        <v>19107216</v>
      </c>
      <c r="C64" s="6" t="s">
        <v>268</v>
      </c>
    </row>
    <row r="65" spans="1:3" x14ac:dyDescent="0.25">
      <c r="A65" s="5" t="s">
        <v>96</v>
      </c>
      <c r="B65" s="9">
        <v>18580840</v>
      </c>
      <c r="C65" s="6" t="s">
        <v>266</v>
      </c>
    </row>
    <row r="66" spans="1:3" x14ac:dyDescent="0.25">
      <c r="A66" s="5" t="s">
        <v>97</v>
      </c>
      <c r="B66" s="9">
        <v>17679735</v>
      </c>
      <c r="C66" s="6" t="s">
        <v>272</v>
      </c>
    </row>
    <row r="67" spans="1:3" x14ac:dyDescent="0.25">
      <c r="A67" s="5" t="s">
        <v>98</v>
      </c>
      <c r="B67" s="9">
        <v>17563749</v>
      </c>
      <c r="C67" s="6" t="s">
        <v>279</v>
      </c>
    </row>
    <row r="68" spans="1:3" x14ac:dyDescent="0.25">
      <c r="A68" s="5" t="s">
        <v>99</v>
      </c>
      <c r="B68" s="9">
        <v>17381168</v>
      </c>
      <c r="C68" s="6" t="s">
        <v>268</v>
      </c>
    </row>
    <row r="69" spans="1:3" x14ac:dyDescent="0.25">
      <c r="A69" s="5" t="s">
        <v>12</v>
      </c>
      <c r="B69" s="9">
        <v>17355800</v>
      </c>
      <c r="C69" s="6" t="s">
        <v>266</v>
      </c>
    </row>
    <row r="70" spans="1:3" x14ac:dyDescent="0.25">
      <c r="A70" s="5" t="s">
        <v>100</v>
      </c>
      <c r="B70" s="9">
        <v>17354000</v>
      </c>
      <c r="C70" s="6" t="s">
        <v>266</v>
      </c>
    </row>
    <row r="71" spans="1:3" x14ac:dyDescent="0.25">
      <c r="A71" s="5" t="s">
        <v>101</v>
      </c>
      <c r="B71" s="9">
        <v>17070135</v>
      </c>
      <c r="C71" s="6" t="s">
        <v>268</v>
      </c>
    </row>
    <row r="72" spans="1:3" x14ac:dyDescent="0.25">
      <c r="A72" s="5" t="s">
        <v>102</v>
      </c>
      <c r="B72" s="9">
        <v>16209125</v>
      </c>
      <c r="C72" s="6" t="s">
        <v>268</v>
      </c>
    </row>
    <row r="73" spans="1:3" x14ac:dyDescent="0.25">
      <c r="A73" s="5" t="s">
        <v>103</v>
      </c>
      <c r="B73" s="9">
        <v>15692969</v>
      </c>
      <c r="C73" s="6" t="s">
        <v>268</v>
      </c>
    </row>
    <row r="74" spans="1:3" x14ac:dyDescent="0.25">
      <c r="A74" s="5" t="s">
        <v>104</v>
      </c>
      <c r="B74" s="9">
        <v>15442905</v>
      </c>
      <c r="C74" s="6" t="s">
        <v>268</v>
      </c>
    </row>
    <row r="75" spans="1:3" x14ac:dyDescent="0.25">
      <c r="A75" s="5" t="s">
        <v>105</v>
      </c>
      <c r="B75" s="9">
        <v>15288489</v>
      </c>
      <c r="C75" s="6" t="s">
        <v>280</v>
      </c>
    </row>
    <row r="76" spans="1:3" x14ac:dyDescent="0.25">
      <c r="A76" s="5" t="s">
        <v>106</v>
      </c>
      <c r="B76" s="9">
        <v>15159624</v>
      </c>
      <c r="C76" s="6" t="s">
        <v>268</v>
      </c>
    </row>
    <row r="77" spans="1:3" x14ac:dyDescent="0.25">
      <c r="A77" s="5" t="s">
        <v>107</v>
      </c>
      <c r="B77" s="9">
        <v>12778250</v>
      </c>
      <c r="C77" s="6" t="s">
        <v>268</v>
      </c>
    </row>
    <row r="78" spans="1:3" x14ac:dyDescent="0.25">
      <c r="A78" s="5" t="s">
        <v>108</v>
      </c>
      <c r="B78" s="9">
        <v>12374397</v>
      </c>
      <c r="C78" s="6" t="s">
        <v>268</v>
      </c>
    </row>
    <row r="79" spans="1:3" x14ac:dyDescent="0.25">
      <c r="A79" s="5" t="s">
        <v>109</v>
      </c>
      <c r="B79" s="9">
        <v>12218357</v>
      </c>
      <c r="C79" s="6" t="s">
        <v>268</v>
      </c>
    </row>
    <row r="80" spans="1:3" x14ac:dyDescent="0.25">
      <c r="A80" s="5" t="s">
        <v>110</v>
      </c>
      <c r="B80" s="9">
        <v>11733059</v>
      </c>
      <c r="C80" s="6" t="s">
        <v>268</v>
      </c>
    </row>
    <row r="81" spans="1:3" x14ac:dyDescent="0.25">
      <c r="A81" s="5" t="s">
        <v>111</v>
      </c>
      <c r="B81" s="9">
        <v>11577779</v>
      </c>
      <c r="C81" s="6" t="s">
        <v>268</v>
      </c>
    </row>
    <row r="82" spans="1:3" x14ac:dyDescent="0.25">
      <c r="A82" s="5" t="s">
        <v>112</v>
      </c>
      <c r="B82" s="9">
        <v>11551448</v>
      </c>
      <c r="C82" s="6" t="s">
        <v>281</v>
      </c>
    </row>
    <row r="83" spans="1:3" x14ac:dyDescent="0.25">
      <c r="A83" s="5" t="s">
        <v>2</v>
      </c>
      <c r="B83" s="9">
        <v>11492764</v>
      </c>
      <c r="C83" s="6" t="s">
        <v>276</v>
      </c>
    </row>
    <row r="84" spans="1:3" x14ac:dyDescent="0.25">
      <c r="A84" s="5" t="s">
        <v>113</v>
      </c>
      <c r="B84" s="9">
        <v>11469896</v>
      </c>
      <c r="C84" s="6" t="s">
        <v>268</v>
      </c>
    </row>
    <row r="85" spans="1:3" x14ac:dyDescent="0.25">
      <c r="A85" s="5" t="s">
        <v>114</v>
      </c>
      <c r="B85" s="9">
        <v>11209628</v>
      </c>
      <c r="C85" s="6" t="s">
        <v>273</v>
      </c>
    </row>
    <row r="86" spans="1:3" x14ac:dyDescent="0.25">
      <c r="A86" s="5" t="s">
        <v>115</v>
      </c>
      <c r="B86" s="9">
        <v>10953317</v>
      </c>
      <c r="C86" s="6" t="s">
        <v>268</v>
      </c>
    </row>
    <row r="87" spans="1:3" x14ac:dyDescent="0.25">
      <c r="A87" s="5" t="s">
        <v>11</v>
      </c>
      <c r="B87" s="9">
        <v>10741165</v>
      </c>
      <c r="C87" s="6" t="s">
        <v>267</v>
      </c>
    </row>
    <row r="88" spans="1:3" x14ac:dyDescent="0.25">
      <c r="A88" s="5" t="s">
        <v>5</v>
      </c>
      <c r="B88" s="9">
        <v>10668641</v>
      </c>
      <c r="C88" s="6" t="s">
        <v>272</v>
      </c>
    </row>
    <row r="89" spans="1:3" x14ac:dyDescent="0.25">
      <c r="A89" s="5" t="s">
        <v>116</v>
      </c>
      <c r="B89" s="9">
        <v>10539300</v>
      </c>
      <c r="C89" s="6" t="s">
        <v>266</v>
      </c>
    </row>
    <row r="90" spans="1:3" x14ac:dyDescent="0.25">
      <c r="A90" s="5" t="s">
        <v>117</v>
      </c>
      <c r="B90" s="9">
        <v>10358320</v>
      </c>
      <c r="C90" s="6" t="s">
        <v>268</v>
      </c>
    </row>
    <row r="91" spans="1:3" x14ac:dyDescent="0.25">
      <c r="A91" s="5" t="s">
        <v>26</v>
      </c>
      <c r="B91" s="9">
        <v>10302984</v>
      </c>
      <c r="C91" s="6" t="s">
        <v>278</v>
      </c>
    </row>
    <row r="92" spans="1:3" x14ac:dyDescent="0.25">
      <c r="A92" s="5" t="s">
        <v>23</v>
      </c>
      <c r="B92" s="9">
        <v>10276617</v>
      </c>
      <c r="C92" s="6" t="s">
        <v>273</v>
      </c>
    </row>
    <row r="93" spans="1:3" x14ac:dyDescent="0.25">
      <c r="A93" s="5" t="s">
        <v>118</v>
      </c>
      <c r="B93" s="9">
        <v>10027874</v>
      </c>
      <c r="C93" s="6" t="s">
        <v>282</v>
      </c>
    </row>
    <row r="94" spans="1:3" x14ac:dyDescent="0.25">
      <c r="A94" s="5" t="s">
        <v>19</v>
      </c>
      <c r="B94" s="9">
        <v>9772756</v>
      </c>
      <c r="C94" s="6" t="s">
        <v>269</v>
      </c>
    </row>
    <row r="95" spans="1:3" x14ac:dyDescent="0.25">
      <c r="A95" s="5" t="s">
        <v>119</v>
      </c>
      <c r="B95" s="9">
        <v>9770529</v>
      </c>
      <c r="C95" s="6" t="s">
        <v>268</v>
      </c>
    </row>
    <row r="96" spans="1:3" x14ac:dyDescent="0.25">
      <c r="A96" s="5" t="s">
        <v>120</v>
      </c>
      <c r="B96" s="9">
        <v>9456200</v>
      </c>
      <c r="C96" s="6" t="s">
        <v>268</v>
      </c>
    </row>
    <row r="97" spans="1:3" x14ac:dyDescent="0.25">
      <c r="A97" s="5" t="s">
        <v>121</v>
      </c>
      <c r="B97" s="9">
        <v>9158345</v>
      </c>
      <c r="C97" s="6" t="s">
        <v>268</v>
      </c>
    </row>
    <row r="98" spans="1:3" x14ac:dyDescent="0.25">
      <c r="A98" s="5" t="s">
        <v>122</v>
      </c>
      <c r="B98" s="9">
        <v>9127000</v>
      </c>
      <c r="C98" s="6" t="s">
        <v>269</v>
      </c>
    </row>
    <row r="99" spans="1:3" x14ac:dyDescent="0.25">
      <c r="A99" s="5" t="s">
        <v>40</v>
      </c>
      <c r="B99" s="9">
        <v>9110780</v>
      </c>
      <c r="C99" s="6" t="s">
        <v>266</v>
      </c>
    </row>
    <row r="100" spans="1:3" x14ac:dyDescent="0.25">
      <c r="A100" s="5" t="s">
        <v>1</v>
      </c>
      <c r="B100" s="9">
        <v>8877036</v>
      </c>
      <c r="C100" s="6" t="s">
        <v>268</v>
      </c>
    </row>
    <row r="101" spans="1:3" x14ac:dyDescent="0.25">
      <c r="A101" s="5" t="s">
        <v>123</v>
      </c>
      <c r="B101" s="9">
        <v>8558800</v>
      </c>
      <c r="C101" s="6" t="s">
        <v>281</v>
      </c>
    </row>
    <row r="102" spans="1:3" x14ac:dyDescent="0.25">
      <c r="A102" s="5" t="s">
        <v>32</v>
      </c>
      <c r="B102" s="9">
        <v>8570146</v>
      </c>
      <c r="C102" s="6" t="s">
        <v>272</v>
      </c>
    </row>
    <row r="103" spans="1:3" x14ac:dyDescent="0.25">
      <c r="A103" s="5" t="s">
        <v>124</v>
      </c>
      <c r="B103" s="9">
        <v>7901454</v>
      </c>
      <c r="C103" s="6" t="s">
        <v>268</v>
      </c>
    </row>
    <row r="104" spans="1:3" x14ac:dyDescent="0.25">
      <c r="A104" s="5" t="s">
        <v>125</v>
      </c>
      <c r="B104" s="9">
        <v>7538000</v>
      </c>
      <c r="C104" s="6" t="s">
        <v>268</v>
      </c>
    </row>
    <row r="105" spans="1:3" x14ac:dyDescent="0.25">
      <c r="A105" s="5" t="s">
        <v>126</v>
      </c>
      <c r="B105" s="9">
        <v>7524100</v>
      </c>
      <c r="C105" s="6" t="s">
        <v>272</v>
      </c>
    </row>
    <row r="106" spans="1:3" x14ac:dyDescent="0.25">
      <c r="A106" s="5" t="s">
        <v>127</v>
      </c>
      <c r="B106" s="9">
        <v>7152703</v>
      </c>
      <c r="C106" s="6" t="s">
        <v>268</v>
      </c>
    </row>
    <row r="107" spans="1:3" x14ac:dyDescent="0.25">
      <c r="A107" s="5" t="s">
        <v>128</v>
      </c>
      <c r="B107" s="9">
        <v>7123205</v>
      </c>
      <c r="C107" s="6" t="s">
        <v>268</v>
      </c>
    </row>
    <row r="108" spans="1:3" x14ac:dyDescent="0.25">
      <c r="A108" s="5" t="s">
        <v>3</v>
      </c>
      <c r="B108" s="9">
        <v>7000039</v>
      </c>
      <c r="C108" s="6" t="s">
        <v>273</v>
      </c>
    </row>
    <row r="109" spans="1:3" x14ac:dyDescent="0.25">
      <c r="A109" s="5" t="s">
        <v>33</v>
      </c>
      <c r="B109" s="9">
        <v>6963764</v>
      </c>
      <c r="C109" s="6" t="s">
        <v>269</v>
      </c>
    </row>
    <row r="110" spans="1:3" x14ac:dyDescent="0.25">
      <c r="A110" s="5" t="s">
        <v>129</v>
      </c>
      <c r="B110" s="9">
        <v>6855713</v>
      </c>
      <c r="C110" s="6" t="s">
        <v>268</v>
      </c>
    </row>
    <row r="111" spans="1:3" x14ac:dyDescent="0.25">
      <c r="A111" s="5" t="s">
        <v>130</v>
      </c>
      <c r="B111" s="9">
        <v>6777452</v>
      </c>
      <c r="C111" s="6" t="s">
        <v>268</v>
      </c>
    </row>
    <row r="112" spans="1:3" x14ac:dyDescent="0.25">
      <c r="A112" s="5" t="s">
        <v>131</v>
      </c>
      <c r="B112" s="9">
        <v>6704864</v>
      </c>
      <c r="C112" s="6" t="s">
        <v>268</v>
      </c>
    </row>
    <row r="113" spans="1:3" x14ac:dyDescent="0.25">
      <c r="A113" s="5" t="s">
        <v>132</v>
      </c>
      <c r="B113" s="9">
        <v>6478500</v>
      </c>
      <c r="C113" s="6" t="s">
        <v>276</v>
      </c>
    </row>
    <row r="114" spans="1:3" x14ac:dyDescent="0.25">
      <c r="A114" s="5" t="s">
        <v>133</v>
      </c>
      <c r="B114" s="9">
        <v>6460411</v>
      </c>
      <c r="C114" s="6" t="s">
        <v>274</v>
      </c>
    </row>
    <row r="115" spans="1:3" x14ac:dyDescent="0.25">
      <c r="A115" s="5" t="s">
        <v>134</v>
      </c>
      <c r="B115" s="9">
        <v>5942089</v>
      </c>
      <c r="C115" s="6" t="s">
        <v>268</v>
      </c>
    </row>
    <row r="116" spans="1:3" x14ac:dyDescent="0.25">
      <c r="A116" s="5" t="s">
        <v>6</v>
      </c>
      <c r="B116" s="9">
        <v>5814461</v>
      </c>
      <c r="C116" s="6" t="s">
        <v>268</v>
      </c>
    </row>
    <row r="117" spans="1:3" x14ac:dyDescent="0.25">
      <c r="A117" s="5" t="s">
        <v>135</v>
      </c>
      <c r="B117" s="9">
        <v>5703600</v>
      </c>
      <c r="C117" s="6" t="s">
        <v>272</v>
      </c>
    </row>
    <row r="118" spans="1:3" x14ac:dyDescent="0.25">
      <c r="A118" s="5" t="s">
        <v>9</v>
      </c>
      <c r="B118" s="9">
        <v>5525487</v>
      </c>
      <c r="C118" s="6" t="s">
        <v>283</v>
      </c>
    </row>
    <row r="119" spans="1:3" x14ac:dyDescent="0.25">
      <c r="A119" s="5" t="s">
        <v>136</v>
      </c>
      <c r="B119" s="9">
        <v>5496011</v>
      </c>
      <c r="C119" s="6" t="s">
        <v>268</v>
      </c>
    </row>
    <row r="120" spans="1:3" x14ac:dyDescent="0.25">
      <c r="A120" s="5" t="s">
        <v>27</v>
      </c>
      <c r="B120" s="9">
        <v>5450017</v>
      </c>
      <c r="C120" s="6" t="s">
        <v>284</v>
      </c>
    </row>
    <row r="121" spans="1:3" x14ac:dyDescent="0.25">
      <c r="A121" s="5" t="s">
        <v>137</v>
      </c>
      <c r="B121" s="9">
        <v>5380508</v>
      </c>
      <c r="C121" s="6" t="s">
        <v>268</v>
      </c>
    </row>
    <row r="122" spans="1:3" x14ac:dyDescent="0.25">
      <c r="A122" s="5" t="s">
        <v>30</v>
      </c>
      <c r="B122" s="9">
        <v>5345599</v>
      </c>
      <c r="C122" s="6" t="s">
        <v>268</v>
      </c>
    </row>
    <row r="123" spans="1:3" x14ac:dyDescent="0.25">
      <c r="A123" s="5" t="s">
        <v>138</v>
      </c>
      <c r="B123" s="9">
        <v>5058007</v>
      </c>
      <c r="C123" s="6" t="s">
        <v>272</v>
      </c>
    </row>
    <row r="124" spans="1:3" x14ac:dyDescent="0.25">
      <c r="A124" s="5" t="s">
        <v>139</v>
      </c>
      <c r="B124" s="9">
        <v>4976684</v>
      </c>
      <c r="C124" s="6" t="s">
        <v>268</v>
      </c>
    </row>
    <row r="125" spans="1:3" x14ac:dyDescent="0.25">
      <c r="A125" s="5" t="s">
        <v>62</v>
      </c>
      <c r="B125" s="9">
        <v>4940030</v>
      </c>
      <c r="C125" s="6" t="s">
        <v>266</v>
      </c>
    </row>
    <row r="126" spans="1:3" x14ac:dyDescent="0.25">
      <c r="A126" s="5" t="s">
        <v>14</v>
      </c>
      <c r="B126" s="9">
        <v>4921500</v>
      </c>
      <c r="C126" s="6" t="s">
        <v>271</v>
      </c>
    </row>
    <row r="127" spans="1:3" x14ac:dyDescent="0.25">
      <c r="A127" s="5" t="s">
        <v>140</v>
      </c>
      <c r="B127" s="9">
        <v>4670745</v>
      </c>
      <c r="C127" s="6" t="s">
        <v>285</v>
      </c>
    </row>
    <row r="128" spans="1:3" x14ac:dyDescent="0.25">
      <c r="A128" s="5" t="s">
        <v>141</v>
      </c>
      <c r="B128" s="9">
        <v>4475353</v>
      </c>
      <c r="C128" s="6" t="s">
        <v>268</v>
      </c>
    </row>
    <row r="129" spans="1:3" x14ac:dyDescent="0.25">
      <c r="A129" s="5" t="s">
        <v>142</v>
      </c>
      <c r="B129" s="9">
        <v>4420110</v>
      </c>
      <c r="C129" s="6" t="s">
        <v>269</v>
      </c>
    </row>
    <row r="130" spans="1:3" x14ac:dyDescent="0.25">
      <c r="A130" s="5" t="s">
        <v>143</v>
      </c>
      <c r="B130" s="9">
        <v>4284633</v>
      </c>
      <c r="C130" s="6" t="s">
        <v>286</v>
      </c>
    </row>
    <row r="131" spans="1:3" x14ac:dyDescent="0.25">
      <c r="A131" s="5" t="s">
        <v>144</v>
      </c>
      <c r="B131" s="9">
        <v>4218808</v>
      </c>
      <c r="C131" s="6" t="s">
        <v>268</v>
      </c>
    </row>
    <row r="132" spans="1:3" x14ac:dyDescent="0.25">
      <c r="A132" s="5" t="s">
        <v>13</v>
      </c>
      <c r="B132" s="9">
        <v>4130304</v>
      </c>
      <c r="C132" s="6" t="s">
        <v>268</v>
      </c>
    </row>
    <row r="133" spans="1:3" x14ac:dyDescent="0.25">
      <c r="A133" s="5" t="s">
        <v>145</v>
      </c>
      <c r="B133" s="9">
        <v>4077347</v>
      </c>
      <c r="C133" s="6" t="s">
        <v>268</v>
      </c>
    </row>
    <row r="134" spans="1:3" x14ac:dyDescent="0.25">
      <c r="A134" s="5" t="s">
        <v>146</v>
      </c>
      <c r="B134" s="9">
        <v>3850000</v>
      </c>
      <c r="C134" s="6" t="s">
        <v>287</v>
      </c>
    </row>
    <row r="135" spans="1:3" x14ac:dyDescent="0.25">
      <c r="A135" s="5" t="s">
        <v>147</v>
      </c>
      <c r="B135" s="9">
        <v>3723500</v>
      </c>
      <c r="C135" s="6" t="s">
        <v>269</v>
      </c>
    </row>
    <row r="136" spans="1:3" x14ac:dyDescent="0.25">
      <c r="A136" s="5" t="s">
        <v>148</v>
      </c>
      <c r="B136" s="9">
        <v>3518552</v>
      </c>
      <c r="C136" s="6" t="s">
        <v>272</v>
      </c>
    </row>
    <row r="137" spans="1:3" x14ac:dyDescent="0.25">
      <c r="A137" s="5" t="s">
        <v>149</v>
      </c>
      <c r="B137" s="9">
        <v>3497117</v>
      </c>
      <c r="C137" s="6" t="s">
        <v>268</v>
      </c>
    </row>
    <row r="138" spans="1:3" x14ac:dyDescent="0.25">
      <c r="A138" s="5" t="s">
        <v>150</v>
      </c>
      <c r="B138" s="9">
        <v>3301000</v>
      </c>
      <c r="C138" s="6" t="s">
        <v>268</v>
      </c>
    </row>
    <row r="139" spans="1:3" x14ac:dyDescent="0.25">
      <c r="A139" s="5" t="s">
        <v>151</v>
      </c>
      <c r="B139" s="9">
        <v>3370000</v>
      </c>
      <c r="C139" s="6" t="s">
        <v>288</v>
      </c>
    </row>
    <row r="140" spans="1:3" x14ac:dyDescent="0.25">
      <c r="A140" s="5" t="s">
        <v>152</v>
      </c>
      <c r="B140" s="9">
        <v>3285678</v>
      </c>
      <c r="C140" s="6" t="s">
        <v>266</v>
      </c>
    </row>
    <row r="141" spans="1:3" x14ac:dyDescent="0.25">
      <c r="A141" s="5" t="s">
        <v>153</v>
      </c>
      <c r="B141" s="9">
        <v>3195153</v>
      </c>
      <c r="C141" s="6" t="s">
        <v>281</v>
      </c>
    </row>
    <row r="142" spans="1:3" x14ac:dyDescent="0.25">
      <c r="A142" s="5" t="s">
        <v>154</v>
      </c>
      <c r="B142" s="9">
        <v>2961600</v>
      </c>
      <c r="C142" s="6" t="s">
        <v>272</v>
      </c>
    </row>
    <row r="143" spans="1:3" x14ac:dyDescent="0.25">
      <c r="A143" s="5" t="s">
        <v>155</v>
      </c>
      <c r="B143" s="9">
        <v>2862427</v>
      </c>
      <c r="C143" s="6" t="s">
        <v>269</v>
      </c>
    </row>
    <row r="144" spans="1:3" x14ac:dyDescent="0.25">
      <c r="A144" s="5" t="s">
        <v>17</v>
      </c>
      <c r="B144" s="9">
        <v>2793486</v>
      </c>
      <c r="C144" s="6" t="s">
        <v>270</v>
      </c>
    </row>
    <row r="145" spans="1:3" x14ac:dyDescent="0.25">
      <c r="A145" s="5" t="s">
        <v>156</v>
      </c>
      <c r="B145" s="9">
        <v>2747282</v>
      </c>
      <c r="C145" s="6" t="s">
        <v>283</v>
      </c>
    </row>
    <row r="146" spans="1:3" x14ac:dyDescent="0.25">
      <c r="A146" s="5" t="s">
        <v>157</v>
      </c>
      <c r="B146" s="9">
        <v>2726667</v>
      </c>
      <c r="C146" s="6" t="s">
        <v>273</v>
      </c>
    </row>
    <row r="147" spans="1:3" x14ac:dyDescent="0.25">
      <c r="A147" s="5" t="s">
        <v>158</v>
      </c>
      <c r="B147" s="9">
        <v>2681735</v>
      </c>
      <c r="C147" s="6" t="s">
        <v>269</v>
      </c>
    </row>
    <row r="148" spans="1:3" x14ac:dyDescent="0.25">
      <c r="A148" s="5" t="s">
        <v>159</v>
      </c>
      <c r="B148" s="9">
        <v>2458936</v>
      </c>
      <c r="C148" s="6" t="s">
        <v>268</v>
      </c>
    </row>
    <row r="149" spans="1:3" x14ac:dyDescent="0.25">
      <c r="A149" s="5" t="s">
        <v>160</v>
      </c>
      <c r="B149" s="9">
        <v>2347706</v>
      </c>
      <c r="C149" s="6" t="s">
        <v>268</v>
      </c>
    </row>
    <row r="150" spans="1:3" x14ac:dyDescent="0.25">
      <c r="A150" s="5" t="s">
        <v>161</v>
      </c>
      <c r="B150" s="9">
        <v>2338851</v>
      </c>
      <c r="C150" s="6" t="s">
        <v>268</v>
      </c>
    </row>
    <row r="151" spans="1:3" x14ac:dyDescent="0.25">
      <c r="A151" s="5" t="s">
        <v>162</v>
      </c>
      <c r="B151" s="9">
        <v>2172579</v>
      </c>
      <c r="C151" s="6" t="s">
        <v>268</v>
      </c>
    </row>
    <row r="152" spans="1:3" x14ac:dyDescent="0.25">
      <c r="A152" s="5" t="s">
        <v>28</v>
      </c>
      <c r="B152" s="9">
        <v>2084301</v>
      </c>
      <c r="C152" s="6" t="s">
        <v>271</v>
      </c>
    </row>
    <row r="153" spans="1:3" x14ac:dyDescent="0.25">
      <c r="A153" s="5" t="s">
        <v>29</v>
      </c>
      <c r="B153" s="9">
        <v>2077132</v>
      </c>
      <c r="C153" s="6" t="s">
        <v>273</v>
      </c>
    </row>
    <row r="154" spans="1:3" x14ac:dyDescent="0.25">
      <c r="A154" s="5" t="s">
        <v>163</v>
      </c>
      <c r="B154" s="9">
        <v>2007200</v>
      </c>
      <c r="C154" s="6" t="s">
        <v>289</v>
      </c>
    </row>
    <row r="155" spans="1:3" x14ac:dyDescent="0.25">
      <c r="A155" s="5" t="s">
        <v>16</v>
      </c>
      <c r="B155" s="9">
        <v>1910400</v>
      </c>
      <c r="C155" s="6" t="s">
        <v>270</v>
      </c>
    </row>
    <row r="156" spans="1:3" x14ac:dyDescent="0.25">
      <c r="A156" s="5" t="s">
        <v>164</v>
      </c>
      <c r="B156" s="9">
        <v>1795666</v>
      </c>
      <c r="C156" s="6" t="s">
        <v>273</v>
      </c>
    </row>
    <row r="157" spans="1:3" x14ac:dyDescent="0.25">
      <c r="A157" s="5" t="s">
        <v>165</v>
      </c>
      <c r="B157" s="9">
        <v>1604528</v>
      </c>
      <c r="C157" s="6" t="s">
        <v>268</v>
      </c>
    </row>
    <row r="158" spans="1:3" x14ac:dyDescent="0.25">
      <c r="A158" s="5" t="s">
        <v>166</v>
      </c>
      <c r="B158" s="9">
        <v>1543300</v>
      </c>
      <c r="C158" s="6" t="s">
        <v>268</v>
      </c>
    </row>
    <row r="159" spans="1:3" x14ac:dyDescent="0.25">
      <c r="A159" s="5" t="s">
        <v>167</v>
      </c>
      <c r="B159" s="9">
        <v>1387149</v>
      </c>
      <c r="C159" s="6" t="s">
        <v>268</v>
      </c>
    </row>
    <row r="160" spans="1:3" x14ac:dyDescent="0.25">
      <c r="A160" s="5" t="s">
        <v>168</v>
      </c>
      <c r="B160" s="9">
        <v>1363985</v>
      </c>
      <c r="C160" s="6" t="s">
        <v>272</v>
      </c>
    </row>
    <row r="161" spans="1:3" x14ac:dyDescent="0.25">
      <c r="A161" s="5" t="s">
        <v>169</v>
      </c>
      <c r="B161" s="9">
        <v>1358276</v>
      </c>
      <c r="C161" s="6" t="s">
        <v>281</v>
      </c>
    </row>
    <row r="162" spans="1:3" x14ac:dyDescent="0.25">
      <c r="A162" s="5" t="s">
        <v>8</v>
      </c>
      <c r="B162" s="9">
        <v>1323820</v>
      </c>
      <c r="C162" s="6" t="s">
        <v>269</v>
      </c>
    </row>
    <row r="163" spans="1:3" x14ac:dyDescent="0.25">
      <c r="A163" s="5" t="s">
        <v>170</v>
      </c>
      <c r="B163" s="9">
        <v>1265985</v>
      </c>
      <c r="C163" s="6" t="s">
        <v>268</v>
      </c>
    </row>
    <row r="164" spans="1:3" x14ac:dyDescent="0.25">
      <c r="A164" s="5" t="s">
        <v>171</v>
      </c>
      <c r="B164" s="9">
        <v>1093238</v>
      </c>
      <c r="C164" s="6" t="s">
        <v>290</v>
      </c>
    </row>
    <row r="165" spans="1:3" x14ac:dyDescent="0.25">
      <c r="A165" s="5" t="s">
        <v>172</v>
      </c>
      <c r="B165" s="9">
        <v>1078373</v>
      </c>
      <c r="C165" s="6" t="s">
        <v>268</v>
      </c>
    </row>
    <row r="166" spans="1:3" x14ac:dyDescent="0.25">
      <c r="A166" s="5" t="s">
        <v>173</v>
      </c>
      <c r="B166" s="9">
        <v>884887</v>
      </c>
      <c r="C166" s="6" t="s">
        <v>291</v>
      </c>
    </row>
    <row r="167" spans="1:3" x14ac:dyDescent="0.25">
      <c r="A167" s="5" t="s">
        <v>174</v>
      </c>
      <c r="B167" s="9">
        <v>873724</v>
      </c>
      <c r="C167" s="6" t="s">
        <v>268</v>
      </c>
    </row>
    <row r="168" spans="1:3" x14ac:dyDescent="0.25">
      <c r="A168" s="5" t="s">
        <v>175</v>
      </c>
      <c r="B168" s="9">
        <v>843529</v>
      </c>
      <c r="C168" s="6" t="s">
        <v>292</v>
      </c>
    </row>
    <row r="169" spans="1:3" x14ac:dyDescent="0.25">
      <c r="A169" s="5" t="s">
        <v>4</v>
      </c>
      <c r="B169" s="9">
        <v>864200</v>
      </c>
      <c r="C169" s="6" t="s">
        <v>288</v>
      </c>
    </row>
    <row r="170" spans="1:3" x14ac:dyDescent="0.25">
      <c r="A170" s="5" t="s">
        <v>176</v>
      </c>
      <c r="B170" s="9">
        <v>782766</v>
      </c>
      <c r="C170" s="6" t="s">
        <v>268</v>
      </c>
    </row>
    <row r="171" spans="1:3" x14ac:dyDescent="0.25">
      <c r="A171" s="5" t="s">
        <v>177</v>
      </c>
      <c r="B171" s="9">
        <v>741672</v>
      </c>
      <c r="C171" s="6" t="s">
        <v>268</v>
      </c>
    </row>
    <row r="172" spans="1:3" x14ac:dyDescent="0.25">
      <c r="A172" s="5" t="s">
        <v>178</v>
      </c>
      <c r="B172" s="9">
        <v>680806</v>
      </c>
      <c r="C172" s="6" t="s">
        <v>268</v>
      </c>
    </row>
    <row r="173" spans="1:3" x14ac:dyDescent="0.25">
      <c r="A173" s="5" t="s">
        <v>179</v>
      </c>
      <c r="B173" s="9">
        <v>672000</v>
      </c>
      <c r="C173" s="6" t="s">
        <v>272</v>
      </c>
    </row>
    <row r="174" spans="1:3" x14ac:dyDescent="0.25">
      <c r="A174" s="5" t="s">
        <v>180</v>
      </c>
      <c r="B174" s="9">
        <v>622359</v>
      </c>
      <c r="C174" s="6" t="s">
        <v>267</v>
      </c>
    </row>
    <row r="175" spans="1:3" x14ac:dyDescent="0.25">
      <c r="A175" s="5" t="s">
        <v>18</v>
      </c>
      <c r="B175" s="9">
        <v>613894</v>
      </c>
      <c r="C175" s="6" t="s">
        <v>269</v>
      </c>
    </row>
    <row r="176" spans="1:3" x14ac:dyDescent="0.25">
      <c r="A176" s="5" t="s">
        <v>181</v>
      </c>
      <c r="B176" s="9">
        <v>582463</v>
      </c>
      <c r="C176" s="6" t="s">
        <v>268</v>
      </c>
    </row>
    <row r="177" spans="1:3" x14ac:dyDescent="0.25">
      <c r="A177" s="5" t="s">
        <v>182</v>
      </c>
      <c r="B177" s="9">
        <v>581372</v>
      </c>
      <c r="C177" s="6" t="s">
        <v>268</v>
      </c>
    </row>
    <row r="178" spans="1:3" x14ac:dyDescent="0.25">
      <c r="A178" s="5" t="s">
        <v>183</v>
      </c>
      <c r="B178" s="9">
        <v>550483</v>
      </c>
      <c r="C178" s="6" t="s">
        <v>268</v>
      </c>
    </row>
    <row r="179" spans="1:3" x14ac:dyDescent="0.25">
      <c r="A179" s="5" t="s">
        <v>20</v>
      </c>
      <c r="B179" s="9">
        <v>493559</v>
      </c>
      <c r="C179" s="6" t="s">
        <v>273</v>
      </c>
    </row>
    <row r="180" spans="1:3" x14ac:dyDescent="0.25">
      <c r="A180" s="5" t="s">
        <v>184</v>
      </c>
      <c r="B180" s="9">
        <v>469000</v>
      </c>
      <c r="C180" s="6" t="s">
        <v>267</v>
      </c>
    </row>
    <row r="181" spans="1:3" x14ac:dyDescent="0.25">
      <c r="A181" s="5" t="s">
        <v>185</v>
      </c>
      <c r="B181" s="9">
        <v>442400</v>
      </c>
      <c r="C181" s="6" t="s">
        <v>281</v>
      </c>
    </row>
    <row r="182" spans="1:3" x14ac:dyDescent="0.25">
      <c r="A182" s="5" t="s">
        <v>186</v>
      </c>
      <c r="B182" s="9">
        <v>408487</v>
      </c>
      <c r="C182" s="6" t="s">
        <v>268</v>
      </c>
    </row>
    <row r="183" spans="1:3" x14ac:dyDescent="0.25">
      <c r="A183" s="5" t="s">
        <v>187</v>
      </c>
      <c r="B183" s="9">
        <v>400132</v>
      </c>
      <c r="C183" s="6" t="s">
        <v>292</v>
      </c>
    </row>
    <row r="184" spans="1:3" x14ac:dyDescent="0.25">
      <c r="A184" s="5" t="s">
        <v>188</v>
      </c>
      <c r="B184" s="9">
        <v>378243</v>
      </c>
      <c r="C184" s="6" t="s">
        <v>292</v>
      </c>
    </row>
    <row r="185" spans="1:3" x14ac:dyDescent="0.25">
      <c r="A185" s="5" t="s">
        <v>189</v>
      </c>
      <c r="B185" s="9">
        <v>385340</v>
      </c>
      <c r="C185" s="6" t="s">
        <v>268</v>
      </c>
    </row>
    <row r="186" spans="1:3" x14ac:dyDescent="0.25">
      <c r="A186" s="5" t="s">
        <v>190</v>
      </c>
      <c r="B186" s="9">
        <v>375775</v>
      </c>
      <c r="C186" s="6" t="s">
        <v>273</v>
      </c>
    </row>
    <row r="187" spans="1:3" x14ac:dyDescent="0.25">
      <c r="A187" s="5" t="s">
        <v>191</v>
      </c>
      <c r="B187" s="9">
        <v>360390</v>
      </c>
      <c r="C187" s="6" t="s">
        <v>272</v>
      </c>
    </row>
    <row r="188" spans="1:3" x14ac:dyDescent="0.25">
      <c r="A188" s="5" t="s">
        <v>192</v>
      </c>
      <c r="B188" s="9">
        <v>351965</v>
      </c>
      <c r="C188" s="6" t="s">
        <v>288</v>
      </c>
    </row>
    <row r="189" spans="1:3" x14ac:dyDescent="0.25">
      <c r="A189" s="5" t="s">
        <v>193</v>
      </c>
      <c r="B189" s="9">
        <v>304500</v>
      </c>
      <c r="C189" s="6" t="s">
        <v>281</v>
      </c>
    </row>
    <row r="190" spans="1:3" x14ac:dyDescent="0.25">
      <c r="A190" s="5" t="s">
        <v>194</v>
      </c>
      <c r="B190" s="9">
        <v>287025</v>
      </c>
      <c r="C190" s="6" t="s">
        <v>268</v>
      </c>
    </row>
    <row r="191" spans="1:3" x14ac:dyDescent="0.25">
      <c r="A191" s="5" t="s">
        <v>195</v>
      </c>
      <c r="B191" s="9">
        <v>282200</v>
      </c>
      <c r="C191" s="6" t="s">
        <v>267</v>
      </c>
    </row>
    <row r="192" spans="1:3" x14ac:dyDescent="0.25">
      <c r="A192" s="5" t="s">
        <v>196</v>
      </c>
      <c r="B192" s="9">
        <v>275918</v>
      </c>
      <c r="C192" s="6" t="s">
        <v>293</v>
      </c>
    </row>
    <row r="193" spans="1:3" x14ac:dyDescent="0.25">
      <c r="A193" s="5" t="s">
        <v>197</v>
      </c>
      <c r="B193" s="9">
        <v>254541</v>
      </c>
      <c r="C193" s="6" t="s">
        <v>292</v>
      </c>
    </row>
    <row r="194" spans="1:3" x14ac:dyDescent="0.25">
      <c r="A194" s="5" t="s">
        <v>198</v>
      </c>
      <c r="B194" s="9">
        <v>244832</v>
      </c>
      <c r="C194" s="6" t="s">
        <v>267</v>
      </c>
    </row>
    <row r="195" spans="1:3" x14ac:dyDescent="0.25">
      <c r="A195" s="5" t="s">
        <v>199</v>
      </c>
      <c r="B195" s="9">
        <v>226915</v>
      </c>
      <c r="C195" s="6" t="s">
        <v>292</v>
      </c>
    </row>
    <row r="196" spans="1:3" x14ac:dyDescent="0.25">
      <c r="A196" s="5" t="s">
        <v>200</v>
      </c>
      <c r="B196" s="9">
        <v>201784</v>
      </c>
      <c r="C196" s="6" t="s">
        <v>281</v>
      </c>
    </row>
    <row r="197" spans="1:3" x14ac:dyDescent="0.25">
      <c r="A197" s="5" t="s">
        <v>201</v>
      </c>
      <c r="B197" s="9">
        <v>200874</v>
      </c>
      <c r="C197" s="6" t="s">
        <v>268</v>
      </c>
    </row>
    <row r="198" spans="1:3" x14ac:dyDescent="0.25">
      <c r="A198" s="5" t="s">
        <v>202</v>
      </c>
      <c r="B198" s="9">
        <v>178963</v>
      </c>
      <c r="C198" s="6" t="s">
        <v>281</v>
      </c>
    </row>
    <row r="199" spans="1:3" x14ac:dyDescent="0.25">
      <c r="A199" s="5" t="s">
        <v>203</v>
      </c>
      <c r="B199" s="9">
        <v>172400</v>
      </c>
      <c r="C199" s="6" t="s">
        <v>281</v>
      </c>
    </row>
    <row r="200" spans="1:3" x14ac:dyDescent="0.25">
      <c r="A200" s="5" t="s">
        <v>204</v>
      </c>
      <c r="B200" s="9">
        <v>158665</v>
      </c>
      <c r="C200" s="6" t="s">
        <v>269</v>
      </c>
    </row>
    <row r="201" spans="1:3" x14ac:dyDescent="0.25">
      <c r="A201" s="5" t="s">
        <v>205</v>
      </c>
      <c r="B201" s="9">
        <v>148000</v>
      </c>
      <c r="C201" s="6" t="s">
        <v>269</v>
      </c>
    </row>
    <row r="202" spans="1:3" x14ac:dyDescent="0.25">
      <c r="A202" s="5" t="s">
        <v>206</v>
      </c>
      <c r="B202" s="9">
        <v>120100</v>
      </c>
      <c r="C202" s="6" t="s">
        <v>281</v>
      </c>
    </row>
    <row r="203" spans="1:3" x14ac:dyDescent="0.25">
      <c r="A203" s="5" t="s">
        <v>207</v>
      </c>
      <c r="B203" s="9">
        <v>112309</v>
      </c>
      <c r="C203" s="6" t="s">
        <v>284</v>
      </c>
    </row>
    <row r="204" spans="1:3" x14ac:dyDescent="0.25">
      <c r="A204" s="5" t="s">
        <v>208</v>
      </c>
      <c r="B204" s="9">
        <v>112003</v>
      </c>
      <c r="C204" s="6" t="s">
        <v>268</v>
      </c>
    </row>
    <row r="205" spans="1:3" x14ac:dyDescent="0.25">
      <c r="A205" s="5" t="s">
        <v>209</v>
      </c>
      <c r="B205" s="9">
        <v>110608</v>
      </c>
      <c r="C205" s="6" t="s">
        <v>268</v>
      </c>
    </row>
    <row r="206" spans="1:3" x14ac:dyDescent="0.25">
      <c r="A206" s="5" t="s">
        <v>210</v>
      </c>
      <c r="B206" s="9">
        <v>106800</v>
      </c>
      <c r="C206" s="6" t="s">
        <v>273</v>
      </c>
    </row>
    <row r="207" spans="1:3" x14ac:dyDescent="0.25">
      <c r="A207" s="5" t="s">
        <v>211</v>
      </c>
      <c r="B207" s="9">
        <v>104578</v>
      </c>
      <c r="C207" s="6" t="s">
        <v>268</v>
      </c>
    </row>
    <row r="208" spans="1:3" x14ac:dyDescent="0.25">
      <c r="A208" s="5" t="s">
        <v>212</v>
      </c>
      <c r="B208" s="9">
        <v>104468</v>
      </c>
      <c r="C208" s="6" t="s">
        <v>268</v>
      </c>
    </row>
    <row r="209" spans="1:3" x14ac:dyDescent="0.25">
      <c r="A209" s="5" t="s">
        <v>213</v>
      </c>
      <c r="B209" s="9">
        <v>100651</v>
      </c>
      <c r="C209" s="6" t="s">
        <v>294</v>
      </c>
    </row>
    <row r="210" spans="1:3" x14ac:dyDescent="0.25">
      <c r="A210" s="5" t="s">
        <v>214</v>
      </c>
      <c r="B210" s="9">
        <v>97625</v>
      </c>
      <c r="C210" s="6" t="s">
        <v>272</v>
      </c>
    </row>
    <row r="211" spans="1:3" x14ac:dyDescent="0.25">
      <c r="A211" s="5" t="s">
        <v>215</v>
      </c>
      <c r="B211" s="9">
        <v>96453</v>
      </c>
      <c r="C211" s="6" t="s">
        <v>268</v>
      </c>
    </row>
    <row r="212" spans="1:3" x14ac:dyDescent="0.25">
      <c r="A212" s="5" t="s">
        <v>216</v>
      </c>
      <c r="B212" s="9">
        <v>83314</v>
      </c>
      <c r="C212" s="6" t="s">
        <v>295</v>
      </c>
    </row>
    <row r="213" spans="1:3" x14ac:dyDescent="0.25">
      <c r="A213" s="5" t="s">
        <v>217</v>
      </c>
      <c r="B213" s="9">
        <v>82376</v>
      </c>
      <c r="C213" s="6" t="s">
        <v>296</v>
      </c>
    </row>
    <row r="214" spans="1:3" x14ac:dyDescent="0.25">
      <c r="A214" s="5" t="s">
        <v>218</v>
      </c>
      <c r="B214" s="9">
        <v>78476</v>
      </c>
      <c r="C214" s="6" t="s">
        <v>296</v>
      </c>
    </row>
    <row r="215" spans="1:3" x14ac:dyDescent="0.25">
      <c r="A215" s="5" t="s">
        <v>219</v>
      </c>
      <c r="B215" s="9">
        <v>76177</v>
      </c>
      <c r="C215" s="6" t="s">
        <v>273</v>
      </c>
    </row>
    <row r="216" spans="1:3" x14ac:dyDescent="0.25">
      <c r="A216" s="5" t="s">
        <v>220</v>
      </c>
      <c r="B216" s="9">
        <v>71808</v>
      </c>
      <c r="C216" s="6" t="s">
        <v>268</v>
      </c>
    </row>
    <row r="217" spans="1:3" x14ac:dyDescent="0.25">
      <c r="A217" s="5" t="s">
        <v>221</v>
      </c>
      <c r="B217" s="9">
        <v>65813</v>
      </c>
      <c r="C217" s="6" t="s">
        <v>273</v>
      </c>
    </row>
    <row r="218" spans="1:3" x14ac:dyDescent="0.25">
      <c r="A218" s="5" t="s">
        <v>222</v>
      </c>
      <c r="B218" s="9">
        <v>64027</v>
      </c>
      <c r="C218" s="6" t="s">
        <v>268</v>
      </c>
    </row>
    <row r="219" spans="1:3" x14ac:dyDescent="0.25">
      <c r="A219" s="5" t="s">
        <v>223</v>
      </c>
      <c r="B219" s="9">
        <v>62506</v>
      </c>
      <c r="C219" s="6" t="s">
        <v>273</v>
      </c>
    </row>
    <row r="220" spans="1:3" x14ac:dyDescent="0.25">
      <c r="A220" s="5" t="s">
        <v>224</v>
      </c>
      <c r="B220" s="9">
        <v>56700</v>
      </c>
      <c r="C220" s="6" t="s">
        <v>281</v>
      </c>
    </row>
    <row r="221" spans="1:3" x14ac:dyDescent="0.25">
      <c r="A221" s="5" t="s">
        <v>225</v>
      </c>
      <c r="B221" s="9">
        <v>56200</v>
      </c>
      <c r="C221" s="6" t="s">
        <v>281</v>
      </c>
    </row>
    <row r="222" spans="1:3" x14ac:dyDescent="0.25">
      <c r="A222" s="5" t="s">
        <v>226</v>
      </c>
      <c r="B222" s="9">
        <v>56225</v>
      </c>
      <c r="C222" s="6" t="s">
        <v>268</v>
      </c>
    </row>
    <row r="223" spans="1:3" x14ac:dyDescent="0.25">
      <c r="A223" s="5" t="s">
        <v>227</v>
      </c>
      <c r="B223" s="9">
        <v>55500</v>
      </c>
      <c r="C223" s="6" t="s">
        <v>281</v>
      </c>
    </row>
    <row r="224" spans="1:3" x14ac:dyDescent="0.25">
      <c r="A224" s="5" t="s">
        <v>228</v>
      </c>
      <c r="B224" s="9">
        <v>53532</v>
      </c>
      <c r="C224" s="6" t="s">
        <v>297</v>
      </c>
    </row>
    <row r="225" spans="1:3" x14ac:dyDescent="0.25">
      <c r="A225" s="5" t="s">
        <v>229</v>
      </c>
      <c r="B225" s="9">
        <v>52823</v>
      </c>
      <c r="C225" s="6" t="s">
        <v>268</v>
      </c>
    </row>
    <row r="226" spans="1:3" x14ac:dyDescent="0.25">
      <c r="A226" s="5" t="s">
        <v>230</v>
      </c>
      <c r="B226" s="9">
        <v>52122</v>
      </c>
      <c r="C226" s="6" t="s">
        <v>282</v>
      </c>
    </row>
    <row r="227" spans="1:3" x14ac:dyDescent="0.25">
      <c r="A227" s="5" t="s">
        <v>231</v>
      </c>
      <c r="B227" s="9">
        <v>41369</v>
      </c>
      <c r="C227" s="6" t="s">
        <v>281</v>
      </c>
    </row>
    <row r="228" spans="1:3" x14ac:dyDescent="0.25">
      <c r="A228" s="5" t="s">
        <v>232</v>
      </c>
      <c r="B228" s="9">
        <v>40614</v>
      </c>
      <c r="C228" s="6" t="s">
        <v>267</v>
      </c>
    </row>
    <row r="229" spans="1:3" x14ac:dyDescent="0.25">
      <c r="A229" s="5" t="s">
        <v>233</v>
      </c>
      <c r="B229" s="9">
        <v>38380</v>
      </c>
      <c r="C229" s="6" t="s">
        <v>273</v>
      </c>
    </row>
    <row r="230" spans="1:3" x14ac:dyDescent="0.25">
      <c r="A230" s="5" t="s">
        <v>234</v>
      </c>
      <c r="B230" s="9">
        <v>38300</v>
      </c>
      <c r="C230" s="6" t="s">
        <v>273</v>
      </c>
    </row>
    <row r="231" spans="1:3" x14ac:dyDescent="0.25">
      <c r="A231" s="5" t="s">
        <v>235</v>
      </c>
      <c r="B231" s="9">
        <v>35746</v>
      </c>
      <c r="C231" s="6" t="s">
        <v>298</v>
      </c>
    </row>
    <row r="232" spans="1:3" x14ac:dyDescent="0.25">
      <c r="A232" s="5" t="s">
        <v>236</v>
      </c>
      <c r="B232" s="9">
        <v>33701</v>
      </c>
      <c r="C232" s="6" t="s">
        <v>268</v>
      </c>
    </row>
    <row r="233" spans="1:3" x14ac:dyDescent="0.25">
      <c r="A233" s="5" t="s">
        <v>237</v>
      </c>
      <c r="B233" s="9">
        <v>33524</v>
      </c>
      <c r="C233" s="6" t="s">
        <v>278</v>
      </c>
    </row>
    <row r="234" spans="1:3" x14ac:dyDescent="0.25">
      <c r="A234" s="5" t="s">
        <v>238</v>
      </c>
      <c r="B234" s="9">
        <v>30030</v>
      </c>
      <c r="C234" s="6" t="s">
        <v>268</v>
      </c>
    </row>
    <row r="235" spans="1:3" x14ac:dyDescent="0.25">
      <c r="A235" s="5" t="s">
        <v>239</v>
      </c>
      <c r="B235" s="9">
        <v>29013</v>
      </c>
      <c r="C235" s="6" t="s">
        <v>299</v>
      </c>
    </row>
    <row r="236" spans="1:3" x14ac:dyDescent="0.25">
      <c r="A236" s="5" t="s">
        <v>240</v>
      </c>
      <c r="B236" s="9">
        <v>18905</v>
      </c>
      <c r="C236" s="6" t="s">
        <v>292</v>
      </c>
    </row>
    <row r="237" spans="1:3" x14ac:dyDescent="0.25">
      <c r="A237" s="5" t="s">
        <v>241</v>
      </c>
      <c r="B237" s="9">
        <v>17900</v>
      </c>
      <c r="C237" s="6" t="s">
        <v>281</v>
      </c>
    </row>
    <row r="238" spans="1:3" x14ac:dyDescent="0.25">
      <c r="A238" s="5" t="s">
        <v>242</v>
      </c>
      <c r="B238" s="9">
        <v>15200</v>
      </c>
      <c r="C238" s="6" t="s">
        <v>281</v>
      </c>
    </row>
    <row r="239" spans="1:3" x14ac:dyDescent="0.25">
      <c r="A239" s="5" t="s">
        <v>243</v>
      </c>
      <c r="B239" s="9">
        <v>14869</v>
      </c>
      <c r="C239" s="6" t="s">
        <v>300</v>
      </c>
    </row>
    <row r="240" spans="1:3" ht="21" x14ac:dyDescent="0.25">
      <c r="A240" s="5" t="s">
        <v>244</v>
      </c>
      <c r="B240" s="9">
        <v>14700</v>
      </c>
      <c r="C240" s="7" t="s">
        <v>301</v>
      </c>
    </row>
    <row r="241" spans="1:3" x14ac:dyDescent="0.25">
      <c r="A241" s="5" t="s">
        <v>245</v>
      </c>
      <c r="B241" s="9">
        <v>11700</v>
      </c>
      <c r="C241" s="6" t="s">
        <v>281</v>
      </c>
    </row>
    <row r="242" spans="1:3" x14ac:dyDescent="0.25">
      <c r="A242" s="5" t="s">
        <v>246</v>
      </c>
      <c r="B242" s="9">
        <v>11000</v>
      </c>
      <c r="C242" s="6" t="s">
        <v>281</v>
      </c>
    </row>
    <row r="243" spans="1:3" x14ac:dyDescent="0.25">
      <c r="A243" s="5" t="s">
        <v>247</v>
      </c>
      <c r="B243" s="9">
        <v>10200</v>
      </c>
      <c r="C243" s="6" t="s">
        <v>281</v>
      </c>
    </row>
    <row r="244" spans="1:3" x14ac:dyDescent="0.25">
      <c r="A244" s="5" t="s">
        <v>248</v>
      </c>
      <c r="B244" s="9">
        <v>9793</v>
      </c>
      <c r="C244" s="6" t="s">
        <v>298</v>
      </c>
    </row>
    <row r="245" spans="1:3" x14ac:dyDescent="0.25">
      <c r="A245" s="5" t="s">
        <v>249</v>
      </c>
      <c r="B245" s="9">
        <v>6008</v>
      </c>
      <c r="C245" s="6" t="s">
        <v>298</v>
      </c>
    </row>
    <row r="246" spans="1:3" x14ac:dyDescent="0.25">
      <c r="A246" s="5" t="s">
        <v>250</v>
      </c>
      <c r="B246" s="9">
        <v>5633</v>
      </c>
      <c r="C246" s="6" t="s">
        <v>302</v>
      </c>
    </row>
    <row r="247" spans="1:3" x14ac:dyDescent="0.25">
      <c r="A247" s="5" t="s">
        <v>251</v>
      </c>
      <c r="B247" s="9">
        <v>4989</v>
      </c>
      <c r="C247" s="6" t="s">
        <v>268</v>
      </c>
    </row>
    <row r="248" spans="1:3" x14ac:dyDescent="0.25">
      <c r="A248" s="5" t="s">
        <v>252</v>
      </c>
      <c r="B248" s="9">
        <v>3198</v>
      </c>
      <c r="C248" s="6" t="s">
        <v>303</v>
      </c>
    </row>
    <row r="249" spans="1:3" x14ac:dyDescent="0.25">
      <c r="A249" s="5" t="s">
        <v>253</v>
      </c>
      <c r="B249" s="9">
        <v>3193</v>
      </c>
      <c r="C249" s="6" t="s">
        <v>298</v>
      </c>
    </row>
    <row r="250" spans="1:3" x14ac:dyDescent="0.25">
      <c r="A250" s="5" t="s">
        <v>254</v>
      </c>
      <c r="B250" s="9">
        <v>2562</v>
      </c>
      <c r="C250" s="6" t="s">
        <v>304</v>
      </c>
    </row>
    <row r="251" spans="1:3" x14ac:dyDescent="0.25">
      <c r="A251" s="5" t="s">
        <v>255</v>
      </c>
      <c r="B251" s="9">
        <v>1928</v>
      </c>
      <c r="C251" s="6" t="s">
        <v>274</v>
      </c>
    </row>
    <row r="252" spans="1:3" x14ac:dyDescent="0.25">
      <c r="A252" s="5" t="s">
        <v>256</v>
      </c>
      <c r="B252" s="9">
        <v>1811</v>
      </c>
      <c r="C252" s="6" t="s">
        <v>292</v>
      </c>
    </row>
    <row r="253" spans="1:3" x14ac:dyDescent="0.25">
      <c r="A253" s="5" t="s">
        <v>257</v>
      </c>
      <c r="B253" s="9">
        <v>1756</v>
      </c>
      <c r="C253" s="6" t="s">
        <v>274</v>
      </c>
    </row>
    <row r="254" spans="1:3" x14ac:dyDescent="0.25">
      <c r="A254" s="5" t="s">
        <v>258</v>
      </c>
      <c r="B254" s="9">
        <v>1520</v>
      </c>
      <c r="C254" s="6" t="s">
        <v>281</v>
      </c>
    </row>
    <row r="255" spans="1:3" x14ac:dyDescent="0.25">
      <c r="A255" s="5" t="s">
        <v>259</v>
      </c>
      <c r="B255" s="9">
        <v>1400</v>
      </c>
      <c r="C255" s="6" t="s">
        <v>281</v>
      </c>
    </row>
    <row r="256" spans="1:3" x14ac:dyDescent="0.25">
      <c r="A256" s="5" t="s">
        <v>260</v>
      </c>
      <c r="B256" s="9">
        <v>799</v>
      </c>
      <c r="C256" s="6" t="s">
        <v>268</v>
      </c>
    </row>
    <row r="257" spans="1:3" x14ac:dyDescent="0.25">
      <c r="A257" s="5" t="s">
        <v>261</v>
      </c>
      <c r="B257" s="9">
        <v>538</v>
      </c>
      <c r="C257" s="6" t="s">
        <v>274</v>
      </c>
    </row>
    <row r="258" spans="1:3" x14ac:dyDescent="0.25">
      <c r="A258" s="5" t="s">
        <v>262</v>
      </c>
      <c r="B258" s="9">
        <v>188</v>
      </c>
      <c r="C258" s="6" t="s">
        <v>305</v>
      </c>
    </row>
    <row r="259" spans="1:3" x14ac:dyDescent="0.25">
      <c r="A259" s="5" t="s">
        <v>263</v>
      </c>
      <c r="B259" s="9">
        <v>140</v>
      </c>
      <c r="C259" s="6" t="s">
        <v>306</v>
      </c>
    </row>
    <row r="260" spans="1:3" x14ac:dyDescent="0.25">
      <c r="A260" s="5" t="s">
        <v>264</v>
      </c>
      <c r="B260" s="9">
        <v>50</v>
      </c>
      <c r="C260" s="6" t="s">
        <v>269</v>
      </c>
    </row>
    <row r="261" spans="1:3" x14ac:dyDescent="0.25">
      <c r="A261" s="5" t="s">
        <v>265</v>
      </c>
      <c r="B261" s="9">
        <v>40</v>
      </c>
      <c r="C261" s="6" t="s">
        <v>305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Diagramok</vt:lpstr>
      </vt:variant>
      <vt:variant>
        <vt:i4>1</vt:i4>
      </vt:variant>
    </vt:vector>
  </HeadingPairs>
  <TitlesOfParts>
    <vt:vector size="3" baseType="lpstr">
      <vt:lpstr>állomány</vt:lpstr>
      <vt:lpstr>népesség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ver52</dc:creator>
  <cp:lastModifiedBy>ver52</cp:lastModifiedBy>
  <dcterms:created xsi:type="dcterms:W3CDTF">2019-12-12T14:50:52Z</dcterms:created>
  <dcterms:modified xsi:type="dcterms:W3CDTF">2019-12-12T15:58:40Z</dcterms:modified>
</cp:coreProperties>
</file>