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BO\Y2-S1\FRA231_RMX\LAB\Lab2\"/>
    </mc:Choice>
  </mc:AlternateContent>
  <xr:revisionPtr revIDLastSave="0" documentId="13_ncr:1_{FE3B4E88-5BF1-4414-B04C-78021E2D0D4B}" xr6:coauthVersionLast="47" xr6:coauthVersionMax="47" xr10:uidLastSave="{00000000-0000-0000-0000-000000000000}"/>
  <bookViews>
    <workbookView xWindow="-120" yWindow="-120" windowWidth="29040" windowHeight="15720" activeTab="5" xr2:uid="{D9E1CE8C-A61A-42BE-80E8-47BEFA40C67C}"/>
  </bookViews>
  <sheets>
    <sheet name="PWM" sheetId="1" r:id="rId1"/>
    <sheet name="PWMall" sheetId="3" r:id="rId2"/>
    <sheet name="Hz" sheetId="2" r:id="rId3"/>
    <sheet name="Hzall" sheetId="5" r:id="rId4"/>
    <sheet name="RPMall" sheetId="4" r:id="rId5"/>
    <sheet name="Summary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6" l="1"/>
  <c r="H53" i="6"/>
  <c r="H52" i="6"/>
  <c r="H51" i="6"/>
  <c r="H50" i="6"/>
  <c r="H49" i="6"/>
  <c r="H48" i="6"/>
  <c r="H47" i="6"/>
  <c r="H46" i="6"/>
  <c r="H45" i="6"/>
  <c r="H44" i="6"/>
  <c r="H32" i="6"/>
  <c r="H33" i="6"/>
  <c r="H34" i="6"/>
  <c r="H35" i="6"/>
  <c r="H36" i="6"/>
  <c r="H37" i="6"/>
  <c r="H38" i="6"/>
  <c r="H39" i="6"/>
  <c r="H40" i="6"/>
  <c r="H41" i="6"/>
  <c r="H31" i="6"/>
  <c r="AO20" i="1"/>
  <c r="AO19" i="1"/>
  <c r="AO18" i="1"/>
  <c r="AO17" i="1"/>
  <c r="AO16" i="1"/>
  <c r="AO7" i="1"/>
  <c r="AO6" i="1"/>
  <c r="AO5" i="1"/>
  <c r="AO4" i="1"/>
  <c r="AO3" i="1"/>
  <c r="AK7" i="1"/>
  <c r="AK6" i="1"/>
  <c r="AK5" i="1"/>
  <c r="AK4" i="1"/>
  <c r="AK3" i="1"/>
  <c r="AK20" i="1"/>
  <c r="AK19" i="1"/>
  <c r="AK18" i="1"/>
  <c r="AK17" i="1"/>
  <c r="AK16" i="1"/>
  <c r="AG20" i="1"/>
  <c r="AG19" i="1"/>
  <c r="AG18" i="1"/>
  <c r="AG17" i="1"/>
  <c r="AG16" i="1"/>
  <c r="AG7" i="1"/>
  <c r="AG6" i="1"/>
  <c r="AG5" i="1"/>
  <c r="AG4" i="1"/>
  <c r="AG3" i="1"/>
  <c r="AC20" i="1"/>
  <c r="AC19" i="1"/>
  <c r="AC18" i="1"/>
  <c r="AC17" i="1"/>
  <c r="AC16" i="1"/>
  <c r="AC7" i="1"/>
  <c r="AC6" i="1"/>
  <c r="AC5" i="1"/>
  <c r="AC4" i="1"/>
  <c r="AC3" i="1"/>
  <c r="Y20" i="1"/>
  <c r="Y19" i="1"/>
  <c r="Y18" i="1"/>
  <c r="Y17" i="1"/>
  <c r="Y16" i="1"/>
  <c r="Y7" i="1"/>
  <c r="Y6" i="1"/>
  <c r="Y5" i="1"/>
  <c r="Y4" i="1"/>
  <c r="Y3" i="1"/>
  <c r="U20" i="1"/>
  <c r="U19" i="1"/>
  <c r="U18" i="1"/>
  <c r="U17" i="1"/>
  <c r="U16" i="1"/>
  <c r="U7" i="1"/>
  <c r="U6" i="1"/>
  <c r="U5" i="1"/>
  <c r="U4" i="1"/>
  <c r="U3" i="1"/>
  <c r="Q7" i="1"/>
  <c r="Q6" i="1"/>
  <c r="Q5" i="1"/>
  <c r="Q4" i="1"/>
  <c r="Q3" i="1"/>
  <c r="Q20" i="1"/>
  <c r="Q19" i="1"/>
  <c r="Q18" i="1"/>
  <c r="Q17" i="1"/>
  <c r="Q16" i="1"/>
  <c r="M20" i="1"/>
  <c r="M19" i="1"/>
  <c r="M18" i="1"/>
  <c r="M17" i="1"/>
  <c r="M16" i="1"/>
  <c r="M7" i="1"/>
  <c r="M6" i="1"/>
  <c r="M5" i="1"/>
  <c r="M4" i="1"/>
  <c r="M3" i="1"/>
  <c r="I20" i="1"/>
  <c r="I19" i="1"/>
  <c r="I18" i="1"/>
  <c r="I17" i="1"/>
  <c r="I16" i="1"/>
  <c r="I4" i="1"/>
  <c r="I5" i="1"/>
  <c r="I6" i="1"/>
  <c r="I7" i="1"/>
  <c r="I3" i="1"/>
  <c r="E17" i="1"/>
  <c r="E18" i="1"/>
  <c r="E19" i="1"/>
  <c r="E20" i="1"/>
  <c r="E16" i="1"/>
  <c r="E3" i="1"/>
  <c r="E4" i="1"/>
  <c r="E5" i="1"/>
  <c r="E6" i="1"/>
  <c r="E7" i="1"/>
  <c r="I16" i="6"/>
  <c r="I17" i="6"/>
  <c r="I18" i="6"/>
  <c r="I19" i="6"/>
  <c r="I20" i="6"/>
  <c r="I21" i="6"/>
  <c r="I22" i="6"/>
  <c r="I23" i="6"/>
  <c r="I24" i="6"/>
  <c r="I25" i="6"/>
  <c r="I15" i="6"/>
  <c r="I2" i="6"/>
  <c r="H16" i="6"/>
  <c r="H17" i="6"/>
  <c r="H18" i="6"/>
  <c r="H19" i="6"/>
  <c r="H20" i="6"/>
  <c r="H21" i="6"/>
  <c r="H22" i="6"/>
  <c r="H23" i="6"/>
  <c r="H24" i="6"/>
  <c r="H25" i="6"/>
  <c r="H15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2" i="6"/>
  <c r="B22" i="2"/>
  <c r="H22" i="2"/>
  <c r="E22" i="2"/>
  <c r="K22" i="2"/>
  <c r="N22" i="2"/>
  <c r="Q22" i="2"/>
  <c r="T22" i="2"/>
  <c r="W22" i="2"/>
  <c r="AC22" i="2"/>
  <c r="Z22" i="2"/>
  <c r="Z10" i="2"/>
  <c r="AC10" i="2"/>
  <c r="W10" i="2"/>
  <c r="T10" i="2"/>
  <c r="Q10" i="2"/>
  <c r="N10" i="2"/>
  <c r="K10" i="2"/>
  <c r="H10" i="2"/>
  <c r="E10" i="2"/>
  <c r="B10" i="2"/>
  <c r="C21" i="1"/>
  <c r="B21" i="1"/>
  <c r="B23" i="1" s="1"/>
  <c r="H21" i="1"/>
  <c r="G21" i="1"/>
  <c r="G23" i="1" s="1"/>
  <c r="L21" i="1"/>
  <c r="K21" i="1"/>
  <c r="K23" i="1" s="1"/>
  <c r="T21" i="1"/>
  <c r="S21" i="1"/>
  <c r="P21" i="1"/>
  <c r="O21" i="1"/>
  <c r="O23" i="1" s="1"/>
  <c r="X21" i="1"/>
  <c r="W21" i="1"/>
  <c r="W23" i="1" s="1"/>
  <c r="AB21" i="1"/>
  <c r="AA21" i="1"/>
  <c r="AF21" i="1"/>
  <c r="AE21" i="1"/>
  <c r="AE23" i="1" s="1"/>
  <c r="AJ21" i="1"/>
  <c r="AI21" i="1"/>
  <c r="AN21" i="1"/>
  <c r="AM21" i="1"/>
  <c r="AM23" i="1" s="1"/>
  <c r="AN8" i="1"/>
  <c r="AM8" i="1"/>
  <c r="AM10" i="1" s="1"/>
  <c r="AJ8" i="1"/>
  <c r="AI8" i="1"/>
  <c r="AI10" i="1" s="1"/>
  <c r="AF8" i="1"/>
  <c r="AE8" i="1"/>
  <c r="AE10" i="1" s="1"/>
  <c r="AB8" i="1"/>
  <c r="AA8" i="1"/>
  <c r="AA10" i="1" s="1"/>
  <c r="X8" i="1"/>
  <c r="W8" i="1"/>
  <c r="W10" i="1" s="1"/>
  <c r="T8" i="1"/>
  <c r="S8" i="1"/>
  <c r="P8" i="1"/>
  <c r="O8" i="1"/>
  <c r="O10" i="1" s="1"/>
  <c r="K10" i="1"/>
  <c r="L8" i="1"/>
  <c r="K8" i="1"/>
  <c r="H8" i="1"/>
  <c r="G8" i="1"/>
  <c r="B8" i="1"/>
  <c r="C8" i="1"/>
  <c r="B8" i="2"/>
  <c r="B20" i="2"/>
  <c r="E20" i="2"/>
  <c r="H20" i="2"/>
  <c r="E8" i="2"/>
  <c r="K20" i="2"/>
  <c r="N20" i="2"/>
  <c r="Q20" i="2"/>
  <c r="T20" i="2"/>
  <c r="W20" i="2"/>
  <c r="Z20" i="2"/>
  <c r="AC20" i="2"/>
  <c r="W8" i="2"/>
  <c r="Z8" i="2"/>
  <c r="AC8" i="2"/>
  <c r="T8" i="2"/>
  <c r="Q8" i="2"/>
  <c r="N8" i="2"/>
  <c r="K8" i="2"/>
  <c r="H8" i="2"/>
  <c r="AI23" i="1" l="1"/>
  <c r="B10" i="1"/>
  <c r="G10" i="1"/>
  <c r="AA23" i="1"/>
  <c r="S10" i="1"/>
  <c r="S23" i="1"/>
</calcChain>
</file>

<file path=xl/sharedStrings.xml><?xml version="1.0" encoding="utf-8"?>
<sst xmlns="http://schemas.openxmlformats.org/spreadsheetml/2006/main" count="106" uniqueCount="20">
  <si>
    <t>On</t>
  </si>
  <si>
    <t>Period</t>
  </si>
  <si>
    <t>Hz</t>
  </si>
  <si>
    <t>ns</t>
  </si>
  <si>
    <t>P</t>
  </si>
  <si>
    <t>N</t>
  </si>
  <si>
    <t>RPM Input</t>
  </si>
  <si>
    <t>Hz #1</t>
  </si>
  <si>
    <t>Hz #2</t>
  </si>
  <si>
    <t>Hz #3</t>
  </si>
  <si>
    <t>Hz #4</t>
  </si>
  <si>
    <t>Hz #5</t>
  </si>
  <si>
    <t>Hz Average</t>
  </si>
  <si>
    <t>RPM Calculated</t>
  </si>
  <si>
    <t>Duty Cycle #1</t>
  </si>
  <si>
    <t>Duty Cycle #2</t>
  </si>
  <si>
    <t>Duty Cycle #3</t>
  </si>
  <si>
    <t>Duty Cycle #4</t>
  </si>
  <si>
    <t>Duty Cycle #5</t>
  </si>
  <si>
    <t>Duty Cycle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</si>
</sst>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In-Out Comparison (CCW)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RPM 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Summary!$H$2:$H$12</c:f>
              <c:numCache>
                <c:formatCode>General</c:formatCode>
                <c:ptCount val="11"/>
                <c:pt idx="0">
                  <c:v>0</c:v>
                </c:pt>
                <c:pt idx="1">
                  <c:v>177.26000000000002</c:v>
                </c:pt>
                <c:pt idx="2">
                  <c:v>233.2</c:v>
                </c:pt>
                <c:pt idx="3">
                  <c:v>352.18</c:v>
                </c:pt>
                <c:pt idx="4">
                  <c:v>465.58000000000004</c:v>
                </c:pt>
                <c:pt idx="5">
                  <c:v>583.43999999999994</c:v>
                </c:pt>
                <c:pt idx="6">
                  <c:v>704.6</c:v>
                </c:pt>
                <c:pt idx="7">
                  <c:v>809.9</c:v>
                </c:pt>
                <c:pt idx="8">
                  <c:v>934.98000000000013</c:v>
                </c:pt>
                <c:pt idx="9">
                  <c:v>1031.4000000000001</c:v>
                </c:pt>
                <c:pt idx="10">
                  <c:v>1140.5999999999999</c:v>
                </c:pt>
              </c:numCache>
            </c:numRef>
          </c:xVal>
          <c:yVal>
            <c:numRef>
              <c:f>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8C-4B70-9855-32040AF676DD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RPM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Summary!$H$2:$H$12</c:f>
              <c:numCache>
                <c:formatCode>General</c:formatCode>
                <c:ptCount val="11"/>
                <c:pt idx="0">
                  <c:v>0</c:v>
                </c:pt>
                <c:pt idx="1">
                  <c:v>177.26000000000002</c:v>
                </c:pt>
                <c:pt idx="2">
                  <c:v>233.2</c:v>
                </c:pt>
                <c:pt idx="3">
                  <c:v>352.18</c:v>
                </c:pt>
                <c:pt idx="4">
                  <c:v>465.58000000000004</c:v>
                </c:pt>
                <c:pt idx="5">
                  <c:v>583.43999999999994</c:v>
                </c:pt>
                <c:pt idx="6">
                  <c:v>704.6</c:v>
                </c:pt>
                <c:pt idx="7">
                  <c:v>809.9</c:v>
                </c:pt>
                <c:pt idx="8">
                  <c:v>934.98000000000013</c:v>
                </c:pt>
                <c:pt idx="9">
                  <c:v>1031.4000000000001</c:v>
                </c:pt>
                <c:pt idx="10">
                  <c:v>1140.5999999999999</c:v>
                </c:pt>
              </c:numCache>
            </c:numRef>
          </c:xVal>
          <c:yVal>
            <c:numRef>
              <c:f>Summary!$I$2:$I$12</c:f>
              <c:numCache>
                <c:formatCode>General</c:formatCode>
                <c:ptCount val="11"/>
                <c:pt idx="0">
                  <c:v>0</c:v>
                </c:pt>
                <c:pt idx="1">
                  <c:v>1519.37</c:v>
                </c:pt>
                <c:pt idx="2">
                  <c:v>1998.86</c:v>
                </c:pt>
                <c:pt idx="3">
                  <c:v>3018.69</c:v>
                </c:pt>
                <c:pt idx="4">
                  <c:v>3990.69</c:v>
                </c:pt>
                <c:pt idx="5">
                  <c:v>5000.91</c:v>
                </c:pt>
                <c:pt idx="6">
                  <c:v>6039.43</c:v>
                </c:pt>
                <c:pt idx="7">
                  <c:v>6942</c:v>
                </c:pt>
                <c:pt idx="8">
                  <c:v>8014.11</c:v>
                </c:pt>
                <c:pt idx="9">
                  <c:v>8840.57</c:v>
                </c:pt>
                <c:pt idx="10">
                  <c:v>9776.57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8C-4B70-9855-32040AF6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In-Out Comparison (CW)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RPM 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Summary!$H$15:$H$25</c:f>
              <c:numCache>
                <c:formatCode>General</c:formatCode>
                <c:ptCount val="11"/>
                <c:pt idx="0">
                  <c:v>0</c:v>
                </c:pt>
                <c:pt idx="1">
                  <c:v>170.28000000000003</c:v>
                </c:pt>
                <c:pt idx="2">
                  <c:v>233.3</c:v>
                </c:pt>
                <c:pt idx="3">
                  <c:v>349.44</c:v>
                </c:pt>
                <c:pt idx="4">
                  <c:v>467.73999999999995</c:v>
                </c:pt>
                <c:pt idx="5">
                  <c:v>583.29999999999995</c:v>
                </c:pt>
                <c:pt idx="6">
                  <c:v>695.6</c:v>
                </c:pt>
                <c:pt idx="7">
                  <c:v>817.28</c:v>
                </c:pt>
                <c:pt idx="8">
                  <c:v>985.4</c:v>
                </c:pt>
                <c:pt idx="9">
                  <c:v>1041</c:v>
                </c:pt>
                <c:pt idx="10">
                  <c:v>1118.2</c:v>
                </c:pt>
              </c:numCache>
            </c:numRef>
          </c:xVal>
          <c:yVal>
            <c:numRef>
              <c:f>Summary!$A$15:$A$25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F92-83EB-E0A5F1C74FF0}"/>
            </c:ext>
          </c:extLst>
        </c:ser>
        <c:ser>
          <c:idx val="1"/>
          <c:order val="1"/>
          <c:tx>
            <c:strRef>
              <c:f>Summary!$I$14</c:f>
              <c:strCache>
                <c:ptCount val="1"/>
                <c:pt idx="0">
                  <c:v>RPM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Summary!$H$15:$H$25</c:f>
              <c:numCache>
                <c:formatCode>General</c:formatCode>
                <c:ptCount val="11"/>
                <c:pt idx="0">
                  <c:v>0</c:v>
                </c:pt>
                <c:pt idx="1">
                  <c:v>170.28000000000003</c:v>
                </c:pt>
                <c:pt idx="2">
                  <c:v>233.3</c:v>
                </c:pt>
                <c:pt idx="3">
                  <c:v>349.44</c:v>
                </c:pt>
                <c:pt idx="4">
                  <c:v>467.73999999999995</c:v>
                </c:pt>
                <c:pt idx="5">
                  <c:v>583.29999999999995</c:v>
                </c:pt>
                <c:pt idx="6">
                  <c:v>695.6</c:v>
                </c:pt>
                <c:pt idx="7">
                  <c:v>817.28</c:v>
                </c:pt>
                <c:pt idx="8">
                  <c:v>985.4</c:v>
                </c:pt>
                <c:pt idx="9">
                  <c:v>1041</c:v>
                </c:pt>
                <c:pt idx="10">
                  <c:v>1118.2</c:v>
                </c:pt>
              </c:numCache>
            </c:numRef>
          </c:xVal>
          <c:yVal>
            <c:numRef>
              <c:f>Summary!$I$15:$I$25</c:f>
              <c:numCache>
                <c:formatCode>General</c:formatCode>
                <c:ptCount val="11"/>
                <c:pt idx="0">
                  <c:v>0</c:v>
                </c:pt>
                <c:pt idx="1">
                  <c:v>1459.54</c:v>
                </c:pt>
                <c:pt idx="2">
                  <c:v>1999.71</c:v>
                </c:pt>
                <c:pt idx="3">
                  <c:v>2995.2</c:v>
                </c:pt>
                <c:pt idx="4">
                  <c:v>4009.2</c:v>
                </c:pt>
                <c:pt idx="5">
                  <c:v>4999.71</c:v>
                </c:pt>
                <c:pt idx="6">
                  <c:v>5962.29</c:v>
                </c:pt>
                <c:pt idx="7">
                  <c:v>7005.26</c:v>
                </c:pt>
                <c:pt idx="8">
                  <c:v>8446.2900000000009</c:v>
                </c:pt>
                <c:pt idx="9">
                  <c:v>8922.86</c:v>
                </c:pt>
                <c:pt idx="10">
                  <c:v>9584.57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9-4F92-83EB-E0A5F1C7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In </a:t>
            </a:r>
            <a:r>
              <a:rPr lang="en-US" baseline="0"/>
              <a:t>- Duty Cycle </a:t>
            </a:r>
            <a:r>
              <a:rPr lang="en-US"/>
              <a:t>(CCW)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Summary!$H$30</c:f>
              <c:strCache>
                <c:ptCount val="1"/>
                <c:pt idx="0">
                  <c:v>Duty Cycle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Summary!$A$31:$A$41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Summary!$H$31:$H$41</c:f>
              <c:numCache>
                <c:formatCode>General</c:formatCode>
                <c:ptCount val="11"/>
                <c:pt idx="0">
                  <c:v>0</c:v>
                </c:pt>
                <c:pt idx="1">
                  <c:v>13.83</c:v>
                </c:pt>
                <c:pt idx="2">
                  <c:v>20</c:v>
                </c:pt>
                <c:pt idx="3">
                  <c:v>26.33</c:v>
                </c:pt>
                <c:pt idx="4">
                  <c:v>33.520000000000003</c:v>
                </c:pt>
                <c:pt idx="5">
                  <c:v>40.119999999999997</c:v>
                </c:pt>
                <c:pt idx="6">
                  <c:v>46.22</c:v>
                </c:pt>
                <c:pt idx="7">
                  <c:v>53.78</c:v>
                </c:pt>
                <c:pt idx="8">
                  <c:v>59.78</c:v>
                </c:pt>
                <c:pt idx="9">
                  <c:v>65.64</c:v>
                </c:pt>
                <c:pt idx="10">
                  <c:v>70.91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1D-46B7-AF36-253ECD0F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In </a:t>
            </a:r>
            <a:r>
              <a:rPr lang="en-US" baseline="0"/>
              <a:t>- Duty Cycle </a:t>
            </a:r>
            <a:r>
              <a:rPr lang="en-US"/>
              <a:t>(CCW)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Summary!$H$43</c:f>
              <c:strCache>
                <c:ptCount val="1"/>
                <c:pt idx="0">
                  <c:v>Duty Cycle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Summary!$A$44:$A$54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Summary!$H$44:$H$54</c:f>
              <c:numCache>
                <c:formatCode>General</c:formatCode>
                <c:ptCount val="11"/>
                <c:pt idx="0">
                  <c:v>0</c:v>
                </c:pt>
                <c:pt idx="1">
                  <c:v>13.92</c:v>
                </c:pt>
                <c:pt idx="2">
                  <c:v>17.82</c:v>
                </c:pt>
                <c:pt idx="3">
                  <c:v>24.37</c:v>
                </c:pt>
                <c:pt idx="4">
                  <c:v>30.47</c:v>
                </c:pt>
                <c:pt idx="5">
                  <c:v>40.229999999999997</c:v>
                </c:pt>
                <c:pt idx="6">
                  <c:v>46.22</c:v>
                </c:pt>
                <c:pt idx="7">
                  <c:v>53.35</c:v>
                </c:pt>
                <c:pt idx="8">
                  <c:v>61.63</c:v>
                </c:pt>
                <c:pt idx="9">
                  <c:v>64.72</c:v>
                </c:pt>
                <c:pt idx="10">
                  <c:v>69.09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2-4DFC-BE5C-8F2BA87C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Out </a:t>
            </a:r>
            <a:r>
              <a:rPr lang="en-US" baseline="0"/>
              <a:t>- Duty Cycle </a:t>
            </a:r>
            <a:r>
              <a:rPr lang="en-US"/>
              <a:t>(CCW)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Summary!$H$30</c:f>
              <c:strCache>
                <c:ptCount val="1"/>
                <c:pt idx="0">
                  <c:v>Duty Cycle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Summary!$I$2:$I$12</c:f>
              <c:numCache>
                <c:formatCode>General</c:formatCode>
                <c:ptCount val="11"/>
                <c:pt idx="0">
                  <c:v>0</c:v>
                </c:pt>
                <c:pt idx="1">
                  <c:v>1519.37</c:v>
                </c:pt>
                <c:pt idx="2">
                  <c:v>1998.86</c:v>
                </c:pt>
                <c:pt idx="3">
                  <c:v>3018.69</c:v>
                </c:pt>
                <c:pt idx="4">
                  <c:v>3990.69</c:v>
                </c:pt>
                <c:pt idx="5">
                  <c:v>5000.91</c:v>
                </c:pt>
                <c:pt idx="6">
                  <c:v>6039.43</c:v>
                </c:pt>
                <c:pt idx="7">
                  <c:v>6942</c:v>
                </c:pt>
                <c:pt idx="8">
                  <c:v>8014.11</c:v>
                </c:pt>
                <c:pt idx="9">
                  <c:v>8840.57</c:v>
                </c:pt>
                <c:pt idx="10">
                  <c:v>9776.57</c:v>
                </c:pt>
              </c:numCache>
            </c:numRef>
          </c:xVal>
          <c:yVal>
            <c:numRef>
              <c:f>Summary!$H$31:$H$41</c:f>
              <c:numCache>
                <c:formatCode>General</c:formatCode>
                <c:ptCount val="11"/>
                <c:pt idx="0">
                  <c:v>0</c:v>
                </c:pt>
                <c:pt idx="1">
                  <c:v>13.83</c:v>
                </c:pt>
                <c:pt idx="2">
                  <c:v>20</c:v>
                </c:pt>
                <c:pt idx="3">
                  <c:v>26.33</c:v>
                </c:pt>
                <c:pt idx="4">
                  <c:v>33.520000000000003</c:v>
                </c:pt>
                <c:pt idx="5">
                  <c:v>40.119999999999997</c:v>
                </c:pt>
                <c:pt idx="6">
                  <c:v>46.22</c:v>
                </c:pt>
                <c:pt idx="7">
                  <c:v>53.78</c:v>
                </c:pt>
                <c:pt idx="8">
                  <c:v>59.78</c:v>
                </c:pt>
                <c:pt idx="9">
                  <c:v>65.64</c:v>
                </c:pt>
                <c:pt idx="10">
                  <c:v>70.91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6-44BE-A3C1-B9F2649C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Out </a:t>
            </a:r>
            <a:r>
              <a:rPr lang="en-US" baseline="0"/>
              <a:t>- Duty Cycle </a:t>
            </a:r>
            <a:r>
              <a:rPr lang="en-US"/>
              <a:t>(CCW)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Summary!$H$43</c:f>
              <c:strCache>
                <c:ptCount val="1"/>
                <c:pt idx="0">
                  <c:v>Duty Cycle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Summary!$I$15:$I$25</c:f>
              <c:numCache>
                <c:formatCode>General</c:formatCode>
                <c:ptCount val="11"/>
                <c:pt idx="0">
                  <c:v>0</c:v>
                </c:pt>
                <c:pt idx="1">
                  <c:v>1459.54</c:v>
                </c:pt>
                <c:pt idx="2">
                  <c:v>1999.71</c:v>
                </c:pt>
                <c:pt idx="3">
                  <c:v>2995.2</c:v>
                </c:pt>
                <c:pt idx="4">
                  <c:v>4009.2</c:v>
                </c:pt>
                <c:pt idx="5">
                  <c:v>4999.71</c:v>
                </c:pt>
                <c:pt idx="6">
                  <c:v>5962.29</c:v>
                </c:pt>
                <c:pt idx="7">
                  <c:v>7005.26</c:v>
                </c:pt>
                <c:pt idx="8">
                  <c:v>8446.2900000000009</c:v>
                </c:pt>
                <c:pt idx="9">
                  <c:v>8922.86</c:v>
                </c:pt>
                <c:pt idx="10">
                  <c:v>9584.57</c:v>
                </c:pt>
              </c:numCache>
            </c:numRef>
          </c:xVal>
          <c:yVal>
            <c:numRef>
              <c:f>Summary!$H$44:$H$54</c:f>
              <c:numCache>
                <c:formatCode>General</c:formatCode>
                <c:ptCount val="11"/>
                <c:pt idx="0">
                  <c:v>0</c:v>
                </c:pt>
                <c:pt idx="1">
                  <c:v>13.92</c:v>
                </c:pt>
                <c:pt idx="2">
                  <c:v>17.82</c:v>
                </c:pt>
                <c:pt idx="3">
                  <c:v>24.37</c:v>
                </c:pt>
                <c:pt idx="4">
                  <c:v>30.47</c:v>
                </c:pt>
                <c:pt idx="5">
                  <c:v>40.229999999999997</c:v>
                </c:pt>
                <c:pt idx="6">
                  <c:v>46.22</c:v>
                </c:pt>
                <c:pt idx="7">
                  <c:v>53.35</c:v>
                </c:pt>
                <c:pt idx="8">
                  <c:v>61.63</c:v>
                </c:pt>
                <c:pt idx="9">
                  <c:v>64.72</c:v>
                </c:pt>
                <c:pt idx="10">
                  <c:v>69.09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6-4B88-B829-C12EE90F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69456"/>
        <c:axId val="944044016"/>
      </c:scatterChart>
      <c:valAx>
        <c:axId val="9440694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4016"/>
        <c:crosses val="autoZero"/>
        <c:crossBetween val="midCat"/>
      </c:valAx>
      <c:valAx>
        <c:axId val="94404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28575</xdr:rowOff>
    </xdr:from>
    <xdr:to>
      <xdr:col>18</xdr:col>
      <xdr:colOff>590550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19AB3-0CE1-9DB4-22D7-640DBBFB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277091</xdr:colOff>
      <xdr:row>1</xdr:row>
      <xdr:rowOff>34636</xdr:rowOff>
    </xdr:from>
    <xdr:to>
      <xdr:col>28</xdr:col>
      <xdr:colOff>251980</xdr:colOff>
      <xdr:row>25</xdr:row>
      <xdr:rowOff>167986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33EC9-8753-4E15-86D3-B2B211C77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588818</xdr:colOff>
      <xdr:row>29</xdr:row>
      <xdr:rowOff>17318</xdr:rowOff>
    </xdr:from>
    <xdr:to>
      <xdr:col>18</xdr:col>
      <xdr:colOff>563707</xdr:colOff>
      <xdr:row>53</xdr:row>
      <xdr:rowOff>150668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FB0AA-A95B-4830-A0CF-CB0238FE6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258535</xdr:colOff>
      <xdr:row>29</xdr:row>
      <xdr:rowOff>40821</xdr:rowOff>
    </xdr:from>
    <xdr:to>
      <xdr:col>28</xdr:col>
      <xdr:colOff>233425</xdr:colOff>
      <xdr:row>53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197A5-E432-408A-A32D-E249CA968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55</xdr:row>
      <xdr:rowOff>68036</xdr:rowOff>
    </xdr:from>
    <xdr:to>
      <xdr:col>18</xdr:col>
      <xdr:colOff>587211</xdr:colOff>
      <xdr:row>80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2D3734-2C14-42E0-A25D-3853CB534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282039</xdr:colOff>
      <xdr:row>55</xdr:row>
      <xdr:rowOff>91539</xdr:rowOff>
    </xdr:from>
    <xdr:to>
      <xdr:col>28</xdr:col>
      <xdr:colOff>256929</xdr:colOff>
      <xdr:row>80</xdr:row>
      <xdr:rowOff>34389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610F7-44A1-4B1F-B320-189A4DA26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6A63-ADBB-46CD-96F5-079B76C90A13}">
  <dimension ref="A1:AO37"/>
  <sheetViews>
    <sheetView topLeftCell="M1" workbookViewId="0">
      <selection activeCell="AO16" activeCellId="9" sqref="E16:E20 I16:I20 M16:M20 Q16:Q20 U16:U20 Y16:Y20 AC16:AC20 AG16:AG20 AK16:AK20 AO16:AO20"/>
    </sheetView>
  </sheetViews>
  <sheetFormatPr defaultRowHeight="15" x14ac:dyDescent="0.25"/>
  <cols>
    <col min="1" max="1" width="3.85546875" customWidth="1"/>
  </cols>
  <sheetData>
    <row r="1" spans="1:41" x14ac:dyDescent="0.25">
      <c r="B1" s="6">
        <v>1</v>
      </c>
      <c r="C1" s="6"/>
      <c r="G1" s="6">
        <v>0.9</v>
      </c>
      <c r="H1" s="6"/>
      <c r="K1" s="6">
        <v>0.8</v>
      </c>
      <c r="L1" s="6"/>
      <c r="O1" s="6">
        <v>0.7</v>
      </c>
      <c r="P1" s="6"/>
      <c r="S1" s="6">
        <v>0.6</v>
      </c>
      <c r="T1" s="6"/>
      <c r="W1" s="6">
        <v>0.5</v>
      </c>
      <c r="X1" s="6"/>
      <c r="AA1" s="6">
        <v>0.4</v>
      </c>
      <c r="AB1" s="6"/>
      <c r="AE1" s="6">
        <v>0.3</v>
      </c>
      <c r="AF1" s="6"/>
      <c r="AI1" s="6">
        <v>0.2</v>
      </c>
      <c r="AJ1" s="6"/>
      <c r="AM1" s="6">
        <v>0.1</v>
      </c>
      <c r="AN1" s="6"/>
    </row>
    <row r="2" spans="1:41" x14ac:dyDescent="0.25">
      <c r="B2" s="1" t="s">
        <v>0</v>
      </c>
      <c r="C2" s="1" t="s">
        <v>1</v>
      </c>
      <c r="G2" s="1" t="s">
        <v>0</v>
      </c>
      <c r="H2" s="1" t="s">
        <v>1</v>
      </c>
      <c r="K2" s="1" t="s">
        <v>0</v>
      </c>
      <c r="L2" s="1" t="s">
        <v>1</v>
      </c>
      <c r="O2" s="1" t="s">
        <v>0</v>
      </c>
      <c r="P2" s="1" t="s">
        <v>1</v>
      </c>
      <c r="S2" s="1" t="s">
        <v>0</v>
      </c>
      <c r="T2" s="1" t="s">
        <v>1</v>
      </c>
      <c r="W2" s="1" t="s">
        <v>0</v>
      </c>
      <c r="X2" s="1" t="s">
        <v>1</v>
      </c>
      <c r="AA2" s="1" t="s">
        <v>0</v>
      </c>
      <c r="AB2" s="1" t="s">
        <v>1</v>
      </c>
      <c r="AE2" s="1" t="s">
        <v>0</v>
      </c>
      <c r="AF2" s="1" t="s">
        <v>1</v>
      </c>
      <c r="AI2" s="1" t="s">
        <v>0</v>
      </c>
      <c r="AJ2" s="1" t="s">
        <v>1</v>
      </c>
      <c r="AM2" s="1" t="s">
        <v>0</v>
      </c>
      <c r="AN2" s="1" t="s">
        <v>1</v>
      </c>
    </row>
    <row r="3" spans="1:41" x14ac:dyDescent="0.25">
      <c r="A3">
        <v>1</v>
      </c>
      <c r="B3">
        <v>10.199999999999999</v>
      </c>
      <c r="C3">
        <v>14.4</v>
      </c>
      <c r="D3" t="s">
        <v>3</v>
      </c>
      <c r="E3">
        <f>ROUND(B3/C3*100,2)</f>
        <v>70.83</v>
      </c>
      <c r="G3">
        <v>9.1999999999999993</v>
      </c>
      <c r="H3">
        <v>14.2</v>
      </c>
      <c r="I3">
        <f>ROUND(G3/H3*100,2)</f>
        <v>64.790000000000006</v>
      </c>
      <c r="K3">
        <v>8.1999999999999993</v>
      </c>
      <c r="L3">
        <v>14.4</v>
      </c>
      <c r="M3">
        <f>ROUND(K3/L3*100,2)</f>
        <v>56.94</v>
      </c>
      <c r="O3">
        <v>7.6</v>
      </c>
      <c r="P3">
        <v>14.2</v>
      </c>
      <c r="Q3">
        <f>ROUND(O3/P3*100,2)</f>
        <v>53.52</v>
      </c>
      <c r="S3">
        <v>6.6</v>
      </c>
      <c r="T3">
        <v>14.2</v>
      </c>
      <c r="U3">
        <f>ROUND(S3/T3*100,2)</f>
        <v>46.48</v>
      </c>
      <c r="W3">
        <v>5.6</v>
      </c>
      <c r="X3">
        <v>14.2</v>
      </c>
      <c r="Y3">
        <f>ROUND(W3/X3*100,2)</f>
        <v>39.44</v>
      </c>
      <c r="AA3">
        <v>4.8</v>
      </c>
      <c r="AB3">
        <v>14.4</v>
      </c>
      <c r="AC3">
        <f>ROUND(AA3/AB3*100,2)</f>
        <v>33.33</v>
      </c>
      <c r="AE3">
        <v>3.6</v>
      </c>
      <c r="AF3">
        <v>14.2</v>
      </c>
      <c r="AG3">
        <f>ROUND(AE3/AF3*100,2)</f>
        <v>25.35</v>
      </c>
      <c r="AI3">
        <v>2.6</v>
      </c>
      <c r="AJ3">
        <v>14.4</v>
      </c>
      <c r="AK3">
        <f>ROUND(AI3/AJ3*100,2)</f>
        <v>18.059999999999999</v>
      </c>
      <c r="AM3">
        <v>1.5</v>
      </c>
      <c r="AN3">
        <v>14.4</v>
      </c>
      <c r="AO3">
        <f>ROUND(AM3/AN3*100,2)</f>
        <v>10.42</v>
      </c>
    </row>
    <row r="4" spans="1:41" x14ac:dyDescent="0.25">
      <c r="A4">
        <v>2</v>
      </c>
      <c r="B4">
        <v>10.4</v>
      </c>
      <c r="C4">
        <v>14.4</v>
      </c>
      <c r="D4" t="s">
        <v>3</v>
      </c>
      <c r="E4">
        <f t="shared" ref="E4:E7" si="0">ROUND(B4/C4*100,2)</f>
        <v>72.22</v>
      </c>
      <c r="G4">
        <v>9.6</v>
      </c>
      <c r="H4">
        <v>14.4</v>
      </c>
      <c r="I4">
        <f t="shared" ref="I4:I7" si="1">ROUND(G4/H4*100,2)</f>
        <v>66.67</v>
      </c>
      <c r="K4">
        <v>8.6</v>
      </c>
      <c r="L4">
        <v>14.4</v>
      </c>
      <c r="M4">
        <f t="shared" ref="M4:M7" si="2">ROUND(K4/L4*100,2)</f>
        <v>59.72</v>
      </c>
      <c r="O4">
        <v>7.8</v>
      </c>
      <c r="P4">
        <v>14.4</v>
      </c>
      <c r="Q4">
        <f t="shared" ref="Q4:Q7" si="3">ROUND(O4/P4*100,2)</f>
        <v>54.17</v>
      </c>
      <c r="S4">
        <v>6.8</v>
      </c>
      <c r="T4">
        <v>14.4</v>
      </c>
      <c r="U4">
        <f t="shared" ref="U4:U7" si="4">ROUND(S4/T4*100,2)</f>
        <v>47.22</v>
      </c>
      <c r="W4">
        <v>5.8</v>
      </c>
      <c r="X4">
        <v>14.6</v>
      </c>
      <c r="Y4">
        <f t="shared" ref="Y4:Y7" si="5">ROUND(W4/X4*100,2)</f>
        <v>39.729999999999997</v>
      </c>
      <c r="AA4">
        <v>5</v>
      </c>
      <c r="AB4">
        <v>14.2</v>
      </c>
      <c r="AC4">
        <f t="shared" ref="AC4:AC7" si="6">ROUND(AA4/AB4*100,2)</f>
        <v>35.21</v>
      </c>
      <c r="AE4">
        <v>4</v>
      </c>
      <c r="AF4">
        <v>14.2</v>
      </c>
      <c r="AG4">
        <f t="shared" ref="AG4:AG7" si="7">ROUND(AE4/AF4*100,2)</f>
        <v>28.17</v>
      </c>
      <c r="AI4">
        <v>3</v>
      </c>
      <c r="AJ4">
        <v>14.6</v>
      </c>
      <c r="AK4">
        <f t="shared" ref="AK4:AK7" si="8">ROUND(AI4/AJ4*100,2)</f>
        <v>20.55</v>
      </c>
      <c r="AM4">
        <v>2</v>
      </c>
      <c r="AN4">
        <v>14.4</v>
      </c>
      <c r="AO4">
        <f t="shared" ref="AO4:AO7" si="9">ROUND(AM4/AN4*100,2)</f>
        <v>13.89</v>
      </c>
    </row>
    <row r="5" spans="1:41" x14ac:dyDescent="0.25">
      <c r="A5">
        <v>3</v>
      </c>
      <c r="B5">
        <v>10.199999999999999</v>
      </c>
      <c r="C5">
        <v>14.4</v>
      </c>
      <c r="D5" t="s">
        <v>3</v>
      </c>
      <c r="E5">
        <f t="shared" si="0"/>
        <v>70.83</v>
      </c>
      <c r="G5">
        <v>9.4</v>
      </c>
      <c r="H5">
        <v>14.4</v>
      </c>
      <c r="I5">
        <f t="shared" si="1"/>
        <v>65.28</v>
      </c>
      <c r="K5">
        <v>8.8000000000000007</v>
      </c>
      <c r="L5">
        <v>14.4</v>
      </c>
      <c r="M5">
        <f t="shared" si="2"/>
        <v>61.11</v>
      </c>
      <c r="O5">
        <v>7.8</v>
      </c>
      <c r="P5">
        <v>14.4</v>
      </c>
      <c r="Q5">
        <f t="shared" si="3"/>
        <v>54.17</v>
      </c>
      <c r="S5">
        <v>6.6</v>
      </c>
      <c r="T5">
        <v>14.4</v>
      </c>
      <c r="U5">
        <f t="shared" si="4"/>
        <v>45.83</v>
      </c>
      <c r="W5">
        <v>5.8</v>
      </c>
      <c r="X5">
        <v>14.2</v>
      </c>
      <c r="Y5">
        <f t="shared" si="5"/>
        <v>40.85</v>
      </c>
      <c r="AA5">
        <v>4.8</v>
      </c>
      <c r="AB5">
        <v>14.4</v>
      </c>
      <c r="AC5">
        <f t="shared" si="6"/>
        <v>33.33</v>
      </c>
      <c r="AE5">
        <v>3.6</v>
      </c>
      <c r="AF5">
        <v>14.2</v>
      </c>
      <c r="AG5">
        <f t="shared" si="7"/>
        <v>25.35</v>
      </c>
      <c r="AI5">
        <v>2.8</v>
      </c>
      <c r="AJ5">
        <v>14.4</v>
      </c>
      <c r="AK5">
        <f t="shared" si="8"/>
        <v>19.440000000000001</v>
      </c>
      <c r="AM5">
        <v>2</v>
      </c>
      <c r="AN5">
        <v>14.2</v>
      </c>
      <c r="AO5">
        <f t="shared" si="9"/>
        <v>14.08</v>
      </c>
    </row>
    <row r="6" spans="1:41" x14ac:dyDescent="0.25">
      <c r="A6">
        <v>4</v>
      </c>
      <c r="B6">
        <v>10.4</v>
      </c>
      <c r="C6">
        <v>14.6</v>
      </c>
      <c r="D6" t="s">
        <v>3</v>
      </c>
      <c r="E6">
        <f t="shared" si="0"/>
        <v>71.23</v>
      </c>
      <c r="G6">
        <v>9.1999999999999993</v>
      </c>
      <c r="H6">
        <v>14.2</v>
      </c>
      <c r="I6">
        <f t="shared" si="1"/>
        <v>64.790000000000006</v>
      </c>
      <c r="K6">
        <v>8.6</v>
      </c>
      <c r="L6">
        <v>14.2</v>
      </c>
      <c r="M6">
        <f t="shared" si="2"/>
        <v>60.56</v>
      </c>
      <c r="O6">
        <v>7.6</v>
      </c>
      <c r="P6">
        <v>14.2</v>
      </c>
      <c r="Q6">
        <f t="shared" si="3"/>
        <v>53.52</v>
      </c>
      <c r="S6">
        <v>6.4</v>
      </c>
      <c r="T6">
        <v>14.2</v>
      </c>
      <c r="U6">
        <f t="shared" si="4"/>
        <v>45.07</v>
      </c>
      <c r="W6">
        <v>5.8</v>
      </c>
      <c r="X6">
        <v>14.4</v>
      </c>
      <c r="Y6">
        <f t="shared" si="5"/>
        <v>40.28</v>
      </c>
      <c r="AA6">
        <v>4.5999999999999996</v>
      </c>
      <c r="AB6">
        <v>14.2</v>
      </c>
      <c r="AC6">
        <f t="shared" si="6"/>
        <v>32.39</v>
      </c>
      <c r="AE6">
        <v>3.8</v>
      </c>
      <c r="AF6">
        <v>14.4</v>
      </c>
      <c r="AG6">
        <f t="shared" si="7"/>
        <v>26.39</v>
      </c>
      <c r="AI6">
        <v>3</v>
      </c>
      <c r="AJ6">
        <v>14.4</v>
      </c>
      <c r="AK6">
        <f t="shared" si="8"/>
        <v>20.83</v>
      </c>
      <c r="AM6">
        <v>2.2000000000000002</v>
      </c>
      <c r="AN6">
        <v>14.2</v>
      </c>
      <c r="AO6">
        <f t="shared" si="9"/>
        <v>15.49</v>
      </c>
    </row>
    <row r="7" spans="1:41" x14ac:dyDescent="0.25">
      <c r="A7">
        <v>5</v>
      </c>
      <c r="B7">
        <v>10</v>
      </c>
      <c r="C7">
        <v>14.4</v>
      </c>
      <c r="D7" t="s">
        <v>3</v>
      </c>
      <c r="E7">
        <f t="shared" si="0"/>
        <v>69.44</v>
      </c>
      <c r="G7">
        <v>9.6</v>
      </c>
      <c r="H7">
        <v>14.4</v>
      </c>
      <c r="I7">
        <f t="shared" si="1"/>
        <v>66.67</v>
      </c>
      <c r="K7">
        <v>8.6</v>
      </c>
      <c r="L7">
        <v>14.2</v>
      </c>
      <c r="M7">
        <f t="shared" si="2"/>
        <v>60.56</v>
      </c>
      <c r="O7">
        <v>7.6</v>
      </c>
      <c r="P7">
        <v>14.2</v>
      </c>
      <c r="Q7">
        <f t="shared" si="3"/>
        <v>53.52</v>
      </c>
      <c r="S7">
        <v>6.6</v>
      </c>
      <c r="T7">
        <v>14.2</v>
      </c>
      <c r="U7">
        <f t="shared" si="4"/>
        <v>46.48</v>
      </c>
      <c r="W7">
        <v>5.8</v>
      </c>
      <c r="X7">
        <v>14.4</v>
      </c>
      <c r="Y7">
        <f t="shared" si="5"/>
        <v>40.28</v>
      </c>
      <c r="AA7">
        <v>4.8</v>
      </c>
      <c r="AB7">
        <v>14.4</v>
      </c>
      <c r="AC7">
        <f t="shared" si="6"/>
        <v>33.33</v>
      </c>
      <c r="AE7">
        <v>3.8</v>
      </c>
      <c r="AF7">
        <v>14.4</v>
      </c>
      <c r="AG7">
        <f t="shared" si="7"/>
        <v>26.39</v>
      </c>
      <c r="AI7">
        <v>3</v>
      </c>
      <c r="AJ7">
        <v>14.2</v>
      </c>
      <c r="AK7">
        <f t="shared" si="8"/>
        <v>21.13</v>
      </c>
      <c r="AM7">
        <v>2.2000000000000002</v>
      </c>
      <c r="AN7">
        <v>14.4</v>
      </c>
      <c r="AO7">
        <f t="shared" si="9"/>
        <v>15.28</v>
      </c>
    </row>
    <row r="8" spans="1:41" x14ac:dyDescent="0.25">
      <c r="B8">
        <f>AVERAGE(B3:B7)</f>
        <v>10.24</v>
      </c>
      <c r="C8">
        <f>AVERAGE(C3:C7)</f>
        <v>14.440000000000001</v>
      </c>
      <c r="G8">
        <f>AVERAGE(G3:G7)</f>
        <v>9.3999999999999986</v>
      </c>
      <c r="H8">
        <f>AVERAGE(H3:H7)</f>
        <v>14.320000000000002</v>
      </c>
      <c r="K8">
        <f>AVERAGE(K3:K7)</f>
        <v>8.5599999999999987</v>
      </c>
      <c r="L8">
        <f>AVERAGE(L3:L7)</f>
        <v>14.320000000000002</v>
      </c>
      <c r="O8">
        <f>AVERAGE(O3:O7)</f>
        <v>7.68</v>
      </c>
      <c r="P8">
        <f>AVERAGE(P3:P7)</f>
        <v>14.280000000000001</v>
      </c>
      <c r="S8">
        <f>AVERAGE(S3:S7)</f>
        <v>6.6</v>
      </c>
      <c r="T8">
        <f>AVERAGE(T3:T7)</f>
        <v>14.280000000000001</v>
      </c>
      <c r="W8">
        <f>AVERAGE(W3:W7)</f>
        <v>5.76</v>
      </c>
      <c r="X8">
        <f>AVERAGE(X3:X7)</f>
        <v>14.36</v>
      </c>
      <c r="AA8">
        <f>AVERAGE(AA3:AA7)</f>
        <v>4.8000000000000007</v>
      </c>
      <c r="AB8">
        <f>AVERAGE(AB3:AB7)</f>
        <v>14.320000000000002</v>
      </c>
      <c r="AE8">
        <f>AVERAGE(AE3:AE7)</f>
        <v>3.7600000000000002</v>
      </c>
      <c r="AF8">
        <f>AVERAGE(AF3:AF7)</f>
        <v>14.279999999999998</v>
      </c>
      <c r="AI8">
        <f>AVERAGE(AI3:AI7)</f>
        <v>2.88</v>
      </c>
      <c r="AJ8">
        <f>AVERAGE(AJ3:AJ7)</f>
        <v>14.4</v>
      </c>
      <c r="AM8">
        <f>AVERAGE(AM3:AM7)</f>
        <v>1.98</v>
      </c>
      <c r="AN8">
        <f>AVERAGE(AN3:AN7)</f>
        <v>14.320000000000002</v>
      </c>
    </row>
    <row r="10" spans="1:41" x14ac:dyDescent="0.25">
      <c r="B10">
        <f>(B8/C8)*100</f>
        <v>70.91412742382272</v>
      </c>
      <c r="G10">
        <f>(G8/H8)*100</f>
        <v>65.642458100558642</v>
      </c>
      <c r="K10">
        <f>(K8/L8)*100</f>
        <v>59.776536312849146</v>
      </c>
      <c r="O10">
        <f>(O8/P8)*100</f>
        <v>53.781512605042018</v>
      </c>
      <c r="S10">
        <f>(S8/T8)*100</f>
        <v>46.218487394957975</v>
      </c>
      <c r="W10">
        <f>(W8/X8)*100</f>
        <v>40.111420612813369</v>
      </c>
      <c r="AA10">
        <f>(AA8/AB8)*100</f>
        <v>33.519553072625698</v>
      </c>
      <c r="AE10">
        <f>(AE8/AF8)*100</f>
        <v>26.33053221288516</v>
      </c>
      <c r="AI10">
        <f>(AI8/AJ8)*100</f>
        <v>20</v>
      </c>
      <c r="AM10">
        <f>(AM8/AN8)*100</f>
        <v>13.826815642458099</v>
      </c>
    </row>
    <row r="14" spans="1:41" x14ac:dyDescent="0.25">
      <c r="B14" s="6">
        <v>-1</v>
      </c>
      <c r="C14" s="6"/>
      <c r="G14" s="6">
        <v>-0.9</v>
      </c>
      <c r="H14" s="6"/>
      <c r="K14" s="6">
        <v>-0.8</v>
      </c>
      <c r="L14" s="6"/>
      <c r="O14" s="6">
        <v>-0.7</v>
      </c>
      <c r="P14" s="6"/>
      <c r="S14" s="6">
        <v>-0.6</v>
      </c>
      <c r="T14" s="6"/>
      <c r="W14" s="6">
        <v>-0.5</v>
      </c>
      <c r="X14" s="6"/>
      <c r="AA14" s="6">
        <v>-0.4</v>
      </c>
      <c r="AB14" s="6"/>
      <c r="AE14" s="6">
        <v>-0.3</v>
      </c>
      <c r="AF14" s="6"/>
      <c r="AI14" s="6">
        <v>-0.2</v>
      </c>
      <c r="AJ14" s="6"/>
      <c r="AM14" s="6">
        <v>-0.1</v>
      </c>
      <c r="AN14" s="6"/>
    </row>
    <row r="15" spans="1:41" x14ac:dyDescent="0.25">
      <c r="B15" s="1" t="s">
        <v>0</v>
      </c>
      <c r="C15" s="1" t="s">
        <v>1</v>
      </c>
      <c r="G15" s="1" t="s">
        <v>0</v>
      </c>
      <c r="H15" s="1" t="s">
        <v>1</v>
      </c>
      <c r="K15" s="1" t="s">
        <v>0</v>
      </c>
      <c r="L15" s="1" t="s">
        <v>1</v>
      </c>
      <c r="O15" s="1" t="s">
        <v>0</v>
      </c>
      <c r="P15" s="1" t="s">
        <v>1</v>
      </c>
      <c r="S15" s="1" t="s">
        <v>0</v>
      </c>
      <c r="T15" s="1" t="s">
        <v>1</v>
      </c>
      <c r="W15" s="1" t="s">
        <v>0</v>
      </c>
      <c r="X15" s="1" t="s">
        <v>1</v>
      </c>
      <c r="AA15" s="1" t="s">
        <v>0</v>
      </c>
      <c r="AB15" s="1" t="s">
        <v>1</v>
      </c>
      <c r="AE15" s="1" t="s">
        <v>0</v>
      </c>
      <c r="AF15" s="1" t="s">
        <v>1</v>
      </c>
      <c r="AI15" s="1" t="s">
        <v>0</v>
      </c>
      <c r="AJ15" s="1" t="s">
        <v>1</v>
      </c>
      <c r="AM15" s="1" t="s">
        <v>0</v>
      </c>
      <c r="AN15" s="1" t="s">
        <v>1</v>
      </c>
    </row>
    <row r="16" spans="1:41" x14ac:dyDescent="0.25">
      <c r="A16">
        <v>1</v>
      </c>
      <c r="B16">
        <v>9.8000000000000007</v>
      </c>
      <c r="C16">
        <v>14.4</v>
      </c>
      <c r="D16" t="s">
        <v>3</v>
      </c>
      <c r="E16">
        <f>ROUND(B16/C16*100,2)</f>
        <v>68.06</v>
      </c>
      <c r="G16">
        <v>9.4</v>
      </c>
      <c r="H16">
        <v>14.2</v>
      </c>
      <c r="I16">
        <f>ROUND(G16/H16*100,2)</f>
        <v>66.2</v>
      </c>
      <c r="K16">
        <v>8.8000000000000007</v>
      </c>
      <c r="L16">
        <v>14.2</v>
      </c>
      <c r="M16">
        <f>ROUND(K16/L16*100,2)</f>
        <v>61.97</v>
      </c>
      <c r="O16">
        <v>7.6</v>
      </c>
      <c r="P16">
        <v>14.2</v>
      </c>
      <c r="Q16">
        <f>ROUND(O16/P16*100,2)</f>
        <v>53.52</v>
      </c>
      <c r="S16">
        <v>6.6</v>
      </c>
      <c r="T16">
        <v>14.2</v>
      </c>
      <c r="U16">
        <f>ROUND(S16/T16*100,2)</f>
        <v>46.48</v>
      </c>
      <c r="W16">
        <v>5.6</v>
      </c>
      <c r="X16">
        <v>14.2</v>
      </c>
      <c r="Y16">
        <f>ROUND(W16/X16*100,2)</f>
        <v>39.44</v>
      </c>
      <c r="AA16">
        <v>4.5999999999999996</v>
      </c>
      <c r="AB16">
        <v>14.6</v>
      </c>
      <c r="AC16">
        <f>ROUND(AA16/AB16*100,2)</f>
        <v>31.51</v>
      </c>
      <c r="AE16">
        <v>3.6</v>
      </c>
      <c r="AF16">
        <v>14.4</v>
      </c>
      <c r="AG16">
        <f>ROUND(AE16/AF16*100,2)</f>
        <v>25</v>
      </c>
      <c r="AI16">
        <v>2.8</v>
      </c>
      <c r="AJ16">
        <v>14.4</v>
      </c>
      <c r="AK16">
        <f>ROUND(AI16/AJ16*100,2)</f>
        <v>19.440000000000001</v>
      </c>
      <c r="AM16">
        <v>1.8</v>
      </c>
      <c r="AN16">
        <v>14.2</v>
      </c>
      <c r="AO16">
        <f>ROUND(AM16/AN16*100,2)</f>
        <v>12.68</v>
      </c>
    </row>
    <row r="17" spans="1:41" x14ac:dyDescent="0.25">
      <c r="A17">
        <v>2</v>
      </c>
      <c r="B17">
        <v>10</v>
      </c>
      <c r="C17">
        <v>14.4</v>
      </c>
      <c r="D17" t="s">
        <v>3</v>
      </c>
      <c r="E17">
        <f t="shared" ref="E17:E20" si="10">ROUND(B17/C17*100,2)</f>
        <v>69.44</v>
      </c>
      <c r="G17">
        <v>8.8000000000000007</v>
      </c>
      <c r="H17">
        <v>14.4</v>
      </c>
      <c r="I17">
        <f t="shared" ref="I17:I20" si="11">ROUND(G17/H17*100,2)</f>
        <v>61.11</v>
      </c>
      <c r="K17">
        <v>8.8000000000000007</v>
      </c>
      <c r="L17">
        <v>14.4</v>
      </c>
      <c r="M17">
        <f t="shared" ref="M17:M20" si="12">ROUND(K17/L17*100,2)</f>
        <v>61.11</v>
      </c>
      <c r="O17">
        <v>7.8</v>
      </c>
      <c r="P17">
        <v>14.4</v>
      </c>
      <c r="Q17">
        <f t="shared" ref="Q17:Q20" si="13">ROUND(O17/P17*100,2)</f>
        <v>54.17</v>
      </c>
      <c r="S17">
        <v>6.6</v>
      </c>
      <c r="T17">
        <v>14.2</v>
      </c>
      <c r="U17">
        <f t="shared" ref="U17:U20" si="14">ROUND(S17/T17*100,2)</f>
        <v>46.48</v>
      </c>
      <c r="W17">
        <v>5.8</v>
      </c>
      <c r="X17">
        <v>14.4</v>
      </c>
      <c r="Y17">
        <f t="shared" ref="Y17:Y20" si="15">ROUND(W17/X17*100,2)</f>
        <v>40.28</v>
      </c>
      <c r="AA17">
        <v>4.4000000000000004</v>
      </c>
      <c r="AB17">
        <v>14.4</v>
      </c>
      <c r="AC17">
        <f t="shared" ref="AC17:AC20" si="16">ROUND(AA17/AB17*100,2)</f>
        <v>30.56</v>
      </c>
      <c r="AE17">
        <v>3.8</v>
      </c>
      <c r="AF17">
        <v>14.2</v>
      </c>
      <c r="AG17">
        <f t="shared" ref="AG17:AG20" si="17">ROUND(AE17/AF17*100,2)</f>
        <v>26.76</v>
      </c>
      <c r="AI17">
        <v>2.6</v>
      </c>
      <c r="AJ17">
        <v>14.4</v>
      </c>
      <c r="AK17">
        <f t="shared" ref="AK17:AK20" si="18">ROUND(AI17/AJ17*100,2)</f>
        <v>18.059999999999999</v>
      </c>
      <c r="AM17">
        <v>2</v>
      </c>
      <c r="AN17">
        <v>14.2</v>
      </c>
      <c r="AO17">
        <f t="shared" ref="AO17:AO20" si="19">ROUND(AM17/AN17*100,2)</f>
        <v>14.08</v>
      </c>
    </row>
    <row r="18" spans="1:41" x14ac:dyDescent="0.25">
      <c r="A18">
        <v>3</v>
      </c>
      <c r="B18">
        <v>10</v>
      </c>
      <c r="C18">
        <v>14.2</v>
      </c>
      <c r="D18" t="s">
        <v>3</v>
      </c>
      <c r="E18">
        <f t="shared" si="10"/>
        <v>70.42</v>
      </c>
      <c r="G18">
        <v>9.4</v>
      </c>
      <c r="H18">
        <v>14.2</v>
      </c>
      <c r="I18">
        <f t="shared" si="11"/>
        <v>66.2</v>
      </c>
      <c r="K18">
        <v>8.8000000000000007</v>
      </c>
      <c r="L18">
        <v>14.2</v>
      </c>
      <c r="M18">
        <f t="shared" si="12"/>
        <v>61.97</v>
      </c>
      <c r="O18">
        <v>7.6</v>
      </c>
      <c r="P18">
        <v>14.4</v>
      </c>
      <c r="Q18">
        <f t="shared" si="13"/>
        <v>52.78</v>
      </c>
      <c r="S18">
        <v>6.6</v>
      </c>
      <c r="T18">
        <v>14.4</v>
      </c>
      <c r="U18">
        <f t="shared" si="14"/>
        <v>45.83</v>
      </c>
      <c r="W18">
        <v>5.8</v>
      </c>
      <c r="X18">
        <v>14.2</v>
      </c>
      <c r="Y18">
        <f t="shared" si="15"/>
        <v>40.85</v>
      </c>
      <c r="AA18">
        <v>4.5999999999999996</v>
      </c>
      <c r="AB18">
        <v>14.4</v>
      </c>
      <c r="AC18">
        <f t="shared" si="16"/>
        <v>31.94</v>
      </c>
      <c r="AE18">
        <v>3.4</v>
      </c>
      <c r="AF18">
        <v>14.4</v>
      </c>
      <c r="AG18">
        <f t="shared" si="17"/>
        <v>23.61</v>
      </c>
      <c r="AI18">
        <v>2.6</v>
      </c>
      <c r="AJ18">
        <v>14.2</v>
      </c>
      <c r="AK18">
        <f t="shared" si="18"/>
        <v>18.309999999999999</v>
      </c>
      <c r="AM18">
        <v>2.2000000000000002</v>
      </c>
      <c r="AN18">
        <v>14.6</v>
      </c>
      <c r="AO18">
        <f t="shared" si="19"/>
        <v>15.07</v>
      </c>
    </row>
    <row r="19" spans="1:41" x14ac:dyDescent="0.25">
      <c r="A19">
        <v>4</v>
      </c>
      <c r="B19">
        <v>10</v>
      </c>
      <c r="C19">
        <v>14.2</v>
      </c>
      <c r="D19" t="s">
        <v>3</v>
      </c>
      <c r="E19">
        <f t="shared" si="10"/>
        <v>70.42</v>
      </c>
      <c r="G19">
        <v>9.4</v>
      </c>
      <c r="H19">
        <v>14.2</v>
      </c>
      <c r="I19">
        <f t="shared" si="11"/>
        <v>66.2</v>
      </c>
      <c r="K19">
        <v>8.8000000000000007</v>
      </c>
      <c r="L19">
        <v>14.2</v>
      </c>
      <c r="M19">
        <f t="shared" si="12"/>
        <v>61.97</v>
      </c>
      <c r="O19">
        <v>7.6</v>
      </c>
      <c r="P19">
        <v>14.4</v>
      </c>
      <c r="Q19">
        <f t="shared" si="13"/>
        <v>52.78</v>
      </c>
      <c r="S19">
        <v>6.6</v>
      </c>
      <c r="T19">
        <v>14.2</v>
      </c>
      <c r="U19">
        <f t="shared" si="14"/>
        <v>46.48</v>
      </c>
      <c r="W19">
        <v>5.8</v>
      </c>
      <c r="X19">
        <v>14.4</v>
      </c>
      <c r="Y19">
        <f t="shared" si="15"/>
        <v>40.28</v>
      </c>
      <c r="AA19">
        <v>4.2</v>
      </c>
      <c r="AB19">
        <v>14.4</v>
      </c>
      <c r="AC19">
        <f t="shared" si="16"/>
        <v>29.17</v>
      </c>
      <c r="AE19">
        <v>3.4</v>
      </c>
      <c r="AF19">
        <v>14.4</v>
      </c>
      <c r="AG19">
        <f t="shared" si="17"/>
        <v>23.61</v>
      </c>
      <c r="AI19">
        <v>2.2000000000000002</v>
      </c>
      <c r="AJ19">
        <v>14.2</v>
      </c>
      <c r="AK19">
        <f t="shared" si="18"/>
        <v>15.49</v>
      </c>
      <c r="AM19">
        <v>2.2000000000000002</v>
      </c>
      <c r="AN19">
        <v>14.4</v>
      </c>
      <c r="AO19">
        <f t="shared" si="19"/>
        <v>15.28</v>
      </c>
    </row>
    <row r="20" spans="1:41" x14ac:dyDescent="0.25">
      <c r="A20">
        <v>5</v>
      </c>
      <c r="B20">
        <v>9.8000000000000007</v>
      </c>
      <c r="C20">
        <v>14.6</v>
      </c>
      <c r="D20" t="s">
        <v>3</v>
      </c>
      <c r="E20">
        <f t="shared" si="10"/>
        <v>67.12</v>
      </c>
      <c r="G20">
        <v>9.1999999999999993</v>
      </c>
      <c r="H20">
        <v>14.4</v>
      </c>
      <c r="I20">
        <f t="shared" si="11"/>
        <v>63.89</v>
      </c>
      <c r="K20">
        <v>8.8000000000000007</v>
      </c>
      <c r="L20">
        <v>14.4</v>
      </c>
      <c r="M20">
        <f t="shared" si="12"/>
        <v>61.11</v>
      </c>
      <c r="O20">
        <v>7.6</v>
      </c>
      <c r="P20">
        <v>14.2</v>
      </c>
      <c r="Q20">
        <f t="shared" si="13"/>
        <v>53.52</v>
      </c>
      <c r="S20">
        <v>6.6</v>
      </c>
      <c r="T20">
        <v>14.4</v>
      </c>
      <c r="U20">
        <f t="shared" si="14"/>
        <v>45.83</v>
      </c>
      <c r="W20">
        <v>5.8</v>
      </c>
      <c r="X20">
        <v>14.4</v>
      </c>
      <c r="Y20">
        <f t="shared" si="15"/>
        <v>40.28</v>
      </c>
      <c r="AA20">
        <v>4.2</v>
      </c>
      <c r="AB20">
        <v>14.4</v>
      </c>
      <c r="AC20">
        <f t="shared" si="16"/>
        <v>29.17</v>
      </c>
      <c r="AE20">
        <v>3.2</v>
      </c>
      <c r="AF20">
        <v>14</v>
      </c>
      <c r="AG20">
        <f t="shared" si="17"/>
        <v>22.86</v>
      </c>
      <c r="AI20">
        <v>2.6</v>
      </c>
      <c r="AJ20">
        <v>14.6</v>
      </c>
      <c r="AK20">
        <f t="shared" si="18"/>
        <v>17.809999999999999</v>
      </c>
      <c r="AM20">
        <v>1.8</v>
      </c>
      <c r="AN20">
        <v>14.4</v>
      </c>
      <c r="AO20">
        <f t="shared" si="19"/>
        <v>12.5</v>
      </c>
    </row>
    <row r="21" spans="1:41" x14ac:dyDescent="0.25">
      <c r="B21">
        <f>AVERAGE(B16:B20)</f>
        <v>9.9199999999999982</v>
      </c>
      <c r="C21">
        <f>AVERAGE(C16:C20)</f>
        <v>14.36</v>
      </c>
      <c r="G21">
        <f>AVERAGE(G16:G20)</f>
        <v>9.24</v>
      </c>
      <c r="H21">
        <f>AVERAGE(H16:H20)</f>
        <v>14.280000000000001</v>
      </c>
      <c r="K21">
        <f>AVERAGE(K16:K20)</f>
        <v>8.8000000000000007</v>
      </c>
      <c r="L21">
        <f>AVERAGE(L16:L20)</f>
        <v>14.280000000000001</v>
      </c>
      <c r="O21">
        <f>AVERAGE(O16:O20)</f>
        <v>7.6400000000000006</v>
      </c>
      <c r="P21">
        <f>AVERAGE(P16:P20)</f>
        <v>14.319999999999999</v>
      </c>
      <c r="S21">
        <f>AVERAGE(S16:S20)</f>
        <v>6.6</v>
      </c>
      <c r="T21">
        <f>AVERAGE(T16:T20)</f>
        <v>14.280000000000001</v>
      </c>
      <c r="W21">
        <f>AVERAGE(W16:W20)</f>
        <v>5.76</v>
      </c>
      <c r="X21">
        <f>AVERAGE(X16:X20)</f>
        <v>14.319999999999999</v>
      </c>
      <c r="AA21">
        <f>AVERAGE(AA16:AA20)</f>
        <v>4.4000000000000004</v>
      </c>
      <c r="AB21">
        <f>AVERAGE(AB16:AB20)</f>
        <v>14.440000000000001</v>
      </c>
      <c r="AE21">
        <f>AVERAGE(AE16:AE20)</f>
        <v>3.4800000000000004</v>
      </c>
      <c r="AF21">
        <f>AVERAGE(AF16:AF20)</f>
        <v>14.280000000000001</v>
      </c>
      <c r="AI21">
        <f>AVERAGE(AI16:AI20)</f>
        <v>2.5599999999999996</v>
      </c>
      <c r="AJ21">
        <f>AVERAGE(AJ16:AJ20)</f>
        <v>14.36</v>
      </c>
      <c r="AM21">
        <f>AVERAGE(AM16:AM20)</f>
        <v>2</v>
      </c>
      <c r="AN21">
        <f>AVERAGE(AN16:AN20)</f>
        <v>14.36</v>
      </c>
    </row>
    <row r="23" spans="1:41" x14ac:dyDescent="0.25">
      <c r="B23">
        <f>(B21/C21)*100</f>
        <v>69.080779944289688</v>
      </c>
      <c r="G23">
        <f>(G21/H21)*100</f>
        <v>64.705882352941174</v>
      </c>
      <c r="K23">
        <f>(K21/L21)*100</f>
        <v>61.624649859943979</v>
      </c>
      <c r="O23">
        <f>(O21/P21)*100</f>
        <v>53.351955307262578</v>
      </c>
      <c r="S23">
        <f>(S21/T21)*100</f>
        <v>46.218487394957975</v>
      </c>
      <c r="W23">
        <f>(W21/X21)*100</f>
        <v>40.22346368715084</v>
      </c>
      <c r="AA23">
        <f>(AA21/AB21)*100</f>
        <v>30.470914127423821</v>
      </c>
      <c r="AE23">
        <f>(AE21/AF21)*100</f>
        <v>24.369747899159666</v>
      </c>
      <c r="AI23">
        <f>(AI21/AJ21)*100</f>
        <v>17.827298050139273</v>
      </c>
      <c r="AM23">
        <f>(AM21/AN21)*100</f>
        <v>13.92757660167131</v>
      </c>
    </row>
    <row r="26" spans="1:41" x14ac:dyDescent="0.25">
      <c r="B26" s="4"/>
      <c r="C26" s="4"/>
      <c r="D26" s="4"/>
      <c r="E26" s="4"/>
      <c r="F26" s="4"/>
      <c r="G26" s="4"/>
    </row>
    <row r="27" spans="1:41" x14ac:dyDescent="0.25">
      <c r="B27" s="5"/>
    </row>
    <row r="28" spans="1:41" x14ac:dyDescent="0.25">
      <c r="B28" s="5"/>
    </row>
    <row r="29" spans="1:41" x14ac:dyDescent="0.25">
      <c r="B29" s="5"/>
    </row>
    <row r="30" spans="1:41" x14ac:dyDescent="0.25">
      <c r="B30" s="5"/>
    </row>
    <row r="31" spans="1:41" x14ac:dyDescent="0.25">
      <c r="B31" s="5"/>
    </row>
    <row r="32" spans="1:41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sortState xmlns:xlrd2="http://schemas.microsoft.com/office/spreadsheetml/2017/richdata2" ref="C27:G37">
    <sortCondition ref="C27:C37"/>
  </sortState>
  <mergeCells count="20">
    <mergeCell ref="AA14:AB14"/>
    <mergeCell ref="AE14:AF14"/>
    <mergeCell ref="AI14:AJ14"/>
    <mergeCell ref="AM14:AN14"/>
    <mergeCell ref="AA1:AB1"/>
    <mergeCell ref="AE1:AF1"/>
    <mergeCell ref="AI1:AJ1"/>
    <mergeCell ref="AM1:AN1"/>
    <mergeCell ref="W14:X14"/>
    <mergeCell ref="B1:C1"/>
    <mergeCell ref="G1:H1"/>
    <mergeCell ref="K1:L1"/>
    <mergeCell ref="O1:P1"/>
    <mergeCell ref="S1:T1"/>
    <mergeCell ref="W1:X1"/>
    <mergeCell ref="B14:C14"/>
    <mergeCell ref="G14:H14"/>
    <mergeCell ref="K14:L14"/>
    <mergeCell ref="O14:P14"/>
    <mergeCell ref="S14:T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8667-4B46-4EF4-B0C7-5AACAEDA94A1}">
  <dimension ref="A1:C12"/>
  <sheetViews>
    <sheetView workbookViewId="0">
      <selection activeCell="D37" sqref="D37"/>
    </sheetView>
  </sheetViews>
  <sheetFormatPr defaultRowHeight="15" x14ac:dyDescent="0.25"/>
  <sheetData>
    <row r="1" spans="1:3" x14ac:dyDescent="0.25">
      <c r="A1" t="s">
        <v>4</v>
      </c>
      <c r="C1" t="s">
        <v>5</v>
      </c>
    </row>
    <row r="2" spans="1:3" x14ac:dyDescent="0.25">
      <c r="A2">
        <v>70.91412742382272</v>
      </c>
      <c r="C2">
        <v>69.080779944289688</v>
      </c>
    </row>
    <row r="3" spans="1:3" x14ac:dyDescent="0.25">
      <c r="A3">
        <v>65.642458100558642</v>
      </c>
      <c r="C3">
        <v>64.705882352941174</v>
      </c>
    </row>
    <row r="4" spans="1:3" x14ac:dyDescent="0.25">
      <c r="A4">
        <v>59.776536312849146</v>
      </c>
      <c r="C4">
        <v>61.624649859943979</v>
      </c>
    </row>
    <row r="5" spans="1:3" x14ac:dyDescent="0.25">
      <c r="A5">
        <v>53.781512605042018</v>
      </c>
      <c r="C5">
        <v>53.351955307262578</v>
      </c>
    </row>
    <row r="6" spans="1:3" x14ac:dyDescent="0.25">
      <c r="A6">
        <v>46.218487394957975</v>
      </c>
      <c r="C6">
        <v>46.218487394957975</v>
      </c>
    </row>
    <row r="7" spans="1:3" x14ac:dyDescent="0.25">
      <c r="A7">
        <v>40.111420612813369</v>
      </c>
      <c r="C7">
        <v>40.22346368715084</v>
      </c>
    </row>
    <row r="8" spans="1:3" x14ac:dyDescent="0.25">
      <c r="A8">
        <v>33.519553072625698</v>
      </c>
      <c r="C8">
        <v>30.470914127423821</v>
      </c>
    </row>
    <row r="9" spans="1:3" x14ac:dyDescent="0.25">
      <c r="A9">
        <v>26.33053221288516</v>
      </c>
      <c r="C9">
        <v>24.369747899159666</v>
      </c>
    </row>
    <row r="10" spans="1:3" x14ac:dyDescent="0.25">
      <c r="A10">
        <v>20</v>
      </c>
      <c r="C10">
        <v>17.827298050139273</v>
      </c>
    </row>
    <row r="11" spans="1:3" x14ac:dyDescent="0.25">
      <c r="A11">
        <v>13.826815642458099</v>
      </c>
      <c r="C11">
        <v>13.92757660167131</v>
      </c>
    </row>
    <row r="12" spans="1:3" x14ac:dyDescent="0.25">
      <c r="A12">
        <v>0</v>
      </c>
      <c r="C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853E-2D1D-4F11-8452-5F10E4C277E0}">
  <dimension ref="A1:AC22"/>
  <sheetViews>
    <sheetView workbookViewId="0">
      <selection activeCell="F29" sqref="F29"/>
    </sheetView>
  </sheetViews>
  <sheetFormatPr defaultRowHeight="15" x14ac:dyDescent="0.25"/>
  <cols>
    <col min="1" max="1" width="3.85546875" customWidth="1"/>
  </cols>
  <sheetData>
    <row r="1" spans="1:29" x14ac:dyDescent="0.25">
      <c r="B1" s="3">
        <v>1</v>
      </c>
      <c r="C1" s="3"/>
      <c r="E1" s="3">
        <v>0.9</v>
      </c>
      <c r="F1" s="3"/>
      <c r="G1" s="2"/>
      <c r="H1" s="3">
        <v>0.8</v>
      </c>
      <c r="I1" s="3"/>
      <c r="J1" s="3"/>
      <c r="K1" s="3">
        <v>0.7</v>
      </c>
      <c r="N1" s="3">
        <v>0.6</v>
      </c>
      <c r="Q1" s="3">
        <v>0.5</v>
      </c>
      <c r="T1" s="3">
        <v>0.4</v>
      </c>
      <c r="W1" s="3">
        <v>0.3</v>
      </c>
      <c r="Z1" s="3">
        <v>0.2</v>
      </c>
      <c r="AC1" s="3">
        <v>0.1</v>
      </c>
    </row>
    <row r="2" spans="1:29" x14ac:dyDescent="0.25">
      <c r="B2" s="1" t="s">
        <v>2</v>
      </c>
      <c r="C2" s="1"/>
      <c r="E2" s="1" t="s">
        <v>2</v>
      </c>
      <c r="F2" s="1"/>
      <c r="G2" s="1"/>
      <c r="H2" s="1" t="s">
        <v>2</v>
      </c>
      <c r="I2" s="1"/>
      <c r="J2" s="1"/>
      <c r="K2" s="1" t="s">
        <v>2</v>
      </c>
      <c r="L2" s="1"/>
      <c r="N2" s="1" t="s">
        <v>2</v>
      </c>
      <c r="O2" s="1"/>
      <c r="Q2" s="1" t="s">
        <v>2</v>
      </c>
      <c r="T2" s="1" t="s">
        <v>2</v>
      </c>
      <c r="W2" s="1" t="s">
        <v>2</v>
      </c>
      <c r="Z2" s="1" t="s">
        <v>2</v>
      </c>
      <c r="AC2" s="1" t="s">
        <v>2</v>
      </c>
    </row>
    <row r="3" spans="1:29" x14ac:dyDescent="0.25">
      <c r="A3">
        <v>1</v>
      </c>
      <c r="B3">
        <v>1136</v>
      </c>
      <c r="E3">
        <v>1042</v>
      </c>
      <c r="H3">
        <v>925.9</v>
      </c>
      <c r="K3">
        <v>813</v>
      </c>
      <c r="N3">
        <v>704.2</v>
      </c>
      <c r="Q3">
        <v>588.20000000000005</v>
      </c>
      <c r="T3">
        <v>460.8</v>
      </c>
      <c r="W3">
        <v>352.1</v>
      </c>
      <c r="Z3">
        <v>233.6</v>
      </c>
      <c r="AC3">
        <v>153.6</v>
      </c>
    </row>
    <row r="4" spans="1:29" x14ac:dyDescent="0.25">
      <c r="A4">
        <v>2</v>
      </c>
      <c r="B4">
        <v>1136</v>
      </c>
      <c r="E4">
        <v>1042</v>
      </c>
      <c r="H4">
        <v>950.6</v>
      </c>
      <c r="K4">
        <v>817</v>
      </c>
      <c r="N4">
        <v>708.2</v>
      </c>
      <c r="Q4">
        <v>578</v>
      </c>
      <c r="T4">
        <v>469.5</v>
      </c>
      <c r="W4">
        <v>361</v>
      </c>
      <c r="Z4">
        <v>232.6</v>
      </c>
      <c r="AC4">
        <v>180.5</v>
      </c>
    </row>
    <row r="5" spans="1:29" x14ac:dyDescent="0.25">
      <c r="A5">
        <v>3</v>
      </c>
      <c r="B5">
        <v>1142</v>
      </c>
      <c r="E5">
        <v>1037</v>
      </c>
      <c r="H5">
        <v>932.8</v>
      </c>
      <c r="K5">
        <v>803.9</v>
      </c>
      <c r="N5">
        <v>704.2</v>
      </c>
      <c r="Q5">
        <v>588.20000000000005</v>
      </c>
      <c r="T5">
        <v>469.5</v>
      </c>
      <c r="W5">
        <v>349.7</v>
      </c>
      <c r="Z5">
        <v>232.6</v>
      </c>
      <c r="AC5">
        <v>182.5</v>
      </c>
    </row>
    <row r="6" spans="1:29" x14ac:dyDescent="0.25">
      <c r="A6">
        <v>4</v>
      </c>
      <c r="B6">
        <v>1147</v>
      </c>
      <c r="E6">
        <v>1020</v>
      </c>
      <c r="H6">
        <v>932.8</v>
      </c>
      <c r="K6">
        <v>806.5</v>
      </c>
      <c r="N6">
        <v>704.2</v>
      </c>
      <c r="Q6">
        <v>584.79999999999995</v>
      </c>
      <c r="T6">
        <v>465.1</v>
      </c>
      <c r="W6">
        <v>346</v>
      </c>
      <c r="Z6">
        <v>233.6</v>
      </c>
      <c r="AC6">
        <v>183.8</v>
      </c>
    </row>
    <row r="7" spans="1:29" x14ac:dyDescent="0.25">
      <c r="A7">
        <v>5</v>
      </c>
      <c r="B7">
        <v>1142</v>
      </c>
      <c r="E7">
        <v>1016</v>
      </c>
      <c r="H7">
        <v>932.8</v>
      </c>
      <c r="K7">
        <v>809.1</v>
      </c>
      <c r="N7">
        <v>702.2</v>
      </c>
      <c r="Q7">
        <v>578</v>
      </c>
      <c r="T7">
        <v>463</v>
      </c>
      <c r="W7">
        <v>352.1</v>
      </c>
      <c r="Z7">
        <v>233.6</v>
      </c>
      <c r="AC7">
        <v>185.9</v>
      </c>
    </row>
    <row r="8" spans="1:29" x14ac:dyDescent="0.25">
      <c r="B8">
        <f>AVERAGE(B3:B7)</f>
        <v>1140.5999999999999</v>
      </c>
      <c r="E8">
        <f>AVERAGE(E3:E7)</f>
        <v>1031.4000000000001</v>
      </c>
      <c r="H8">
        <f>AVERAGE(H3:H7)</f>
        <v>934.98000000000013</v>
      </c>
      <c r="K8">
        <f>AVERAGE(K3:K7)</f>
        <v>809.9</v>
      </c>
      <c r="N8">
        <f>AVERAGE(N3:N7)</f>
        <v>704.6</v>
      </c>
      <c r="Q8">
        <f>AVERAGE(Q3:Q7)</f>
        <v>583.43999999999994</v>
      </c>
      <c r="T8">
        <f>AVERAGE(T3:T7)</f>
        <v>465.58000000000004</v>
      </c>
      <c r="W8">
        <f>AVERAGE(W3:W7)</f>
        <v>352.18</v>
      </c>
      <c r="Z8">
        <f>AVERAGE(Z3:Z7)</f>
        <v>233.2</v>
      </c>
      <c r="AC8">
        <f>AVERAGE(AC3:AC7)</f>
        <v>177.26000000000002</v>
      </c>
    </row>
    <row r="10" spans="1:29" x14ac:dyDescent="0.25">
      <c r="B10">
        <f>(B8*60)/7</f>
        <v>9776.5714285714294</v>
      </c>
      <c r="E10">
        <f>(E8*60)/7</f>
        <v>8840.5714285714294</v>
      </c>
      <c r="H10">
        <f>(H8*60)/7</f>
        <v>8014.1142857142868</v>
      </c>
      <c r="K10">
        <f>(K8*60)/7</f>
        <v>6942</v>
      </c>
      <c r="N10">
        <f>(N8*60)/7</f>
        <v>6039.4285714285716</v>
      </c>
      <c r="Q10">
        <f>(Q8*60)/7</f>
        <v>5000.9142857142851</v>
      </c>
      <c r="T10">
        <f>(T8*60)/7</f>
        <v>3990.6857142857148</v>
      </c>
      <c r="W10">
        <f>(W8*60)/7</f>
        <v>3018.6857142857143</v>
      </c>
      <c r="Z10">
        <f>(Z8*60)/7</f>
        <v>1998.8571428571429</v>
      </c>
      <c r="AC10">
        <f>(AC8*60)/7</f>
        <v>1519.3714285714286</v>
      </c>
    </row>
    <row r="13" spans="1:29" x14ac:dyDescent="0.25">
      <c r="B13" s="3">
        <v>-1</v>
      </c>
      <c r="C13" s="3"/>
      <c r="E13" s="3">
        <v>-0.9</v>
      </c>
      <c r="F13" s="3"/>
      <c r="G13" s="2"/>
      <c r="H13" s="3">
        <v>-0.8</v>
      </c>
      <c r="I13" s="3"/>
      <c r="J13" s="3"/>
      <c r="K13" s="3">
        <v>-0.7</v>
      </c>
      <c r="N13" s="3">
        <v>-0.6</v>
      </c>
      <c r="Q13" s="3">
        <v>-0.5</v>
      </c>
      <c r="T13" s="3">
        <v>-0.4</v>
      </c>
      <c r="W13" s="3">
        <v>-0.3</v>
      </c>
      <c r="Z13" s="3">
        <v>-0.2</v>
      </c>
      <c r="AC13" s="3">
        <v>-0.1</v>
      </c>
    </row>
    <row r="14" spans="1:29" x14ac:dyDescent="0.25">
      <c r="B14" s="1" t="s">
        <v>2</v>
      </c>
      <c r="C14" s="1"/>
      <c r="E14" s="1" t="s">
        <v>2</v>
      </c>
      <c r="F14" s="1"/>
      <c r="G14" s="1"/>
      <c r="H14" s="1" t="s">
        <v>2</v>
      </c>
      <c r="I14" s="1"/>
      <c r="J14" s="1"/>
      <c r="K14" s="1" t="s">
        <v>2</v>
      </c>
      <c r="L14" s="1"/>
      <c r="N14" s="1" t="s">
        <v>2</v>
      </c>
      <c r="O14" s="1"/>
      <c r="Q14" s="1" t="s">
        <v>2</v>
      </c>
      <c r="T14" s="1" t="s">
        <v>2</v>
      </c>
      <c r="W14" s="1" t="s">
        <v>2</v>
      </c>
      <c r="Z14" s="1" t="s">
        <v>2</v>
      </c>
      <c r="AC14" s="1" t="s">
        <v>2</v>
      </c>
    </row>
    <row r="15" spans="1:29" x14ac:dyDescent="0.25">
      <c r="A15">
        <v>1</v>
      </c>
      <c r="B15">
        <v>1116</v>
      </c>
      <c r="E15">
        <v>1042</v>
      </c>
      <c r="H15">
        <v>934.6</v>
      </c>
      <c r="K15">
        <v>813</v>
      </c>
      <c r="N15">
        <v>694.4</v>
      </c>
      <c r="Q15">
        <v>588.20000000000005</v>
      </c>
      <c r="T15">
        <v>465.1</v>
      </c>
      <c r="W15">
        <v>349.7</v>
      </c>
      <c r="Z15">
        <v>232</v>
      </c>
      <c r="AC15">
        <v>115.5</v>
      </c>
    </row>
    <row r="16" spans="1:29" x14ac:dyDescent="0.25">
      <c r="A16">
        <v>2</v>
      </c>
      <c r="B16">
        <v>1111</v>
      </c>
      <c r="E16">
        <v>1042</v>
      </c>
      <c r="H16">
        <v>988.1</v>
      </c>
      <c r="K16">
        <v>819.7</v>
      </c>
      <c r="N16">
        <v>704.2</v>
      </c>
      <c r="Q16">
        <v>580</v>
      </c>
      <c r="T16">
        <v>469.5</v>
      </c>
      <c r="W16">
        <v>349.7</v>
      </c>
      <c r="Z16">
        <v>234.7</v>
      </c>
      <c r="AC16">
        <v>186.6</v>
      </c>
    </row>
    <row r="17" spans="1:29" x14ac:dyDescent="0.25">
      <c r="A17">
        <v>3</v>
      </c>
      <c r="B17">
        <v>1111</v>
      </c>
      <c r="E17">
        <v>1042</v>
      </c>
      <c r="H17">
        <v>1008</v>
      </c>
      <c r="K17">
        <v>817</v>
      </c>
      <c r="N17">
        <v>692.5</v>
      </c>
      <c r="Q17">
        <v>585.5</v>
      </c>
      <c r="T17">
        <v>469.5</v>
      </c>
      <c r="W17">
        <v>349.7</v>
      </c>
      <c r="Z17">
        <v>233.6</v>
      </c>
      <c r="AC17">
        <v>184.2</v>
      </c>
    </row>
    <row r="18" spans="1:29" x14ac:dyDescent="0.25">
      <c r="A18">
        <v>4</v>
      </c>
      <c r="B18">
        <v>1111</v>
      </c>
      <c r="E18">
        <v>1037</v>
      </c>
      <c r="H18">
        <v>984.3</v>
      </c>
      <c r="K18">
        <v>819.7</v>
      </c>
      <c r="N18">
        <v>694.4</v>
      </c>
      <c r="Q18">
        <v>578.70000000000005</v>
      </c>
      <c r="T18">
        <v>469.5</v>
      </c>
      <c r="W18">
        <v>348.4</v>
      </c>
      <c r="Z18">
        <v>231.5</v>
      </c>
      <c r="AC18">
        <v>185.9</v>
      </c>
    </row>
    <row r="19" spans="1:29" x14ac:dyDescent="0.25">
      <c r="A19">
        <v>5</v>
      </c>
      <c r="B19">
        <v>1142</v>
      </c>
      <c r="E19">
        <v>1042</v>
      </c>
      <c r="H19">
        <v>1012</v>
      </c>
      <c r="K19">
        <v>817</v>
      </c>
      <c r="N19">
        <v>692.5</v>
      </c>
      <c r="Q19">
        <v>584.1</v>
      </c>
      <c r="T19">
        <v>465.1</v>
      </c>
      <c r="W19">
        <v>349.7</v>
      </c>
      <c r="Z19">
        <v>234.7</v>
      </c>
      <c r="AC19">
        <v>179.2</v>
      </c>
    </row>
    <row r="20" spans="1:29" x14ac:dyDescent="0.25">
      <c r="B20">
        <f>AVERAGE(B15:B19)</f>
        <v>1118.2</v>
      </c>
      <c r="E20">
        <f>AVERAGE(E15:E19)</f>
        <v>1041</v>
      </c>
      <c r="H20">
        <f>AVERAGE(H15:H19)</f>
        <v>985.4</v>
      </c>
      <c r="K20">
        <f>AVERAGE(K15:K19)</f>
        <v>817.28</v>
      </c>
      <c r="N20">
        <f>AVERAGE(N15:N19)</f>
        <v>695.6</v>
      </c>
      <c r="Q20">
        <f>AVERAGE(Q15:Q19)</f>
        <v>583.29999999999995</v>
      </c>
      <c r="T20">
        <f>AVERAGE(T15:T19)</f>
        <v>467.73999999999995</v>
      </c>
      <c r="W20">
        <f>AVERAGE(W15:W19)</f>
        <v>349.44</v>
      </c>
      <c r="Z20">
        <f>AVERAGE(Z15:Z19)</f>
        <v>233.3</v>
      </c>
      <c r="AC20">
        <f>AVERAGE(AC15:AC19)</f>
        <v>170.28000000000003</v>
      </c>
    </row>
    <row r="22" spans="1:29" x14ac:dyDescent="0.25">
      <c r="B22">
        <f>(B20*60)/7</f>
        <v>9584.5714285714294</v>
      </c>
      <c r="E22">
        <f>(E20*60)/7</f>
        <v>8922.8571428571431</v>
      </c>
      <c r="H22">
        <f>(H20*60)/7</f>
        <v>8446.2857142857138</v>
      </c>
      <c r="K22">
        <f>(K20*60)/7</f>
        <v>7005.2571428571418</v>
      </c>
      <c r="N22">
        <f>(N20*60)/7</f>
        <v>5962.2857142857147</v>
      </c>
      <c r="Q22">
        <f>(Q20*60)/7</f>
        <v>4999.7142857142853</v>
      </c>
      <c r="T22">
        <f>(T20*60)/7</f>
        <v>4009.2</v>
      </c>
      <c r="W22">
        <f>(W20*60)/7</f>
        <v>2995.2000000000003</v>
      </c>
      <c r="Z22">
        <f>(Z20*60)/7</f>
        <v>1999.7142857142858</v>
      </c>
      <c r="AC22">
        <f>(AC20*60)/7</f>
        <v>1459.5428571428572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D411-03E4-4F99-BA2E-91971838EAB0}">
  <dimension ref="A1:C12"/>
  <sheetViews>
    <sheetView workbookViewId="0">
      <selection activeCell="G33" sqref="G33"/>
    </sheetView>
  </sheetViews>
  <sheetFormatPr defaultRowHeight="15" x14ac:dyDescent="0.25"/>
  <sheetData>
    <row r="1" spans="1:3" x14ac:dyDescent="0.25">
      <c r="A1" t="s">
        <v>4</v>
      </c>
      <c r="C1" t="s">
        <v>5</v>
      </c>
    </row>
    <row r="2" spans="1:3" x14ac:dyDescent="0.25">
      <c r="A2">
        <v>1140.5999999999999</v>
      </c>
      <c r="C2">
        <v>1118.2</v>
      </c>
    </row>
    <row r="3" spans="1:3" x14ac:dyDescent="0.25">
      <c r="A3">
        <v>1031.4000000000001</v>
      </c>
      <c r="C3">
        <v>1041</v>
      </c>
    </row>
    <row r="4" spans="1:3" x14ac:dyDescent="0.25">
      <c r="A4">
        <v>934.98000000000013</v>
      </c>
      <c r="C4">
        <v>985.4</v>
      </c>
    </row>
    <row r="5" spans="1:3" x14ac:dyDescent="0.25">
      <c r="A5">
        <v>809.9</v>
      </c>
      <c r="C5">
        <v>817.28</v>
      </c>
    </row>
    <row r="6" spans="1:3" x14ac:dyDescent="0.25">
      <c r="A6">
        <v>704.6</v>
      </c>
      <c r="C6">
        <v>695.6</v>
      </c>
    </row>
    <row r="7" spans="1:3" x14ac:dyDescent="0.25">
      <c r="A7">
        <v>583.43999999999994</v>
      </c>
      <c r="C7">
        <v>583.29999999999995</v>
      </c>
    </row>
    <row r="8" spans="1:3" x14ac:dyDescent="0.25">
      <c r="A8">
        <v>465.58000000000004</v>
      </c>
      <c r="C8">
        <v>467.73999999999995</v>
      </c>
    </row>
    <row r="9" spans="1:3" x14ac:dyDescent="0.25">
      <c r="A9">
        <v>352.18</v>
      </c>
      <c r="C9">
        <v>349.44</v>
      </c>
    </row>
    <row r="10" spans="1:3" x14ac:dyDescent="0.25">
      <c r="A10">
        <v>233.2</v>
      </c>
      <c r="C10">
        <v>233.3</v>
      </c>
    </row>
    <row r="11" spans="1:3" x14ac:dyDescent="0.25">
      <c r="A11">
        <v>177.26000000000002</v>
      </c>
      <c r="C11">
        <v>170.28000000000003</v>
      </c>
    </row>
    <row r="12" spans="1:3" x14ac:dyDescent="0.25">
      <c r="A12">
        <v>0</v>
      </c>
      <c r="C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DC97-2C65-4DC8-B03C-8A42B4FE1FD8}">
  <dimension ref="A1:C11"/>
  <sheetViews>
    <sheetView workbookViewId="0">
      <selection activeCell="I26" sqref="I26"/>
    </sheetView>
  </sheetViews>
  <sheetFormatPr defaultRowHeight="15" x14ac:dyDescent="0.25"/>
  <sheetData>
    <row r="1" spans="1:3" x14ac:dyDescent="0.25">
      <c r="A1" t="s">
        <v>4</v>
      </c>
      <c r="C1" t="s">
        <v>5</v>
      </c>
    </row>
    <row r="2" spans="1:3" x14ac:dyDescent="0.25">
      <c r="A2">
        <v>9776.5714285714294</v>
      </c>
      <c r="C2">
        <v>9584.5714285714294</v>
      </c>
    </row>
    <row r="3" spans="1:3" x14ac:dyDescent="0.25">
      <c r="A3">
        <v>8840.5714285714294</v>
      </c>
      <c r="C3">
        <v>8922.8571428571431</v>
      </c>
    </row>
    <row r="4" spans="1:3" x14ac:dyDescent="0.25">
      <c r="A4">
        <v>8014.1142857142868</v>
      </c>
      <c r="C4">
        <v>8446.2857142857138</v>
      </c>
    </row>
    <row r="5" spans="1:3" x14ac:dyDescent="0.25">
      <c r="A5">
        <v>6942</v>
      </c>
      <c r="C5">
        <v>7005.2571428571418</v>
      </c>
    </row>
    <row r="6" spans="1:3" x14ac:dyDescent="0.25">
      <c r="A6">
        <v>6039.4285714285716</v>
      </c>
      <c r="C6">
        <v>5962.2857142857147</v>
      </c>
    </row>
    <row r="7" spans="1:3" x14ac:dyDescent="0.25">
      <c r="A7">
        <v>5000.9142857142851</v>
      </c>
      <c r="C7">
        <v>4999.7142857142853</v>
      </c>
    </row>
    <row r="8" spans="1:3" x14ac:dyDescent="0.25">
      <c r="A8">
        <v>3990.6857142857148</v>
      </c>
      <c r="C8">
        <v>4009.2</v>
      </c>
    </row>
    <row r="9" spans="1:3" x14ac:dyDescent="0.25">
      <c r="A9">
        <v>3018.6857142857143</v>
      </c>
      <c r="C9">
        <v>2995.2000000000003</v>
      </c>
    </row>
    <row r="10" spans="1:3" x14ac:dyDescent="0.25">
      <c r="A10">
        <v>1998.8571428571429</v>
      </c>
      <c r="C10">
        <v>1999.7142857142858</v>
      </c>
    </row>
    <row r="11" spans="1:3" x14ac:dyDescent="0.25">
      <c r="A11">
        <v>1519.3714285714286</v>
      </c>
      <c r="C11">
        <v>1459.5428571428572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5377-8665-4586-890C-8E1EBC8E95B4}">
  <dimension ref="A1:I54"/>
  <sheetViews>
    <sheetView tabSelected="1" topLeftCell="H1" zoomScale="115" zoomScaleNormal="115" workbookViewId="0">
      <selection activeCell="J27" sqref="J27"/>
    </sheetView>
  </sheetViews>
  <sheetFormatPr defaultRowHeight="15" x14ac:dyDescent="0.25"/>
  <cols>
    <col min="1" max="1" width="11.140625" customWidth="1"/>
    <col min="2" max="6" width="13" customWidth="1"/>
    <col min="8" max="8" width="19.5703125" customWidth="1"/>
    <col min="9" max="9" width="15" customWidth="1"/>
  </cols>
  <sheetData>
    <row r="1" spans="1:9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H1" s="4" t="s">
        <v>12</v>
      </c>
      <c r="I1" s="4" t="s">
        <v>13</v>
      </c>
    </row>
    <row r="2" spans="1:9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H2">
        <f>AVERAGE(B2:F2)</f>
        <v>0</v>
      </c>
      <c r="I2">
        <f>ROUND((H2*60)/7,2)</f>
        <v>0</v>
      </c>
    </row>
    <row r="3" spans="1:9" x14ac:dyDescent="0.25">
      <c r="A3" s="5">
        <v>1000</v>
      </c>
      <c r="B3" s="5">
        <v>153.6</v>
      </c>
      <c r="C3" s="5">
        <v>180.5</v>
      </c>
      <c r="D3" s="5">
        <v>182.5</v>
      </c>
      <c r="E3" s="5">
        <v>183.8</v>
      </c>
      <c r="F3" s="5">
        <v>185.9</v>
      </c>
      <c r="H3">
        <f t="shared" ref="H3:H12" si="0">AVERAGE(B3:F3)</f>
        <v>177.26000000000002</v>
      </c>
      <c r="I3">
        <f>ROUND((H3*60)/7,2)</f>
        <v>1519.37</v>
      </c>
    </row>
    <row r="4" spans="1:9" x14ac:dyDescent="0.25">
      <c r="A4" s="5">
        <v>2000</v>
      </c>
      <c r="B4" s="5">
        <v>233.6</v>
      </c>
      <c r="C4" s="5">
        <v>232.6</v>
      </c>
      <c r="D4" s="5">
        <v>232.6</v>
      </c>
      <c r="E4" s="5">
        <v>233.6</v>
      </c>
      <c r="F4" s="5">
        <v>233.6</v>
      </c>
      <c r="H4">
        <f t="shared" si="0"/>
        <v>233.2</v>
      </c>
      <c r="I4">
        <f t="shared" ref="I4:I12" si="1">ROUND((H4*60)/7,2)</f>
        <v>1998.86</v>
      </c>
    </row>
    <row r="5" spans="1:9" x14ac:dyDescent="0.25">
      <c r="A5" s="5">
        <v>3000</v>
      </c>
      <c r="B5" s="5">
        <v>352.1</v>
      </c>
      <c r="C5" s="5">
        <v>361</v>
      </c>
      <c r="D5" s="5">
        <v>349.7</v>
      </c>
      <c r="E5" s="5">
        <v>346</v>
      </c>
      <c r="F5" s="5">
        <v>352.1</v>
      </c>
      <c r="H5">
        <f t="shared" si="0"/>
        <v>352.18</v>
      </c>
      <c r="I5">
        <f t="shared" si="1"/>
        <v>3018.69</v>
      </c>
    </row>
    <row r="6" spans="1:9" x14ac:dyDescent="0.25">
      <c r="A6" s="5">
        <v>4000</v>
      </c>
      <c r="B6" s="5">
        <v>460.8</v>
      </c>
      <c r="C6" s="5">
        <v>469.5</v>
      </c>
      <c r="D6" s="5">
        <v>469.5</v>
      </c>
      <c r="E6" s="5">
        <v>465.1</v>
      </c>
      <c r="F6" s="5">
        <v>463</v>
      </c>
      <c r="H6">
        <f t="shared" si="0"/>
        <v>465.58000000000004</v>
      </c>
      <c r="I6">
        <f t="shared" si="1"/>
        <v>3990.69</v>
      </c>
    </row>
    <row r="7" spans="1:9" x14ac:dyDescent="0.25">
      <c r="A7" s="5">
        <v>5000</v>
      </c>
      <c r="B7" s="5">
        <v>588.20000000000005</v>
      </c>
      <c r="C7" s="5">
        <v>578</v>
      </c>
      <c r="D7" s="5">
        <v>588.20000000000005</v>
      </c>
      <c r="E7" s="5">
        <v>584.79999999999995</v>
      </c>
      <c r="F7" s="5">
        <v>578</v>
      </c>
      <c r="H7">
        <f t="shared" si="0"/>
        <v>583.43999999999994</v>
      </c>
      <c r="I7">
        <f t="shared" si="1"/>
        <v>5000.91</v>
      </c>
    </row>
    <row r="8" spans="1:9" x14ac:dyDescent="0.25">
      <c r="A8" s="5">
        <v>6000</v>
      </c>
      <c r="B8" s="5">
        <v>704.2</v>
      </c>
      <c r="C8" s="5">
        <v>708.2</v>
      </c>
      <c r="D8" s="5">
        <v>704.2</v>
      </c>
      <c r="E8" s="5">
        <v>704.2</v>
      </c>
      <c r="F8" s="5">
        <v>702.2</v>
      </c>
      <c r="H8">
        <f t="shared" si="0"/>
        <v>704.6</v>
      </c>
      <c r="I8">
        <f t="shared" si="1"/>
        <v>6039.43</v>
      </c>
    </row>
    <row r="9" spans="1:9" x14ac:dyDescent="0.25">
      <c r="A9" s="5">
        <v>7000</v>
      </c>
      <c r="B9" s="5">
        <v>813</v>
      </c>
      <c r="C9" s="5">
        <v>817</v>
      </c>
      <c r="D9" s="5">
        <v>803.9</v>
      </c>
      <c r="E9" s="5">
        <v>806.5</v>
      </c>
      <c r="F9" s="5">
        <v>809.1</v>
      </c>
      <c r="H9">
        <f t="shared" si="0"/>
        <v>809.9</v>
      </c>
      <c r="I9">
        <f t="shared" si="1"/>
        <v>6942</v>
      </c>
    </row>
    <row r="10" spans="1:9" x14ac:dyDescent="0.25">
      <c r="A10" s="5">
        <v>8000</v>
      </c>
      <c r="B10" s="5">
        <v>925.9</v>
      </c>
      <c r="C10" s="5">
        <v>950.6</v>
      </c>
      <c r="D10" s="5">
        <v>932.8</v>
      </c>
      <c r="E10" s="5">
        <v>932.8</v>
      </c>
      <c r="F10" s="5">
        <v>932.8</v>
      </c>
      <c r="H10">
        <f t="shared" si="0"/>
        <v>934.98000000000013</v>
      </c>
      <c r="I10">
        <f t="shared" si="1"/>
        <v>8014.11</v>
      </c>
    </row>
    <row r="11" spans="1:9" x14ac:dyDescent="0.25">
      <c r="A11" s="5">
        <v>9000</v>
      </c>
      <c r="B11" s="5">
        <v>1042</v>
      </c>
      <c r="C11" s="5">
        <v>1042</v>
      </c>
      <c r="D11" s="5">
        <v>1037</v>
      </c>
      <c r="E11" s="5">
        <v>1020</v>
      </c>
      <c r="F11" s="5">
        <v>1016</v>
      </c>
      <c r="H11">
        <f t="shared" si="0"/>
        <v>1031.4000000000001</v>
      </c>
      <c r="I11">
        <f t="shared" si="1"/>
        <v>8840.57</v>
      </c>
    </row>
    <row r="12" spans="1:9" x14ac:dyDescent="0.25">
      <c r="A12" s="5">
        <v>10000</v>
      </c>
      <c r="B12" s="5">
        <v>1136</v>
      </c>
      <c r="C12" s="5">
        <v>1136</v>
      </c>
      <c r="D12" s="5">
        <v>1142</v>
      </c>
      <c r="E12" s="5">
        <v>1147</v>
      </c>
      <c r="F12" s="5">
        <v>1142</v>
      </c>
      <c r="H12">
        <f t="shared" si="0"/>
        <v>1140.5999999999999</v>
      </c>
      <c r="I12">
        <f t="shared" si="1"/>
        <v>9776.57</v>
      </c>
    </row>
    <row r="14" spans="1:9" x14ac:dyDescent="0.25">
      <c r="A14" s="4" t="s">
        <v>6</v>
      </c>
      <c r="B14" s="4" t="s">
        <v>7</v>
      </c>
      <c r="C14" s="4" t="s">
        <v>8</v>
      </c>
      <c r="D14" s="4" t="s">
        <v>9</v>
      </c>
      <c r="E14" s="4" t="s">
        <v>10</v>
      </c>
      <c r="F14" s="4" t="s">
        <v>11</v>
      </c>
      <c r="H14" s="4" t="s">
        <v>12</v>
      </c>
      <c r="I14" s="4" t="s">
        <v>13</v>
      </c>
    </row>
    <row r="15" spans="1:9" x14ac:dyDescent="0.25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H15">
        <f>AVERAGE(B15:F15)</f>
        <v>0</v>
      </c>
      <c r="I15">
        <f>ROUND((H15*60)/7,2)</f>
        <v>0</v>
      </c>
    </row>
    <row r="16" spans="1:9" x14ac:dyDescent="0.25">
      <c r="A16" s="5">
        <v>1000</v>
      </c>
      <c r="B16">
        <v>115.5</v>
      </c>
      <c r="C16">
        <v>186.6</v>
      </c>
      <c r="D16">
        <v>184.2</v>
      </c>
      <c r="E16">
        <v>185.9</v>
      </c>
      <c r="F16">
        <v>179.2</v>
      </c>
      <c r="H16">
        <f t="shared" ref="H16:H25" si="2">AVERAGE(B16:F16)</f>
        <v>170.28000000000003</v>
      </c>
      <c r="I16">
        <f t="shared" ref="I16:I25" si="3">ROUND((H16*60)/7,2)</f>
        <v>1459.54</v>
      </c>
    </row>
    <row r="17" spans="1:9" x14ac:dyDescent="0.25">
      <c r="A17" s="5">
        <v>2000</v>
      </c>
      <c r="B17">
        <v>232</v>
      </c>
      <c r="C17">
        <v>234.7</v>
      </c>
      <c r="D17">
        <v>233.6</v>
      </c>
      <c r="E17">
        <v>231.5</v>
      </c>
      <c r="F17">
        <v>234.7</v>
      </c>
      <c r="H17">
        <f t="shared" si="2"/>
        <v>233.3</v>
      </c>
      <c r="I17">
        <f t="shared" si="3"/>
        <v>1999.71</v>
      </c>
    </row>
    <row r="18" spans="1:9" x14ac:dyDescent="0.25">
      <c r="A18" s="5">
        <v>3000</v>
      </c>
      <c r="B18">
        <v>349.7</v>
      </c>
      <c r="C18">
        <v>349.7</v>
      </c>
      <c r="D18">
        <v>349.7</v>
      </c>
      <c r="E18">
        <v>348.4</v>
      </c>
      <c r="F18">
        <v>349.7</v>
      </c>
      <c r="H18">
        <f t="shared" si="2"/>
        <v>349.44</v>
      </c>
      <c r="I18">
        <f t="shared" si="3"/>
        <v>2995.2</v>
      </c>
    </row>
    <row r="19" spans="1:9" x14ac:dyDescent="0.25">
      <c r="A19" s="5">
        <v>4000</v>
      </c>
      <c r="B19">
        <v>465.1</v>
      </c>
      <c r="C19">
        <v>469.5</v>
      </c>
      <c r="D19">
        <v>469.5</v>
      </c>
      <c r="E19">
        <v>469.5</v>
      </c>
      <c r="F19">
        <v>465.1</v>
      </c>
      <c r="H19">
        <f t="shared" si="2"/>
        <v>467.73999999999995</v>
      </c>
      <c r="I19">
        <f t="shared" si="3"/>
        <v>4009.2</v>
      </c>
    </row>
    <row r="20" spans="1:9" x14ac:dyDescent="0.25">
      <c r="A20" s="5">
        <v>5000</v>
      </c>
      <c r="B20">
        <v>588.20000000000005</v>
      </c>
      <c r="C20">
        <v>580</v>
      </c>
      <c r="D20">
        <v>585.5</v>
      </c>
      <c r="E20">
        <v>578.70000000000005</v>
      </c>
      <c r="F20">
        <v>584.1</v>
      </c>
      <c r="H20">
        <f t="shared" si="2"/>
        <v>583.29999999999995</v>
      </c>
      <c r="I20">
        <f t="shared" si="3"/>
        <v>4999.71</v>
      </c>
    </row>
    <row r="21" spans="1:9" x14ac:dyDescent="0.25">
      <c r="A21" s="5">
        <v>6000</v>
      </c>
      <c r="B21">
        <v>694.4</v>
      </c>
      <c r="C21">
        <v>704.2</v>
      </c>
      <c r="D21">
        <v>692.5</v>
      </c>
      <c r="E21">
        <v>694.4</v>
      </c>
      <c r="F21">
        <v>692.5</v>
      </c>
      <c r="H21">
        <f t="shared" si="2"/>
        <v>695.6</v>
      </c>
      <c r="I21">
        <f t="shared" si="3"/>
        <v>5962.29</v>
      </c>
    </row>
    <row r="22" spans="1:9" x14ac:dyDescent="0.25">
      <c r="A22" s="5">
        <v>7000</v>
      </c>
      <c r="B22">
        <v>813</v>
      </c>
      <c r="C22">
        <v>819.7</v>
      </c>
      <c r="D22">
        <v>817</v>
      </c>
      <c r="E22">
        <v>819.7</v>
      </c>
      <c r="F22">
        <v>817</v>
      </c>
      <c r="H22">
        <f t="shared" si="2"/>
        <v>817.28</v>
      </c>
      <c r="I22">
        <f t="shared" si="3"/>
        <v>7005.26</v>
      </c>
    </row>
    <row r="23" spans="1:9" x14ac:dyDescent="0.25">
      <c r="A23" s="5">
        <v>8000</v>
      </c>
      <c r="B23">
        <v>934.6</v>
      </c>
      <c r="C23">
        <v>988.1</v>
      </c>
      <c r="D23">
        <v>1008</v>
      </c>
      <c r="E23">
        <v>984.3</v>
      </c>
      <c r="F23">
        <v>1012</v>
      </c>
      <c r="H23">
        <f t="shared" si="2"/>
        <v>985.4</v>
      </c>
      <c r="I23">
        <f t="shared" si="3"/>
        <v>8446.2900000000009</v>
      </c>
    </row>
    <row r="24" spans="1:9" x14ac:dyDescent="0.25">
      <c r="A24" s="5">
        <v>9000</v>
      </c>
      <c r="B24">
        <v>1042</v>
      </c>
      <c r="C24">
        <v>1042</v>
      </c>
      <c r="D24">
        <v>1042</v>
      </c>
      <c r="E24">
        <v>1037</v>
      </c>
      <c r="F24">
        <v>1042</v>
      </c>
      <c r="H24">
        <f t="shared" si="2"/>
        <v>1041</v>
      </c>
      <c r="I24">
        <f t="shared" si="3"/>
        <v>8922.86</v>
      </c>
    </row>
    <row r="25" spans="1:9" x14ac:dyDescent="0.25">
      <c r="A25" s="5">
        <v>10000</v>
      </c>
      <c r="B25">
        <v>1116</v>
      </c>
      <c r="C25">
        <v>1111</v>
      </c>
      <c r="D25">
        <v>1111</v>
      </c>
      <c r="E25">
        <v>1111</v>
      </c>
      <c r="F25">
        <v>1142</v>
      </c>
      <c r="H25">
        <f t="shared" si="2"/>
        <v>1118.2</v>
      </c>
      <c r="I25">
        <f t="shared" si="3"/>
        <v>9584.57</v>
      </c>
    </row>
    <row r="30" spans="1:9" x14ac:dyDescent="0.25">
      <c r="A30" s="4" t="s">
        <v>6</v>
      </c>
      <c r="B30" s="4" t="s">
        <v>14</v>
      </c>
      <c r="C30" s="4" t="s">
        <v>15</v>
      </c>
      <c r="D30" s="4" t="s">
        <v>16</v>
      </c>
      <c r="E30" s="4" t="s">
        <v>17</v>
      </c>
      <c r="F30" s="4" t="s">
        <v>18</v>
      </c>
      <c r="H30" s="4" t="s">
        <v>19</v>
      </c>
    </row>
    <row r="31" spans="1:9" x14ac:dyDescent="0.2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H31">
        <f>ROUND(AVERAGE(B31:F31),2)</f>
        <v>0</v>
      </c>
    </row>
    <row r="32" spans="1:9" x14ac:dyDescent="0.25">
      <c r="A32" s="5">
        <v>1000</v>
      </c>
      <c r="B32">
        <v>10.42</v>
      </c>
      <c r="C32">
        <v>13.89</v>
      </c>
      <c r="D32">
        <v>14.08</v>
      </c>
      <c r="E32">
        <v>15.49</v>
      </c>
      <c r="F32">
        <v>15.28</v>
      </c>
      <c r="H32">
        <f t="shared" ref="H32:H41" si="4">ROUND(AVERAGE(B32:F32),2)</f>
        <v>13.83</v>
      </c>
    </row>
    <row r="33" spans="1:8" x14ac:dyDescent="0.25">
      <c r="A33" s="5">
        <v>2000</v>
      </c>
      <c r="B33">
        <v>18.059999999999999</v>
      </c>
      <c r="C33">
        <v>20.55</v>
      </c>
      <c r="D33">
        <v>19.440000000000001</v>
      </c>
      <c r="E33">
        <v>20.83</v>
      </c>
      <c r="F33">
        <v>21.13</v>
      </c>
      <c r="H33">
        <f t="shared" si="4"/>
        <v>20</v>
      </c>
    </row>
    <row r="34" spans="1:8" x14ac:dyDescent="0.25">
      <c r="A34" s="5">
        <v>3000</v>
      </c>
      <c r="B34">
        <v>25.35</v>
      </c>
      <c r="C34">
        <v>28.17</v>
      </c>
      <c r="D34">
        <v>25.35</v>
      </c>
      <c r="E34">
        <v>26.39</v>
      </c>
      <c r="F34">
        <v>26.39</v>
      </c>
      <c r="H34">
        <f t="shared" si="4"/>
        <v>26.33</v>
      </c>
    </row>
    <row r="35" spans="1:8" x14ac:dyDescent="0.25">
      <c r="A35" s="5">
        <v>4000</v>
      </c>
      <c r="B35">
        <v>33.33</v>
      </c>
      <c r="C35">
        <v>35.21</v>
      </c>
      <c r="D35">
        <v>33.33</v>
      </c>
      <c r="E35">
        <v>32.39</v>
      </c>
      <c r="F35">
        <v>33.33</v>
      </c>
      <c r="H35">
        <f t="shared" si="4"/>
        <v>33.520000000000003</v>
      </c>
    </row>
    <row r="36" spans="1:8" x14ac:dyDescent="0.25">
      <c r="A36" s="5">
        <v>5000</v>
      </c>
      <c r="B36">
        <v>39.44</v>
      </c>
      <c r="C36">
        <v>39.729999999999997</v>
      </c>
      <c r="D36">
        <v>40.85</v>
      </c>
      <c r="E36">
        <v>40.28</v>
      </c>
      <c r="F36">
        <v>40.28</v>
      </c>
      <c r="H36">
        <f t="shared" si="4"/>
        <v>40.119999999999997</v>
      </c>
    </row>
    <row r="37" spans="1:8" x14ac:dyDescent="0.25">
      <c r="A37" s="5">
        <v>6000</v>
      </c>
      <c r="B37">
        <v>46.48</v>
      </c>
      <c r="C37">
        <v>47.22</v>
      </c>
      <c r="D37">
        <v>45.83</v>
      </c>
      <c r="E37">
        <v>45.07</v>
      </c>
      <c r="F37">
        <v>46.48</v>
      </c>
      <c r="H37">
        <f t="shared" si="4"/>
        <v>46.22</v>
      </c>
    </row>
    <row r="38" spans="1:8" x14ac:dyDescent="0.25">
      <c r="A38" s="5">
        <v>7000</v>
      </c>
      <c r="B38">
        <v>53.52</v>
      </c>
      <c r="C38">
        <v>54.17</v>
      </c>
      <c r="D38">
        <v>54.17</v>
      </c>
      <c r="E38">
        <v>53.52</v>
      </c>
      <c r="F38">
        <v>53.52</v>
      </c>
      <c r="H38">
        <f t="shared" si="4"/>
        <v>53.78</v>
      </c>
    </row>
    <row r="39" spans="1:8" x14ac:dyDescent="0.25">
      <c r="A39" s="5">
        <v>8000</v>
      </c>
      <c r="B39">
        <v>56.94</v>
      </c>
      <c r="C39">
        <v>59.72</v>
      </c>
      <c r="D39">
        <v>61.11</v>
      </c>
      <c r="E39">
        <v>60.56</v>
      </c>
      <c r="F39">
        <v>60.56</v>
      </c>
      <c r="H39">
        <f t="shared" si="4"/>
        <v>59.78</v>
      </c>
    </row>
    <row r="40" spans="1:8" x14ac:dyDescent="0.25">
      <c r="A40" s="5">
        <v>9000</v>
      </c>
      <c r="B40">
        <v>64.790000000000006</v>
      </c>
      <c r="C40">
        <v>66.67</v>
      </c>
      <c r="D40">
        <v>65.28</v>
      </c>
      <c r="E40">
        <v>64.790000000000006</v>
      </c>
      <c r="F40">
        <v>66.67</v>
      </c>
      <c r="H40">
        <f t="shared" si="4"/>
        <v>65.64</v>
      </c>
    </row>
    <row r="41" spans="1:8" x14ac:dyDescent="0.25">
      <c r="A41" s="5">
        <v>10000</v>
      </c>
      <c r="B41">
        <v>70.83</v>
      </c>
      <c r="C41">
        <v>72.22</v>
      </c>
      <c r="D41">
        <v>70.83</v>
      </c>
      <c r="E41">
        <v>71.23</v>
      </c>
      <c r="F41">
        <v>69.44</v>
      </c>
      <c r="H41">
        <f t="shared" si="4"/>
        <v>70.91</v>
      </c>
    </row>
    <row r="43" spans="1:8" x14ac:dyDescent="0.25">
      <c r="A43" s="4" t="s">
        <v>6</v>
      </c>
      <c r="B43" s="4" t="s">
        <v>14</v>
      </c>
      <c r="C43" s="4" t="s">
        <v>15</v>
      </c>
      <c r="D43" s="4" t="s">
        <v>16</v>
      </c>
      <c r="E43" s="4" t="s">
        <v>17</v>
      </c>
      <c r="F43" s="4" t="s">
        <v>18</v>
      </c>
      <c r="H43" s="4" t="s">
        <v>19</v>
      </c>
    </row>
    <row r="44" spans="1:8" x14ac:dyDescent="0.2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H44">
        <f>ROUND(AVERAGE(B44:F44),2)</f>
        <v>0</v>
      </c>
    </row>
    <row r="45" spans="1:8" x14ac:dyDescent="0.25">
      <c r="A45" s="5">
        <v>1000</v>
      </c>
      <c r="B45">
        <v>12.68</v>
      </c>
      <c r="C45">
        <v>14.08</v>
      </c>
      <c r="D45">
        <v>15.07</v>
      </c>
      <c r="E45">
        <v>15.28</v>
      </c>
      <c r="F45">
        <v>12.5</v>
      </c>
      <c r="H45">
        <f t="shared" ref="H45:H54" si="5">ROUND(AVERAGE(B45:F45),2)</f>
        <v>13.92</v>
      </c>
    </row>
    <row r="46" spans="1:8" x14ac:dyDescent="0.25">
      <c r="A46" s="5">
        <v>2000</v>
      </c>
      <c r="B46">
        <v>19.440000000000001</v>
      </c>
      <c r="C46">
        <v>18.059999999999999</v>
      </c>
      <c r="D46">
        <v>18.309999999999999</v>
      </c>
      <c r="E46">
        <v>15.49</v>
      </c>
      <c r="F46">
        <v>17.809999999999999</v>
      </c>
      <c r="H46">
        <f t="shared" si="5"/>
        <v>17.82</v>
      </c>
    </row>
    <row r="47" spans="1:8" x14ac:dyDescent="0.25">
      <c r="A47" s="5">
        <v>3000</v>
      </c>
      <c r="B47">
        <v>25</v>
      </c>
      <c r="C47">
        <v>26.76</v>
      </c>
      <c r="D47">
        <v>23.61</v>
      </c>
      <c r="E47">
        <v>23.61</v>
      </c>
      <c r="F47">
        <v>22.86</v>
      </c>
      <c r="H47">
        <f t="shared" si="5"/>
        <v>24.37</v>
      </c>
    </row>
    <row r="48" spans="1:8" x14ac:dyDescent="0.25">
      <c r="A48" s="5">
        <v>4000</v>
      </c>
      <c r="B48">
        <v>31.51</v>
      </c>
      <c r="C48">
        <v>30.56</v>
      </c>
      <c r="D48">
        <v>31.94</v>
      </c>
      <c r="E48">
        <v>29.17</v>
      </c>
      <c r="F48">
        <v>29.17</v>
      </c>
      <c r="H48">
        <f t="shared" si="5"/>
        <v>30.47</v>
      </c>
    </row>
    <row r="49" spans="1:8" x14ac:dyDescent="0.25">
      <c r="A49" s="5">
        <v>5000</v>
      </c>
      <c r="B49">
        <v>39.44</v>
      </c>
      <c r="C49">
        <v>40.28</v>
      </c>
      <c r="D49">
        <v>40.85</v>
      </c>
      <c r="E49">
        <v>40.28</v>
      </c>
      <c r="F49">
        <v>40.28</v>
      </c>
      <c r="H49">
        <f t="shared" si="5"/>
        <v>40.229999999999997</v>
      </c>
    </row>
    <row r="50" spans="1:8" x14ac:dyDescent="0.25">
      <c r="A50" s="5">
        <v>6000</v>
      </c>
      <c r="B50">
        <v>46.48</v>
      </c>
      <c r="C50">
        <v>46.48</v>
      </c>
      <c r="D50">
        <v>45.83</v>
      </c>
      <c r="E50">
        <v>46.48</v>
      </c>
      <c r="F50">
        <v>45.83</v>
      </c>
      <c r="H50">
        <f t="shared" si="5"/>
        <v>46.22</v>
      </c>
    </row>
    <row r="51" spans="1:8" x14ac:dyDescent="0.25">
      <c r="A51" s="5">
        <v>7000</v>
      </c>
      <c r="B51">
        <v>53.52</v>
      </c>
      <c r="C51">
        <v>54.17</v>
      </c>
      <c r="D51">
        <v>52.78</v>
      </c>
      <c r="E51">
        <v>52.78</v>
      </c>
      <c r="F51">
        <v>53.52</v>
      </c>
      <c r="H51">
        <f t="shared" si="5"/>
        <v>53.35</v>
      </c>
    </row>
    <row r="52" spans="1:8" x14ac:dyDescent="0.25">
      <c r="A52" s="5">
        <v>8000</v>
      </c>
      <c r="B52">
        <v>61.97</v>
      </c>
      <c r="C52">
        <v>61.11</v>
      </c>
      <c r="D52">
        <v>61.97</v>
      </c>
      <c r="E52">
        <v>61.97</v>
      </c>
      <c r="F52">
        <v>61.11</v>
      </c>
      <c r="H52">
        <f t="shared" si="5"/>
        <v>61.63</v>
      </c>
    </row>
    <row r="53" spans="1:8" x14ac:dyDescent="0.25">
      <c r="A53" s="5">
        <v>9000</v>
      </c>
      <c r="B53">
        <v>66.2</v>
      </c>
      <c r="C53">
        <v>61.11</v>
      </c>
      <c r="D53">
        <v>66.2</v>
      </c>
      <c r="E53">
        <v>66.2</v>
      </c>
      <c r="F53">
        <v>63.89</v>
      </c>
      <c r="H53">
        <f t="shared" si="5"/>
        <v>64.72</v>
      </c>
    </row>
    <row r="54" spans="1:8" x14ac:dyDescent="0.25">
      <c r="A54" s="5">
        <v>10000</v>
      </c>
      <c r="B54">
        <v>68.06</v>
      </c>
      <c r="C54">
        <v>69.44</v>
      </c>
      <c r="D54">
        <v>70.42</v>
      </c>
      <c r="E54">
        <v>70.42</v>
      </c>
      <c r="F54">
        <v>67.12</v>
      </c>
      <c r="H54">
        <f t="shared" si="5"/>
        <v>69.09</v>
      </c>
    </row>
  </sheetData>
  <sortState xmlns:xlrd2="http://schemas.microsoft.com/office/spreadsheetml/2017/richdata2" ref="B45:F54">
    <sortCondition ref="B45:B5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PWM</vt:lpstr>
      <vt:lpstr>PWMall</vt:lpstr>
      <vt:lpstr>Hz</vt:lpstr>
      <vt:lpstr>Hzall</vt:lpstr>
      <vt:lpstr>RPMall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PONGNAPAT ARAYANGKUL</dc:creator>
  <cp:lastModifiedBy>PONGNAPAT ARAYANGKUL</cp:lastModifiedBy>
  <dcterms:created xsi:type="dcterms:W3CDTF">2024-11-17T03:50:20Z</dcterms:created>
  <dcterms:modified xsi:type="dcterms:W3CDTF">2024-12-08T12:32:49Z</dcterms:modified>
</cp:coreProperties>
</file>