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05" windowWidth="20055" windowHeight="92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26" i="2" l="1"/>
  <c r="D25" i="2"/>
  <c r="D24" i="2"/>
  <c r="F24" i="2"/>
  <c r="E24" i="2"/>
  <c r="G24" i="2"/>
  <c r="H24" i="2"/>
  <c r="I24" i="2"/>
  <c r="J24" i="2"/>
  <c r="K24" i="2"/>
  <c r="L24" i="2"/>
  <c r="M24" i="2"/>
  <c r="E25" i="2"/>
  <c r="F25" i="2"/>
  <c r="G25" i="2"/>
  <c r="H25" i="2"/>
  <c r="I25" i="2"/>
  <c r="J25" i="2"/>
  <c r="K25" i="2"/>
  <c r="L25" i="2"/>
  <c r="M25" i="2"/>
  <c r="E26" i="2"/>
  <c r="F26" i="2"/>
  <c r="G26" i="2"/>
  <c r="H26" i="2"/>
  <c r="I26" i="2"/>
  <c r="J26" i="2"/>
  <c r="K26" i="2"/>
  <c r="L26" i="2"/>
  <c r="M26" i="2"/>
  <c r="E23" i="2"/>
  <c r="F23" i="2"/>
  <c r="G23" i="2"/>
  <c r="H23" i="2"/>
  <c r="I23" i="2"/>
  <c r="J23" i="2"/>
  <c r="K23" i="2"/>
  <c r="L23" i="2"/>
  <c r="M23" i="2"/>
  <c r="D23" i="2"/>
  <c r="C23" i="2"/>
  <c r="N24" i="2"/>
  <c r="O24" i="2"/>
  <c r="P24" i="2"/>
  <c r="Q24" i="2"/>
  <c r="R24" i="2"/>
  <c r="N25" i="2"/>
  <c r="O25" i="2"/>
  <c r="P25" i="2"/>
  <c r="Q25" i="2"/>
  <c r="R25" i="2"/>
  <c r="N26" i="2"/>
  <c r="O26" i="2"/>
  <c r="P26" i="2"/>
  <c r="Q26" i="2"/>
  <c r="R26" i="2"/>
  <c r="O23" i="2"/>
  <c r="P23" i="2"/>
  <c r="Q23" i="2"/>
  <c r="R23" i="2"/>
  <c r="S24" i="2"/>
  <c r="S26" i="2" s="1"/>
  <c r="T24" i="2"/>
  <c r="U24" i="2"/>
  <c r="V24" i="2"/>
  <c r="W24" i="2"/>
  <c r="W26" i="2" s="1"/>
  <c r="S25" i="2"/>
  <c r="T25" i="2"/>
  <c r="U25" i="2"/>
  <c r="V25" i="2"/>
  <c r="W25" i="2"/>
  <c r="T26" i="2"/>
  <c r="U26" i="2"/>
  <c r="V26" i="2"/>
  <c r="T23" i="2"/>
  <c r="U23" i="2"/>
  <c r="V23" i="2"/>
  <c r="W23" i="2"/>
  <c r="Y24" i="2"/>
  <c r="Z24" i="2"/>
  <c r="AA24" i="2"/>
  <c r="AB24" i="2"/>
  <c r="Y25" i="2"/>
  <c r="Z25" i="2"/>
  <c r="AA25" i="2"/>
  <c r="AB25" i="2"/>
  <c r="Y26" i="2"/>
  <c r="Z26" i="2"/>
  <c r="AA26" i="2"/>
  <c r="AB26" i="2"/>
  <c r="Z23" i="2"/>
  <c r="AA23" i="2"/>
  <c r="AB23" i="2"/>
  <c r="Y23" i="2"/>
  <c r="Y5" i="2"/>
  <c r="Z5" i="2"/>
  <c r="AA5" i="2"/>
  <c r="AB5" i="2"/>
  <c r="Y6" i="2"/>
  <c r="Z6" i="2"/>
  <c r="AA6" i="2"/>
  <c r="AB6" i="2"/>
  <c r="Y7" i="2"/>
  <c r="Z7" i="2"/>
  <c r="AA7" i="2"/>
  <c r="AB7" i="2"/>
  <c r="Y8" i="2"/>
  <c r="Z8" i="2"/>
  <c r="AA8" i="2"/>
  <c r="AB8" i="2"/>
  <c r="Y9" i="2"/>
  <c r="Z9" i="2"/>
  <c r="AA9" i="2"/>
  <c r="AB9" i="2"/>
  <c r="Y10" i="2"/>
  <c r="Z10" i="2"/>
  <c r="AA10" i="2"/>
  <c r="AB10" i="2"/>
  <c r="Y11" i="2"/>
  <c r="Z11" i="2"/>
  <c r="AA11" i="2"/>
  <c r="AB11" i="2"/>
  <c r="Y12" i="2"/>
  <c r="Z12" i="2"/>
  <c r="AA12" i="2"/>
  <c r="AB12" i="2"/>
  <c r="Y13" i="2"/>
  <c r="Z13" i="2"/>
  <c r="AA13" i="2"/>
  <c r="AB13" i="2"/>
  <c r="Y14" i="2"/>
  <c r="Z14" i="2"/>
  <c r="AA14" i="2"/>
  <c r="AB14" i="2"/>
  <c r="Y15" i="2"/>
  <c r="Z15" i="2"/>
  <c r="AA15" i="2"/>
  <c r="AB15" i="2"/>
  <c r="Y16" i="2"/>
  <c r="Z16" i="2"/>
  <c r="AA16" i="2"/>
  <c r="AB16" i="2"/>
  <c r="Y17" i="2"/>
  <c r="Z17" i="2"/>
  <c r="AA17" i="2"/>
  <c r="AB17" i="2"/>
  <c r="Y18" i="2"/>
  <c r="Z18" i="2"/>
  <c r="AA18" i="2"/>
  <c r="AB18" i="2"/>
  <c r="Y19" i="2"/>
  <c r="Z19" i="2"/>
  <c r="AA19" i="2"/>
  <c r="AB19" i="2"/>
  <c r="Y20" i="2"/>
  <c r="Z20" i="2"/>
  <c r="AA20" i="2"/>
  <c r="AB20" i="2"/>
  <c r="Y21" i="2"/>
  <c r="Z21" i="2"/>
  <c r="AA21" i="2"/>
  <c r="AB21" i="2"/>
  <c r="Z4" i="2"/>
  <c r="AA4" i="2"/>
  <c r="AB4" i="2"/>
  <c r="Y4" i="2"/>
  <c r="X4" i="2"/>
  <c r="AB3" i="2"/>
  <c r="Z3" i="2"/>
  <c r="AA3" i="2" s="1"/>
  <c r="Y3" i="2"/>
  <c r="S5" i="2"/>
  <c r="T5" i="2"/>
  <c r="U5" i="2"/>
  <c r="V5" i="2"/>
  <c r="W5" i="2"/>
  <c r="S6" i="2"/>
  <c r="T6" i="2"/>
  <c r="U6" i="2"/>
  <c r="V6" i="2"/>
  <c r="W6" i="2"/>
  <c r="S7" i="2"/>
  <c r="T7" i="2"/>
  <c r="U7" i="2"/>
  <c r="V7" i="2"/>
  <c r="W7" i="2"/>
  <c r="S8" i="2"/>
  <c r="T8" i="2"/>
  <c r="U8" i="2"/>
  <c r="V8" i="2"/>
  <c r="W8" i="2"/>
  <c r="S9" i="2"/>
  <c r="T9" i="2"/>
  <c r="U9" i="2"/>
  <c r="V9" i="2"/>
  <c r="W9" i="2"/>
  <c r="S10" i="2"/>
  <c r="T10" i="2"/>
  <c r="U10" i="2"/>
  <c r="V10" i="2"/>
  <c r="W10" i="2"/>
  <c r="S11" i="2"/>
  <c r="T11" i="2"/>
  <c r="U11" i="2"/>
  <c r="V11" i="2"/>
  <c r="W11" i="2"/>
  <c r="S12" i="2"/>
  <c r="T12" i="2"/>
  <c r="U12" i="2"/>
  <c r="V12" i="2"/>
  <c r="W12" i="2"/>
  <c r="S13" i="2"/>
  <c r="T13" i="2"/>
  <c r="U13" i="2"/>
  <c r="V13" i="2"/>
  <c r="W13" i="2"/>
  <c r="S14" i="2"/>
  <c r="T14" i="2"/>
  <c r="U14" i="2"/>
  <c r="V14" i="2"/>
  <c r="W14" i="2"/>
  <c r="S15" i="2"/>
  <c r="T15" i="2"/>
  <c r="U15" i="2"/>
  <c r="V15" i="2"/>
  <c r="W15" i="2"/>
  <c r="S16" i="2"/>
  <c r="T16" i="2"/>
  <c r="U16" i="2"/>
  <c r="V16" i="2"/>
  <c r="W16" i="2"/>
  <c r="S17" i="2"/>
  <c r="T17" i="2"/>
  <c r="U17" i="2"/>
  <c r="V17" i="2"/>
  <c r="W17" i="2"/>
  <c r="S18" i="2"/>
  <c r="T18" i="2"/>
  <c r="U18" i="2"/>
  <c r="V18" i="2"/>
  <c r="W18" i="2"/>
  <c r="S19" i="2"/>
  <c r="T19" i="2"/>
  <c r="U19" i="2"/>
  <c r="V19" i="2"/>
  <c r="W19" i="2"/>
  <c r="S20" i="2"/>
  <c r="T20" i="2"/>
  <c r="U20" i="2"/>
  <c r="V20" i="2"/>
  <c r="W20" i="2"/>
  <c r="S21" i="2"/>
  <c r="T21" i="2"/>
  <c r="U21" i="2"/>
  <c r="V21" i="2"/>
  <c r="W21" i="2"/>
  <c r="V4" i="2"/>
  <c r="W4" i="2"/>
  <c r="U4" i="2"/>
  <c r="T4" i="2"/>
  <c r="S4" i="2"/>
  <c r="U3" i="2"/>
  <c r="V3" i="2" s="1"/>
  <c r="W3" i="2" s="1"/>
  <c r="T3" i="2"/>
  <c r="O5" i="2"/>
  <c r="P5" i="2"/>
  <c r="Q5" i="2"/>
  <c r="R5" i="2"/>
  <c r="O6" i="2"/>
  <c r="P6" i="2"/>
  <c r="Q6" i="2"/>
  <c r="R6" i="2"/>
  <c r="O7" i="2"/>
  <c r="P7" i="2"/>
  <c r="Q7" i="2"/>
  <c r="R7" i="2"/>
  <c r="O8" i="2"/>
  <c r="P8" i="2"/>
  <c r="Q8" i="2"/>
  <c r="R8" i="2"/>
  <c r="O9" i="2"/>
  <c r="P9" i="2"/>
  <c r="Q9" i="2"/>
  <c r="R9" i="2"/>
  <c r="O10" i="2"/>
  <c r="P10" i="2"/>
  <c r="Q10" i="2"/>
  <c r="R10" i="2"/>
  <c r="O11" i="2"/>
  <c r="P11" i="2"/>
  <c r="Q11" i="2"/>
  <c r="R11" i="2"/>
  <c r="O12" i="2"/>
  <c r="P12" i="2"/>
  <c r="Q12" i="2"/>
  <c r="R12" i="2"/>
  <c r="O13" i="2"/>
  <c r="P13" i="2"/>
  <c r="Q13" i="2"/>
  <c r="R13" i="2"/>
  <c r="O14" i="2"/>
  <c r="P14" i="2"/>
  <c r="Q14" i="2"/>
  <c r="R14" i="2"/>
  <c r="O15" i="2"/>
  <c r="P15" i="2"/>
  <c r="Q15" i="2"/>
  <c r="R15" i="2"/>
  <c r="O16" i="2"/>
  <c r="P16" i="2"/>
  <c r="Q16" i="2"/>
  <c r="R16" i="2"/>
  <c r="O17" i="2"/>
  <c r="P17" i="2"/>
  <c r="Q17" i="2"/>
  <c r="R17" i="2"/>
  <c r="O18" i="2"/>
  <c r="P18" i="2"/>
  <c r="Q18" i="2"/>
  <c r="R18" i="2"/>
  <c r="O19" i="2"/>
  <c r="P19" i="2"/>
  <c r="Q19" i="2"/>
  <c r="R19" i="2"/>
  <c r="O20" i="2"/>
  <c r="P20" i="2"/>
  <c r="Q20" i="2"/>
  <c r="R20" i="2"/>
  <c r="O21" i="2"/>
  <c r="P21" i="2"/>
  <c r="Q21" i="2"/>
  <c r="R21" i="2"/>
  <c r="P4" i="2"/>
  <c r="Q4" i="2"/>
  <c r="R4" i="2"/>
  <c r="O4" i="2"/>
  <c r="N4" i="2"/>
  <c r="P3" i="2"/>
  <c r="Q3" i="2"/>
  <c r="R3" i="2"/>
  <c r="O3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4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6" i="1"/>
  <c r="G5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D26" i="1"/>
  <c r="D25" i="1"/>
  <c r="D24" i="1"/>
  <c r="D23" i="1"/>
  <c r="E26" i="1"/>
  <c r="C25" i="1"/>
  <c r="C24" i="1"/>
  <c r="C23" i="1"/>
  <c r="J4" i="2"/>
  <c r="J5" i="2"/>
  <c r="K5" i="2"/>
  <c r="L5" i="2"/>
  <c r="M5" i="2"/>
  <c r="J6" i="2"/>
  <c r="K6" i="2"/>
  <c r="L6" i="2"/>
  <c r="M6" i="2"/>
  <c r="J7" i="2"/>
  <c r="K7" i="2"/>
  <c r="L7" i="2"/>
  <c r="M7" i="2"/>
  <c r="J8" i="2"/>
  <c r="K8" i="2"/>
  <c r="L8" i="2"/>
  <c r="M8" i="2"/>
  <c r="J9" i="2"/>
  <c r="K9" i="2"/>
  <c r="L9" i="2"/>
  <c r="M9" i="2"/>
  <c r="J10" i="2"/>
  <c r="K10" i="2"/>
  <c r="L10" i="2"/>
  <c r="M10" i="2"/>
  <c r="J11" i="2"/>
  <c r="K11" i="2"/>
  <c r="L11" i="2"/>
  <c r="M11" i="2"/>
  <c r="J12" i="2"/>
  <c r="K12" i="2"/>
  <c r="L12" i="2"/>
  <c r="M12" i="2"/>
  <c r="J13" i="2"/>
  <c r="K13" i="2"/>
  <c r="L13" i="2"/>
  <c r="M13" i="2"/>
  <c r="J14" i="2"/>
  <c r="K14" i="2"/>
  <c r="L14" i="2"/>
  <c r="M14" i="2"/>
  <c r="J15" i="2"/>
  <c r="K15" i="2"/>
  <c r="L15" i="2"/>
  <c r="M15" i="2"/>
  <c r="J16" i="2"/>
  <c r="K16" i="2"/>
  <c r="L16" i="2"/>
  <c r="M16" i="2"/>
  <c r="J17" i="2"/>
  <c r="K17" i="2"/>
  <c r="L17" i="2"/>
  <c r="M17" i="2"/>
  <c r="J18" i="2"/>
  <c r="K18" i="2"/>
  <c r="L18" i="2"/>
  <c r="M18" i="2"/>
  <c r="J19" i="2"/>
  <c r="K19" i="2"/>
  <c r="L19" i="2"/>
  <c r="M19" i="2"/>
  <c r="J20" i="2"/>
  <c r="K20" i="2"/>
  <c r="L20" i="2"/>
  <c r="M20" i="2"/>
  <c r="J21" i="2"/>
  <c r="K21" i="2"/>
  <c r="L21" i="2"/>
  <c r="M21" i="2"/>
  <c r="L4" i="2"/>
  <c r="M4" i="2"/>
  <c r="K4" i="2"/>
  <c r="K3" i="2"/>
  <c r="L3" i="2" s="1"/>
  <c r="M3" i="2" s="1"/>
  <c r="J3" i="2"/>
  <c r="E3" i="2"/>
  <c r="F3" i="2" s="1"/>
  <c r="G3" i="2" s="1"/>
  <c r="H3" i="2" s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6" i="2"/>
  <c r="I5" i="2"/>
  <c r="I4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5" i="2"/>
  <c r="N6" i="2"/>
  <c r="X11" i="2" l="1"/>
  <c r="X5" i="2"/>
  <c r="X20" i="2"/>
  <c r="X16" i="2"/>
  <c r="X12" i="2"/>
  <c r="X8" i="2"/>
  <c r="X19" i="2"/>
  <c r="X15" i="2"/>
  <c r="X9" i="2"/>
  <c r="E23" i="1"/>
  <c r="E25" i="1"/>
  <c r="E24" i="1"/>
  <c r="X7" i="2"/>
  <c r="S23" i="2"/>
  <c r="X18" i="2"/>
  <c r="X14" i="2"/>
  <c r="X10" i="2"/>
  <c r="X21" i="2"/>
  <c r="X17" i="2"/>
  <c r="X13" i="2"/>
  <c r="X6" i="2"/>
  <c r="G3" i="3"/>
  <c r="X25" i="2" l="1"/>
  <c r="X23" i="2"/>
  <c r="X26" i="2"/>
  <c r="X24" i="2"/>
  <c r="H22" i="3"/>
  <c r="I22" i="3"/>
  <c r="H23" i="3"/>
  <c r="I23" i="3"/>
  <c r="H24" i="3"/>
  <c r="I24" i="3"/>
  <c r="H25" i="3"/>
  <c r="I25" i="3"/>
  <c r="G2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4" i="3"/>
  <c r="I5" i="3"/>
  <c r="I3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4" i="3"/>
  <c r="H5" i="3"/>
  <c r="H3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4" i="3"/>
  <c r="F5" i="3"/>
  <c r="F6" i="3"/>
  <c r="F3" i="3"/>
  <c r="E25" i="3"/>
  <c r="D25" i="3"/>
  <c r="E24" i="3"/>
  <c r="D24" i="3"/>
  <c r="E23" i="3"/>
  <c r="D23" i="3"/>
  <c r="E22" i="3"/>
  <c r="D22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23" i="3" s="1"/>
  <c r="G5" i="3"/>
  <c r="G4" i="3"/>
  <c r="G24" i="3"/>
  <c r="C26" i="2"/>
  <c r="C25" i="2"/>
  <c r="C24" i="2"/>
  <c r="N23" i="2" l="1"/>
  <c r="G22" i="3"/>
</calcChain>
</file>

<file path=xl/sharedStrings.xml><?xml version="1.0" encoding="utf-8"?>
<sst xmlns="http://schemas.openxmlformats.org/spreadsheetml/2006/main" count="154" uniqueCount="60">
  <si>
    <t>FIRST</t>
  </si>
  <si>
    <t>LAST</t>
  </si>
  <si>
    <t>HRS</t>
  </si>
  <si>
    <t>HOURLY RATE</t>
  </si>
  <si>
    <t>R</t>
  </si>
  <si>
    <t>KING</t>
  </si>
  <si>
    <t>SARA</t>
  </si>
  <si>
    <t xml:space="preserve">SEAN </t>
  </si>
  <si>
    <t>WILLIS</t>
  </si>
  <si>
    <t>ABEL</t>
  </si>
  <si>
    <t>COLLEEN</t>
  </si>
  <si>
    <t>TERI</t>
  </si>
  <si>
    <t>FRANK</t>
  </si>
  <si>
    <t>KRISTEN</t>
  </si>
  <si>
    <t>THERESA</t>
  </si>
  <si>
    <t>BARRY</t>
  </si>
  <si>
    <t>CHERYL</t>
  </si>
  <si>
    <t>HARRY</t>
  </si>
  <si>
    <t>SHING</t>
  </si>
  <si>
    <t>SETH</t>
  </si>
  <si>
    <t>BOB</t>
  </si>
  <si>
    <t>CHRIS</t>
  </si>
  <si>
    <t>ROBERT</t>
  </si>
  <si>
    <t>JAMES</t>
  </si>
  <si>
    <t>GEORGE</t>
  </si>
  <si>
    <t>PAUL</t>
  </si>
  <si>
    <t>BINGA</t>
  </si>
  <si>
    <t>CULBERT</t>
  </si>
  <si>
    <t>DeVINNEY</t>
  </si>
  <si>
    <t>CALIFANO</t>
  </si>
  <si>
    <t>BALLY</t>
  </si>
  <si>
    <t>HALAL</t>
  </si>
  <si>
    <t>SWAYNE</t>
  </si>
  <si>
    <t>CHEN</t>
  </si>
  <si>
    <t>ROSE</t>
  </si>
  <si>
    <t>AMBROSE</t>
  </si>
  <si>
    <t>HUME</t>
  </si>
  <si>
    <t>MURRAY</t>
  </si>
  <si>
    <t>RICH</t>
  </si>
  <si>
    <t>GORSKI</t>
  </si>
  <si>
    <t>HOFFMAN</t>
  </si>
  <si>
    <t>RH</t>
  </si>
  <si>
    <t>H</t>
  </si>
  <si>
    <t>EMPLOYEE PAYROLL</t>
  </si>
  <si>
    <t>PAY</t>
  </si>
  <si>
    <t>MAX</t>
  </si>
  <si>
    <t>MIN</t>
  </si>
  <si>
    <t>AVERAGE</t>
  </si>
  <si>
    <t>TOTAL</t>
  </si>
  <si>
    <t xml:space="preserve"> WORK PAY</t>
  </si>
  <si>
    <t>OVER TIME PAY</t>
  </si>
  <si>
    <t>OVER TIME BONUS</t>
  </si>
  <si>
    <t>TOTAL PAY</t>
  </si>
  <si>
    <t>road</t>
  </si>
  <si>
    <t>development</t>
  </si>
  <si>
    <t>drug</t>
  </si>
  <si>
    <t>ruling head</t>
  </si>
  <si>
    <t>head</t>
  </si>
  <si>
    <t>OVER TIME</t>
  </si>
  <si>
    <t>HOURSE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</si>
</sst>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/>
    <xf numFmtId="0" fontId="0" fillId="0" borderId="0" xfId="0" applyNumberFormat="1"/>
    <xf numFmtId="0" fontId="0" fillId="0" borderId="0" xfId="0" applyAlignment="1"/>
    <xf numFmtId="0" fontId="0" fillId="3" borderId="1" xfId="0" applyFill="1" applyBorder="1"/>
    <xf numFmtId="0" fontId="0" fillId="3" borderId="1" xfId="0" applyFill="1" applyBorder="1" applyAlignment="1"/>
    <xf numFmtId="8" fontId="0" fillId="3" borderId="1" xfId="0" applyNumberFormat="1" applyFill="1" applyBorder="1"/>
    <xf numFmtId="0" fontId="0" fillId="3" borderId="1" xfId="0" applyNumberFormat="1" applyFill="1" applyBorder="1"/>
    <xf numFmtId="44" fontId="0" fillId="3" borderId="1" xfId="1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/>
    <xf numFmtId="15" fontId="2" fillId="2" borderId="1" xfId="0" applyNumberFormat="1" applyFont="1" applyFill="1" applyBorder="1"/>
    <xf numFmtId="8" fontId="2" fillId="2" borderId="1" xfId="0" applyNumberFormat="1" applyFont="1" applyFill="1" applyBorder="1"/>
    <xf numFmtId="0" fontId="0" fillId="3" borderId="1" xfId="0" applyFill="1" applyBorder="1" applyAlignment="1"/>
    <xf numFmtId="44" fontId="0" fillId="0" borderId="0" xfId="1" applyFont="1"/>
    <xf numFmtId="16" fontId="0" fillId="0" borderId="0" xfId="0" applyNumberFormat="1"/>
    <xf numFmtId="0" fontId="0" fillId="0" borderId="0" xfId="1" applyNumberFormat="1" applyFont="1"/>
    <xf numFmtId="16" fontId="0" fillId="0" borderId="0" xfId="1" applyNumberFormat="1" applyFont="1"/>
    <xf numFmtId="44" fontId="2" fillId="2" borderId="1" xfId="0" applyNumberFormat="1" applyFont="1" applyFill="1" applyBorder="1" applyAlignment="1"/>
    <xf numFmtId="44" fontId="2" fillId="2" borderId="1" xfId="0" applyNumberFormat="1" applyFont="1" applyFill="1" applyBorder="1"/>
    <xf numFmtId="0" fontId="0" fillId="4" borderId="0" xfId="0" applyFill="1" applyAlignment="1"/>
    <xf numFmtId="16" fontId="0" fillId="4" borderId="0" xfId="0" applyNumberFormat="1" applyFill="1"/>
    <xf numFmtId="0" fontId="0" fillId="4" borderId="0" xfId="0" applyFill="1"/>
    <xf numFmtId="0" fontId="0" fillId="5" borderId="0" xfId="0" applyFill="1" applyAlignment="1"/>
    <xf numFmtId="16" fontId="0" fillId="5" borderId="0" xfId="1" applyNumberFormat="1" applyFont="1" applyFill="1"/>
    <xf numFmtId="0" fontId="0" fillId="5" borderId="0" xfId="1" applyNumberFormat="1" applyFont="1" applyFill="1"/>
    <xf numFmtId="0" fontId="0" fillId="6" borderId="0" xfId="0" applyFill="1" applyAlignment="1"/>
    <xf numFmtId="16" fontId="0" fillId="6" borderId="0" xfId="1" applyNumberFormat="1" applyFont="1" applyFill="1"/>
    <xf numFmtId="44" fontId="0" fillId="6" borderId="0" xfId="1" applyFont="1" applyFill="1"/>
    <xf numFmtId="0" fontId="0" fillId="7" borderId="0" xfId="0" applyFill="1" applyAlignment="1"/>
    <xf numFmtId="16" fontId="0" fillId="7" borderId="0" xfId="1" applyNumberFormat="1" applyFont="1" applyFill="1"/>
    <xf numFmtId="44" fontId="0" fillId="7" borderId="0" xfId="1" applyFont="1" applyFill="1"/>
    <xf numFmtId="0" fontId="0" fillId="8" borderId="0" xfId="0" applyFill="1" applyAlignment="1"/>
    <xf numFmtId="16" fontId="0" fillId="8" borderId="0" xfId="1" applyNumberFormat="1" applyFont="1" applyFill="1"/>
    <xf numFmtId="44" fontId="0" fillId="8" borderId="0" xfId="1" applyFont="1" applyFill="1"/>
    <xf numFmtId="44" fontId="0" fillId="6" borderId="0" xfId="1" applyFont="1" applyFill="1" applyAlignment="1"/>
    <xf numFmtId="44" fontId="0" fillId="7" borderId="0" xfId="1" applyFont="1" applyFill="1" applyAlignment="1"/>
    <xf numFmtId="16" fontId="0" fillId="7" borderId="0" xfId="0" applyNumberFormat="1" applyFill="1"/>
    <xf numFmtId="0" fontId="0" fillId="7" borderId="0" xfId="0" applyFill="1"/>
    <xf numFmtId="0" fontId="0" fillId="8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workbookViewId="0">
      <selection activeCell="H4" sqref="H4:H21"/>
    </sheetView>
  </sheetViews>
  <sheetFormatPr defaultRowHeight="15" x14ac:dyDescent="0.25"/>
  <cols>
    <col min="1" max="1" width="6.140625" customWidth="1"/>
    <col min="3" max="3" width="10.140625" customWidth="1"/>
    <col min="5" max="5" width="13.85546875" customWidth="1"/>
    <col min="6" max="6" width="8.42578125" customWidth="1"/>
    <col min="7" max="7" width="12.140625" customWidth="1"/>
    <col min="12" max="12" width="9" customWidth="1"/>
  </cols>
  <sheetData>
    <row r="1" spans="1:15" x14ac:dyDescent="0.25">
      <c r="A1" t="s">
        <v>43</v>
      </c>
      <c r="D1" s="10"/>
      <c r="E1" s="10"/>
      <c r="F1" s="10"/>
      <c r="G1" s="10"/>
      <c r="H1" s="10"/>
      <c r="I1" s="10"/>
      <c r="J1" s="10"/>
      <c r="K1" s="10"/>
      <c r="L1" s="9"/>
      <c r="M1" s="9"/>
      <c r="N1" s="9"/>
      <c r="O1" s="9"/>
    </row>
    <row r="2" spans="1:15" x14ac:dyDescent="0.25">
      <c r="D2" s="9"/>
      <c r="E2" s="9"/>
      <c r="F2" s="9" t="s">
        <v>58</v>
      </c>
      <c r="G2" s="9"/>
      <c r="H2" s="9"/>
      <c r="I2" s="9"/>
      <c r="J2" s="9"/>
      <c r="K2" s="9"/>
      <c r="L2" s="9"/>
      <c r="M2" s="9"/>
      <c r="N2" s="9"/>
      <c r="O2" s="9"/>
    </row>
    <row r="3" spans="1:15" x14ac:dyDescent="0.25">
      <c r="A3" s="3" t="s">
        <v>0</v>
      </c>
      <c r="B3" s="3" t="s">
        <v>1</v>
      </c>
      <c r="C3" s="15">
        <v>44562</v>
      </c>
      <c r="D3" s="14" t="s">
        <v>3</v>
      </c>
      <c r="E3" s="14" t="s">
        <v>44</v>
      </c>
      <c r="F3" s="17">
        <v>44562</v>
      </c>
      <c r="G3" s="9" t="s">
        <v>51</v>
      </c>
      <c r="H3" s="10" t="s">
        <v>52</v>
      </c>
      <c r="I3" s="10"/>
      <c r="J3" s="9"/>
      <c r="K3" s="9"/>
      <c r="L3" s="9"/>
      <c r="M3" s="9"/>
      <c r="N3" s="9"/>
      <c r="O3" s="9"/>
    </row>
    <row r="4" spans="1:15" x14ac:dyDescent="0.25">
      <c r="A4" t="s">
        <v>6</v>
      </c>
      <c r="B4" t="s">
        <v>5</v>
      </c>
      <c r="C4">
        <v>35.5</v>
      </c>
      <c r="D4" s="14">
        <v>12.5</v>
      </c>
      <c r="E4" s="14">
        <f>C4*D4</f>
        <v>443.75</v>
      </c>
      <c r="F4" s="16">
        <f>IF(C4&gt;36,C4-36,0)</f>
        <v>0</v>
      </c>
      <c r="G4" s="18">
        <f>0.5*D4*F4</f>
        <v>0</v>
      </c>
      <c r="H4" s="19">
        <f>E4+G4</f>
        <v>443.75</v>
      </c>
      <c r="I4" s="9"/>
      <c r="J4" s="9"/>
      <c r="K4" s="9"/>
      <c r="L4" s="9"/>
      <c r="M4" s="9"/>
      <c r="N4" s="9"/>
      <c r="O4" s="9"/>
    </row>
    <row r="5" spans="1:15" x14ac:dyDescent="0.25">
      <c r="A5" t="s">
        <v>7</v>
      </c>
      <c r="B5" t="s">
        <v>8</v>
      </c>
      <c r="C5">
        <v>35.5</v>
      </c>
      <c r="D5" s="14">
        <v>13.3</v>
      </c>
      <c r="E5" s="14">
        <f t="shared" ref="E5:E21" si="0">C5*D5</f>
        <v>472.15000000000003</v>
      </c>
      <c r="F5" s="16">
        <f t="shared" ref="F5:F21" si="1">IF(C5&gt;36,C5-36,0)</f>
        <v>0</v>
      </c>
      <c r="G5" s="18">
        <f>0.5*D5*F5</f>
        <v>0</v>
      </c>
      <c r="H5" s="19">
        <f t="shared" ref="H5:H21" si="2">E5+G5</f>
        <v>472.15000000000003</v>
      </c>
      <c r="I5" s="9"/>
      <c r="J5" s="9"/>
      <c r="K5" s="12"/>
      <c r="L5" s="9"/>
      <c r="M5" s="9"/>
      <c r="N5" s="9"/>
      <c r="O5" s="9"/>
    </row>
    <row r="6" spans="1:15" x14ac:dyDescent="0.25">
      <c r="A6" t="s">
        <v>10</v>
      </c>
      <c r="B6" t="s">
        <v>9</v>
      </c>
      <c r="C6">
        <v>42</v>
      </c>
      <c r="D6" s="14">
        <v>16.75</v>
      </c>
      <c r="E6" s="14">
        <f t="shared" si="0"/>
        <v>703.5</v>
      </c>
      <c r="F6" s="16">
        <f t="shared" si="1"/>
        <v>6</v>
      </c>
      <c r="G6" s="18">
        <f>0.5*D6*F6</f>
        <v>50.25</v>
      </c>
      <c r="H6" s="19">
        <f t="shared" si="2"/>
        <v>753.75</v>
      </c>
      <c r="I6" s="9"/>
      <c r="J6" s="9"/>
      <c r="K6" s="12"/>
      <c r="L6" s="9"/>
      <c r="M6" s="9"/>
      <c r="N6" s="9"/>
      <c r="O6" s="9"/>
    </row>
    <row r="7" spans="1:15" x14ac:dyDescent="0.25">
      <c r="A7" t="s">
        <v>11</v>
      </c>
      <c r="B7" t="s">
        <v>26</v>
      </c>
      <c r="C7">
        <v>40</v>
      </c>
      <c r="D7" s="14">
        <v>8.75</v>
      </c>
      <c r="E7" s="14">
        <f t="shared" si="0"/>
        <v>350</v>
      </c>
      <c r="F7" s="16">
        <f t="shared" si="1"/>
        <v>4</v>
      </c>
      <c r="G7" s="18">
        <f t="shared" ref="G7:G21" si="3">0.5*D7*F7</f>
        <v>17.5</v>
      </c>
      <c r="H7" s="19">
        <f t="shared" si="2"/>
        <v>367.5</v>
      </c>
      <c r="I7" s="9"/>
      <c r="J7" s="9"/>
      <c r="K7" s="12"/>
      <c r="L7" s="9"/>
      <c r="M7" s="9"/>
      <c r="N7" s="9"/>
      <c r="O7" s="9"/>
    </row>
    <row r="8" spans="1:15" x14ac:dyDescent="0.25">
      <c r="A8" t="s">
        <v>12</v>
      </c>
      <c r="B8" t="s">
        <v>27</v>
      </c>
      <c r="C8">
        <v>40</v>
      </c>
      <c r="D8" s="14">
        <v>12.6</v>
      </c>
      <c r="E8" s="14">
        <f t="shared" si="0"/>
        <v>504</v>
      </c>
      <c r="F8" s="16">
        <f t="shared" si="1"/>
        <v>4</v>
      </c>
      <c r="G8" s="18">
        <f t="shared" si="3"/>
        <v>25.2</v>
      </c>
      <c r="H8" s="19">
        <f t="shared" si="2"/>
        <v>529.20000000000005</v>
      </c>
      <c r="I8" s="9"/>
      <c r="J8" s="9"/>
      <c r="K8" s="12"/>
      <c r="L8" s="12"/>
      <c r="M8" s="9"/>
      <c r="N8" s="9"/>
      <c r="O8" s="9"/>
    </row>
    <row r="9" spans="1:15" x14ac:dyDescent="0.25">
      <c r="A9" t="s">
        <v>13</v>
      </c>
      <c r="B9" t="s">
        <v>28</v>
      </c>
      <c r="C9">
        <v>35</v>
      </c>
      <c r="D9" s="14">
        <v>24</v>
      </c>
      <c r="E9" s="14">
        <f t="shared" si="0"/>
        <v>840</v>
      </c>
      <c r="F9" s="16">
        <f t="shared" si="1"/>
        <v>0</v>
      </c>
      <c r="G9" s="18">
        <f t="shared" si="3"/>
        <v>0</v>
      </c>
      <c r="H9" s="19">
        <f t="shared" si="2"/>
        <v>840</v>
      </c>
      <c r="I9" s="9"/>
      <c r="J9" s="9"/>
      <c r="K9" s="12"/>
      <c r="L9" s="12"/>
      <c r="M9" s="9"/>
      <c r="N9" s="9"/>
      <c r="O9" s="9"/>
    </row>
    <row r="10" spans="1:15" x14ac:dyDescent="0.25">
      <c r="A10" t="s">
        <v>14</v>
      </c>
      <c r="B10" t="s">
        <v>29</v>
      </c>
      <c r="C10">
        <v>35</v>
      </c>
      <c r="D10" s="14">
        <v>12.1</v>
      </c>
      <c r="E10" s="14">
        <f t="shared" si="0"/>
        <v>423.5</v>
      </c>
      <c r="F10" s="16">
        <f t="shared" si="1"/>
        <v>0</v>
      </c>
      <c r="G10" s="18">
        <f t="shared" si="3"/>
        <v>0</v>
      </c>
      <c r="H10" s="19">
        <f t="shared" si="2"/>
        <v>423.5</v>
      </c>
      <c r="I10" s="9"/>
      <c r="J10" s="9"/>
      <c r="K10" s="12"/>
      <c r="L10" s="12"/>
      <c r="M10" s="9"/>
      <c r="N10" s="9"/>
      <c r="O10" s="9"/>
    </row>
    <row r="11" spans="1:15" x14ac:dyDescent="0.25">
      <c r="A11" t="s">
        <v>15</v>
      </c>
      <c r="B11" t="s">
        <v>30</v>
      </c>
      <c r="C11">
        <v>40</v>
      </c>
      <c r="D11" s="14">
        <v>21.5</v>
      </c>
      <c r="E11" s="14">
        <f t="shared" si="0"/>
        <v>860</v>
      </c>
      <c r="F11" s="16">
        <f t="shared" si="1"/>
        <v>4</v>
      </c>
      <c r="G11" s="18">
        <f t="shared" si="3"/>
        <v>43</v>
      </c>
      <c r="H11" s="19">
        <f t="shared" si="2"/>
        <v>903</v>
      </c>
      <c r="I11" s="9"/>
      <c r="J11" s="9"/>
      <c r="K11" s="12"/>
      <c r="L11" s="12"/>
      <c r="M11" s="9"/>
      <c r="N11" s="9"/>
      <c r="O11" s="9"/>
    </row>
    <row r="12" spans="1:15" x14ac:dyDescent="0.25">
      <c r="A12" t="s">
        <v>16</v>
      </c>
      <c r="B12" t="s">
        <v>31</v>
      </c>
      <c r="C12">
        <v>35.5</v>
      </c>
      <c r="D12" s="14">
        <v>13.3</v>
      </c>
      <c r="E12" s="14">
        <f t="shared" si="0"/>
        <v>472.15000000000003</v>
      </c>
      <c r="F12" s="16">
        <f t="shared" si="1"/>
        <v>0</v>
      </c>
      <c r="G12" s="18">
        <f t="shared" si="3"/>
        <v>0</v>
      </c>
      <c r="H12" s="19">
        <f t="shared" si="2"/>
        <v>472.15000000000003</v>
      </c>
      <c r="I12" s="9"/>
      <c r="J12" s="9"/>
      <c r="K12" s="12"/>
      <c r="L12" s="12"/>
      <c r="M12" s="9"/>
      <c r="N12" s="9"/>
      <c r="O12" s="9"/>
    </row>
    <row r="13" spans="1:15" x14ac:dyDescent="0.25">
      <c r="A13" t="s">
        <v>17</v>
      </c>
      <c r="B13" t="s">
        <v>32</v>
      </c>
      <c r="C13">
        <v>40</v>
      </c>
      <c r="D13" s="14">
        <v>21.5</v>
      </c>
      <c r="E13" s="14">
        <f t="shared" si="0"/>
        <v>860</v>
      </c>
      <c r="F13" s="16">
        <f t="shared" si="1"/>
        <v>4</v>
      </c>
      <c r="G13" s="18">
        <f t="shared" si="3"/>
        <v>43</v>
      </c>
      <c r="H13" s="19">
        <f t="shared" si="2"/>
        <v>903</v>
      </c>
      <c r="I13" s="9"/>
      <c r="J13" s="9"/>
      <c r="K13" s="12"/>
      <c r="L13" s="12"/>
      <c r="M13" s="9"/>
      <c r="N13" s="9"/>
      <c r="O13" s="9"/>
    </row>
    <row r="14" spans="1:15" x14ac:dyDescent="0.25">
      <c r="A14" t="s">
        <v>18</v>
      </c>
      <c r="B14" t="s">
        <v>33</v>
      </c>
      <c r="C14">
        <v>35.5</v>
      </c>
      <c r="D14" s="14">
        <v>13.3</v>
      </c>
      <c r="E14" s="14">
        <f t="shared" si="0"/>
        <v>472.15000000000003</v>
      </c>
      <c r="F14" s="16">
        <f t="shared" si="1"/>
        <v>0</v>
      </c>
      <c r="G14" s="18">
        <f t="shared" si="3"/>
        <v>0</v>
      </c>
      <c r="H14" s="19">
        <f t="shared" si="2"/>
        <v>472.15000000000003</v>
      </c>
      <c r="I14" s="9"/>
      <c r="J14" s="9"/>
      <c r="K14" s="12"/>
      <c r="L14" s="12"/>
      <c r="M14" s="9"/>
      <c r="N14" s="9"/>
      <c r="O14" s="9"/>
    </row>
    <row r="15" spans="1:15" x14ac:dyDescent="0.25">
      <c r="A15" t="s">
        <v>19</v>
      </c>
      <c r="B15" t="s">
        <v>34</v>
      </c>
      <c r="C15">
        <v>32</v>
      </c>
      <c r="D15" s="14">
        <v>5.5</v>
      </c>
      <c r="E15" s="14">
        <f t="shared" si="0"/>
        <v>176</v>
      </c>
      <c r="F15" s="16">
        <f t="shared" si="1"/>
        <v>0</v>
      </c>
      <c r="G15" s="18">
        <f t="shared" si="3"/>
        <v>0</v>
      </c>
      <c r="H15" s="19">
        <f t="shared" si="2"/>
        <v>176</v>
      </c>
      <c r="I15" s="9"/>
      <c r="J15" s="9"/>
      <c r="K15" s="12"/>
      <c r="L15" s="12"/>
      <c r="M15" s="9"/>
      <c r="N15" s="9"/>
      <c r="O15" s="9"/>
    </row>
    <row r="16" spans="1:15" x14ac:dyDescent="0.25">
      <c r="A16" t="s">
        <v>20</v>
      </c>
      <c r="B16" t="s">
        <v>35</v>
      </c>
      <c r="C16">
        <v>35.5</v>
      </c>
      <c r="D16" s="14">
        <v>12.5</v>
      </c>
      <c r="E16" s="14">
        <f t="shared" si="0"/>
        <v>443.75</v>
      </c>
      <c r="F16" s="16">
        <f t="shared" si="1"/>
        <v>0</v>
      </c>
      <c r="G16" s="18">
        <f t="shared" si="3"/>
        <v>0</v>
      </c>
      <c r="H16" s="19">
        <f t="shared" si="2"/>
        <v>443.75</v>
      </c>
      <c r="I16" s="9"/>
      <c r="J16" s="9"/>
      <c r="K16" s="12"/>
      <c r="L16" s="12"/>
      <c r="M16" s="9"/>
      <c r="N16" s="9"/>
      <c r="O16" s="9"/>
    </row>
    <row r="17" spans="1:15" x14ac:dyDescent="0.25">
      <c r="A17" t="s">
        <v>21</v>
      </c>
      <c r="B17" t="s">
        <v>36</v>
      </c>
      <c r="C17">
        <v>40</v>
      </c>
      <c r="D17" s="14">
        <v>7.22</v>
      </c>
      <c r="E17" s="14">
        <f t="shared" si="0"/>
        <v>288.8</v>
      </c>
      <c r="F17" s="16">
        <f t="shared" si="1"/>
        <v>4</v>
      </c>
      <c r="G17" s="18">
        <f t="shared" si="3"/>
        <v>14.44</v>
      </c>
      <c r="H17" s="19">
        <f t="shared" si="2"/>
        <v>303.24</v>
      </c>
      <c r="I17" s="9"/>
      <c r="J17" s="9"/>
      <c r="K17" s="12"/>
      <c r="L17" s="12"/>
      <c r="M17" s="9"/>
      <c r="N17" s="9"/>
      <c r="O17" s="9"/>
    </row>
    <row r="18" spans="1:15" x14ac:dyDescent="0.25">
      <c r="A18" t="s">
        <v>22</v>
      </c>
      <c r="B18" t="s">
        <v>37</v>
      </c>
      <c r="C18">
        <v>40</v>
      </c>
      <c r="D18" s="14">
        <v>12.6</v>
      </c>
      <c r="E18" s="14">
        <f t="shared" si="0"/>
        <v>504</v>
      </c>
      <c r="F18" s="16">
        <f t="shared" si="1"/>
        <v>4</v>
      </c>
      <c r="G18" s="18">
        <f t="shared" si="3"/>
        <v>25.2</v>
      </c>
      <c r="H18" s="19">
        <f t="shared" si="2"/>
        <v>529.20000000000005</v>
      </c>
      <c r="I18" s="9"/>
      <c r="J18" s="9"/>
      <c r="K18" s="12"/>
      <c r="L18" s="12"/>
      <c r="M18" s="9"/>
      <c r="N18" s="9"/>
      <c r="O18" s="9"/>
    </row>
    <row r="19" spans="1:15" x14ac:dyDescent="0.25">
      <c r="A19" t="s">
        <v>23</v>
      </c>
      <c r="B19" t="s">
        <v>38</v>
      </c>
      <c r="C19">
        <v>35.5</v>
      </c>
      <c r="D19" s="14">
        <v>13.3</v>
      </c>
      <c r="E19" s="14">
        <f t="shared" si="0"/>
        <v>472.15000000000003</v>
      </c>
      <c r="F19" s="16">
        <f t="shared" si="1"/>
        <v>0</v>
      </c>
      <c r="G19" s="18">
        <f t="shared" si="3"/>
        <v>0</v>
      </c>
      <c r="H19" s="19">
        <f t="shared" si="2"/>
        <v>472.15000000000003</v>
      </c>
      <c r="I19" s="9"/>
      <c r="J19" s="9"/>
      <c r="K19" s="12"/>
      <c r="L19" s="12"/>
      <c r="M19" s="9"/>
      <c r="N19" s="9"/>
      <c r="O19" s="9"/>
    </row>
    <row r="20" spans="1:15" x14ac:dyDescent="0.25">
      <c r="A20" t="s">
        <v>24</v>
      </c>
      <c r="B20" t="s">
        <v>39</v>
      </c>
      <c r="C20">
        <v>40</v>
      </c>
      <c r="D20" s="14">
        <v>22</v>
      </c>
      <c r="E20" s="14">
        <f t="shared" si="0"/>
        <v>880</v>
      </c>
      <c r="F20" s="16">
        <f t="shared" si="1"/>
        <v>4</v>
      </c>
      <c r="G20" s="18">
        <f t="shared" si="3"/>
        <v>44</v>
      </c>
      <c r="H20" s="19">
        <f t="shared" si="2"/>
        <v>924</v>
      </c>
      <c r="I20" s="9"/>
      <c r="J20" s="9"/>
      <c r="K20" s="12"/>
      <c r="L20" s="12"/>
      <c r="M20" s="9"/>
      <c r="N20" s="9"/>
      <c r="O20" s="9"/>
    </row>
    <row r="21" spans="1:15" x14ac:dyDescent="0.25">
      <c r="A21" t="s">
        <v>25</v>
      </c>
      <c r="B21" t="s">
        <v>40</v>
      </c>
      <c r="C21">
        <v>40</v>
      </c>
      <c r="D21" s="14">
        <v>22</v>
      </c>
      <c r="E21" s="14">
        <f t="shared" si="0"/>
        <v>880</v>
      </c>
      <c r="F21" s="16">
        <f t="shared" si="1"/>
        <v>4</v>
      </c>
      <c r="G21" s="18">
        <f t="shared" si="3"/>
        <v>44</v>
      </c>
      <c r="H21" s="19">
        <f t="shared" si="2"/>
        <v>924</v>
      </c>
      <c r="I21" s="9"/>
      <c r="J21" s="9"/>
      <c r="K21" s="12"/>
      <c r="L21" s="12"/>
      <c r="M21" s="9"/>
      <c r="N21" s="9"/>
      <c r="O21" s="9"/>
    </row>
    <row r="22" spans="1:15" x14ac:dyDescent="0.25">
      <c r="F22" s="9"/>
      <c r="G22" s="11"/>
      <c r="H22" s="9"/>
      <c r="I22" s="9"/>
      <c r="J22" s="9"/>
      <c r="K22" s="12"/>
      <c r="L22" s="12"/>
      <c r="M22" s="9"/>
      <c r="N22" s="9"/>
      <c r="O22" s="9"/>
    </row>
    <row r="23" spans="1:15" x14ac:dyDescent="0.25">
      <c r="B23" t="s">
        <v>45</v>
      </c>
      <c r="C23" s="2">
        <f>MAX(C4:C21)</f>
        <v>42</v>
      </c>
      <c r="D23" s="14">
        <f>MAX(D4:D21)</f>
        <v>24</v>
      </c>
      <c r="E23" s="14">
        <f>MAX(E4:E21)</f>
        <v>880</v>
      </c>
    </row>
    <row r="24" spans="1:15" x14ac:dyDescent="0.25">
      <c r="B24" t="s">
        <v>46</v>
      </c>
      <c r="C24" s="2">
        <f>MIN(C4:C21)</f>
        <v>32</v>
      </c>
      <c r="D24" s="14">
        <f>MIN(D4:D21)</f>
        <v>5.5</v>
      </c>
      <c r="E24" s="14">
        <f>MIN(E4:E21)</f>
        <v>176</v>
      </c>
    </row>
    <row r="25" spans="1:15" x14ac:dyDescent="0.25">
      <c r="B25" t="s">
        <v>47</v>
      </c>
      <c r="C25" s="2">
        <f>AVERAGE(C4:C21)</f>
        <v>37.611111111111114</v>
      </c>
      <c r="D25" s="14">
        <f>AVERAGE(D4:D21)</f>
        <v>14.706666666666669</v>
      </c>
      <c r="E25" s="14">
        <f>AVERAGE(E4:E21)</f>
        <v>558.1055555555555</v>
      </c>
      <c r="F25" t="s">
        <v>54</v>
      </c>
    </row>
    <row r="26" spans="1:15" x14ac:dyDescent="0.25">
      <c r="D26" s="14">
        <f>SUM(D4:D21)</f>
        <v>264.72000000000003</v>
      </c>
      <c r="E26" s="14">
        <f>SUM(E4:E21)</f>
        <v>10045.9</v>
      </c>
      <c r="F26" t="s">
        <v>55</v>
      </c>
    </row>
    <row r="27" spans="1:15" x14ac:dyDescent="0.25">
      <c r="E27" t="s">
        <v>42</v>
      </c>
      <c r="F27" t="s">
        <v>57</v>
      </c>
    </row>
    <row r="28" spans="1:15" x14ac:dyDescent="0.25">
      <c r="E28" t="s">
        <v>4</v>
      </c>
      <c r="F28" t="s">
        <v>53</v>
      </c>
    </row>
    <row r="29" spans="1:15" x14ac:dyDescent="0.25">
      <c r="E29" t="s">
        <v>41</v>
      </c>
      <c r="F29" t="s">
        <v>56</v>
      </c>
    </row>
  </sheetData>
  <sortState ref="E25:F29">
    <sortCondition ref="E2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topLeftCell="B3" workbookViewId="0">
      <selection activeCell="C26" sqref="C26"/>
    </sheetView>
  </sheetViews>
  <sheetFormatPr defaultRowHeight="15" x14ac:dyDescent="0.25"/>
  <cols>
    <col min="14" max="18" width="11.7109375" customWidth="1"/>
    <col min="19" max="23" width="12.5703125" style="14" customWidth="1"/>
    <col min="24" max="24" width="11.42578125" style="14" customWidth="1"/>
    <col min="25" max="25" width="11.140625" customWidth="1"/>
  </cols>
  <sheetData>
    <row r="1" spans="1:28" x14ac:dyDescent="0.25">
      <c r="A1" t="s">
        <v>43</v>
      </c>
      <c r="N1" s="3"/>
      <c r="O1" s="3"/>
      <c r="P1" s="3"/>
      <c r="Q1" s="3"/>
      <c r="R1" s="3"/>
    </row>
    <row r="2" spans="1:28" x14ac:dyDescent="0.25">
      <c r="D2" s="20" t="s">
        <v>59</v>
      </c>
      <c r="E2" s="20"/>
      <c r="F2" s="20"/>
      <c r="G2" s="20"/>
      <c r="H2" s="20"/>
      <c r="I2" s="23" t="s">
        <v>58</v>
      </c>
      <c r="J2" s="23"/>
      <c r="K2" s="23"/>
      <c r="L2" s="23"/>
      <c r="M2" s="23"/>
      <c r="N2" s="32" t="s">
        <v>44</v>
      </c>
      <c r="O2" s="32"/>
      <c r="P2" s="32"/>
      <c r="Q2" s="32"/>
      <c r="R2" s="32"/>
      <c r="S2" s="35" t="s">
        <v>51</v>
      </c>
      <c r="T2" s="26"/>
      <c r="U2" s="26"/>
      <c r="V2" s="26"/>
      <c r="W2" s="26"/>
      <c r="X2" s="36" t="s">
        <v>52</v>
      </c>
      <c r="Y2" s="29"/>
      <c r="Z2" s="29"/>
      <c r="AA2" s="29"/>
      <c r="AB2" s="29"/>
    </row>
    <row r="3" spans="1:28" x14ac:dyDescent="0.25">
      <c r="A3" s="1" t="s">
        <v>0</v>
      </c>
      <c r="B3" s="1" t="s">
        <v>1</v>
      </c>
      <c r="C3" s="14" t="s">
        <v>3</v>
      </c>
      <c r="D3" s="21">
        <v>44562</v>
      </c>
      <c r="E3" s="21">
        <f>D3+7</f>
        <v>44569</v>
      </c>
      <c r="F3" s="21">
        <f t="shared" ref="F3:H3" si="0">E3+7</f>
        <v>44576</v>
      </c>
      <c r="G3" s="21">
        <f t="shared" si="0"/>
        <v>44583</v>
      </c>
      <c r="H3" s="21">
        <f t="shared" si="0"/>
        <v>44590</v>
      </c>
      <c r="I3" s="24">
        <v>44562</v>
      </c>
      <c r="J3" s="24">
        <f>I3+7</f>
        <v>44569</v>
      </c>
      <c r="K3" s="24">
        <f t="shared" ref="K3:M3" si="1">J3+7</f>
        <v>44576</v>
      </c>
      <c r="L3" s="24">
        <f t="shared" si="1"/>
        <v>44583</v>
      </c>
      <c r="M3" s="24">
        <f t="shared" si="1"/>
        <v>44590</v>
      </c>
      <c r="N3" s="33">
        <v>44562</v>
      </c>
      <c r="O3" s="33">
        <f>N3+7</f>
        <v>44569</v>
      </c>
      <c r="P3" s="33">
        <f t="shared" ref="P3:R3" si="2">O3+7</f>
        <v>44576</v>
      </c>
      <c r="Q3" s="33">
        <f t="shared" si="2"/>
        <v>44583</v>
      </c>
      <c r="R3" s="33">
        <f t="shared" si="2"/>
        <v>44590</v>
      </c>
      <c r="S3" s="27">
        <v>44562</v>
      </c>
      <c r="T3" s="27">
        <f>S3+7</f>
        <v>44569</v>
      </c>
      <c r="U3" s="27">
        <f t="shared" ref="U3:W3" si="3">T3+7</f>
        <v>44576</v>
      </c>
      <c r="V3" s="27">
        <f t="shared" si="3"/>
        <v>44583</v>
      </c>
      <c r="W3" s="27">
        <f t="shared" si="3"/>
        <v>44590</v>
      </c>
      <c r="X3" s="30">
        <v>44562</v>
      </c>
      <c r="Y3" s="37">
        <f>X3+7</f>
        <v>44569</v>
      </c>
      <c r="Z3" s="37">
        <f t="shared" ref="Z3:AA3" si="4">Y3+7</f>
        <v>44576</v>
      </c>
      <c r="AA3" s="37">
        <f t="shared" si="4"/>
        <v>44583</v>
      </c>
      <c r="AB3" s="37">
        <f>AA3+7</f>
        <v>44590</v>
      </c>
    </row>
    <row r="4" spans="1:28" x14ac:dyDescent="0.25">
      <c r="A4" t="s">
        <v>6</v>
      </c>
      <c r="B4" t="s">
        <v>5</v>
      </c>
      <c r="C4" s="14">
        <v>12.5</v>
      </c>
      <c r="D4" s="22">
        <v>35.5</v>
      </c>
      <c r="E4" s="22">
        <v>36</v>
      </c>
      <c r="F4" s="22">
        <v>37</v>
      </c>
      <c r="G4" s="22">
        <v>40</v>
      </c>
      <c r="H4" s="22">
        <v>38</v>
      </c>
      <c r="I4" s="25">
        <f>IF(D4&gt;36,D4-36,0)</f>
        <v>0</v>
      </c>
      <c r="J4" s="25">
        <f>IF(E4&gt;36,E4-36,0)</f>
        <v>0</v>
      </c>
      <c r="K4" s="25">
        <f>IF(F4&gt;36,F4-36,0)</f>
        <v>1</v>
      </c>
      <c r="L4" s="25">
        <f>IF(G4&gt;36,G4-36,0)</f>
        <v>4</v>
      </c>
      <c r="M4" s="25">
        <f>IF(H4&gt;36,H4-36,0)</f>
        <v>2</v>
      </c>
      <c r="N4" s="34">
        <f>D4*$C4</f>
        <v>443.75</v>
      </c>
      <c r="O4" s="34">
        <f>E4*$C4</f>
        <v>450</v>
      </c>
      <c r="P4" s="34">
        <f t="shared" ref="P4:R4" si="5">F4*$C4</f>
        <v>462.5</v>
      </c>
      <c r="Q4" s="34">
        <f t="shared" si="5"/>
        <v>500</v>
      </c>
      <c r="R4" s="34">
        <f t="shared" si="5"/>
        <v>475</v>
      </c>
      <c r="S4" s="28">
        <f>0.5*$C4*I4</f>
        <v>0</v>
      </c>
      <c r="T4" s="28">
        <f>0.5*$C4*J4</f>
        <v>0</v>
      </c>
      <c r="U4" s="28">
        <f>0.5*$C4*K4</f>
        <v>6.25</v>
      </c>
      <c r="V4" s="28">
        <f>0.5*$C4*L4</f>
        <v>25</v>
      </c>
      <c r="W4" s="28">
        <f>0.5*$C4*M4</f>
        <v>12.5</v>
      </c>
      <c r="X4" s="31">
        <f>N4+S4</f>
        <v>443.75</v>
      </c>
      <c r="Y4" s="31">
        <f>O4+T4</f>
        <v>450</v>
      </c>
      <c r="Z4" s="31">
        <f t="shared" ref="Z4:AB4" si="6">P4+U4</f>
        <v>468.75</v>
      </c>
      <c r="AA4" s="31">
        <f t="shared" si="6"/>
        <v>525</v>
      </c>
      <c r="AB4" s="31">
        <f t="shared" si="6"/>
        <v>487.5</v>
      </c>
    </row>
    <row r="5" spans="1:28" x14ac:dyDescent="0.25">
      <c r="A5" t="s">
        <v>7</v>
      </c>
      <c r="B5" t="s">
        <v>8</v>
      </c>
      <c r="C5" s="14">
        <v>13.3</v>
      </c>
      <c r="D5" s="22">
        <v>35.5</v>
      </c>
      <c r="E5" s="22">
        <v>40</v>
      </c>
      <c r="F5" s="22">
        <v>37</v>
      </c>
      <c r="G5" s="22">
        <v>42</v>
      </c>
      <c r="H5" s="22">
        <v>39</v>
      </c>
      <c r="I5" s="25">
        <f>IF(D5&gt;36,D5-36,0)</f>
        <v>0</v>
      </c>
      <c r="J5" s="25">
        <f t="shared" ref="J5:J21" si="7">IF(E5&gt;36,E5-36,0)</f>
        <v>4</v>
      </c>
      <c r="K5" s="25">
        <f t="shared" ref="K5:K21" si="8">IF(F5&gt;36,F5-36,0)</f>
        <v>1</v>
      </c>
      <c r="L5" s="25">
        <f t="shared" ref="L5:L21" si="9">IF(G5&gt;36,G5-36,0)</f>
        <v>6</v>
      </c>
      <c r="M5" s="25">
        <f t="shared" ref="M5:M21" si="10">IF(H5&gt;36,H5-36,0)</f>
        <v>3</v>
      </c>
      <c r="N5" s="34">
        <f>D5*C5</f>
        <v>472.15000000000003</v>
      </c>
      <c r="O5" s="34">
        <f t="shared" ref="O5:O21" si="11">E5*$C5</f>
        <v>532</v>
      </c>
      <c r="P5" s="34">
        <f t="shared" ref="P5:P21" si="12">F5*$C5</f>
        <v>492.1</v>
      </c>
      <c r="Q5" s="34">
        <f t="shared" ref="Q5:Q21" si="13">G5*$C5</f>
        <v>558.6</v>
      </c>
      <c r="R5" s="34">
        <f t="shared" ref="R5:R21" si="14">H5*$C5</f>
        <v>518.70000000000005</v>
      </c>
      <c r="S5" s="28">
        <f t="shared" ref="S5:S21" si="15">0.5*$C5*I5</f>
        <v>0</v>
      </c>
      <c r="T5" s="28">
        <f t="shared" ref="T5:T21" si="16">0.5*$C5*J5</f>
        <v>26.6</v>
      </c>
      <c r="U5" s="28">
        <f t="shared" ref="U5:U21" si="17">0.5*$C5*K5</f>
        <v>6.65</v>
      </c>
      <c r="V5" s="28">
        <f t="shared" ref="V5:V21" si="18">0.5*$C5*L5</f>
        <v>39.900000000000006</v>
      </c>
      <c r="W5" s="28">
        <f t="shared" ref="W5:W21" si="19">0.5*$C5*M5</f>
        <v>19.950000000000003</v>
      </c>
      <c r="X5" s="31">
        <f t="shared" ref="X5:X21" si="20">N5+S5</f>
        <v>472.15000000000003</v>
      </c>
      <c r="Y5" s="31">
        <f t="shared" ref="Y5:Y21" si="21">O5+T5</f>
        <v>558.6</v>
      </c>
      <c r="Z5" s="31">
        <f t="shared" ref="Z5:Z21" si="22">P5+U5</f>
        <v>498.75</v>
      </c>
      <c r="AA5" s="31">
        <f t="shared" ref="AA5:AA21" si="23">Q5+V5</f>
        <v>598.5</v>
      </c>
      <c r="AB5" s="31">
        <f t="shared" ref="AB5:AB21" si="24">R5+W5</f>
        <v>538.65000000000009</v>
      </c>
    </row>
    <row r="6" spans="1:28" x14ac:dyDescent="0.25">
      <c r="A6" t="s">
        <v>10</v>
      </c>
      <c r="B6" t="s">
        <v>9</v>
      </c>
      <c r="C6" s="14">
        <v>16.75</v>
      </c>
      <c r="D6" s="22">
        <v>42</v>
      </c>
      <c r="E6" s="22">
        <v>39</v>
      </c>
      <c r="F6" s="22">
        <v>38</v>
      </c>
      <c r="G6" s="22">
        <v>45</v>
      </c>
      <c r="H6" s="22">
        <v>38</v>
      </c>
      <c r="I6" s="25">
        <f>IF(D6&gt;36,D6-36,0)</f>
        <v>6</v>
      </c>
      <c r="J6" s="25">
        <f t="shared" si="7"/>
        <v>3</v>
      </c>
      <c r="K6" s="25">
        <f t="shared" si="8"/>
        <v>2</v>
      </c>
      <c r="L6" s="25">
        <f t="shared" si="9"/>
        <v>9</v>
      </c>
      <c r="M6" s="25">
        <f t="shared" si="10"/>
        <v>2</v>
      </c>
      <c r="N6" s="34">
        <f>D6*C6</f>
        <v>703.5</v>
      </c>
      <c r="O6" s="34">
        <f t="shared" si="11"/>
        <v>653.25</v>
      </c>
      <c r="P6" s="34">
        <f t="shared" si="12"/>
        <v>636.5</v>
      </c>
      <c r="Q6" s="34">
        <f t="shared" si="13"/>
        <v>753.75</v>
      </c>
      <c r="R6" s="34">
        <f t="shared" si="14"/>
        <v>636.5</v>
      </c>
      <c r="S6" s="28">
        <f t="shared" si="15"/>
        <v>50.25</v>
      </c>
      <c r="T6" s="28">
        <f t="shared" si="16"/>
        <v>25.125</v>
      </c>
      <c r="U6" s="28">
        <f t="shared" si="17"/>
        <v>16.75</v>
      </c>
      <c r="V6" s="28">
        <f t="shared" si="18"/>
        <v>75.375</v>
      </c>
      <c r="W6" s="28">
        <f t="shared" si="19"/>
        <v>16.75</v>
      </c>
      <c r="X6" s="31">
        <f t="shared" si="20"/>
        <v>753.75</v>
      </c>
      <c r="Y6" s="31">
        <f t="shared" si="21"/>
        <v>678.375</v>
      </c>
      <c r="Z6" s="31">
        <f t="shared" si="22"/>
        <v>653.25</v>
      </c>
      <c r="AA6" s="31">
        <f t="shared" si="23"/>
        <v>829.125</v>
      </c>
      <c r="AB6" s="31">
        <f t="shared" si="24"/>
        <v>653.25</v>
      </c>
    </row>
    <row r="7" spans="1:28" x14ac:dyDescent="0.25">
      <c r="A7" t="s">
        <v>11</v>
      </c>
      <c r="B7" t="s">
        <v>26</v>
      </c>
      <c r="C7" s="14">
        <v>8.75</v>
      </c>
      <c r="D7" s="22">
        <v>40</v>
      </c>
      <c r="E7" s="22">
        <v>38</v>
      </c>
      <c r="F7" s="22">
        <v>39</v>
      </c>
      <c r="G7" s="22">
        <v>34</v>
      </c>
      <c r="H7" s="22">
        <v>37</v>
      </c>
      <c r="I7" s="25">
        <f>IF(D7&gt;36,D7-36,0)</f>
        <v>4</v>
      </c>
      <c r="J7" s="25">
        <f t="shared" si="7"/>
        <v>2</v>
      </c>
      <c r="K7" s="25">
        <f t="shared" si="8"/>
        <v>3</v>
      </c>
      <c r="L7" s="25">
        <f t="shared" si="9"/>
        <v>0</v>
      </c>
      <c r="M7" s="25">
        <f t="shared" si="10"/>
        <v>1</v>
      </c>
      <c r="N7" s="34">
        <f>D7*C7</f>
        <v>350</v>
      </c>
      <c r="O7" s="34">
        <f t="shared" si="11"/>
        <v>332.5</v>
      </c>
      <c r="P7" s="34">
        <f t="shared" si="12"/>
        <v>341.25</v>
      </c>
      <c r="Q7" s="34">
        <f t="shared" si="13"/>
        <v>297.5</v>
      </c>
      <c r="R7" s="34">
        <f t="shared" si="14"/>
        <v>323.75</v>
      </c>
      <c r="S7" s="28">
        <f t="shared" si="15"/>
        <v>17.5</v>
      </c>
      <c r="T7" s="28">
        <f t="shared" si="16"/>
        <v>8.75</v>
      </c>
      <c r="U7" s="28">
        <f t="shared" si="17"/>
        <v>13.125</v>
      </c>
      <c r="V7" s="28">
        <f t="shared" si="18"/>
        <v>0</v>
      </c>
      <c r="W7" s="28">
        <f t="shared" si="19"/>
        <v>4.375</v>
      </c>
      <c r="X7" s="31">
        <f t="shared" si="20"/>
        <v>367.5</v>
      </c>
      <c r="Y7" s="31">
        <f t="shared" si="21"/>
        <v>341.25</v>
      </c>
      <c r="Z7" s="31">
        <f t="shared" si="22"/>
        <v>354.375</v>
      </c>
      <c r="AA7" s="31">
        <f t="shared" si="23"/>
        <v>297.5</v>
      </c>
      <c r="AB7" s="31">
        <f t="shared" si="24"/>
        <v>328.125</v>
      </c>
    </row>
    <row r="8" spans="1:28" x14ac:dyDescent="0.25">
      <c r="A8" t="s">
        <v>12</v>
      </c>
      <c r="B8" t="s">
        <v>27</v>
      </c>
      <c r="C8" s="14">
        <v>12.6</v>
      </c>
      <c r="D8" s="22">
        <v>40</v>
      </c>
      <c r="E8" s="22">
        <v>41</v>
      </c>
      <c r="F8" s="22">
        <v>36</v>
      </c>
      <c r="G8" s="22">
        <v>36</v>
      </c>
      <c r="H8" s="22">
        <v>35</v>
      </c>
      <c r="I8" s="25">
        <f>IF(D8&gt;36,D8-36,0)</f>
        <v>4</v>
      </c>
      <c r="J8" s="25">
        <f t="shared" si="7"/>
        <v>5</v>
      </c>
      <c r="K8" s="25">
        <f t="shared" si="8"/>
        <v>0</v>
      </c>
      <c r="L8" s="25">
        <f t="shared" si="9"/>
        <v>0</v>
      </c>
      <c r="M8" s="25">
        <f t="shared" si="10"/>
        <v>0</v>
      </c>
      <c r="N8" s="34">
        <f>D8*C8</f>
        <v>504</v>
      </c>
      <c r="O8" s="34">
        <f t="shared" si="11"/>
        <v>516.6</v>
      </c>
      <c r="P8" s="34">
        <f t="shared" si="12"/>
        <v>453.59999999999997</v>
      </c>
      <c r="Q8" s="34">
        <f t="shared" si="13"/>
        <v>453.59999999999997</v>
      </c>
      <c r="R8" s="34">
        <f t="shared" si="14"/>
        <v>441</v>
      </c>
      <c r="S8" s="28">
        <f t="shared" si="15"/>
        <v>25.2</v>
      </c>
      <c r="T8" s="28">
        <f t="shared" si="16"/>
        <v>31.5</v>
      </c>
      <c r="U8" s="28">
        <f t="shared" si="17"/>
        <v>0</v>
      </c>
      <c r="V8" s="28">
        <f t="shared" si="18"/>
        <v>0</v>
      </c>
      <c r="W8" s="28">
        <f t="shared" si="19"/>
        <v>0</v>
      </c>
      <c r="X8" s="31">
        <f t="shared" si="20"/>
        <v>529.20000000000005</v>
      </c>
      <c r="Y8" s="31">
        <f t="shared" si="21"/>
        <v>548.1</v>
      </c>
      <c r="Z8" s="31">
        <f t="shared" si="22"/>
        <v>453.59999999999997</v>
      </c>
      <c r="AA8" s="31">
        <f t="shared" si="23"/>
        <v>453.59999999999997</v>
      </c>
      <c r="AB8" s="31">
        <f t="shared" si="24"/>
        <v>441</v>
      </c>
    </row>
    <row r="9" spans="1:28" x14ac:dyDescent="0.25">
      <c r="A9" t="s">
        <v>13</v>
      </c>
      <c r="B9" t="s">
        <v>28</v>
      </c>
      <c r="C9" s="14">
        <v>24</v>
      </c>
      <c r="D9" s="22">
        <v>35</v>
      </c>
      <c r="E9" s="22">
        <v>42</v>
      </c>
      <c r="F9" s="22">
        <v>32</v>
      </c>
      <c r="G9" s="22">
        <v>38</v>
      </c>
      <c r="H9" s="22">
        <v>34</v>
      </c>
      <c r="I9" s="25">
        <f>IF(D9&gt;36,D9-36,0)</f>
        <v>0</v>
      </c>
      <c r="J9" s="25">
        <f t="shared" si="7"/>
        <v>6</v>
      </c>
      <c r="K9" s="25">
        <f t="shared" si="8"/>
        <v>0</v>
      </c>
      <c r="L9" s="25">
        <f t="shared" si="9"/>
        <v>2</v>
      </c>
      <c r="M9" s="25">
        <f t="shared" si="10"/>
        <v>0</v>
      </c>
      <c r="N9" s="34">
        <f>D9*C9</f>
        <v>840</v>
      </c>
      <c r="O9" s="34">
        <f t="shared" si="11"/>
        <v>1008</v>
      </c>
      <c r="P9" s="34">
        <f t="shared" si="12"/>
        <v>768</v>
      </c>
      <c r="Q9" s="34">
        <f t="shared" si="13"/>
        <v>912</v>
      </c>
      <c r="R9" s="34">
        <f t="shared" si="14"/>
        <v>816</v>
      </c>
      <c r="S9" s="28">
        <f t="shared" si="15"/>
        <v>0</v>
      </c>
      <c r="T9" s="28">
        <f t="shared" si="16"/>
        <v>72</v>
      </c>
      <c r="U9" s="28">
        <f t="shared" si="17"/>
        <v>0</v>
      </c>
      <c r="V9" s="28">
        <f t="shared" si="18"/>
        <v>24</v>
      </c>
      <c r="W9" s="28">
        <f t="shared" si="19"/>
        <v>0</v>
      </c>
      <c r="X9" s="31">
        <f t="shared" si="20"/>
        <v>840</v>
      </c>
      <c r="Y9" s="31">
        <f t="shared" si="21"/>
        <v>1080</v>
      </c>
      <c r="Z9" s="31">
        <f t="shared" si="22"/>
        <v>768</v>
      </c>
      <c r="AA9" s="31">
        <f t="shared" si="23"/>
        <v>936</v>
      </c>
      <c r="AB9" s="31">
        <f t="shared" si="24"/>
        <v>816</v>
      </c>
    </row>
    <row r="10" spans="1:28" x14ac:dyDescent="0.25">
      <c r="A10" t="s">
        <v>14</v>
      </c>
      <c r="B10" t="s">
        <v>29</v>
      </c>
      <c r="C10" s="14">
        <v>12.1</v>
      </c>
      <c r="D10" s="22">
        <v>35</v>
      </c>
      <c r="E10" s="22">
        <v>35</v>
      </c>
      <c r="F10" s="22">
        <v>35</v>
      </c>
      <c r="G10" s="22">
        <v>39</v>
      </c>
      <c r="H10" s="22">
        <v>37</v>
      </c>
      <c r="I10" s="25">
        <f>IF(D10&gt;36,D10-36,0)</f>
        <v>0</v>
      </c>
      <c r="J10" s="25">
        <f t="shared" si="7"/>
        <v>0</v>
      </c>
      <c r="K10" s="25">
        <f t="shared" si="8"/>
        <v>0</v>
      </c>
      <c r="L10" s="25">
        <f t="shared" si="9"/>
        <v>3</v>
      </c>
      <c r="M10" s="25">
        <f t="shared" si="10"/>
        <v>1</v>
      </c>
      <c r="N10" s="34">
        <f>D10*C10</f>
        <v>423.5</v>
      </c>
      <c r="O10" s="34">
        <f t="shared" si="11"/>
        <v>423.5</v>
      </c>
      <c r="P10" s="34">
        <f t="shared" si="12"/>
        <v>423.5</v>
      </c>
      <c r="Q10" s="34">
        <f t="shared" si="13"/>
        <v>471.9</v>
      </c>
      <c r="R10" s="34">
        <f t="shared" si="14"/>
        <v>447.7</v>
      </c>
      <c r="S10" s="28">
        <f t="shared" si="15"/>
        <v>0</v>
      </c>
      <c r="T10" s="28">
        <f t="shared" si="16"/>
        <v>0</v>
      </c>
      <c r="U10" s="28">
        <f t="shared" si="17"/>
        <v>0</v>
      </c>
      <c r="V10" s="28">
        <f t="shared" si="18"/>
        <v>18.149999999999999</v>
      </c>
      <c r="W10" s="28">
        <f t="shared" si="19"/>
        <v>6.05</v>
      </c>
      <c r="X10" s="31">
        <f t="shared" si="20"/>
        <v>423.5</v>
      </c>
      <c r="Y10" s="31">
        <f t="shared" si="21"/>
        <v>423.5</v>
      </c>
      <c r="Z10" s="31">
        <f t="shared" si="22"/>
        <v>423.5</v>
      </c>
      <c r="AA10" s="31">
        <f t="shared" si="23"/>
        <v>490.04999999999995</v>
      </c>
      <c r="AB10" s="31">
        <f t="shared" si="24"/>
        <v>453.75</v>
      </c>
    </row>
    <row r="11" spans="1:28" x14ac:dyDescent="0.25">
      <c r="A11" t="s">
        <v>15</v>
      </c>
      <c r="B11" t="s">
        <v>30</v>
      </c>
      <c r="C11" s="14">
        <v>21.5</v>
      </c>
      <c r="D11" s="22">
        <v>40</v>
      </c>
      <c r="E11" s="22">
        <v>35.5</v>
      </c>
      <c r="F11" s="22">
        <v>36</v>
      </c>
      <c r="G11" s="22">
        <v>37</v>
      </c>
      <c r="H11" s="22">
        <v>41</v>
      </c>
      <c r="I11" s="25">
        <f>IF(D11&gt;36,D11-36,0)</f>
        <v>4</v>
      </c>
      <c r="J11" s="25">
        <f t="shared" si="7"/>
        <v>0</v>
      </c>
      <c r="K11" s="25">
        <f t="shared" si="8"/>
        <v>0</v>
      </c>
      <c r="L11" s="25">
        <f t="shared" si="9"/>
        <v>1</v>
      </c>
      <c r="M11" s="25">
        <f t="shared" si="10"/>
        <v>5</v>
      </c>
      <c r="N11" s="34">
        <f>D11*C11</f>
        <v>860</v>
      </c>
      <c r="O11" s="34">
        <f t="shared" si="11"/>
        <v>763.25</v>
      </c>
      <c r="P11" s="34">
        <f t="shared" si="12"/>
        <v>774</v>
      </c>
      <c r="Q11" s="34">
        <f t="shared" si="13"/>
        <v>795.5</v>
      </c>
      <c r="R11" s="34">
        <f t="shared" si="14"/>
        <v>881.5</v>
      </c>
      <c r="S11" s="28">
        <f t="shared" si="15"/>
        <v>43</v>
      </c>
      <c r="T11" s="28">
        <f t="shared" si="16"/>
        <v>0</v>
      </c>
      <c r="U11" s="28">
        <f t="shared" si="17"/>
        <v>0</v>
      </c>
      <c r="V11" s="28">
        <f t="shared" si="18"/>
        <v>10.75</v>
      </c>
      <c r="W11" s="28">
        <f t="shared" si="19"/>
        <v>53.75</v>
      </c>
      <c r="X11" s="31">
        <f t="shared" si="20"/>
        <v>903</v>
      </c>
      <c r="Y11" s="31">
        <f t="shared" si="21"/>
        <v>763.25</v>
      </c>
      <c r="Z11" s="31">
        <f t="shared" si="22"/>
        <v>774</v>
      </c>
      <c r="AA11" s="31">
        <f t="shared" si="23"/>
        <v>806.25</v>
      </c>
      <c r="AB11" s="31">
        <f t="shared" si="24"/>
        <v>935.25</v>
      </c>
    </row>
    <row r="12" spans="1:28" x14ac:dyDescent="0.25">
      <c r="A12" t="s">
        <v>16</v>
      </c>
      <c r="B12" t="s">
        <v>31</v>
      </c>
      <c r="C12" s="14">
        <v>13.3</v>
      </c>
      <c r="D12" s="22">
        <v>35.5</v>
      </c>
      <c r="E12" s="22">
        <v>37</v>
      </c>
      <c r="F12" s="22">
        <v>38</v>
      </c>
      <c r="G12" s="22">
        <v>36</v>
      </c>
      <c r="H12" s="22">
        <v>39</v>
      </c>
      <c r="I12" s="25">
        <f>IF(D12&gt;36,D12-36,0)</f>
        <v>0</v>
      </c>
      <c r="J12" s="25">
        <f t="shared" si="7"/>
        <v>1</v>
      </c>
      <c r="K12" s="25">
        <f t="shared" si="8"/>
        <v>2</v>
      </c>
      <c r="L12" s="25">
        <f t="shared" si="9"/>
        <v>0</v>
      </c>
      <c r="M12" s="25">
        <f t="shared" si="10"/>
        <v>3</v>
      </c>
      <c r="N12" s="34">
        <f>D12*C12</f>
        <v>472.15000000000003</v>
      </c>
      <c r="O12" s="34">
        <f t="shared" si="11"/>
        <v>492.1</v>
      </c>
      <c r="P12" s="34">
        <f t="shared" si="12"/>
        <v>505.40000000000003</v>
      </c>
      <c r="Q12" s="34">
        <f t="shared" si="13"/>
        <v>478.8</v>
      </c>
      <c r="R12" s="34">
        <f t="shared" si="14"/>
        <v>518.70000000000005</v>
      </c>
      <c r="S12" s="28">
        <f t="shared" si="15"/>
        <v>0</v>
      </c>
      <c r="T12" s="28">
        <f t="shared" si="16"/>
        <v>6.65</v>
      </c>
      <c r="U12" s="28">
        <f t="shared" si="17"/>
        <v>13.3</v>
      </c>
      <c r="V12" s="28">
        <f t="shared" si="18"/>
        <v>0</v>
      </c>
      <c r="W12" s="28">
        <f t="shared" si="19"/>
        <v>19.950000000000003</v>
      </c>
      <c r="X12" s="31">
        <f t="shared" si="20"/>
        <v>472.15000000000003</v>
      </c>
      <c r="Y12" s="31">
        <f t="shared" si="21"/>
        <v>498.75</v>
      </c>
      <c r="Z12" s="31">
        <f t="shared" si="22"/>
        <v>518.70000000000005</v>
      </c>
      <c r="AA12" s="31">
        <f t="shared" si="23"/>
        <v>478.8</v>
      </c>
      <c r="AB12" s="31">
        <f t="shared" si="24"/>
        <v>538.65000000000009</v>
      </c>
    </row>
    <row r="13" spans="1:28" x14ac:dyDescent="0.25">
      <c r="A13" t="s">
        <v>17</v>
      </c>
      <c r="B13" t="s">
        <v>32</v>
      </c>
      <c r="C13" s="14">
        <v>21.5</v>
      </c>
      <c r="D13" s="22">
        <v>40</v>
      </c>
      <c r="E13" s="22">
        <v>40</v>
      </c>
      <c r="F13" s="22">
        <v>39</v>
      </c>
      <c r="G13" s="22">
        <v>40</v>
      </c>
      <c r="H13" s="22">
        <v>38</v>
      </c>
      <c r="I13" s="25">
        <f>IF(D13&gt;36,D13-36,0)</f>
        <v>4</v>
      </c>
      <c r="J13" s="25">
        <f t="shared" si="7"/>
        <v>4</v>
      </c>
      <c r="K13" s="25">
        <f t="shared" si="8"/>
        <v>3</v>
      </c>
      <c r="L13" s="25">
        <f t="shared" si="9"/>
        <v>4</v>
      </c>
      <c r="M13" s="25">
        <f t="shared" si="10"/>
        <v>2</v>
      </c>
      <c r="N13" s="34">
        <f>D13*C13</f>
        <v>860</v>
      </c>
      <c r="O13" s="34">
        <f t="shared" si="11"/>
        <v>860</v>
      </c>
      <c r="P13" s="34">
        <f t="shared" si="12"/>
        <v>838.5</v>
      </c>
      <c r="Q13" s="34">
        <f t="shared" si="13"/>
        <v>860</v>
      </c>
      <c r="R13" s="34">
        <f t="shared" si="14"/>
        <v>817</v>
      </c>
      <c r="S13" s="28">
        <f t="shared" si="15"/>
        <v>43</v>
      </c>
      <c r="T13" s="28">
        <f t="shared" si="16"/>
        <v>43</v>
      </c>
      <c r="U13" s="28">
        <f t="shared" si="17"/>
        <v>32.25</v>
      </c>
      <c r="V13" s="28">
        <f t="shared" si="18"/>
        <v>43</v>
      </c>
      <c r="W13" s="28">
        <f t="shared" si="19"/>
        <v>21.5</v>
      </c>
      <c r="X13" s="31">
        <f t="shared" si="20"/>
        <v>903</v>
      </c>
      <c r="Y13" s="31">
        <f t="shared" si="21"/>
        <v>903</v>
      </c>
      <c r="Z13" s="31">
        <f t="shared" si="22"/>
        <v>870.75</v>
      </c>
      <c r="AA13" s="31">
        <f t="shared" si="23"/>
        <v>903</v>
      </c>
      <c r="AB13" s="31">
        <f t="shared" si="24"/>
        <v>838.5</v>
      </c>
    </row>
    <row r="14" spans="1:28" x14ac:dyDescent="0.25">
      <c r="A14" t="s">
        <v>18</v>
      </c>
      <c r="B14" t="s">
        <v>33</v>
      </c>
      <c r="C14" s="14">
        <v>13.3</v>
      </c>
      <c r="D14" s="22">
        <v>35.5</v>
      </c>
      <c r="E14" s="22">
        <v>41</v>
      </c>
      <c r="F14" s="22">
        <v>40</v>
      </c>
      <c r="G14" s="22">
        <v>39</v>
      </c>
      <c r="H14" s="22">
        <v>37</v>
      </c>
      <c r="I14" s="25">
        <f>IF(D14&gt;36,D14-36,0)</f>
        <v>0</v>
      </c>
      <c r="J14" s="25">
        <f t="shared" si="7"/>
        <v>5</v>
      </c>
      <c r="K14" s="25">
        <f t="shared" si="8"/>
        <v>4</v>
      </c>
      <c r="L14" s="25">
        <f t="shared" si="9"/>
        <v>3</v>
      </c>
      <c r="M14" s="25">
        <f t="shared" si="10"/>
        <v>1</v>
      </c>
      <c r="N14" s="34">
        <f>D14*C14</f>
        <v>472.15000000000003</v>
      </c>
      <c r="O14" s="34">
        <f t="shared" si="11"/>
        <v>545.30000000000007</v>
      </c>
      <c r="P14" s="34">
        <f t="shared" si="12"/>
        <v>532</v>
      </c>
      <c r="Q14" s="34">
        <f t="shared" si="13"/>
        <v>518.70000000000005</v>
      </c>
      <c r="R14" s="34">
        <f t="shared" si="14"/>
        <v>492.1</v>
      </c>
      <c r="S14" s="28">
        <f t="shared" si="15"/>
        <v>0</v>
      </c>
      <c r="T14" s="28">
        <f t="shared" si="16"/>
        <v>33.25</v>
      </c>
      <c r="U14" s="28">
        <f t="shared" si="17"/>
        <v>26.6</v>
      </c>
      <c r="V14" s="28">
        <f t="shared" si="18"/>
        <v>19.950000000000003</v>
      </c>
      <c r="W14" s="28">
        <f t="shared" si="19"/>
        <v>6.65</v>
      </c>
      <c r="X14" s="31">
        <f t="shared" si="20"/>
        <v>472.15000000000003</v>
      </c>
      <c r="Y14" s="31">
        <f t="shared" si="21"/>
        <v>578.55000000000007</v>
      </c>
      <c r="Z14" s="31">
        <f t="shared" si="22"/>
        <v>558.6</v>
      </c>
      <c r="AA14" s="31">
        <f t="shared" si="23"/>
        <v>538.65000000000009</v>
      </c>
      <c r="AB14" s="31">
        <f t="shared" si="24"/>
        <v>498.75</v>
      </c>
    </row>
    <row r="15" spans="1:28" x14ac:dyDescent="0.25">
      <c r="A15" t="s">
        <v>19</v>
      </c>
      <c r="B15" t="s">
        <v>34</v>
      </c>
      <c r="C15" s="14">
        <v>5.5</v>
      </c>
      <c r="D15" s="22">
        <v>32</v>
      </c>
      <c r="E15" s="22">
        <v>42</v>
      </c>
      <c r="F15" s="22">
        <v>41</v>
      </c>
      <c r="G15" s="22">
        <v>38</v>
      </c>
      <c r="H15" s="22">
        <v>36</v>
      </c>
      <c r="I15" s="25">
        <f>IF(D15&gt;36,D15-36,0)</f>
        <v>0</v>
      </c>
      <c r="J15" s="25">
        <f t="shared" si="7"/>
        <v>6</v>
      </c>
      <c r="K15" s="25">
        <f t="shared" si="8"/>
        <v>5</v>
      </c>
      <c r="L15" s="25">
        <f t="shared" si="9"/>
        <v>2</v>
      </c>
      <c r="M15" s="25">
        <f t="shared" si="10"/>
        <v>0</v>
      </c>
      <c r="N15" s="34">
        <f>D15*C15</f>
        <v>176</v>
      </c>
      <c r="O15" s="34">
        <f t="shared" si="11"/>
        <v>231</v>
      </c>
      <c r="P15" s="34">
        <f t="shared" si="12"/>
        <v>225.5</v>
      </c>
      <c r="Q15" s="34">
        <f t="shared" si="13"/>
        <v>209</v>
      </c>
      <c r="R15" s="34">
        <f t="shared" si="14"/>
        <v>198</v>
      </c>
      <c r="S15" s="28">
        <f t="shared" si="15"/>
        <v>0</v>
      </c>
      <c r="T15" s="28">
        <f t="shared" si="16"/>
        <v>16.5</v>
      </c>
      <c r="U15" s="28">
        <f t="shared" si="17"/>
        <v>13.75</v>
      </c>
      <c r="V15" s="28">
        <f t="shared" si="18"/>
        <v>5.5</v>
      </c>
      <c r="W15" s="28">
        <f t="shared" si="19"/>
        <v>0</v>
      </c>
      <c r="X15" s="31">
        <f t="shared" si="20"/>
        <v>176</v>
      </c>
      <c r="Y15" s="31">
        <f t="shared" si="21"/>
        <v>247.5</v>
      </c>
      <c r="Z15" s="31">
        <f t="shared" si="22"/>
        <v>239.25</v>
      </c>
      <c r="AA15" s="31">
        <f t="shared" si="23"/>
        <v>214.5</v>
      </c>
      <c r="AB15" s="31">
        <f t="shared" si="24"/>
        <v>198</v>
      </c>
    </row>
    <row r="16" spans="1:28" x14ac:dyDescent="0.25">
      <c r="A16" t="s">
        <v>20</v>
      </c>
      <c r="B16" t="s">
        <v>35</v>
      </c>
      <c r="C16" s="14">
        <v>12.5</v>
      </c>
      <c r="D16" s="22">
        <v>35.5</v>
      </c>
      <c r="E16" s="22">
        <v>45</v>
      </c>
      <c r="F16" s="22">
        <v>34</v>
      </c>
      <c r="G16" s="22">
        <v>41</v>
      </c>
      <c r="H16" s="22">
        <v>41</v>
      </c>
      <c r="I16" s="25">
        <f>IF(D16&gt;36,D16-36,0)</f>
        <v>0</v>
      </c>
      <c r="J16" s="25">
        <f t="shared" si="7"/>
        <v>9</v>
      </c>
      <c r="K16" s="25">
        <f t="shared" si="8"/>
        <v>0</v>
      </c>
      <c r="L16" s="25">
        <f t="shared" si="9"/>
        <v>5</v>
      </c>
      <c r="M16" s="25">
        <f t="shared" si="10"/>
        <v>5</v>
      </c>
      <c r="N16" s="34">
        <f>D16*C16</f>
        <v>443.75</v>
      </c>
      <c r="O16" s="34">
        <f t="shared" si="11"/>
        <v>562.5</v>
      </c>
      <c r="P16" s="34">
        <f t="shared" si="12"/>
        <v>425</v>
      </c>
      <c r="Q16" s="34">
        <f t="shared" si="13"/>
        <v>512.5</v>
      </c>
      <c r="R16" s="34">
        <f t="shared" si="14"/>
        <v>512.5</v>
      </c>
      <c r="S16" s="28">
        <f t="shared" si="15"/>
        <v>0</v>
      </c>
      <c r="T16" s="28">
        <f t="shared" si="16"/>
        <v>56.25</v>
      </c>
      <c r="U16" s="28">
        <f t="shared" si="17"/>
        <v>0</v>
      </c>
      <c r="V16" s="28">
        <f t="shared" si="18"/>
        <v>31.25</v>
      </c>
      <c r="W16" s="28">
        <f t="shared" si="19"/>
        <v>31.25</v>
      </c>
      <c r="X16" s="31">
        <f t="shared" si="20"/>
        <v>443.75</v>
      </c>
      <c r="Y16" s="31">
        <f t="shared" si="21"/>
        <v>618.75</v>
      </c>
      <c r="Z16" s="31">
        <f t="shared" si="22"/>
        <v>425</v>
      </c>
      <c r="AA16" s="31">
        <f t="shared" si="23"/>
        <v>543.75</v>
      </c>
      <c r="AB16" s="31">
        <f t="shared" si="24"/>
        <v>543.75</v>
      </c>
    </row>
    <row r="17" spans="1:28" x14ac:dyDescent="0.25">
      <c r="A17" t="s">
        <v>21</v>
      </c>
      <c r="B17" t="s">
        <v>36</v>
      </c>
      <c r="C17" s="14">
        <v>7.22</v>
      </c>
      <c r="D17" s="22">
        <v>40</v>
      </c>
      <c r="E17" s="22">
        <v>34</v>
      </c>
      <c r="F17" s="22">
        <v>39</v>
      </c>
      <c r="G17" s="22">
        <v>37</v>
      </c>
      <c r="H17" s="22">
        <v>37</v>
      </c>
      <c r="I17" s="25">
        <f>IF(D17&gt;36,D17-36,0)</f>
        <v>4</v>
      </c>
      <c r="J17" s="25">
        <f t="shared" si="7"/>
        <v>0</v>
      </c>
      <c r="K17" s="25">
        <f t="shared" si="8"/>
        <v>3</v>
      </c>
      <c r="L17" s="25">
        <f t="shared" si="9"/>
        <v>1</v>
      </c>
      <c r="M17" s="25">
        <f t="shared" si="10"/>
        <v>1</v>
      </c>
      <c r="N17" s="34">
        <f>D17*C17</f>
        <v>288.8</v>
      </c>
      <c r="O17" s="34">
        <f t="shared" si="11"/>
        <v>245.48</v>
      </c>
      <c r="P17" s="34">
        <f t="shared" si="12"/>
        <v>281.58</v>
      </c>
      <c r="Q17" s="34">
        <f t="shared" si="13"/>
        <v>267.14</v>
      </c>
      <c r="R17" s="34">
        <f t="shared" si="14"/>
        <v>267.14</v>
      </c>
      <c r="S17" s="28">
        <f t="shared" si="15"/>
        <v>14.44</v>
      </c>
      <c r="T17" s="28">
        <f t="shared" si="16"/>
        <v>0</v>
      </c>
      <c r="U17" s="28">
        <f t="shared" si="17"/>
        <v>10.83</v>
      </c>
      <c r="V17" s="28">
        <f t="shared" si="18"/>
        <v>3.61</v>
      </c>
      <c r="W17" s="28">
        <f t="shared" si="19"/>
        <v>3.61</v>
      </c>
      <c r="X17" s="31">
        <f t="shared" si="20"/>
        <v>303.24</v>
      </c>
      <c r="Y17" s="31">
        <f t="shared" si="21"/>
        <v>245.48</v>
      </c>
      <c r="Z17" s="31">
        <f t="shared" si="22"/>
        <v>292.40999999999997</v>
      </c>
      <c r="AA17" s="31">
        <f t="shared" si="23"/>
        <v>270.75</v>
      </c>
      <c r="AB17" s="31">
        <f t="shared" si="24"/>
        <v>270.75</v>
      </c>
    </row>
    <row r="18" spans="1:28" x14ac:dyDescent="0.25">
      <c r="A18" t="s">
        <v>22</v>
      </c>
      <c r="B18" t="s">
        <v>37</v>
      </c>
      <c r="C18" s="14">
        <v>12.6</v>
      </c>
      <c r="D18" s="22">
        <v>40</v>
      </c>
      <c r="E18" s="22">
        <v>36</v>
      </c>
      <c r="F18" s="22">
        <v>38</v>
      </c>
      <c r="G18" s="22">
        <v>38</v>
      </c>
      <c r="H18" s="22">
        <v>41</v>
      </c>
      <c r="I18" s="25">
        <f>IF(D18&gt;36,D18-36,0)</f>
        <v>4</v>
      </c>
      <c r="J18" s="25">
        <f t="shared" si="7"/>
        <v>0</v>
      </c>
      <c r="K18" s="25">
        <f t="shared" si="8"/>
        <v>2</v>
      </c>
      <c r="L18" s="25">
        <f t="shared" si="9"/>
        <v>2</v>
      </c>
      <c r="M18" s="25">
        <f t="shared" si="10"/>
        <v>5</v>
      </c>
      <c r="N18" s="34">
        <f>D18*C18</f>
        <v>504</v>
      </c>
      <c r="O18" s="34">
        <f t="shared" si="11"/>
        <v>453.59999999999997</v>
      </c>
      <c r="P18" s="34">
        <f t="shared" si="12"/>
        <v>478.8</v>
      </c>
      <c r="Q18" s="34">
        <f t="shared" si="13"/>
        <v>478.8</v>
      </c>
      <c r="R18" s="34">
        <f t="shared" si="14"/>
        <v>516.6</v>
      </c>
      <c r="S18" s="28">
        <f t="shared" si="15"/>
        <v>25.2</v>
      </c>
      <c r="T18" s="28">
        <f t="shared" si="16"/>
        <v>0</v>
      </c>
      <c r="U18" s="28">
        <f t="shared" si="17"/>
        <v>12.6</v>
      </c>
      <c r="V18" s="28">
        <f t="shared" si="18"/>
        <v>12.6</v>
      </c>
      <c r="W18" s="28">
        <f t="shared" si="19"/>
        <v>31.5</v>
      </c>
      <c r="X18" s="31">
        <f t="shared" si="20"/>
        <v>529.20000000000005</v>
      </c>
      <c r="Y18" s="31">
        <f t="shared" si="21"/>
        <v>453.59999999999997</v>
      </c>
      <c r="Z18" s="31">
        <f t="shared" si="22"/>
        <v>491.40000000000003</v>
      </c>
      <c r="AA18" s="31">
        <f t="shared" si="23"/>
        <v>491.40000000000003</v>
      </c>
      <c r="AB18" s="31">
        <f t="shared" si="24"/>
        <v>548.1</v>
      </c>
    </row>
    <row r="19" spans="1:28" x14ac:dyDescent="0.25">
      <c r="A19" t="s">
        <v>23</v>
      </c>
      <c r="B19" t="s">
        <v>38</v>
      </c>
      <c r="C19" s="14">
        <v>13.3</v>
      </c>
      <c r="D19" s="22">
        <v>35.5</v>
      </c>
      <c r="E19" s="22">
        <v>39</v>
      </c>
      <c r="F19" s="22">
        <v>37</v>
      </c>
      <c r="G19" s="22">
        <v>36</v>
      </c>
      <c r="H19" s="22">
        <v>40</v>
      </c>
      <c r="I19" s="25">
        <f>IF(D19&gt;36,D19-36,0)</f>
        <v>0</v>
      </c>
      <c r="J19" s="25">
        <f t="shared" si="7"/>
        <v>3</v>
      </c>
      <c r="K19" s="25">
        <f t="shared" si="8"/>
        <v>1</v>
      </c>
      <c r="L19" s="25">
        <f t="shared" si="9"/>
        <v>0</v>
      </c>
      <c r="M19" s="25">
        <f t="shared" si="10"/>
        <v>4</v>
      </c>
      <c r="N19" s="34">
        <f>D19*C19</f>
        <v>472.15000000000003</v>
      </c>
      <c r="O19" s="34">
        <f t="shared" si="11"/>
        <v>518.70000000000005</v>
      </c>
      <c r="P19" s="34">
        <f t="shared" si="12"/>
        <v>492.1</v>
      </c>
      <c r="Q19" s="34">
        <f t="shared" si="13"/>
        <v>478.8</v>
      </c>
      <c r="R19" s="34">
        <f t="shared" si="14"/>
        <v>532</v>
      </c>
      <c r="S19" s="28">
        <f t="shared" si="15"/>
        <v>0</v>
      </c>
      <c r="T19" s="28">
        <f t="shared" si="16"/>
        <v>19.950000000000003</v>
      </c>
      <c r="U19" s="28">
        <f t="shared" si="17"/>
        <v>6.65</v>
      </c>
      <c r="V19" s="28">
        <f t="shared" si="18"/>
        <v>0</v>
      </c>
      <c r="W19" s="28">
        <f t="shared" si="19"/>
        <v>26.6</v>
      </c>
      <c r="X19" s="31">
        <f t="shared" si="20"/>
        <v>472.15000000000003</v>
      </c>
      <c r="Y19" s="31">
        <f t="shared" si="21"/>
        <v>538.65000000000009</v>
      </c>
      <c r="Z19" s="31">
        <f t="shared" si="22"/>
        <v>498.75</v>
      </c>
      <c r="AA19" s="31">
        <f t="shared" si="23"/>
        <v>478.8</v>
      </c>
      <c r="AB19" s="31">
        <f t="shared" si="24"/>
        <v>558.6</v>
      </c>
    </row>
    <row r="20" spans="1:28" x14ac:dyDescent="0.25">
      <c r="A20" t="s">
        <v>24</v>
      </c>
      <c r="B20" t="s">
        <v>39</v>
      </c>
      <c r="C20" s="14">
        <v>22</v>
      </c>
      <c r="D20" s="22">
        <v>40</v>
      </c>
      <c r="E20" s="22">
        <v>38</v>
      </c>
      <c r="F20" s="22">
        <v>39</v>
      </c>
      <c r="G20" s="22">
        <v>38</v>
      </c>
      <c r="H20" s="22">
        <v>37</v>
      </c>
      <c r="I20" s="25">
        <f>IF(D20&gt;36,D20-36,0)</f>
        <v>4</v>
      </c>
      <c r="J20" s="25">
        <f t="shared" si="7"/>
        <v>2</v>
      </c>
      <c r="K20" s="25">
        <f t="shared" si="8"/>
        <v>3</v>
      </c>
      <c r="L20" s="25">
        <f t="shared" si="9"/>
        <v>2</v>
      </c>
      <c r="M20" s="25">
        <f t="shared" si="10"/>
        <v>1</v>
      </c>
      <c r="N20" s="34">
        <f>D20*C20</f>
        <v>880</v>
      </c>
      <c r="O20" s="34">
        <f t="shared" si="11"/>
        <v>836</v>
      </c>
      <c r="P20" s="34">
        <f t="shared" si="12"/>
        <v>858</v>
      </c>
      <c r="Q20" s="34">
        <f t="shared" si="13"/>
        <v>836</v>
      </c>
      <c r="R20" s="34">
        <f t="shared" si="14"/>
        <v>814</v>
      </c>
      <c r="S20" s="28">
        <f t="shared" si="15"/>
        <v>44</v>
      </c>
      <c r="T20" s="28">
        <f t="shared" si="16"/>
        <v>22</v>
      </c>
      <c r="U20" s="28">
        <f t="shared" si="17"/>
        <v>33</v>
      </c>
      <c r="V20" s="28">
        <f t="shared" si="18"/>
        <v>22</v>
      </c>
      <c r="W20" s="28">
        <f t="shared" si="19"/>
        <v>11</v>
      </c>
      <c r="X20" s="31">
        <f t="shared" si="20"/>
        <v>924</v>
      </c>
      <c r="Y20" s="31">
        <f t="shared" si="21"/>
        <v>858</v>
      </c>
      <c r="Z20" s="31">
        <f t="shared" si="22"/>
        <v>891</v>
      </c>
      <c r="AA20" s="31">
        <f t="shared" si="23"/>
        <v>858</v>
      </c>
      <c r="AB20" s="31">
        <f t="shared" si="24"/>
        <v>825</v>
      </c>
    </row>
    <row r="21" spans="1:28" x14ac:dyDescent="0.25">
      <c r="A21" t="s">
        <v>25</v>
      </c>
      <c r="B21" t="s">
        <v>40</v>
      </c>
      <c r="C21" s="14">
        <v>22</v>
      </c>
      <c r="D21" s="22">
        <v>40</v>
      </c>
      <c r="E21" s="22">
        <v>37</v>
      </c>
      <c r="F21" s="22">
        <v>40</v>
      </c>
      <c r="G21" s="22">
        <v>35</v>
      </c>
      <c r="H21" s="22">
        <v>34</v>
      </c>
      <c r="I21" s="25">
        <f>IF(D21&gt;36,D21-36,0)</f>
        <v>4</v>
      </c>
      <c r="J21" s="25">
        <f t="shared" si="7"/>
        <v>1</v>
      </c>
      <c r="K21" s="25">
        <f t="shared" si="8"/>
        <v>4</v>
      </c>
      <c r="L21" s="25">
        <f t="shared" si="9"/>
        <v>0</v>
      </c>
      <c r="M21" s="25">
        <f t="shared" si="10"/>
        <v>0</v>
      </c>
      <c r="N21" s="34">
        <f>D21*C21</f>
        <v>880</v>
      </c>
      <c r="O21" s="34">
        <f t="shared" si="11"/>
        <v>814</v>
      </c>
      <c r="P21" s="34">
        <f t="shared" si="12"/>
        <v>880</v>
      </c>
      <c r="Q21" s="34">
        <f t="shared" si="13"/>
        <v>770</v>
      </c>
      <c r="R21" s="34">
        <f t="shared" si="14"/>
        <v>748</v>
      </c>
      <c r="S21" s="28">
        <f t="shared" si="15"/>
        <v>44</v>
      </c>
      <c r="T21" s="28">
        <f t="shared" si="16"/>
        <v>11</v>
      </c>
      <c r="U21" s="28">
        <f t="shared" si="17"/>
        <v>44</v>
      </c>
      <c r="V21" s="28">
        <f t="shared" si="18"/>
        <v>0</v>
      </c>
      <c r="W21" s="28">
        <f t="shared" si="19"/>
        <v>0</v>
      </c>
      <c r="X21" s="31">
        <f t="shared" si="20"/>
        <v>924</v>
      </c>
      <c r="Y21" s="31">
        <f t="shared" si="21"/>
        <v>825</v>
      </c>
      <c r="Z21" s="31">
        <f t="shared" si="22"/>
        <v>924</v>
      </c>
      <c r="AA21" s="31">
        <f t="shared" si="23"/>
        <v>770</v>
      </c>
      <c r="AB21" s="31">
        <f t="shared" si="24"/>
        <v>748</v>
      </c>
    </row>
    <row r="22" spans="1:28" x14ac:dyDescent="0.25">
      <c r="N22" s="39"/>
      <c r="O22" s="39"/>
      <c r="P22" s="39"/>
      <c r="Q22" s="39"/>
      <c r="R22" s="39"/>
      <c r="S22" s="28"/>
      <c r="T22" s="28"/>
      <c r="U22" s="28"/>
      <c r="V22" s="28"/>
      <c r="W22" s="28"/>
      <c r="X22" s="31"/>
      <c r="Y22" s="38"/>
      <c r="Z22" s="38"/>
      <c r="AA22" s="38"/>
      <c r="AB22" s="38"/>
    </row>
    <row r="23" spans="1:28" x14ac:dyDescent="0.25">
      <c r="B23" t="s">
        <v>45</v>
      </c>
      <c r="C23" s="14">
        <f>MAX(C4:C21)</f>
        <v>24</v>
      </c>
      <c r="D23" s="14">
        <f>MAX(D4:D21)</f>
        <v>42</v>
      </c>
      <c r="E23" s="14">
        <f t="shared" ref="E23:M23" si="25">MAX(E4:E21)</f>
        <v>45</v>
      </c>
      <c r="F23" s="14">
        <f t="shared" si="25"/>
        <v>41</v>
      </c>
      <c r="G23" s="14">
        <f t="shared" si="25"/>
        <v>45</v>
      </c>
      <c r="H23" s="14">
        <f t="shared" si="25"/>
        <v>41</v>
      </c>
      <c r="I23" s="14">
        <f t="shared" si="25"/>
        <v>6</v>
      </c>
      <c r="J23" s="14">
        <f t="shared" si="25"/>
        <v>9</v>
      </c>
      <c r="K23" s="14">
        <f t="shared" si="25"/>
        <v>5</v>
      </c>
      <c r="L23" s="14">
        <f t="shared" si="25"/>
        <v>9</v>
      </c>
      <c r="M23" s="14">
        <f t="shared" si="25"/>
        <v>5</v>
      </c>
      <c r="N23" s="34">
        <f>MAX(N4:N21)</f>
        <v>880</v>
      </c>
      <c r="O23" s="34">
        <f t="shared" ref="O23:R23" si="26">MAX(O4:O21)</f>
        <v>1008</v>
      </c>
      <c r="P23" s="34">
        <f t="shared" si="26"/>
        <v>880</v>
      </c>
      <c r="Q23" s="34">
        <f t="shared" si="26"/>
        <v>912</v>
      </c>
      <c r="R23" s="34">
        <f t="shared" si="26"/>
        <v>881.5</v>
      </c>
      <c r="S23" s="28">
        <f t="shared" ref="S23:AB23" si="27">MAX(S4:S21)</f>
        <v>50.25</v>
      </c>
      <c r="T23" s="28">
        <f t="shared" si="27"/>
        <v>72</v>
      </c>
      <c r="U23" s="28">
        <f t="shared" si="27"/>
        <v>44</v>
      </c>
      <c r="V23" s="28">
        <f t="shared" si="27"/>
        <v>75.375</v>
      </c>
      <c r="W23" s="28">
        <f t="shared" si="27"/>
        <v>53.75</v>
      </c>
      <c r="X23" s="31">
        <f t="shared" si="27"/>
        <v>924</v>
      </c>
      <c r="Y23" s="31">
        <f t="shared" si="27"/>
        <v>1080</v>
      </c>
      <c r="Z23" s="31">
        <f t="shared" si="27"/>
        <v>924</v>
      </c>
      <c r="AA23" s="31">
        <f t="shared" si="27"/>
        <v>936</v>
      </c>
      <c r="AB23" s="31">
        <f t="shared" si="27"/>
        <v>935.25</v>
      </c>
    </row>
    <row r="24" spans="1:28" x14ac:dyDescent="0.25">
      <c r="B24" t="s">
        <v>46</v>
      </c>
      <c r="C24" s="14">
        <f>MIN(C4:C21)</f>
        <v>5.5</v>
      </c>
      <c r="D24" s="14">
        <f>MIN(D4:D21)</f>
        <v>32</v>
      </c>
      <c r="E24" s="14">
        <f t="shared" ref="D24:M24" si="28">MAX(E5:E22)</f>
        <v>45</v>
      </c>
      <c r="F24" s="14">
        <f>MAX(F5:F22)</f>
        <v>41</v>
      </c>
      <c r="G24" s="14">
        <f t="shared" si="28"/>
        <v>45</v>
      </c>
      <c r="H24" s="14">
        <f t="shared" si="28"/>
        <v>41</v>
      </c>
      <c r="I24" s="14">
        <f t="shared" si="28"/>
        <v>6</v>
      </c>
      <c r="J24" s="14">
        <f t="shared" si="28"/>
        <v>9</v>
      </c>
      <c r="K24" s="14">
        <f t="shared" si="28"/>
        <v>5</v>
      </c>
      <c r="L24" s="14">
        <f t="shared" si="28"/>
        <v>9</v>
      </c>
      <c r="M24" s="14">
        <f t="shared" si="28"/>
        <v>5</v>
      </c>
      <c r="N24" s="34">
        <f t="shared" ref="N24:R24" si="29">MAX(N5:N22)</f>
        <v>880</v>
      </c>
      <c r="O24" s="34">
        <f t="shared" si="29"/>
        <v>1008</v>
      </c>
      <c r="P24" s="34">
        <f t="shared" si="29"/>
        <v>880</v>
      </c>
      <c r="Q24" s="34">
        <f t="shared" si="29"/>
        <v>912</v>
      </c>
      <c r="R24" s="34">
        <f t="shared" si="29"/>
        <v>881.5</v>
      </c>
      <c r="S24" s="28">
        <f t="shared" ref="S24:W24" si="30">MAX(S5:S22)</f>
        <v>50.25</v>
      </c>
      <c r="T24" s="28">
        <f t="shared" si="30"/>
        <v>72</v>
      </c>
      <c r="U24" s="28">
        <f t="shared" si="30"/>
        <v>44</v>
      </c>
      <c r="V24" s="28">
        <f t="shared" si="30"/>
        <v>75.375</v>
      </c>
      <c r="W24" s="28">
        <f t="shared" si="30"/>
        <v>53.75</v>
      </c>
      <c r="X24" s="31">
        <f t="shared" ref="S24:X24" si="31">MIN(X4:X21)</f>
        <v>176</v>
      </c>
      <c r="Y24" s="31">
        <f t="shared" ref="Y24:AB24" si="32">MAX(Y5:Y22)</f>
        <v>1080</v>
      </c>
      <c r="Z24" s="31">
        <f t="shared" si="32"/>
        <v>924</v>
      </c>
      <c r="AA24" s="31">
        <f t="shared" si="32"/>
        <v>936</v>
      </c>
      <c r="AB24" s="31">
        <f t="shared" si="32"/>
        <v>935.25</v>
      </c>
    </row>
    <row r="25" spans="1:28" x14ac:dyDescent="0.25">
      <c r="B25" t="s">
        <v>47</v>
      </c>
      <c r="C25" s="14">
        <f>AVERAGE(C4:C21)</f>
        <v>14.706666666666669</v>
      </c>
      <c r="D25" s="14">
        <f>AVERAGE(D4:D21)</f>
        <v>37.611111111111114</v>
      </c>
      <c r="E25" s="14">
        <f t="shared" ref="D25:M25" si="33">MAX(E6:E23)</f>
        <v>45</v>
      </c>
      <c r="F25" s="14">
        <f t="shared" si="33"/>
        <v>41</v>
      </c>
      <c r="G25" s="14">
        <f t="shared" si="33"/>
        <v>45</v>
      </c>
      <c r="H25" s="14">
        <f t="shared" si="33"/>
        <v>41</v>
      </c>
      <c r="I25" s="14">
        <f t="shared" si="33"/>
        <v>6</v>
      </c>
      <c r="J25" s="14">
        <f t="shared" si="33"/>
        <v>9</v>
      </c>
      <c r="K25" s="14">
        <f t="shared" si="33"/>
        <v>5</v>
      </c>
      <c r="L25" s="14">
        <f t="shared" si="33"/>
        <v>9</v>
      </c>
      <c r="M25" s="14">
        <f t="shared" si="33"/>
        <v>5</v>
      </c>
      <c r="N25" s="34">
        <f t="shared" ref="N25:R25" si="34">MAX(N6:N23)</f>
        <v>880</v>
      </c>
      <c r="O25" s="34">
        <f t="shared" si="34"/>
        <v>1008</v>
      </c>
      <c r="P25" s="34">
        <f t="shared" si="34"/>
        <v>880</v>
      </c>
      <c r="Q25" s="34">
        <f t="shared" si="34"/>
        <v>912</v>
      </c>
      <c r="R25" s="34">
        <f t="shared" si="34"/>
        <v>881.5</v>
      </c>
      <c r="S25" s="28">
        <f t="shared" ref="S25:W25" si="35">MAX(S6:S23)</f>
        <v>50.25</v>
      </c>
      <c r="T25" s="28">
        <f t="shared" si="35"/>
        <v>72</v>
      </c>
      <c r="U25" s="28">
        <f t="shared" si="35"/>
        <v>44</v>
      </c>
      <c r="V25" s="28">
        <f t="shared" si="35"/>
        <v>75.375</v>
      </c>
      <c r="W25" s="28">
        <f t="shared" si="35"/>
        <v>53.75</v>
      </c>
      <c r="X25" s="31">
        <f t="shared" ref="S25:X25" si="36">AVERAGE(X4:X21)</f>
        <v>575.13833333333332</v>
      </c>
      <c r="Y25" s="31">
        <f t="shared" ref="Y25:AB25" si="37">MAX(Y6:Y23)</f>
        <v>1080</v>
      </c>
      <c r="Z25" s="31">
        <f t="shared" si="37"/>
        <v>924</v>
      </c>
      <c r="AA25" s="31">
        <f t="shared" si="37"/>
        <v>936</v>
      </c>
      <c r="AB25" s="31">
        <f t="shared" si="37"/>
        <v>935.25</v>
      </c>
    </row>
    <row r="26" spans="1:28" x14ac:dyDescent="0.25">
      <c r="B26" t="s">
        <v>48</v>
      </c>
      <c r="C26" s="14">
        <f>SUM(C4:C21)</f>
        <v>264.72000000000003</v>
      </c>
      <c r="D26" s="14">
        <f>SUM(D4:D21)</f>
        <v>677</v>
      </c>
      <c r="E26" s="14">
        <f t="shared" ref="D26:M26" si="38">MAX(E7:E24)</f>
        <v>45</v>
      </c>
      <c r="F26" s="14">
        <f t="shared" si="38"/>
        <v>41</v>
      </c>
      <c r="G26" s="14">
        <f t="shared" si="38"/>
        <v>45</v>
      </c>
      <c r="H26" s="14">
        <f t="shared" si="38"/>
        <v>41</v>
      </c>
      <c r="I26" s="14">
        <f t="shared" si="38"/>
        <v>6</v>
      </c>
      <c r="J26" s="14">
        <f t="shared" si="38"/>
        <v>9</v>
      </c>
      <c r="K26" s="14">
        <f t="shared" si="38"/>
        <v>5</v>
      </c>
      <c r="L26" s="14">
        <f t="shared" si="38"/>
        <v>9</v>
      </c>
      <c r="M26" s="14">
        <f t="shared" si="38"/>
        <v>5</v>
      </c>
      <c r="N26" s="34">
        <f t="shared" ref="N26:R26" si="39">MAX(N7:N24)</f>
        <v>880</v>
      </c>
      <c r="O26" s="34">
        <f t="shared" si="39"/>
        <v>1008</v>
      </c>
      <c r="P26" s="34">
        <f t="shared" si="39"/>
        <v>880</v>
      </c>
      <c r="Q26" s="34">
        <f t="shared" si="39"/>
        <v>912</v>
      </c>
      <c r="R26" s="34">
        <f t="shared" si="39"/>
        <v>881.5</v>
      </c>
      <c r="S26" s="28">
        <f t="shared" ref="S26:W26" si="40">MAX(S7:S24)</f>
        <v>50.25</v>
      </c>
      <c r="T26" s="28">
        <f t="shared" si="40"/>
        <v>72</v>
      </c>
      <c r="U26" s="28">
        <f t="shared" si="40"/>
        <v>44</v>
      </c>
      <c r="V26" s="28">
        <f t="shared" si="40"/>
        <v>75.375</v>
      </c>
      <c r="W26" s="28">
        <f t="shared" si="40"/>
        <v>53.75</v>
      </c>
      <c r="X26" s="31">
        <f t="shared" ref="S26:X26" si="41">SUM(X4:X21)</f>
        <v>10352.49</v>
      </c>
      <c r="Y26" s="31">
        <f t="shared" ref="Y26:AB26" si="42">MAX(Y7:Y24)</f>
        <v>1080</v>
      </c>
      <c r="Z26" s="31">
        <f t="shared" si="42"/>
        <v>924</v>
      </c>
      <c r="AA26" s="31">
        <f t="shared" si="42"/>
        <v>936</v>
      </c>
      <c r="AB26" s="31">
        <f t="shared" si="42"/>
        <v>935.25</v>
      </c>
    </row>
  </sheetData>
  <mergeCells count="5">
    <mergeCell ref="S2:W2"/>
    <mergeCell ref="X2:AB2"/>
    <mergeCell ref="I2:M2"/>
    <mergeCell ref="D2:H2"/>
    <mergeCell ref="N2:R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D2" sqref="D2"/>
    </sheetView>
  </sheetViews>
  <sheetFormatPr defaultRowHeight="15" x14ac:dyDescent="0.25"/>
  <cols>
    <col min="5" max="5" width="12.42578125" style="14" customWidth="1"/>
    <col min="7" max="7" width="12.7109375" style="14" customWidth="1"/>
    <col min="9" max="9" width="11.5703125" style="14" bestFit="1" customWidth="1"/>
  </cols>
  <sheetData>
    <row r="1" spans="1:9" x14ac:dyDescent="0.25">
      <c r="A1" s="4" t="s">
        <v>43</v>
      </c>
      <c r="B1" s="4"/>
      <c r="C1" s="4"/>
      <c r="D1" s="4"/>
      <c r="E1" s="13" t="s">
        <v>49</v>
      </c>
      <c r="F1" s="13"/>
      <c r="G1" s="13"/>
      <c r="H1" s="4"/>
      <c r="I1" s="8"/>
    </row>
    <row r="2" spans="1:9" x14ac:dyDescent="0.25">
      <c r="A2" s="4"/>
      <c r="B2" s="5" t="s">
        <v>0</v>
      </c>
      <c r="C2" s="5" t="s">
        <v>1</v>
      </c>
      <c r="D2" s="4" t="s">
        <v>2</v>
      </c>
      <c r="E2" s="8" t="s">
        <v>3</v>
      </c>
      <c r="F2" s="4" t="s">
        <v>50</v>
      </c>
      <c r="G2" s="8" t="s">
        <v>44</v>
      </c>
      <c r="H2" s="4" t="s">
        <v>51</v>
      </c>
      <c r="I2" s="8" t="s">
        <v>52</v>
      </c>
    </row>
    <row r="3" spans="1:9" x14ac:dyDescent="0.25">
      <c r="A3" s="4"/>
      <c r="B3" s="4" t="s">
        <v>6</v>
      </c>
      <c r="C3" s="4" t="s">
        <v>5</v>
      </c>
      <c r="D3" s="4">
        <v>35.5</v>
      </c>
      <c r="E3" s="8">
        <v>12.5</v>
      </c>
      <c r="F3" s="7">
        <f>IF(D3&gt;38,D3-38,0)</f>
        <v>0</v>
      </c>
      <c r="G3" s="8">
        <f>D3*E3</f>
        <v>443.75</v>
      </c>
      <c r="H3" s="8">
        <f>0.5*E3*F3</f>
        <v>0</v>
      </c>
      <c r="I3" s="8">
        <f>SUM(G3+H3)</f>
        <v>443.75</v>
      </c>
    </row>
    <row r="4" spans="1:9" x14ac:dyDescent="0.25">
      <c r="A4" s="4"/>
      <c r="B4" s="4" t="s">
        <v>7</v>
      </c>
      <c r="C4" s="4" t="s">
        <v>8</v>
      </c>
      <c r="D4" s="4">
        <v>35.5</v>
      </c>
      <c r="E4" s="8">
        <v>13.3</v>
      </c>
      <c r="F4" s="7">
        <f t="shared" ref="F4:F20" si="0">IF(D4&gt;38,D4-38,0)</f>
        <v>0</v>
      </c>
      <c r="G4" s="8">
        <f t="shared" ref="G4:G20" si="1">D4*E4</f>
        <v>472.15000000000003</v>
      </c>
      <c r="H4" s="8">
        <f t="shared" ref="H4:H20" si="2">0.5*E4*F4</f>
        <v>0</v>
      </c>
      <c r="I4" s="8">
        <f t="shared" ref="I4:I20" si="3">SUM(G4+H4)</f>
        <v>472.15000000000003</v>
      </c>
    </row>
    <row r="5" spans="1:9" x14ac:dyDescent="0.25">
      <c r="A5" s="4"/>
      <c r="B5" s="4" t="s">
        <v>10</v>
      </c>
      <c r="C5" s="4" t="s">
        <v>9</v>
      </c>
      <c r="D5" s="4">
        <v>42</v>
      </c>
      <c r="E5" s="8">
        <v>16.75</v>
      </c>
      <c r="F5" s="7">
        <f t="shared" si="0"/>
        <v>4</v>
      </c>
      <c r="G5" s="8">
        <f t="shared" si="1"/>
        <v>703.5</v>
      </c>
      <c r="H5" s="8">
        <f t="shared" si="2"/>
        <v>33.5</v>
      </c>
      <c r="I5" s="8">
        <f t="shared" si="3"/>
        <v>737</v>
      </c>
    </row>
    <row r="6" spans="1:9" x14ac:dyDescent="0.25">
      <c r="A6" s="4"/>
      <c r="B6" s="4" t="s">
        <v>11</v>
      </c>
      <c r="C6" s="4" t="s">
        <v>26</v>
      </c>
      <c r="D6" s="4">
        <v>40</v>
      </c>
      <c r="E6" s="8">
        <v>8.75</v>
      </c>
      <c r="F6" s="7">
        <f t="shared" si="0"/>
        <v>2</v>
      </c>
      <c r="G6" s="8">
        <f t="shared" si="1"/>
        <v>350</v>
      </c>
      <c r="H6" s="8">
        <f t="shared" si="2"/>
        <v>8.75</v>
      </c>
      <c r="I6" s="8">
        <f t="shared" si="3"/>
        <v>358.75</v>
      </c>
    </row>
    <row r="7" spans="1:9" x14ac:dyDescent="0.25">
      <c r="A7" s="4"/>
      <c r="B7" s="4" t="s">
        <v>12</v>
      </c>
      <c r="C7" s="4" t="s">
        <v>27</v>
      </c>
      <c r="D7" s="4">
        <v>40</v>
      </c>
      <c r="E7" s="8">
        <v>12.6</v>
      </c>
      <c r="F7" s="7">
        <f t="shared" si="0"/>
        <v>2</v>
      </c>
      <c r="G7" s="8">
        <f t="shared" si="1"/>
        <v>504</v>
      </c>
      <c r="H7" s="8">
        <f t="shared" si="2"/>
        <v>12.6</v>
      </c>
      <c r="I7" s="8">
        <f t="shared" si="3"/>
        <v>516.6</v>
      </c>
    </row>
    <row r="8" spans="1:9" x14ac:dyDescent="0.25">
      <c r="A8" s="4"/>
      <c r="B8" s="4" t="s">
        <v>13</v>
      </c>
      <c r="C8" s="4" t="s">
        <v>28</v>
      </c>
      <c r="D8" s="4">
        <v>35</v>
      </c>
      <c r="E8" s="8">
        <v>24</v>
      </c>
      <c r="F8" s="7">
        <f t="shared" si="0"/>
        <v>0</v>
      </c>
      <c r="G8" s="8">
        <f t="shared" si="1"/>
        <v>840</v>
      </c>
      <c r="H8" s="8">
        <f t="shared" si="2"/>
        <v>0</v>
      </c>
      <c r="I8" s="8">
        <f t="shared" si="3"/>
        <v>840</v>
      </c>
    </row>
    <row r="9" spans="1:9" x14ac:dyDescent="0.25">
      <c r="A9" s="4"/>
      <c r="B9" s="4" t="s">
        <v>14</v>
      </c>
      <c r="C9" s="4" t="s">
        <v>29</v>
      </c>
      <c r="D9" s="4">
        <v>35</v>
      </c>
      <c r="E9" s="8">
        <v>12.1</v>
      </c>
      <c r="F9" s="7">
        <f t="shared" si="0"/>
        <v>0</v>
      </c>
      <c r="G9" s="8">
        <f t="shared" si="1"/>
        <v>423.5</v>
      </c>
      <c r="H9" s="8">
        <f t="shared" si="2"/>
        <v>0</v>
      </c>
      <c r="I9" s="8">
        <f t="shared" si="3"/>
        <v>423.5</v>
      </c>
    </row>
    <row r="10" spans="1:9" x14ac:dyDescent="0.25">
      <c r="A10" s="4"/>
      <c r="B10" s="4" t="s">
        <v>15</v>
      </c>
      <c r="C10" s="4" t="s">
        <v>30</v>
      </c>
      <c r="D10" s="4">
        <v>40</v>
      </c>
      <c r="E10" s="8">
        <v>21.5</v>
      </c>
      <c r="F10" s="7">
        <f t="shared" si="0"/>
        <v>2</v>
      </c>
      <c r="G10" s="8">
        <f t="shared" si="1"/>
        <v>860</v>
      </c>
      <c r="H10" s="8">
        <f t="shared" si="2"/>
        <v>21.5</v>
      </c>
      <c r="I10" s="8">
        <f t="shared" si="3"/>
        <v>881.5</v>
      </c>
    </row>
    <row r="11" spans="1:9" x14ac:dyDescent="0.25">
      <c r="A11" s="4"/>
      <c r="B11" s="4" t="s">
        <v>16</v>
      </c>
      <c r="C11" s="4" t="s">
        <v>31</v>
      </c>
      <c r="D11" s="4">
        <v>35.5</v>
      </c>
      <c r="E11" s="8">
        <v>13.3</v>
      </c>
      <c r="F11" s="7">
        <f t="shared" si="0"/>
        <v>0</v>
      </c>
      <c r="G11" s="8">
        <f t="shared" si="1"/>
        <v>472.15000000000003</v>
      </c>
      <c r="H11" s="8">
        <f t="shared" si="2"/>
        <v>0</v>
      </c>
      <c r="I11" s="8">
        <f t="shared" si="3"/>
        <v>472.15000000000003</v>
      </c>
    </row>
    <row r="12" spans="1:9" x14ac:dyDescent="0.25">
      <c r="A12" s="4"/>
      <c r="B12" s="4" t="s">
        <v>17</v>
      </c>
      <c r="C12" s="4" t="s">
        <v>32</v>
      </c>
      <c r="D12" s="4">
        <v>40</v>
      </c>
      <c r="E12" s="8">
        <v>21.5</v>
      </c>
      <c r="F12" s="7">
        <f t="shared" si="0"/>
        <v>2</v>
      </c>
      <c r="G12" s="8">
        <f t="shared" si="1"/>
        <v>860</v>
      </c>
      <c r="H12" s="8">
        <f t="shared" si="2"/>
        <v>21.5</v>
      </c>
      <c r="I12" s="8">
        <f t="shared" si="3"/>
        <v>881.5</v>
      </c>
    </row>
    <row r="13" spans="1:9" x14ac:dyDescent="0.25">
      <c r="A13" s="4"/>
      <c r="B13" s="4" t="s">
        <v>18</v>
      </c>
      <c r="C13" s="4" t="s">
        <v>33</v>
      </c>
      <c r="D13" s="4">
        <v>35.5</v>
      </c>
      <c r="E13" s="8">
        <v>13.3</v>
      </c>
      <c r="F13" s="7">
        <f t="shared" si="0"/>
        <v>0</v>
      </c>
      <c r="G13" s="8">
        <f t="shared" si="1"/>
        <v>472.15000000000003</v>
      </c>
      <c r="H13" s="8">
        <f t="shared" si="2"/>
        <v>0</v>
      </c>
      <c r="I13" s="8">
        <f t="shared" si="3"/>
        <v>472.15000000000003</v>
      </c>
    </row>
    <row r="14" spans="1:9" x14ac:dyDescent="0.25">
      <c r="A14" s="4"/>
      <c r="B14" s="4" t="s">
        <v>19</v>
      </c>
      <c r="C14" s="4" t="s">
        <v>34</v>
      </c>
      <c r="D14" s="4">
        <v>32</v>
      </c>
      <c r="E14" s="8">
        <v>5.5</v>
      </c>
      <c r="F14" s="7">
        <f t="shared" si="0"/>
        <v>0</v>
      </c>
      <c r="G14" s="8">
        <f t="shared" si="1"/>
        <v>176</v>
      </c>
      <c r="H14" s="8">
        <f t="shared" si="2"/>
        <v>0</v>
      </c>
      <c r="I14" s="8">
        <f t="shared" si="3"/>
        <v>176</v>
      </c>
    </row>
    <row r="15" spans="1:9" x14ac:dyDescent="0.25">
      <c r="A15" s="4"/>
      <c r="B15" s="4" t="s">
        <v>20</v>
      </c>
      <c r="C15" s="4" t="s">
        <v>35</v>
      </c>
      <c r="D15" s="4">
        <v>35.5</v>
      </c>
      <c r="E15" s="8">
        <v>12.5</v>
      </c>
      <c r="F15" s="7">
        <f t="shared" si="0"/>
        <v>0</v>
      </c>
      <c r="G15" s="8">
        <f t="shared" si="1"/>
        <v>443.75</v>
      </c>
      <c r="H15" s="8">
        <f t="shared" si="2"/>
        <v>0</v>
      </c>
      <c r="I15" s="8">
        <f t="shared" si="3"/>
        <v>443.75</v>
      </c>
    </row>
    <row r="16" spans="1:9" x14ac:dyDescent="0.25">
      <c r="A16" s="4"/>
      <c r="B16" s="4" t="s">
        <v>21</v>
      </c>
      <c r="C16" s="4" t="s">
        <v>36</v>
      </c>
      <c r="D16" s="4">
        <v>40</v>
      </c>
      <c r="E16" s="8">
        <v>7.22</v>
      </c>
      <c r="F16" s="7">
        <f t="shared" si="0"/>
        <v>2</v>
      </c>
      <c r="G16" s="8">
        <f t="shared" si="1"/>
        <v>288.8</v>
      </c>
      <c r="H16" s="8">
        <f t="shared" si="2"/>
        <v>7.22</v>
      </c>
      <c r="I16" s="8">
        <f t="shared" si="3"/>
        <v>296.02000000000004</v>
      </c>
    </row>
    <row r="17" spans="1:9" x14ac:dyDescent="0.25">
      <c r="A17" s="4"/>
      <c r="B17" s="4" t="s">
        <v>22</v>
      </c>
      <c r="C17" s="4" t="s">
        <v>37</v>
      </c>
      <c r="D17" s="4">
        <v>40</v>
      </c>
      <c r="E17" s="8">
        <v>12.6</v>
      </c>
      <c r="F17" s="7">
        <f t="shared" si="0"/>
        <v>2</v>
      </c>
      <c r="G17" s="8">
        <f t="shared" si="1"/>
        <v>504</v>
      </c>
      <c r="H17" s="8">
        <f t="shared" si="2"/>
        <v>12.6</v>
      </c>
      <c r="I17" s="8">
        <f t="shared" si="3"/>
        <v>516.6</v>
      </c>
    </row>
    <row r="18" spans="1:9" x14ac:dyDescent="0.25">
      <c r="A18" s="4"/>
      <c r="B18" s="4" t="s">
        <v>23</v>
      </c>
      <c r="C18" s="4" t="s">
        <v>38</v>
      </c>
      <c r="D18" s="4">
        <v>35.5</v>
      </c>
      <c r="E18" s="8">
        <v>13.3</v>
      </c>
      <c r="F18" s="7">
        <f t="shared" si="0"/>
        <v>0</v>
      </c>
      <c r="G18" s="8">
        <f t="shared" si="1"/>
        <v>472.15000000000003</v>
      </c>
      <c r="H18" s="8">
        <f t="shared" si="2"/>
        <v>0</v>
      </c>
      <c r="I18" s="8">
        <f t="shared" si="3"/>
        <v>472.15000000000003</v>
      </c>
    </row>
    <row r="19" spans="1:9" x14ac:dyDescent="0.25">
      <c r="A19" s="4"/>
      <c r="B19" s="4" t="s">
        <v>24</v>
      </c>
      <c r="C19" s="4" t="s">
        <v>39</v>
      </c>
      <c r="D19" s="4">
        <v>40</v>
      </c>
      <c r="E19" s="8">
        <v>22</v>
      </c>
      <c r="F19" s="7">
        <f t="shared" si="0"/>
        <v>2</v>
      </c>
      <c r="G19" s="8">
        <f t="shared" si="1"/>
        <v>880</v>
      </c>
      <c r="H19" s="8">
        <f t="shared" si="2"/>
        <v>22</v>
      </c>
      <c r="I19" s="8">
        <f t="shared" si="3"/>
        <v>902</v>
      </c>
    </row>
    <row r="20" spans="1:9" x14ac:dyDescent="0.25">
      <c r="A20" s="4"/>
      <c r="B20" s="4" t="s">
        <v>25</v>
      </c>
      <c r="C20" s="4" t="s">
        <v>40</v>
      </c>
      <c r="D20" s="4">
        <v>40</v>
      </c>
      <c r="E20" s="8">
        <v>22</v>
      </c>
      <c r="F20" s="7">
        <f t="shared" si="0"/>
        <v>2</v>
      </c>
      <c r="G20" s="8">
        <f t="shared" si="1"/>
        <v>880</v>
      </c>
      <c r="H20" s="8">
        <f t="shared" si="2"/>
        <v>22</v>
      </c>
      <c r="I20" s="8">
        <f t="shared" si="3"/>
        <v>902</v>
      </c>
    </row>
    <row r="21" spans="1:9" x14ac:dyDescent="0.25">
      <c r="A21" s="4"/>
      <c r="B21" s="4"/>
      <c r="C21" s="4"/>
      <c r="D21" s="4"/>
      <c r="E21" s="8"/>
      <c r="F21" s="4"/>
      <c r="G21" s="8"/>
      <c r="H21" s="4"/>
      <c r="I21" s="8"/>
    </row>
    <row r="22" spans="1:9" x14ac:dyDescent="0.25">
      <c r="A22" s="4"/>
      <c r="B22" s="4" t="s">
        <v>45</v>
      </c>
      <c r="C22" s="4"/>
      <c r="D22" s="7">
        <f>MAX(D3:D20)</f>
        <v>42</v>
      </c>
      <c r="E22" s="8">
        <f>MAX(E3:E20)</f>
        <v>24</v>
      </c>
      <c r="F22" s="6"/>
      <c r="G22" s="8">
        <f>MAX(G3:G20)</f>
        <v>880</v>
      </c>
      <c r="H22" s="6">
        <f t="shared" ref="H22:I22" si="4">MAX(H3:H20)</f>
        <v>33.5</v>
      </c>
      <c r="I22" s="8">
        <f t="shared" si="4"/>
        <v>902</v>
      </c>
    </row>
    <row r="23" spans="1:9" x14ac:dyDescent="0.25">
      <c r="A23" s="4"/>
      <c r="B23" s="4" t="s">
        <v>46</v>
      </c>
      <c r="C23" s="4"/>
      <c r="D23" s="7">
        <f>MIN(D3:D20)</f>
        <v>32</v>
      </c>
      <c r="E23" s="8">
        <f>MIN(E3:E20)</f>
        <v>5.5</v>
      </c>
      <c r="F23" s="6"/>
      <c r="G23" s="8">
        <f>MIN(G3:G20)</f>
        <v>176</v>
      </c>
      <c r="H23" s="6">
        <f t="shared" ref="H23:I23" si="5">MIN(H3:H20)</f>
        <v>0</v>
      </c>
      <c r="I23" s="8">
        <f t="shared" si="5"/>
        <v>176</v>
      </c>
    </row>
    <row r="24" spans="1:9" x14ac:dyDescent="0.25">
      <c r="A24" s="4"/>
      <c r="B24" s="4" t="s">
        <v>47</v>
      </c>
      <c r="C24" s="4"/>
      <c r="D24" s="7">
        <f>AVERAGE(D3:D20)</f>
        <v>37.611111111111114</v>
      </c>
      <c r="E24" s="8">
        <f>AVERAGE(E3:E20)</f>
        <v>14.706666666666669</v>
      </c>
      <c r="F24" s="6"/>
      <c r="G24" s="8">
        <f>AVERAGE(G3:G20)</f>
        <v>558.1055555555555</v>
      </c>
      <c r="H24" s="6">
        <f t="shared" ref="H24:I24" si="6">AVERAGE(H3:H20)</f>
        <v>8.9816666666666656</v>
      </c>
      <c r="I24" s="8">
        <f t="shared" si="6"/>
        <v>567.08722222222218</v>
      </c>
    </row>
    <row r="25" spans="1:9" x14ac:dyDescent="0.25">
      <c r="A25" s="4"/>
      <c r="B25" s="4" t="s">
        <v>48</v>
      </c>
      <c r="C25" s="4"/>
      <c r="D25" s="7">
        <f>SUM(D3:D20)</f>
        <v>677</v>
      </c>
      <c r="E25" s="8">
        <f>SUM(E3:E20)</f>
        <v>264.72000000000003</v>
      </c>
      <c r="F25" s="6"/>
      <c r="G25" s="8">
        <f t="shared" ref="G25" si="7">SUM(G3:G20)</f>
        <v>10045.9</v>
      </c>
      <c r="H25" s="6">
        <f t="shared" ref="H25:I25" si="8">SUM(H3:H20)</f>
        <v>161.66999999999999</v>
      </c>
      <c r="I25" s="8">
        <f t="shared" si="8"/>
        <v>10207.57</v>
      </c>
    </row>
  </sheetData>
  <mergeCells count="1"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2022-06-02T09:36:25Z</dcterms:created>
  <dcterms:modified xsi:type="dcterms:W3CDTF">2022-07-25T13:21:16Z</dcterms:modified>
</cp:coreProperties>
</file>