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OLMEDOJorge\Documents\Python projects\Horse Luis\Quotations\"/>
    </mc:Choice>
  </mc:AlternateContent>
  <xr:revisionPtr revIDLastSave="0" documentId="13_ncr:1_{8D3EF612-0ED8-4D02-BEFA-574077A2229C}" xr6:coauthVersionLast="47" xr6:coauthVersionMax="47" xr10:uidLastSave="{00000000-0000-0000-0000-000000000000}"/>
  <bookViews>
    <workbookView xWindow="-108" yWindow="-108" windowWidth="23256" windowHeight="12456" xr2:uid="{6BB0C1E6-C0EA-4987-A7EE-C126224882E6}"/>
  </bookViews>
  <sheets>
    <sheet name="MAIN PORTS" sheetId="1" r:id="rId1"/>
    <sheet name="BACKUP" sheetId="2" r:id="rId2"/>
    <sheet name="HORSE-PUERTO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8" i="1" l="1"/>
  <c r="L78" i="1"/>
  <c r="M78" i="1"/>
  <c r="K77" i="1"/>
  <c r="L77" i="1"/>
  <c r="M7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K76" i="1"/>
  <c r="L76" i="1"/>
  <c r="N78" i="1" l="1"/>
  <c r="N77" i="1"/>
  <c r="N75" i="1"/>
  <c r="N67" i="1"/>
  <c r="N53" i="1"/>
  <c r="N9" i="1"/>
  <c r="N8" i="1"/>
  <c r="N31" i="1"/>
  <c r="N2" i="1"/>
  <c r="N11" i="1"/>
  <c r="N10" i="1"/>
  <c r="N33" i="1"/>
  <c r="N46" i="1"/>
  <c r="N61" i="1"/>
  <c r="N60" i="1"/>
  <c r="N59" i="1"/>
  <c r="N58" i="1"/>
  <c r="N35" i="1"/>
  <c r="N56" i="1"/>
  <c r="N32" i="1"/>
  <c r="N44" i="1"/>
  <c r="N65" i="1"/>
  <c r="N43" i="1"/>
  <c r="N74" i="1"/>
  <c r="N40" i="1"/>
  <c r="N39" i="1"/>
  <c r="N38" i="1"/>
  <c r="N37" i="1"/>
  <c r="N57" i="1"/>
  <c r="N34" i="1"/>
  <c r="N55" i="1"/>
  <c r="N54" i="1"/>
  <c r="N22" i="1"/>
  <c r="N64" i="1"/>
  <c r="N42" i="1"/>
  <c r="N3" i="1"/>
  <c r="N62" i="1"/>
  <c r="N17" i="1"/>
  <c r="N16" i="1"/>
  <c r="N36" i="1"/>
  <c r="N13" i="1"/>
  <c r="N12" i="1"/>
  <c r="N76" i="1"/>
  <c r="N66" i="1"/>
  <c r="N63" i="1"/>
  <c r="N41" i="1"/>
  <c r="N19" i="1"/>
  <c r="N18" i="1"/>
  <c r="N28" i="1"/>
  <c r="N73" i="1"/>
  <c r="N45" i="1"/>
  <c r="N15" i="1"/>
  <c r="N14" i="1"/>
  <c r="N25" i="1"/>
  <c r="N52" i="1"/>
  <c r="N51" i="1"/>
  <c r="N50" i="1"/>
  <c r="N49" i="1"/>
  <c r="N48" i="1"/>
  <c r="N69" i="1"/>
  <c r="N24" i="1"/>
  <c r="N23" i="1"/>
  <c r="N21" i="1"/>
  <c r="N20" i="1"/>
  <c r="N30" i="1"/>
  <c r="N29" i="1"/>
  <c r="N72" i="1"/>
  <c r="N71" i="1"/>
  <c r="N27" i="1"/>
  <c r="N70" i="1"/>
  <c r="N26" i="1"/>
  <c r="N47" i="1"/>
  <c r="N68" i="1"/>
  <c r="N7" i="1"/>
  <c r="N6" i="1"/>
  <c r="N5" i="1"/>
  <c r="N4" i="1"/>
  <c r="L75" i="1"/>
  <c r="K7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3" i="1"/>
  <c r="L54" i="1"/>
  <c r="L55" i="1"/>
  <c r="L56" i="1"/>
  <c r="L57" i="1"/>
  <c r="L59" i="1"/>
  <c r="L60" i="1"/>
  <c r="L63" i="1"/>
  <c r="L69" i="1"/>
  <c r="L70" i="1"/>
  <c r="L73" i="1"/>
  <c r="L7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3" i="1"/>
  <c r="K54" i="1"/>
  <c r="K55" i="1"/>
  <c r="K56" i="1"/>
  <c r="K57" i="1"/>
  <c r="K59" i="1"/>
  <c r="K60" i="1"/>
  <c r="K63" i="1"/>
  <c r="K69" i="1"/>
  <c r="K70" i="1"/>
  <c r="K73" i="1"/>
  <c r="K74" i="1"/>
</calcChain>
</file>

<file path=xl/sharedStrings.xml><?xml version="1.0" encoding="utf-8"?>
<sst xmlns="http://schemas.openxmlformats.org/spreadsheetml/2006/main" count="859" uniqueCount="131">
  <si>
    <t>ID_GROUP</t>
  </si>
  <si>
    <t>PLANT TO PORTX</t>
  </si>
  <si>
    <t>POL</t>
  </si>
  <si>
    <t>Country</t>
  </si>
  <si>
    <t>POL ZIP</t>
  </si>
  <si>
    <t>POD</t>
  </si>
  <si>
    <t>Country2</t>
  </si>
  <si>
    <t>POD ZIP</t>
  </si>
  <si>
    <t>Rate 20ft all-in</t>
  </si>
  <si>
    <t>Rate 40ft all-in</t>
  </si>
  <si>
    <t>Rate 20ft all-in % Renault</t>
  </si>
  <si>
    <t>Rate 40ft all-in % Renault</t>
  </si>
  <si>
    <t>c</t>
  </si>
  <si>
    <t>FRLEH</t>
  </si>
  <si>
    <t>FRANCE</t>
  </si>
  <si>
    <t>CLSAI</t>
  </si>
  <si>
    <t>Chile</t>
  </si>
  <si>
    <t>COBUN</t>
  </si>
  <si>
    <t>COLOMBIA</t>
  </si>
  <si>
    <t>INENR</t>
  </si>
  <si>
    <t>INDIA</t>
  </si>
  <si>
    <t>INNSA</t>
  </si>
  <si>
    <t>ESVLC</t>
  </si>
  <si>
    <t>SPAIN</t>
  </si>
  <si>
    <t>KRPUS</t>
  </si>
  <si>
    <t>KOREA</t>
  </si>
  <si>
    <t>ESALG</t>
  </si>
  <si>
    <t>Spain</t>
  </si>
  <si>
    <t>MAPTM</t>
  </si>
  <si>
    <t>MOROCCO</t>
  </si>
  <si>
    <t>BRPNG</t>
  </si>
  <si>
    <t>Brazil</t>
  </si>
  <si>
    <t>BRAZIL</t>
  </si>
  <si>
    <t>ROCND</t>
  </si>
  <si>
    <t>Romania</t>
  </si>
  <si>
    <t>TRGEM</t>
  </si>
  <si>
    <t>Turkey</t>
  </si>
  <si>
    <t>TURKEY</t>
  </si>
  <si>
    <t>ROMANIA</t>
  </si>
  <si>
    <t>CNSHA</t>
  </si>
  <si>
    <t>CHINA</t>
  </si>
  <si>
    <t>JPNGO</t>
  </si>
  <si>
    <t>Japan</t>
  </si>
  <si>
    <t>455-0033</t>
  </si>
  <si>
    <t>JPYOK</t>
  </si>
  <si>
    <t>231-0811</t>
  </si>
  <si>
    <t>BRRIO</t>
  </si>
  <si>
    <t>MXATM</t>
  </si>
  <si>
    <t>Mexico</t>
  </si>
  <si>
    <t>CHILE</t>
  </si>
  <si>
    <t>MXZLO</t>
  </si>
  <si>
    <t>PTLEI</t>
  </si>
  <si>
    <t>PORTUGAL</t>
  </si>
  <si>
    <t>ARBUE</t>
  </si>
  <si>
    <t>Argentina</t>
  </si>
  <si>
    <t>MEXICO</t>
  </si>
  <si>
    <t>South Korea</t>
  </si>
  <si>
    <t>JAPAN</t>
  </si>
  <si>
    <t>JPSMZ</t>
  </si>
  <si>
    <t>424-0911</t>
  </si>
  <si>
    <t>Colombia</t>
  </si>
  <si>
    <t>MACAS</t>
  </si>
  <si>
    <t>Morocco</t>
  </si>
  <si>
    <t>SIKOP</t>
  </si>
  <si>
    <t>Slovenia</t>
  </si>
  <si>
    <t>TRIZT</t>
  </si>
  <si>
    <t>COCTG</t>
  </si>
  <si>
    <t>France</t>
  </si>
  <si>
    <t>-</t>
  </si>
  <si>
    <t>INMAA</t>
  </si>
  <si>
    <t>India</t>
  </si>
  <si>
    <t>ARGENTINA</t>
  </si>
  <si>
    <t>Portugal</t>
  </si>
  <si>
    <t>INKAT</t>
  </si>
  <si>
    <t>ITNAP</t>
  </si>
  <si>
    <t>ITALY</t>
  </si>
  <si>
    <t>CLVAP</t>
  </si>
  <si>
    <t>CNNBO</t>
  </si>
  <si>
    <t>China</t>
  </si>
  <si>
    <t>GBFXT</t>
  </si>
  <si>
    <t>UK</t>
  </si>
  <si>
    <t>B6 7BR</t>
  </si>
  <si>
    <t>USCLT</t>
  </si>
  <si>
    <t>US</t>
  </si>
  <si>
    <t>ID_Group</t>
  </si>
  <si>
    <t>All-in 20ft</t>
  </si>
  <si>
    <t>All-in 40ft</t>
  </si>
  <si>
    <t>BEANR</t>
  </si>
  <si>
    <t>ITGIT</t>
  </si>
  <si>
    <t>COTRB</t>
  </si>
  <si>
    <t>BRSSZ</t>
  </si>
  <si>
    <t>PTSIE</t>
  </si>
  <si>
    <t>MXVER</t>
  </si>
  <si>
    <t>ARROS</t>
  </si>
  <si>
    <t>TRYAR</t>
  </si>
  <si>
    <t>ESBIO</t>
  </si>
  <si>
    <t>MXLZC</t>
  </si>
  <si>
    <t>Factory</t>
  </si>
  <si>
    <t>Country Code</t>
  </si>
  <si>
    <t>Valladolid</t>
  </si>
  <si>
    <t>ES</t>
  </si>
  <si>
    <t>Aveiro</t>
  </si>
  <si>
    <t>PT</t>
  </si>
  <si>
    <t>Cléon</t>
  </si>
  <si>
    <t>FR</t>
  </si>
  <si>
    <t>Pitești</t>
  </si>
  <si>
    <t>RO</t>
  </si>
  <si>
    <t>Mioveni</t>
  </si>
  <si>
    <t>Sevilla</t>
  </si>
  <si>
    <t>Bursa</t>
  </si>
  <si>
    <t>TR</t>
  </si>
  <si>
    <t>Port</t>
  </si>
  <si>
    <t>Port Zip</t>
  </si>
  <si>
    <t>Distance (km)</t>
  </si>
  <si>
    <t>Curitiba</t>
  </si>
  <si>
    <t>BR</t>
  </si>
  <si>
    <t>Los Andes</t>
  </si>
  <si>
    <t>CL</t>
  </si>
  <si>
    <t>Eur/km</t>
  </si>
  <si>
    <t>HORSE TURKEY</t>
  </si>
  <si>
    <t>HORSE CACIA</t>
  </si>
  <si>
    <t>CLEON</t>
  </si>
  <si>
    <t>HORSE MOTORES</t>
  </si>
  <si>
    <t xml:space="preserve"> HORSE SEVILLA</t>
  </si>
  <si>
    <t xml:space="preserve"> HORSE ROMANIA</t>
  </si>
  <si>
    <t xml:space="preserve"> HORSE BRAZIL</t>
  </si>
  <si>
    <t>HORSE CHILE</t>
  </si>
  <si>
    <t>City</t>
  </si>
  <si>
    <t>ZIP Code</t>
  </si>
  <si>
    <t>borrar (prueba)</t>
  </si>
  <si>
    <t>POLPOD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</si>
</sst>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$-409]#,##0.00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theme="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32">
    <xf numFmtId="0" fontId="0" fillId="0" borderId="0" xfId="0"/>
    <xf numFmtId="0" fontId="0" fillId="2" borderId="2" xfId="0" applyFill="1" applyBorder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2" borderId="1" xfId="0" applyFill="1" applyBorder="1"/>
    <xf numFmtId="0" fontId="0" fillId="0" borderId="1" xfId="0" applyBorder="1"/>
    <xf numFmtId="0" fontId="1" fillId="3" borderId="0" xfId="0" applyFont="1" applyFill="1"/>
    <xf numFmtId="164" fontId="0" fillId="2" borderId="1" xfId="0" applyNumberForma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164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/>
    <xf numFmtId="0" fontId="0" fillId="2" borderId="1" xfId="2" applyFont="1" applyFill="1" applyBorder="1" applyAlignment="1">
      <alignment horizontal="left"/>
    </xf>
    <xf numFmtId="0" fontId="4" fillId="4" borderId="0" xfId="0" applyFont="1" applyFill="1"/>
    <xf numFmtId="0" fontId="1" fillId="5" borderId="3" xfId="0" applyFont="1" applyFill="1" applyBorder="1" applyAlignment="1">
      <alignment horizontal="center" vertical="center" wrapText="1"/>
    </xf>
    <xf numFmtId="43" fontId="0" fillId="0" borderId="3" xfId="3" applyFont="1" applyBorder="1"/>
    <xf numFmtId="0" fontId="0" fillId="2" borderId="1" xfId="0" applyFont="1" applyFill="1" applyBorder="1"/>
    <xf numFmtId="164" fontId="0" fillId="2" borderId="1" xfId="0" applyNumberFormat="1" applyFont="1" applyFill="1" applyBorder="1" applyAlignment="1">
      <alignment horizontal="right"/>
    </xf>
    <xf numFmtId="164" fontId="0" fillId="2" borderId="0" xfId="0" applyNumberFormat="1" applyFont="1" applyFill="1"/>
    <xf numFmtId="0" fontId="0" fillId="2" borderId="0" xfId="0" applyNumberFormat="1" applyFont="1" applyFill="1"/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0" xfId="0" applyFont="1" applyFill="1" applyAlignment="1"/>
    <xf numFmtId="164" fontId="0" fillId="2" borderId="1" xfId="0" applyNumberFormat="1" applyFill="1" applyBorder="1" applyAlignment="1"/>
    <xf numFmtId="164" fontId="0" fillId="0" borderId="1" xfId="0" applyNumberFormat="1" applyBorder="1" applyAlignment="1"/>
    <xf numFmtId="164" fontId="0" fillId="2" borderId="1" xfId="0" applyNumberFormat="1" applyFont="1" applyFill="1" applyBorder="1" applyAlignment="1"/>
    <xf numFmtId="0" fontId="0" fillId="0" borderId="0" xfId="0" applyAlignment="1"/>
  </cellXfs>
  <cellStyles count="4">
    <cellStyle name="Millares" xfId="3" builtinId="3"/>
    <cellStyle name="Millares 2" xfId="1" xr:uid="{8B8D3D44-6285-4F07-B094-AD2AA5EA15C9}"/>
    <cellStyle name="Normal" xfId="0" builtinId="0"/>
    <cellStyle name="Normal 3 2 2" xfId="2" xr:uid="{E441E068-9945-4A20-ACC5-58233835C1D8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[$$-409]#,##0.0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[$$-409]#,##0.0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[$$-409]#,##0.00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alignment horizontal="general" vertical="bottom" textRotation="0" wrapText="1" indent="0" justifyLastLine="0" shrinkToFit="0" readingOrder="0"/>
    </dxf>
    <dxf>
      <numFmt numFmtId="30" formatCode="@"/>
    </dxf>
    <dxf>
      <alignment horizontal="general" vertical="bottom" textRotation="0" wrapText="1" indent="0" justifyLastLine="0" shrinkToFit="0" readingOrder="0"/>
    </dxf>
    <dxf>
      <numFmt numFmtId="164" formatCode="[$$-409]#,##0.00"/>
      <alignment horizontal="right" vertical="bottom" textRotation="0" wrapText="0" indent="0" justifyLastLine="0" shrinkToFit="0" readingOrder="0"/>
    </dxf>
    <dxf>
      <numFmt numFmtId="164" formatCode="[$$-409]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[$$-409]#,##0.00"/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6D7DF5-BCA8-4E40-9538-DE9111B257FE}" name="Tabla3" displayName="Tabla3" ref="A1:N78" totalsRowShown="0" headerRowDxfId="20" dataDxfId="19" tableBorderDxfId="18">
  <autoFilter ref="A1:N78" xr:uid="{346D7DF5-BCA8-4E40-9538-DE9111B257FE}"/>
  <tableColumns count="14">
    <tableColumn id="1" xr3:uid="{EF8A4A2E-4059-4604-9DBA-86BEF6244BFF}" name="ID_GROUP" dataDxfId="17"/>
    <tableColumn id="12" xr3:uid="{A7333F81-6CCA-44ED-9CCA-1A63F28A21B1}" name="PLANT TO PORTX"/>
    <tableColumn id="2" xr3:uid="{A2DDFA46-313A-4AFE-975E-0007D6EBE1F4}" name="POL" dataDxfId="16"/>
    <tableColumn id="10" xr3:uid="{D96ACDBF-C3FC-468B-8ABD-004B689EC4BB}" name="Country" dataDxfId="15"/>
    <tableColumn id="8" xr3:uid="{6F70118A-3123-4A63-B694-F5BAEF12E126}" name="POL ZIP" dataDxfId="14"/>
    <tableColumn id="3" xr3:uid="{D9D04B9A-7C89-4208-AE34-C1261D4C312C}" name="POD" dataDxfId="13"/>
    <tableColumn id="11" xr3:uid="{D0A44A3D-9F68-4D35-B4AA-14E648ECC7DD}" name="Country2" dataDxfId="12"/>
    <tableColumn id="9" xr3:uid="{C9E223EF-57EE-4EC0-A0BF-6065FAF84604}" name="POD ZIP" dataDxfId="11"/>
    <tableColumn id="4" xr3:uid="{B1E3DC37-8757-4FA5-B28C-A41777547999}" name="Rate 20ft all-in" dataDxfId="2"/>
    <tableColumn id="5" xr3:uid="{C43032DC-EC4E-4D5C-B220-2C6CC4856DEE}" name="Rate 40ft all-in" dataDxfId="0"/>
    <tableColumn id="6" xr3:uid="{2156F27F-5698-40C5-927B-FA002AA0D565}" name="Rate 20ft all-in % Renault" dataDxfId="1">
      <calculatedColumnFormula>Tabla3[[#This Row],[Rate 20ft all-in]]*1.05</calculatedColumnFormula>
    </tableColumn>
    <tableColumn id="7" xr3:uid="{6080431B-2E56-4C6C-B1E6-7F6F7BE52B65}" name="Rate 40ft all-in % Renault" dataDxfId="10">
      <calculatedColumnFormula>Tabla3[[#This Row],[Rate 40ft all-in]]*1.05</calculatedColumnFormula>
    </tableColumn>
    <tableColumn id="13" xr3:uid="{AB4E083E-4D16-4736-A0E4-C92629D684C4}" name="POLPOD" dataDxfId="4">
      <calculatedColumnFormula>_xlfn.CONCAT(Tabla3[[#This Row],[POL]],Tabla3[[#This Row],[POD]])</calculatedColumnFormula>
    </tableColumn>
    <tableColumn id="14" xr3:uid="{FD32A774-E8A8-4B0D-87C7-0682D9BDC838}" name="c" dataDxfId="3">
      <calculatedColumnFormula>COUNTIF(M:M,Tabla3[[#This Row],[POLPOD]])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FD1C8-5FB9-4B12-949B-4D965FF4495E}" name="Tabla17" displayName="Tabla17" ref="A1:E185" totalsRowShown="0">
  <autoFilter ref="A1:E185" xr:uid="{2A6FD1C8-5FB9-4B12-949B-4D965FF4495E}"/>
  <tableColumns count="5">
    <tableColumn id="1" xr3:uid="{B7A44539-A6F0-4102-953D-1714118B7342}" name="ID_Group"/>
    <tableColumn id="2" xr3:uid="{2E55AA81-D420-4F81-8AD3-E1707943AD25}" name="POL"/>
    <tableColumn id="3" xr3:uid="{EAF808FF-E3B1-4F68-BE92-FCD9B932213E}" name="POD"/>
    <tableColumn id="4" xr3:uid="{D4051859-7DAF-4F79-9EDC-194F5F0A5F51}" name="All-in 20ft" dataDxfId="9"/>
    <tableColumn id="5" xr3:uid="{91486A17-1210-4C35-A41A-37109E12BCE6}" name="All-in 40ft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61026B-C197-444C-BE02-96B8C1ABEB86}" name="Tabla4" displayName="Tabla4" ref="A1:I13" totalsRowShown="0">
  <autoFilter ref="A1:I13" xr:uid="{3961026B-C197-444C-BE02-96B8C1ABEB86}"/>
  <tableColumns count="9">
    <tableColumn id="8" xr3:uid="{98105950-E5A5-4EC3-9866-C66F3E26DF9C}" name="Factory" dataDxfId="7"/>
    <tableColumn id="10" xr3:uid="{8F00E08B-4ECE-4C89-B035-E3FBA9832B00}" name="ZIP Code" dataDxfId="6"/>
    <tableColumn id="1" xr3:uid="{4C2C4039-89B0-4ACA-A10A-1C7B9FA9E629}" name="City" dataDxfId="5"/>
    <tableColumn id="2" xr3:uid="{1530142D-188E-429A-9D56-050645C859B5}" name="Country Code"/>
    <tableColumn id="3" xr3:uid="{0CC7421C-F7DC-45F6-B2E9-BDB17197807B}" name="Country"/>
    <tableColumn id="4" xr3:uid="{61A29ADD-D9E3-4D62-B1CF-728D983453D4}" name="Port"/>
    <tableColumn id="5" xr3:uid="{030FDF0F-DC76-4477-A709-A87D7CC19B27}" name="Port Zip"/>
    <tableColumn id="6" xr3:uid="{7A9E795F-A8C5-4C03-A374-DDEA6D43AB92}" name="Distance (km)"/>
    <tableColumn id="7" xr3:uid="{EABEBBF0-EB69-4D55-AD86-E86919CAF5C5}" name="Eur/k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E0F11-523B-43B3-9056-100933569DB8}">
  <dimension ref="A1:N78"/>
  <sheetViews>
    <sheetView tabSelected="1" workbookViewId="0">
      <selection activeCell="J9" sqref="J9"/>
    </sheetView>
  </sheetViews>
  <sheetFormatPr baseColWidth="10" defaultColWidth="11.44140625" defaultRowHeight="14.4" x14ac:dyDescent="0.3"/>
  <cols>
    <col min="1" max="2" width="14.33203125" customWidth="1"/>
    <col min="5" max="5" width="11.44140625" customWidth="1"/>
    <col min="9" max="9" width="20.109375" customWidth="1"/>
    <col min="10" max="10" width="15.21875" style="31" bestFit="1" customWidth="1"/>
    <col min="11" max="12" width="25.33203125" hidden="1" customWidth="1"/>
    <col min="13" max="13" width="13.21875" bestFit="1" customWidth="1"/>
    <col min="14" max="14" width="11.44140625" style="26"/>
  </cols>
  <sheetData>
    <row r="1" spans="1:14" x14ac:dyDescent="0.3">
      <c r="A1" s="7" t="s">
        <v>0</v>
      </c>
      <c r="B1" s="7" t="s">
        <v>1</v>
      </c>
      <c r="C1" s="16" t="s">
        <v>2</v>
      </c>
      <c r="D1" s="7" t="s">
        <v>3</v>
      </c>
      <c r="E1" s="7" t="s">
        <v>4</v>
      </c>
      <c r="F1" s="16" t="s">
        <v>5</v>
      </c>
      <c r="G1" s="7" t="s">
        <v>6</v>
      </c>
      <c r="H1" s="7" t="s">
        <v>7</v>
      </c>
      <c r="I1" s="7" t="s">
        <v>8</v>
      </c>
      <c r="J1" s="27" t="s">
        <v>9</v>
      </c>
      <c r="K1" s="7" t="s">
        <v>10</v>
      </c>
      <c r="L1" s="7" t="s">
        <v>11</v>
      </c>
      <c r="M1" s="7" t="s">
        <v>130</v>
      </c>
      <c r="N1" s="23" t="s">
        <v>12</v>
      </c>
    </row>
    <row r="2" spans="1:14" x14ac:dyDescent="0.3">
      <c r="A2" s="5">
        <v>60</v>
      </c>
      <c r="B2" s="5"/>
      <c r="C2" s="5" t="s">
        <v>13</v>
      </c>
      <c r="D2" s="5" t="s">
        <v>14</v>
      </c>
      <c r="E2" s="5">
        <v>76600</v>
      </c>
      <c r="F2" s="5" t="s">
        <v>15</v>
      </c>
      <c r="G2" t="s">
        <v>16</v>
      </c>
      <c r="H2">
        <v>2660000</v>
      </c>
      <c r="I2" s="8">
        <v>740</v>
      </c>
      <c r="J2" s="28">
        <v>1169</v>
      </c>
      <c r="K2" s="8">
        <f>Tabla3[[#This Row],[Rate 20ft all-in]]*1.05</f>
        <v>777</v>
      </c>
      <c r="L2" s="8">
        <f>Tabla3[[#This Row],[Rate 40ft all-in]]*1.05</f>
        <v>1227.45</v>
      </c>
      <c r="M2" s="14" t="str">
        <f>_xlfn.CONCAT(Tabla3[[#This Row],[POL]],Tabla3[[#This Row],[POD]])</f>
        <v>FRLEHCLSAI</v>
      </c>
      <c r="N2" s="24">
        <f>COUNTIF(M:M,Tabla3[[#This Row],[POLPOD]])</f>
        <v>1</v>
      </c>
    </row>
    <row r="3" spans="1:14" x14ac:dyDescent="0.3">
      <c r="A3" s="6">
        <v>119</v>
      </c>
      <c r="B3" s="6"/>
      <c r="C3" s="6" t="s">
        <v>17</v>
      </c>
      <c r="D3" s="6" t="s">
        <v>18</v>
      </c>
      <c r="E3">
        <v>764501</v>
      </c>
      <c r="F3" s="6" t="s">
        <v>15</v>
      </c>
      <c r="G3" t="s">
        <v>16</v>
      </c>
      <c r="H3">
        <v>2660000</v>
      </c>
      <c r="I3" s="9">
        <v>550</v>
      </c>
      <c r="J3" s="29">
        <v>950</v>
      </c>
      <c r="K3" s="8">
        <f>Tabla3[[#This Row],[Rate 20ft all-in]]*1.05</f>
        <v>577.5</v>
      </c>
      <c r="L3" s="8">
        <f>Tabla3[[#This Row],[Rate 40ft all-in]]*1.05</f>
        <v>997.5</v>
      </c>
      <c r="M3" s="14" t="str">
        <f>_xlfn.CONCAT(Tabla3[[#This Row],[POL]],Tabla3[[#This Row],[POD]])</f>
        <v>COBUNCLSAI</v>
      </c>
      <c r="N3" s="24">
        <f>COUNTIF(M:M,Tabla3[[#This Row],[POLPOD]])</f>
        <v>1</v>
      </c>
    </row>
    <row r="4" spans="1:14" x14ac:dyDescent="0.3">
      <c r="A4" s="5">
        <v>120</v>
      </c>
      <c r="B4" s="5"/>
      <c r="C4" s="5" t="s">
        <v>19</v>
      </c>
      <c r="D4" s="5" t="s">
        <v>20</v>
      </c>
      <c r="E4">
        <v>600120</v>
      </c>
      <c r="F4" s="5" t="s">
        <v>15</v>
      </c>
      <c r="G4" t="s">
        <v>16</v>
      </c>
      <c r="H4">
        <v>2660000</v>
      </c>
      <c r="I4" s="8">
        <v>2370</v>
      </c>
      <c r="J4" s="28">
        <v>2754</v>
      </c>
      <c r="K4" s="12">
        <f>Tabla3[[#This Row],[Rate 20ft all-in]]*1.05</f>
        <v>2488.5</v>
      </c>
      <c r="L4" s="12">
        <f>Tabla3[[#This Row],[Rate 40ft all-in]]*1.05</f>
        <v>2891.7000000000003</v>
      </c>
      <c r="M4" s="14" t="str">
        <f>_xlfn.CONCAT(Tabla3[[#This Row],[POL]],Tabla3[[#This Row],[POD]])</f>
        <v>INENRCLSAI</v>
      </c>
      <c r="N4" s="24">
        <f>COUNTIF(M:M,Tabla3[[#This Row],[POLPOD]])</f>
        <v>1</v>
      </c>
    </row>
    <row r="5" spans="1:14" x14ac:dyDescent="0.3">
      <c r="A5" s="6">
        <v>121</v>
      </c>
      <c r="B5" s="6"/>
      <c r="C5" s="6" t="s">
        <v>21</v>
      </c>
      <c r="D5" s="6" t="s">
        <v>20</v>
      </c>
      <c r="E5">
        <v>400707</v>
      </c>
      <c r="F5" s="6" t="s">
        <v>15</v>
      </c>
      <c r="G5" t="s">
        <v>16</v>
      </c>
      <c r="H5">
        <v>2660000</v>
      </c>
      <c r="I5" s="9">
        <v>2108</v>
      </c>
      <c r="J5" s="29">
        <v>2587</v>
      </c>
      <c r="K5" s="12">
        <f>Tabla3[[#This Row],[Rate 20ft all-in]]*1.05</f>
        <v>2213.4</v>
      </c>
      <c r="L5" s="12">
        <f>Tabla3[[#This Row],[Rate 40ft all-in]]*1.05</f>
        <v>2716.35</v>
      </c>
      <c r="M5" s="14" t="str">
        <f>_xlfn.CONCAT(Tabla3[[#This Row],[POL]],Tabla3[[#This Row],[POD]])</f>
        <v>INNSACLSAI</v>
      </c>
      <c r="N5" s="24">
        <f>COUNTIF(M:M,Tabla3[[#This Row],[POLPOD]])</f>
        <v>1</v>
      </c>
    </row>
    <row r="6" spans="1:14" x14ac:dyDescent="0.3">
      <c r="A6" s="5"/>
      <c r="B6" s="5"/>
      <c r="C6" s="5" t="s">
        <v>22</v>
      </c>
      <c r="D6" s="5" t="s">
        <v>23</v>
      </c>
      <c r="E6">
        <v>46000</v>
      </c>
      <c r="F6" s="5" t="s">
        <v>15</v>
      </c>
      <c r="G6" t="s">
        <v>16</v>
      </c>
      <c r="H6">
        <v>2660000</v>
      </c>
      <c r="I6" s="8">
        <v>1430</v>
      </c>
      <c r="J6" s="28">
        <v>2036</v>
      </c>
      <c r="K6" s="12">
        <f>Tabla3[[#This Row],[Rate 20ft all-in]]*1.05</f>
        <v>1501.5</v>
      </c>
      <c r="L6" s="12">
        <f>Tabla3[[#This Row],[Rate 40ft all-in]]*1.05</f>
        <v>2137.8000000000002</v>
      </c>
      <c r="M6" s="14" t="str">
        <f>_xlfn.CONCAT(Tabla3[[#This Row],[POL]],Tabla3[[#This Row],[POD]])</f>
        <v>ESVLCCLSAI</v>
      </c>
      <c r="N6" s="24">
        <f>COUNTIF(M:M,Tabla3[[#This Row],[POLPOD]])</f>
        <v>1</v>
      </c>
    </row>
    <row r="7" spans="1:14" x14ac:dyDescent="0.3">
      <c r="A7" s="6">
        <v>709</v>
      </c>
      <c r="B7" s="6"/>
      <c r="C7" s="6" t="s">
        <v>24</v>
      </c>
      <c r="D7" s="6" t="s">
        <v>25</v>
      </c>
      <c r="E7">
        <v>48508</v>
      </c>
      <c r="F7" s="6" t="s">
        <v>26</v>
      </c>
      <c r="G7" t="s">
        <v>27</v>
      </c>
      <c r="H7">
        <v>11200</v>
      </c>
      <c r="I7" s="9">
        <v>1990</v>
      </c>
      <c r="J7" s="29">
        <v>2930</v>
      </c>
      <c r="K7" s="12">
        <f>Tabla3[[#This Row],[Rate 20ft all-in]]*1.05</f>
        <v>2089.5</v>
      </c>
      <c r="L7" s="12">
        <f>Tabla3[[#This Row],[Rate 40ft all-in]]*1.05</f>
        <v>3076.5</v>
      </c>
      <c r="M7" s="14" t="str">
        <f>_xlfn.CONCAT(Tabla3[[#This Row],[POL]],Tabla3[[#This Row],[POD]])</f>
        <v>KRPUSESALG</v>
      </c>
      <c r="N7" s="24">
        <f>COUNTIF(M:M,Tabla3[[#This Row],[POLPOD]])</f>
        <v>1</v>
      </c>
    </row>
    <row r="8" spans="1:14" x14ac:dyDescent="0.3">
      <c r="A8" s="5">
        <v>900</v>
      </c>
      <c r="B8" s="5"/>
      <c r="C8" s="5" t="s">
        <v>28</v>
      </c>
      <c r="D8" s="5" t="s">
        <v>29</v>
      </c>
      <c r="E8">
        <v>90000</v>
      </c>
      <c r="F8" s="5" t="s">
        <v>30</v>
      </c>
      <c r="G8" t="s">
        <v>31</v>
      </c>
      <c r="H8">
        <v>83203</v>
      </c>
      <c r="I8" s="8">
        <v>134</v>
      </c>
      <c r="J8" s="28">
        <v>157</v>
      </c>
      <c r="K8" s="12">
        <f>Tabla3[[#This Row],[Rate 20ft all-in]]*1.05</f>
        <v>140.70000000000002</v>
      </c>
      <c r="L8" s="12">
        <f>Tabla3[[#This Row],[Rate 40ft all-in]]*1.05</f>
        <v>164.85</v>
      </c>
      <c r="M8" s="14" t="str">
        <f>_xlfn.CONCAT(Tabla3[[#This Row],[POL]],Tabla3[[#This Row],[POD]])</f>
        <v>MAPTMBRPNG</v>
      </c>
      <c r="N8" s="24">
        <f>COUNTIF(M:M,Tabla3[[#This Row],[POLPOD]])</f>
        <v>1</v>
      </c>
    </row>
    <row r="9" spans="1:14" x14ac:dyDescent="0.3">
      <c r="A9" s="6">
        <v>901</v>
      </c>
      <c r="B9" s="6"/>
      <c r="C9" s="6" t="s">
        <v>30</v>
      </c>
      <c r="D9" s="6" t="s">
        <v>32</v>
      </c>
      <c r="E9">
        <v>83203</v>
      </c>
      <c r="F9" s="6" t="s">
        <v>33</v>
      </c>
      <c r="G9" t="s">
        <v>34</v>
      </c>
      <c r="H9">
        <v>900900</v>
      </c>
      <c r="I9" s="9">
        <v>2039</v>
      </c>
      <c r="J9" s="29">
        <v>1869</v>
      </c>
      <c r="K9" s="12">
        <f>Tabla3[[#This Row],[Rate 20ft all-in]]*1.05</f>
        <v>2140.9500000000003</v>
      </c>
      <c r="L9" s="12">
        <f>Tabla3[[#This Row],[Rate 40ft all-in]]*1.05</f>
        <v>1962.45</v>
      </c>
      <c r="M9" s="14" t="str">
        <f>_xlfn.CONCAT(Tabla3[[#This Row],[POL]],Tabla3[[#This Row],[POD]])</f>
        <v>BRPNGROCND</v>
      </c>
      <c r="N9" s="24">
        <f>COUNTIF(M:M,Tabla3[[#This Row],[POLPOD]])</f>
        <v>1</v>
      </c>
    </row>
    <row r="10" spans="1:14" x14ac:dyDescent="0.3">
      <c r="A10" s="5">
        <v>902</v>
      </c>
      <c r="B10" s="5"/>
      <c r="C10" s="5" t="s">
        <v>24</v>
      </c>
      <c r="D10" s="5" t="s">
        <v>25</v>
      </c>
      <c r="E10">
        <v>48508</v>
      </c>
      <c r="F10" s="5" t="s">
        <v>33</v>
      </c>
      <c r="G10" t="s">
        <v>34</v>
      </c>
      <c r="H10">
        <v>900900</v>
      </c>
      <c r="I10" s="8">
        <v>2573</v>
      </c>
      <c r="J10" s="28">
        <v>3266</v>
      </c>
      <c r="K10" s="12">
        <f>Tabla3[[#This Row],[Rate 20ft all-in]]*1.05</f>
        <v>2701.65</v>
      </c>
      <c r="L10" s="12">
        <f>Tabla3[[#This Row],[Rate 40ft all-in]]*1.05</f>
        <v>3429.3</v>
      </c>
      <c r="M10" s="14" t="str">
        <f>_xlfn.CONCAT(Tabla3[[#This Row],[POL]],Tabla3[[#This Row],[POD]])</f>
        <v>KRPUSROCND</v>
      </c>
      <c r="N10" s="24">
        <f>COUNTIF(M:M,Tabla3[[#This Row],[POLPOD]])</f>
        <v>1</v>
      </c>
    </row>
    <row r="11" spans="1:14" x14ac:dyDescent="0.3">
      <c r="A11" s="6">
        <v>903</v>
      </c>
      <c r="B11" s="6"/>
      <c r="C11" s="6" t="s">
        <v>24</v>
      </c>
      <c r="D11" s="6" t="s">
        <v>25</v>
      </c>
      <c r="E11">
        <v>48508</v>
      </c>
      <c r="F11" s="6" t="s">
        <v>22</v>
      </c>
      <c r="G11" t="s">
        <v>27</v>
      </c>
      <c r="H11">
        <v>46000</v>
      </c>
      <c r="I11" s="9">
        <v>2250</v>
      </c>
      <c r="J11" s="29">
        <v>3350</v>
      </c>
      <c r="K11" s="12">
        <f>Tabla3[[#This Row],[Rate 20ft all-in]]*1.05</f>
        <v>2362.5</v>
      </c>
      <c r="L11" s="12">
        <f>Tabla3[[#This Row],[Rate 40ft all-in]]*1.05</f>
        <v>3517.5</v>
      </c>
      <c r="M11" s="14" t="str">
        <f>_xlfn.CONCAT(Tabla3[[#This Row],[POL]],Tabla3[[#This Row],[POD]])</f>
        <v>KRPUSESVLC</v>
      </c>
      <c r="N11" s="24">
        <f>COUNTIF(M:M,Tabla3[[#This Row],[POLPOD]])</f>
        <v>1</v>
      </c>
    </row>
    <row r="12" spans="1:14" x14ac:dyDescent="0.3">
      <c r="A12" s="5">
        <v>904</v>
      </c>
      <c r="B12" s="5"/>
      <c r="C12" s="5" t="s">
        <v>24</v>
      </c>
      <c r="D12" s="5" t="s">
        <v>25</v>
      </c>
      <c r="E12">
        <v>48508</v>
      </c>
      <c r="F12" s="5" t="s">
        <v>35</v>
      </c>
      <c r="G12" t="s">
        <v>36</v>
      </c>
      <c r="H12">
        <v>16600</v>
      </c>
      <c r="I12" s="8">
        <v>3147</v>
      </c>
      <c r="J12" s="28">
        <v>4438</v>
      </c>
      <c r="K12" s="12">
        <f>Tabla3[[#This Row],[Rate 20ft all-in]]*1.05</f>
        <v>3304.3500000000004</v>
      </c>
      <c r="L12" s="12">
        <f>Tabla3[[#This Row],[Rate 40ft all-in]]*1.05</f>
        <v>4659.9000000000005</v>
      </c>
      <c r="M12" s="14" t="str">
        <f>_xlfn.CONCAT(Tabla3[[#This Row],[POL]],Tabla3[[#This Row],[POD]])</f>
        <v>KRPUSTRGEM</v>
      </c>
      <c r="N12" s="24">
        <f>COUNTIF(M:M,Tabla3[[#This Row],[POLPOD]])</f>
        <v>1</v>
      </c>
    </row>
    <row r="13" spans="1:14" x14ac:dyDescent="0.3">
      <c r="A13" s="6">
        <v>906</v>
      </c>
      <c r="B13" s="6"/>
      <c r="C13" s="6" t="s">
        <v>24</v>
      </c>
      <c r="D13" s="6" t="s">
        <v>25</v>
      </c>
      <c r="E13">
        <v>48508</v>
      </c>
      <c r="F13" s="6" t="s">
        <v>30</v>
      </c>
      <c r="G13" t="s">
        <v>31</v>
      </c>
      <c r="H13">
        <v>83203</v>
      </c>
      <c r="I13" s="9">
        <v>2100</v>
      </c>
      <c r="J13" s="29">
        <v>2300</v>
      </c>
      <c r="K13" s="12">
        <f>Tabla3[[#This Row],[Rate 20ft all-in]]*1.05</f>
        <v>2205</v>
      </c>
      <c r="L13" s="12">
        <f>Tabla3[[#This Row],[Rate 40ft all-in]]*1.05</f>
        <v>2415</v>
      </c>
      <c r="M13" s="14" t="str">
        <f>_xlfn.CONCAT(Tabla3[[#This Row],[POL]],Tabla3[[#This Row],[POD]])</f>
        <v>KRPUSBRPNG</v>
      </c>
      <c r="N13" s="24">
        <f>COUNTIF(M:M,Tabla3[[#This Row],[POLPOD]])</f>
        <v>1</v>
      </c>
    </row>
    <row r="14" spans="1:14" x14ac:dyDescent="0.3">
      <c r="A14" s="5">
        <v>907</v>
      </c>
      <c r="B14" s="5"/>
      <c r="C14" s="5" t="s">
        <v>35</v>
      </c>
      <c r="D14" s="5" t="s">
        <v>37</v>
      </c>
      <c r="E14">
        <v>16600</v>
      </c>
      <c r="F14" s="5" t="s">
        <v>30</v>
      </c>
      <c r="G14" t="s">
        <v>31</v>
      </c>
      <c r="H14">
        <v>83203</v>
      </c>
      <c r="I14" s="8">
        <v>1712</v>
      </c>
      <c r="J14" s="28">
        <v>1029</v>
      </c>
      <c r="K14" s="12">
        <f>Tabla3[[#This Row],[Rate 20ft all-in]]*1.05</f>
        <v>1797.6000000000001</v>
      </c>
      <c r="L14" s="12">
        <f>Tabla3[[#This Row],[Rate 40ft all-in]]*1.05</f>
        <v>1080.45</v>
      </c>
      <c r="M14" s="14" t="str">
        <f>_xlfn.CONCAT(Tabla3[[#This Row],[POL]],Tabla3[[#This Row],[POD]])</f>
        <v>TRGEMBRPNG</v>
      </c>
      <c r="N14" s="24">
        <f>COUNTIF(M:M,Tabla3[[#This Row],[POLPOD]])</f>
        <v>1</v>
      </c>
    </row>
    <row r="15" spans="1:14" x14ac:dyDescent="0.3">
      <c r="A15" s="6">
        <v>908</v>
      </c>
      <c r="B15" s="6"/>
      <c r="C15" s="6" t="s">
        <v>33</v>
      </c>
      <c r="D15" s="6" t="s">
        <v>38</v>
      </c>
      <c r="E15">
        <v>900900</v>
      </c>
      <c r="F15" s="6" t="s">
        <v>30</v>
      </c>
      <c r="G15" t="s">
        <v>31</v>
      </c>
      <c r="H15">
        <v>83203</v>
      </c>
      <c r="I15" s="9">
        <v>1095</v>
      </c>
      <c r="J15" s="29">
        <v>1360</v>
      </c>
      <c r="K15" s="12">
        <f>Tabla3[[#This Row],[Rate 20ft all-in]]*1.05</f>
        <v>1149.75</v>
      </c>
      <c r="L15" s="12">
        <f>Tabla3[[#This Row],[Rate 40ft all-in]]*1.05</f>
        <v>1428</v>
      </c>
      <c r="M15" s="14" t="str">
        <f>_xlfn.CONCAT(Tabla3[[#This Row],[POL]],Tabla3[[#This Row],[POD]])</f>
        <v>ROCNDBRPNG</v>
      </c>
      <c r="N15" s="24">
        <f>COUNTIF(M:M,Tabla3[[#This Row],[POLPOD]])</f>
        <v>1</v>
      </c>
    </row>
    <row r="16" spans="1:14" x14ac:dyDescent="0.3">
      <c r="A16" s="5">
        <v>910</v>
      </c>
      <c r="B16" s="5"/>
      <c r="C16" s="5" t="s">
        <v>13</v>
      </c>
      <c r="D16" s="5" t="s">
        <v>14</v>
      </c>
      <c r="E16" s="5">
        <v>76600</v>
      </c>
      <c r="F16" s="5" t="s">
        <v>30</v>
      </c>
      <c r="G16" t="s">
        <v>31</v>
      </c>
      <c r="H16">
        <v>83203</v>
      </c>
      <c r="I16" s="8">
        <v>300</v>
      </c>
      <c r="J16" s="28">
        <v>300</v>
      </c>
      <c r="K16" s="12">
        <f>Tabla3[[#This Row],[Rate 20ft all-in]]*1.05</f>
        <v>315</v>
      </c>
      <c r="L16" s="12">
        <f>Tabla3[[#This Row],[Rate 40ft all-in]]*1.05</f>
        <v>315</v>
      </c>
      <c r="M16" s="14" t="str">
        <f>_xlfn.CONCAT(Tabla3[[#This Row],[POL]],Tabla3[[#This Row],[POD]])</f>
        <v>FRLEHBRPNG</v>
      </c>
      <c r="N16" s="24">
        <f>COUNTIF(M:M,Tabla3[[#This Row],[POLPOD]])</f>
        <v>1</v>
      </c>
    </row>
    <row r="17" spans="1:14" x14ac:dyDescent="0.3">
      <c r="A17" s="6">
        <v>912</v>
      </c>
      <c r="B17" s="6"/>
      <c r="C17" s="6" t="s">
        <v>21</v>
      </c>
      <c r="D17" s="6" t="s">
        <v>20</v>
      </c>
      <c r="E17">
        <v>400707</v>
      </c>
      <c r="F17" s="6" t="s">
        <v>30</v>
      </c>
      <c r="G17" t="s">
        <v>31</v>
      </c>
      <c r="H17">
        <v>83203</v>
      </c>
      <c r="I17" s="9">
        <v>1800</v>
      </c>
      <c r="J17" s="29">
        <v>2000</v>
      </c>
      <c r="K17" s="12">
        <f>Tabla3[[#This Row],[Rate 20ft all-in]]*1.05</f>
        <v>1890</v>
      </c>
      <c r="L17" s="12">
        <f>Tabla3[[#This Row],[Rate 40ft all-in]]*1.05</f>
        <v>2100</v>
      </c>
      <c r="M17" s="14" t="str">
        <f>_xlfn.CONCAT(Tabla3[[#This Row],[POL]],Tabla3[[#This Row],[POD]])</f>
        <v>INNSABRPNG</v>
      </c>
      <c r="N17" s="24">
        <f>COUNTIF(M:M,Tabla3[[#This Row],[POLPOD]])</f>
        <v>1</v>
      </c>
    </row>
    <row r="18" spans="1:14" x14ac:dyDescent="0.3">
      <c r="A18" s="5">
        <v>915</v>
      </c>
      <c r="B18" s="5"/>
      <c r="C18" s="5" t="s">
        <v>19</v>
      </c>
      <c r="D18" s="5" t="s">
        <v>20</v>
      </c>
      <c r="E18">
        <v>600120</v>
      </c>
      <c r="F18" s="5" t="s">
        <v>33</v>
      </c>
      <c r="G18" t="s">
        <v>34</v>
      </c>
      <c r="H18">
        <v>900900</v>
      </c>
      <c r="I18" s="8">
        <v>2921</v>
      </c>
      <c r="J18" s="28">
        <v>2942</v>
      </c>
      <c r="K18" s="12">
        <f>Tabla3[[#This Row],[Rate 20ft all-in]]*1.05</f>
        <v>3067.05</v>
      </c>
      <c r="L18" s="12">
        <f>Tabla3[[#This Row],[Rate 40ft all-in]]*1.05</f>
        <v>3089.1</v>
      </c>
      <c r="M18" s="14" t="str">
        <f>_xlfn.CONCAT(Tabla3[[#This Row],[POL]],Tabla3[[#This Row],[POD]])</f>
        <v>INENRROCND</v>
      </c>
      <c r="N18" s="24">
        <f>COUNTIF(M:M,Tabla3[[#This Row],[POLPOD]])</f>
        <v>1</v>
      </c>
    </row>
    <row r="19" spans="1:14" x14ac:dyDescent="0.3">
      <c r="A19" s="6">
        <v>916</v>
      </c>
      <c r="B19" s="6"/>
      <c r="C19" s="6" t="s">
        <v>30</v>
      </c>
      <c r="D19" s="6" t="s">
        <v>32</v>
      </c>
      <c r="E19">
        <v>83203</v>
      </c>
      <c r="F19" s="6" t="s">
        <v>22</v>
      </c>
      <c r="G19" t="s">
        <v>27</v>
      </c>
      <c r="H19">
        <v>46000</v>
      </c>
      <c r="I19" s="9">
        <v>1715</v>
      </c>
      <c r="J19" s="29">
        <v>1690</v>
      </c>
      <c r="K19" s="12">
        <f>Tabla3[[#This Row],[Rate 20ft all-in]]*1.05</f>
        <v>1800.75</v>
      </c>
      <c r="L19" s="12">
        <f>Tabla3[[#This Row],[Rate 40ft all-in]]*1.05</f>
        <v>1774.5</v>
      </c>
      <c r="M19" s="14" t="str">
        <f>_xlfn.CONCAT(Tabla3[[#This Row],[POL]],Tabla3[[#This Row],[POD]])</f>
        <v>BRPNGESVLC</v>
      </c>
      <c r="N19" s="24">
        <f>COUNTIF(M:M,Tabla3[[#This Row],[POLPOD]])</f>
        <v>1</v>
      </c>
    </row>
    <row r="20" spans="1:14" x14ac:dyDescent="0.3">
      <c r="A20" s="5">
        <v>917</v>
      </c>
      <c r="B20" s="5"/>
      <c r="C20" s="5" t="s">
        <v>19</v>
      </c>
      <c r="D20" s="5" t="s">
        <v>20</v>
      </c>
      <c r="E20">
        <v>600120</v>
      </c>
      <c r="F20" s="5" t="s">
        <v>35</v>
      </c>
      <c r="G20" t="s">
        <v>36</v>
      </c>
      <c r="H20">
        <v>16600</v>
      </c>
      <c r="I20" s="8">
        <v>2542</v>
      </c>
      <c r="J20" s="28">
        <v>2647</v>
      </c>
      <c r="K20" s="12">
        <f>Tabla3[[#This Row],[Rate 20ft all-in]]*1.05</f>
        <v>2669.1</v>
      </c>
      <c r="L20" s="12">
        <f>Tabla3[[#This Row],[Rate 40ft all-in]]*1.05</f>
        <v>2779.35</v>
      </c>
      <c r="M20" s="14" t="str">
        <f>_xlfn.CONCAT(Tabla3[[#This Row],[POL]],Tabla3[[#This Row],[POD]])</f>
        <v>INENRTRGEM</v>
      </c>
      <c r="N20" s="24">
        <f>COUNTIF(M:M,Tabla3[[#This Row],[POLPOD]])</f>
        <v>1</v>
      </c>
    </row>
    <row r="21" spans="1:14" x14ac:dyDescent="0.3">
      <c r="A21" s="6">
        <v>918</v>
      </c>
      <c r="B21" s="6"/>
      <c r="C21" s="6" t="s">
        <v>19</v>
      </c>
      <c r="D21" s="6" t="s">
        <v>20</v>
      </c>
      <c r="E21">
        <v>600120</v>
      </c>
      <c r="F21" s="6" t="s">
        <v>22</v>
      </c>
      <c r="G21" t="s">
        <v>27</v>
      </c>
      <c r="H21">
        <v>46000</v>
      </c>
      <c r="I21" s="9">
        <v>2110</v>
      </c>
      <c r="J21" s="29">
        <v>2520</v>
      </c>
      <c r="K21" s="12">
        <f>Tabla3[[#This Row],[Rate 20ft all-in]]*1.05</f>
        <v>2215.5</v>
      </c>
      <c r="L21" s="12">
        <f>Tabla3[[#This Row],[Rate 40ft all-in]]*1.05</f>
        <v>2646</v>
      </c>
      <c r="M21" s="14" t="str">
        <f>_xlfn.CONCAT(Tabla3[[#This Row],[POL]],Tabla3[[#This Row],[POD]])</f>
        <v>INENRESVLC</v>
      </c>
      <c r="N21" s="24">
        <f>COUNTIF(M:M,Tabla3[[#This Row],[POLPOD]])</f>
        <v>1</v>
      </c>
    </row>
    <row r="22" spans="1:14" x14ac:dyDescent="0.3">
      <c r="A22" s="5">
        <v>920</v>
      </c>
      <c r="B22" s="5"/>
      <c r="C22" s="5" t="s">
        <v>21</v>
      </c>
      <c r="D22" s="5" t="s">
        <v>20</v>
      </c>
      <c r="E22">
        <v>400707</v>
      </c>
      <c r="F22" s="5" t="s">
        <v>22</v>
      </c>
      <c r="G22" t="s">
        <v>27</v>
      </c>
      <c r="H22">
        <v>46000</v>
      </c>
      <c r="I22" s="8">
        <v>2635</v>
      </c>
      <c r="J22" s="28">
        <v>2775</v>
      </c>
      <c r="K22" s="12">
        <f>Tabla3[[#This Row],[Rate 20ft all-in]]*1.05</f>
        <v>2766.75</v>
      </c>
      <c r="L22" s="12">
        <f>Tabla3[[#This Row],[Rate 40ft all-in]]*1.05</f>
        <v>2913.75</v>
      </c>
      <c r="M22" s="14" t="str">
        <f>_xlfn.CONCAT(Tabla3[[#This Row],[POL]],Tabla3[[#This Row],[POD]])</f>
        <v>INNSAESVLC</v>
      </c>
      <c r="N22" s="24">
        <f>COUNTIF(M:M,Tabla3[[#This Row],[POLPOD]])</f>
        <v>1</v>
      </c>
    </row>
    <row r="23" spans="1:14" x14ac:dyDescent="0.3">
      <c r="A23" s="6">
        <v>921</v>
      </c>
      <c r="B23" s="6"/>
      <c r="C23" s="6" t="s">
        <v>21</v>
      </c>
      <c r="D23" s="6" t="s">
        <v>20</v>
      </c>
      <c r="E23">
        <v>400707</v>
      </c>
      <c r="F23" s="6" t="s">
        <v>35</v>
      </c>
      <c r="G23" t="s">
        <v>36</v>
      </c>
      <c r="H23">
        <v>16600</v>
      </c>
      <c r="I23" s="9">
        <v>1979</v>
      </c>
      <c r="J23" s="29">
        <v>2105</v>
      </c>
      <c r="K23" s="12">
        <f>Tabla3[[#This Row],[Rate 20ft all-in]]*1.05</f>
        <v>2077.9500000000003</v>
      </c>
      <c r="L23" s="12">
        <f>Tabla3[[#This Row],[Rate 40ft all-in]]*1.05</f>
        <v>2210.25</v>
      </c>
      <c r="M23" s="14" t="str">
        <f>_xlfn.CONCAT(Tabla3[[#This Row],[POL]],Tabla3[[#This Row],[POD]])</f>
        <v>INNSATRGEM</v>
      </c>
      <c r="N23" s="24">
        <f>COUNTIF(M:M,Tabla3[[#This Row],[POLPOD]])</f>
        <v>1</v>
      </c>
    </row>
    <row r="24" spans="1:14" x14ac:dyDescent="0.3">
      <c r="A24" s="5">
        <v>925</v>
      </c>
      <c r="B24" s="5"/>
      <c r="C24" s="5" t="s">
        <v>19</v>
      </c>
      <c r="D24" s="5" t="s">
        <v>20</v>
      </c>
      <c r="E24">
        <v>600120</v>
      </c>
      <c r="F24" s="5" t="s">
        <v>30</v>
      </c>
      <c r="G24" t="s">
        <v>31</v>
      </c>
      <c r="H24">
        <v>83203</v>
      </c>
      <c r="I24" s="8">
        <v>1365</v>
      </c>
      <c r="J24" s="28">
        <v>1455</v>
      </c>
      <c r="K24" s="12">
        <f>Tabla3[[#This Row],[Rate 20ft all-in]]*1.05</f>
        <v>1433.25</v>
      </c>
      <c r="L24" s="12">
        <f>Tabla3[[#This Row],[Rate 40ft all-in]]*1.05</f>
        <v>1527.75</v>
      </c>
      <c r="M24" s="14" t="str">
        <f>_xlfn.CONCAT(Tabla3[[#This Row],[POL]],Tabla3[[#This Row],[POD]])</f>
        <v>INENRBRPNG</v>
      </c>
      <c r="N24" s="24">
        <f>COUNTIF(M:M,Tabla3[[#This Row],[POLPOD]])</f>
        <v>1</v>
      </c>
    </row>
    <row r="25" spans="1:14" x14ac:dyDescent="0.3">
      <c r="A25" s="6">
        <v>927</v>
      </c>
      <c r="B25" s="6"/>
      <c r="C25" s="6" t="s">
        <v>39</v>
      </c>
      <c r="D25" s="6" t="s">
        <v>40</v>
      </c>
      <c r="E25">
        <v>200000</v>
      </c>
      <c r="F25" s="6" t="s">
        <v>35</v>
      </c>
      <c r="G25" t="s">
        <v>36</v>
      </c>
      <c r="H25">
        <v>16600</v>
      </c>
      <c r="I25" s="9">
        <v>2470</v>
      </c>
      <c r="J25" s="29">
        <v>3700</v>
      </c>
      <c r="K25" s="12">
        <f>Tabla3[[#This Row],[Rate 20ft all-in]]*1.05</f>
        <v>2593.5</v>
      </c>
      <c r="L25" s="12">
        <f>Tabla3[[#This Row],[Rate 40ft all-in]]*1.05</f>
        <v>3885</v>
      </c>
      <c r="M25" s="14" t="str">
        <f>_xlfn.CONCAT(Tabla3[[#This Row],[POL]],Tabla3[[#This Row],[POD]])</f>
        <v>CNSHATRGEM</v>
      </c>
      <c r="N25" s="24">
        <f>COUNTIF(M:M,Tabla3[[#This Row],[POLPOD]])</f>
        <v>1</v>
      </c>
    </row>
    <row r="26" spans="1:14" x14ac:dyDescent="0.3">
      <c r="A26" s="5">
        <v>928</v>
      </c>
      <c r="B26" s="5"/>
      <c r="C26" s="5" t="s">
        <v>22</v>
      </c>
      <c r="D26" s="5" t="s">
        <v>23</v>
      </c>
      <c r="E26">
        <v>46000</v>
      </c>
      <c r="F26" s="5" t="s">
        <v>30</v>
      </c>
      <c r="G26" t="s">
        <v>31</v>
      </c>
      <c r="H26">
        <v>83203</v>
      </c>
      <c r="I26" s="8">
        <v>689</v>
      </c>
      <c r="J26" s="28">
        <v>226</v>
      </c>
      <c r="K26" s="12">
        <f>Tabla3[[#This Row],[Rate 20ft all-in]]*1.05</f>
        <v>723.45</v>
      </c>
      <c r="L26" s="12">
        <f>Tabla3[[#This Row],[Rate 40ft all-in]]*1.05</f>
        <v>237.3</v>
      </c>
      <c r="M26" s="14" t="str">
        <f>_xlfn.CONCAT(Tabla3[[#This Row],[POL]],Tabla3[[#This Row],[POD]])</f>
        <v>ESVLCBRPNG</v>
      </c>
      <c r="N26" s="24">
        <f>COUNTIF(M:M,Tabla3[[#This Row],[POLPOD]])</f>
        <v>1</v>
      </c>
    </row>
    <row r="27" spans="1:14" x14ac:dyDescent="0.3">
      <c r="A27" s="6">
        <v>930</v>
      </c>
      <c r="B27" s="6"/>
      <c r="C27" s="6" t="s">
        <v>39</v>
      </c>
      <c r="D27" s="6" t="s">
        <v>40</v>
      </c>
      <c r="E27">
        <v>200000</v>
      </c>
      <c r="F27" s="6" t="s">
        <v>22</v>
      </c>
      <c r="G27" t="s">
        <v>27</v>
      </c>
      <c r="H27">
        <v>46000</v>
      </c>
      <c r="I27" s="9">
        <v>2375</v>
      </c>
      <c r="J27" s="29">
        <v>3300</v>
      </c>
      <c r="K27" s="12">
        <f>Tabla3[[#This Row],[Rate 20ft all-in]]*1.05</f>
        <v>2493.75</v>
      </c>
      <c r="L27" s="12">
        <f>Tabla3[[#This Row],[Rate 40ft all-in]]*1.05</f>
        <v>3465</v>
      </c>
      <c r="M27" s="14" t="str">
        <f>_xlfn.CONCAT(Tabla3[[#This Row],[POL]],Tabla3[[#This Row],[POD]])</f>
        <v>CNSHAESVLC</v>
      </c>
      <c r="N27" s="24">
        <f>COUNTIF(M:M,Tabla3[[#This Row],[POLPOD]])</f>
        <v>2</v>
      </c>
    </row>
    <row r="28" spans="1:14" x14ac:dyDescent="0.3">
      <c r="A28" s="5">
        <v>181</v>
      </c>
      <c r="B28" s="5"/>
      <c r="C28" s="5" t="s">
        <v>35</v>
      </c>
      <c r="D28" s="5" t="s">
        <v>37</v>
      </c>
      <c r="E28">
        <v>16600</v>
      </c>
      <c r="F28" s="5" t="s">
        <v>41</v>
      </c>
      <c r="G28" t="s">
        <v>42</v>
      </c>
      <c r="H28" t="s">
        <v>43</v>
      </c>
      <c r="I28" s="8">
        <v>650</v>
      </c>
      <c r="J28" s="28">
        <v>650</v>
      </c>
      <c r="K28" s="12">
        <f>Tabla3[[#This Row],[Rate 20ft all-in]]*1.05</f>
        <v>682.5</v>
      </c>
      <c r="L28" s="12">
        <f>Tabla3[[#This Row],[Rate 40ft all-in]]*1.05</f>
        <v>682.5</v>
      </c>
      <c r="M28" s="14" t="str">
        <f>_xlfn.CONCAT(Tabla3[[#This Row],[POL]],Tabla3[[#This Row],[POD]])</f>
        <v>TRGEMJPNGO</v>
      </c>
      <c r="N28" s="24">
        <f>COUNTIF(M:M,Tabla3[[#This Row],[POLPOD]])</f>
        <v>1</v>
      </c>
    </row>
    <row r="29" spans="1:14" x14ac:dyDescent="0.3">
      <c r="A29" s="6">
        <v>188</v>
      </c>
      <c r="B29" s="6"/>
      <c r="C29" s="6" t="s">
        <v>33</v>
      </c>
      <c r="D29" s="6" t="s">
        <v>38</v>
      </c>
      <c r="E29">
        <v>900900</v>
      </c>
      <c r="F29" s="6" t="s">
        <v>44</v>
      </c>
      <c r="G29" t="s">
        <v>42</v>
      </c>
      <c r="H29" t="s">
        <v>45</v>
      </c>
      <c r="I29" s="9">
        <v>985</v>
      </c>
      <c r="J29" s="29">
        <v>528</v>
      </c>
      <c r="K29" s="12">
        <f>Tabla3[[#This Row],[Rate 20ft all-in]]*1.05</f>
        <v>1034.25</v>
      </c>
      <c r="L29" s="12">
        <f>Tabla3[[#This Row],[Rate 40ft all-in]]*1.05</f>
        <v>554.4</v>
      </c>
      <c r="M29" s="14" t="str">
        <f>_xlfn.CONCAT(Tabla3[[#This Row],[POL]],Tabla3[[#This Row],[POD]])</f>
        <v>ROCNDJPYOK</v>
      </c>
      <c r="N29" s="24">
        <f>COUNTIF(M:M,Tabla3[[#This Row],[POLPOD]])</f>
        <v>1</v>
      </c>
    </row>
    <row r="30" spans="1:14" x14ac:dyDescent="0.3">
      <c r="A30" s="5">
        <v>225</v>
      </c>
      <c r="B30" s="5"/>
      <c r="C30" s="5" t="s">
        <v>26</v>
      </c>
      <c r="D30" s="5" t="s">
        <v>23</v>
      </c>
      <c r="E30" s="5">
        <v>11200</v>
      </c>
      <c r="F30" s="5" t="s">
        <v>46</v>
      </c>
      <c r="G30" t="s">
        <v>31</v>
      </c>
      <c r="H30">
        <v>20000</v>
      </c>
      <c r="I30" s="8">
        <v>275</v>
      </c>
      <c r="J30" s="28">
        <v>540</v>
      </c>
      <c r="K30" s="12">
        <f>Tabla3[[#This Row],[Rate 20ft all-in]]*1.05</f>
        <v>288.75</v>
      </c>
      <c r="L30" s="12">
        <f>Tabla3[[#This Row],[Rate 40ft all-in]]*1.05</f>
        <v>567</v>
      </c>
      <c r="M30" s="14" t="str">
        <f>_xlfn.CONCAT(Tabla3[[#This Row],[POL]],Tabla3[[#This Row],[POD]])</f>
        <v>ESALGBRRIO</v>
      </c>
      <c r="N30" s="24">
        <f>COUNTIF(M:M,Tabla3[[#This Row],[POLPOD]])</f>
        <v>1</v>
      </c>
    </row>
    <row r="31" spans="1:14" x14ac:dyDescent="0.3">
      <c r="A31" s="6">
        <v>258</v>
      </c>
      <c r="B31" s="6"/>
      <c r="C31" s="6" t="s">
        <v>26</v>
      </c>
      <c r="D31" s="6" t="s">
        <v>23</v>
      </c>
      <c r="E31" s="5">
        <v>11200</v>
      </c>
      <c r="F31" s="6" t="s">
        <v>47</v>
      </c>
      <c r="G31" t="s">
        <v>48</v>
      </c>
      <c r="H31">
        <v>89600</v>
      </c>
      <c r="I31" s="9">
        <v>3893</v>
      </c>
      <c r="J31" s="29">
        <v>4670</v>
      </c>
      <c r="K31" s="12">
        <f>Tabla3[[#This Row],[Rate 20ft all-in]]*1.05</f>
        <v>4087.65</v>
      </c>
      <c r="L31" s="12">
        <f>Tabla3[[#This Row],[Rate 40ft all-in]]*1.05</f>
        <v>4903.5</v>
      </c>
      <c r="M31" s="14" t="str">
        <f>_xlfn.CONCAT(Tabla3[[#This Row],[POL]],Tabla3[[#This Row],[POD]])</f>
        <v>ESALGMXATM</v>
      </c>
      <c r="N31" s="24">
        <f>COUNTIF(M:M,Tabla3[[#This Row],[POLPOD]])</f>
        <v>1</v>
      </c>
    </row>
    <row r="32" spans="1:14" x14ac:dyDescent="0.3">
      <c r="A32" s="5">
        <v>266</v>
      </c>
      <c r="B32" s="5"/>
      <c r="C32" s="5" t="s">
        <v>15</v>
      </c>
      <c r="D32" s="5" t="s">
        <v>49</v>
      </c>
      <c r="E32">
        <v>2660000</v>
      </c>
      <c r="F32" s="5" t="s">
        <v>50</v>
      </c>
      <c r="G32" t="s">
        <v>48</v>
      </c>
      <c r="H32">
        <v>28200</v>
      </c>
      <c r="I32" s="8">
        <v>3723</v>
      </c>
      <c r="J32" s="28">
        <v>3723</v>
      </c>
      <c r="K32" s="12">
        <f>Tabla3[[#This Row],[Rate 20ft all-in]]*1.05</f>
        <v>3909.15</v>
      </c>
      <c r="L32" s="12">
        <f>Tabla3[[#This Row],[Rate 40ft all-in]]*1.05</f>
        <v>3909.15</v>
      </c>
      <c r="M32" s="14" t="str">
        <f>_xlfn.CONCAT(Tabla3[[#This Row],[POL]],Tabla3[[#This Row],[POD]])</f>
        <v>CLSAIMXZLO</v>
      </c>
      <c r="N32" s="24">
        <f>COUNTIF(M:M,Tabla3[[#This Row],[POLPOD]])</f>
        <v>1</v>
      </c>
    </row>
    <row r="33" spans="1:14" x14ac:dyDescent="0.3">
      <c r="A33" s="6">
        <v>791</v>
      </c>
      <c r="B33" s="6"/>
      <c r="C33" s="6" t="s">
        <v>26</v>
      </c>
      <c r="D33" s="6" t="s">
        <v>23</v>
      </c>
      <c r="E33" s="5">
        <v>11200</v>
      </c>
      <c r="F33" s="6" t="s">
        <v>44</v>
      </c>
      <c r="G33" t="s">
        <v>42</v>
      </c>
      <c r="H33" t="s">
        <v>45</v>
      </c>
      <c r="I33" s="9">
        <v>1029</v>
      </c>
      <c r="J33" s="29">
        <v>769</v>
      </c>
      <c r="K33" s="12">
        <f>Tabla3[[#This Row],[Rate 20ft all-in]]*1.05</f>
        <v>1080.45</v>
      </c>
      <c r="L33" s="12">
        <f>Tabla3[[#This Row],[Rate 40ft all-in]]*1.05</f>
        <v>807.45</v>
      </c>
      <c r="M33" s="14" t="str">
        <f>_xlfn.CONCAT(Tabla3[[#This Row],[POL]],Tabla3[[#This Row],[POD]])</f>
        <v>ESALGJPYOK</v>
      </c>
      <c r="N33" s="24">
        <f>COUNTIF(M:M,Tabla3[[#This Row],[POLPOD]])</f>
        <v>1</v>
      </c>
    </row>
    <row r="34" spans="1:14" x14ac:dyDescent="0.3">
      <c r="A34" s="5">
        <v>887</v>
      </c>
      <c r="B34" s="5"/>
      <c r="C34" s="5" t="s">
        <v>51</v>
      </c>
      <c r="D34" s="5" t="s">
        <v>52</v>
      </c>
      <c r="E34" s="5">
        <v>4450</v>
      </c>
      <c r="F34" s="5" t="s">
        <v>44</v>
      </c>
      <c r="G34" t="s">
        <v>42</v>
      </c>
      <c r="H34" t="s">
        <v>45</v>
      </c>
      <c r="I34" s="8">
        <v>477</v>
      </c>
      <c r="J34" s="28">
        <v>723</v>
      </c>
      <c r="K34" s="12">
        <f>Tabla3[[#This Row],[Rate 20ft all-in]]*1.05</f>
        <v>500.85</v>
      </c>
      <c r="L34" s="12">
        <f>Tabla3[[#This Row],[Rate 40ft all-in]]*1.05</f>
        <v>759.15</v>
      </c>
      <c r="M34" s="14" t="str">
        <f>_xlfn.CONCAT(Tabla3[[#This Row],[POL]],Tabla3[[#This Row],[POD]])</f>
        <v>PTLEIJPYOK</v>
      </c>
      <c r="N34" s="24">
        <f>COUNTIF(M:M,Tabla3[[#This Row],[POLPOD]])</f>
        <v>1</v>
      </c>
    </row>
    <row r="35" spans="1:14" x14ac:dyDescent="0.3">
      <c r="A35" s="6">
        <v>926</v>
      </c>
      <c r="B35" s="6"/>
      <c r="C35" s="6" t="s">
        <v>13</v>
      </c>
      <c r="D35" s="6" t="s">
        <v>14</v>
      </c>
      <c r="E35" s="5">
        <v>76600</v>
      </c>
      <c r="F35" s="6" t="s">
        <v>53</v>
      </c>
      <c r="G35" t="s">
        <v>54</v>
      </c>
      <c r="H35">
        <v>1000</v>
      </c>
      <c r="I35" s="9">
        <v>940</v>
      </c>
      <c r="J35" s="29">
        <v>1009</v>
      </c>
      <c r="K35" s="12">
        <f>Tabla3[[#This Row],[Rate 20ft all-in]]*1.05</f>
        <v>987</v>
      </c>
      <c r="L35" s="12">
        <f>Tabla3[[#This Row],[Rate 40ft all-in]]*1.05</f>
        <v>1059.45</v>
      </c>
      <c r="M35" s="14" t="str">
        <f>_xlfn.CONCAT(Tabla3[[#This Row],[POL]],Tabla3[[#This Row],[POD]])</f>
        <v>FRLEHARBUE</v>
      </c>
      <c r="N35" s="24">
        <f>COUNTIF(M:M,Tabla3[[#This Row],[POLPOD]])</f>
        <v>1</v>
      </c>
    </row>
    <row r="36" spans="1:14" x14ac:dyDescent="0.3">
      <c r="A36" s="5">
        <v>931</v>
      </c>
      <c r="B36" s="5"/>
      <c r="C36" s="5" t="s">
        <v>39</v>
      </c>
      <c r="D36" s="5" t="s">
        <v>40</v>
      </c>
      <c r="E36">
        <v>200000</v>
      </c>
      <c r="F36" s="5" t="s">
        <v>30</v>
      </c>
      <c r="G36" t="s">
        <v>31</v>
      </c>
      <c r="H36">
        <v>83203</v>
      </c>
      <c r="I36" s="8">
        <v>2635</v>
      </c>
      <c r="J36" s="28">
        <v>3185</v>
      </c>
      <c r="K36" s="12">
        <f>Tabla3[[#This Row],[Rate 20ft all-in]]*1.05</f>
        <v>2766.75</v>
      </c>
      <c r="L36" s="12">
        <f>Tabla3[[#This Row],[Rate 40ft all-in]]*1.05</f>
        <v>3344.25</v>
      </c>
      <c r="M36" s="14" t="str">
        <f>_xlfn.CONCAT(Tabla3[[#This Row],[POL]],Tabla3[[#This Row],[POD]])</f>
        <v>CNSHABRPNG</v>
      </c>
      <c r="N36" s="24">
        <f>COUNTIF(M:M,Tabla3[[#This Row],[POLPOD]])</f>
        <v>2</v>
      </c>
    </row>
    <row r="37" spans="1:14" x14ac:dyDescent="0.3">
      <c r="A37" s="6">
        <v>932</v>
      </c>
      <c r="B37" s="6"/>
      <c r="C37" s="6" t="s">
        <v>39</v>
      </c>
      <c r="D37" s="6" t="s">
        <v>40</v>
      </c>
      <c r="E37">
        <v>200000</v>
      </c>
      <c r="F37" s="6" t="s">
        <v>33</v>
      </c>
      <c r="G37" t="s">
        <v>34</v>
      </c>
      <c r="H37">
        <v>900900</v>
      </c>
      <c r="I37" s="9">
        <v>2470</v>
      </c>
      <c r="J37" s="29">
        <v>3600</v>
      </c>
      <c r="K37" s="12">
        <f>Tabla3[[#This Row],[Rate 20ft all-in]]*1.05</f>
        <v>2593.5</v>
      </c>
      <c r="L37" s="12">
        <f>Tabla3[[#This Row],[Rate 40ft all-in]]*1.05</f>
        <v>3780</v>
      </c>
      <c r="M37" s="14" t="str">
        <f>_xlfn.CONCAT(Tabla3[[#This Row],[POL]],Tabla3[[#This Row],[POD]])</f>
        <v>CNSHAROCND</v>
      </c>
      <c r="N37" s="24">
        <f>COUNTIF(M:M,Tabla3[[#This Row],[POLPOD]])</f>
        <v>1</v>
      </c>
    </row>
    <row r="38" spans="1:14" x14ac:dyDescent="0.3">
      <c r="A38" s="5">
        <v>1000</v>
      </c>
      <c r="B38" s="5"/>
      <c r="C38" s="5" t="s">
        <v>50</v>
      </c>
      <c r="D38" s="5" t="s">
        <v>55</v>
      </c>
      <c r="E38">
        <v>28200</v>
      </c>
      <c r="F38" s="5" t="s">
        <v>24</v>
      </c>
      <c r="G38" t="s">
        <v>56</v>
      </c>
      <c r="H38">
        <v>48508</v>
      </c>
      <c r="I38" s="8">
        <v>255</v>
      </c>
      <c r="J38" s="28">
        <v>320</v>
      </c>
      <c r="K38" s="12">
        <f>Tabla3[[#This Row],[Rate 20ft all-in]]*1.05</f>
        <v>267.75</v>
      </c>
      <c r="L38" s="12">
        <f>Tabla3[[#This Row],[Rate 40ft all-in]]*1.05</f>
        <v>336</v>
      </c>
      <c r="M38" s="14" t="str">
        <f>_xlfn.CONCAT(Tabla3[[#This Row],[POL]],Tabla3[[#This Row],[POD]])</f>
        <v>MXZLOKRPUS</v>
      </c>
      <c r="N38" s="24">
        <f>COUNTIF(M:M,Tabla3[[#This Row],[POLPOD]])</f>
        <v>1</v>
      </c>
    </row>
    <row r="39" spans="1:14" x14ac:dyDescent="0.3">
      <c r="A39" s="6">
        <v>1001</v>
      </c>
      <c r="B39" s="6"/>
      <c r="C39" s="6" t="s">
        <v>41</v>
      </c>
      <c r="D39" s="6" t="s">
        <v>57</v>
      </c>
      <c r="E39" t="s">
        <v>43</v>
      </c>
      <c r="F39" s="6" t="s">
        <v>30</v>
      </c>
      <c r="G39" t="s">
        <v>31</v>
      </c>
      <c r="H39">
        <v>83203</v>
      </c>
      <c r="I39" s="9">
        <v>3100</v>
      </c>
      <c r="J39" s="29">
        <v>3600</v>
      </c>
      <c r="K39" s="12">
        <f>Tabla3[[#This Row],[Rate 20ft all-in]]*1.05</f>
        <v>3255</v>
      </c>
      <c r="L39" s="12">
        <f>Tabla3[[#This Row],[Rate 40ft all-in]]*1.05</f>
        <v>3780</v>
      </c>
      <c r="M39" s="14" t="str">
        <f>_xlfn.CONCAT(Tabla3[[#This Row],[POL]],Tabla3[[#This Row],[POD]])</f>
        <v>JPNGOBRPNG</v>
      </c>
      <c r="N39" s="24">
        <f>COUNTIF(M:M,Tabla3[[#This Row],[POLPOD]])</f>
        <v>1</v>
      </c>
    </row>
    <row r="40" spans="1:14" x14ac:dyDescent="0.3">
      <c r="A40" s="5">
        <v>1002</v>
      </c>
      <c r="B40" s="5"/>
      <c r="C40" s="5" t="s">
        <v>41</v>
      </c>
      <c r="D40" s="5" t="s">
        <v>57</v>
      </c>
      <c r="E40" t="s">
        <v>43</v>
      </c>
      <c r="F40" s="5" t="s">
        <v>22</v>
      </c>
      <c r="G40" t="s">
        <v>27</v>
      </c>
      <c r="H40">
        <v>46000</v>
      </c>
      <c r="I40" s="8">
        <v>2450</v>
      </c>
      <c r="J40" s="28">
        <v>3330</v>
      </c>
      <c r="K40" s="12">
        <f>Tabla3[[#This Row],[Rate 20ft all-in]]*1.05</f>
        <v>2572.5</v>
      </c>
      <c r="L40" s="12">
        <f>Tabla3[[#This Row],[Rate 40ft all-in]]*1.05</f>
        <v>3496.5</v>
      </c>
      <c r="M40" s="14" t="str">
        <f>_xlfn.CONCAT(Tabla3[[#This Row],[POL]],Tabla3[[#This Row],[POD]])</f>
        <v>JPNGOESVLC</v>
      </c>
      <c r="N40" s="24">
        <f>COUNTIF(M:M,Tabla3[[#This Row],[POLPOD]])</f>
        <v>1</v>
      </c>
    </row>
    <row r="41" spans="1:14" x14ac:dyDescent="0.3">
      <c r="A41" s="6">
        <v>1003</v>
      </c>
      <c r="B41" s="6"/>
      <c r="C41" s="6" t="s">
        <v>41</v>
      </c>
      <c r="D41" s="6" t="s">
        <v>57</v>
      </c>
      <c r="E41" t="s">
        <v>43</v>
      </c>
      <c r="F41" s="6" t="s">
        <v>24</v>
      </c>
      <c r="G41" t="s">
        <v>56</v>
      </c>
      <c r="H41">
        <v>48508</v>
      </c>
      <c r="I41" s="9">
        <v>480</v>
      </c>
      <c r="J41" s="29">
        <v>700</v>
      </c>
      <c r="K41" s="12">
        <f>Tabla3[[#This Row],[Rate 20ft all-in]]*1.05</f>
        <v>504</v>
      </c>
      <c r="L41" s="12">
        <f>Tabla3[[#This Row],[Rate 40ft all-in]]*1.05</f>
        <v>735</v>
      </c>
      <c r="M41" s="14" t="str">
        <f>_xlfn.CONCAT(Tabla3[[#This Row],[POL]],Tabla3[[#This Row],[POD]])</f>
        <v>JPNGOKRPUS</v>
      </c>
      <c r="N41" s="24">
        <f>COUNTIF(M:M,Tabla3[[#This Row],[POLPOD]])</f>
        <v>1</v>
      </c>
    </row>
    <row r="42" spans="1:14" x14ac:dyDescent="0.3">
      <c r="A42" s="5">
        <v>1005</v>
      </c>
      <c r="B42" s="5"/>
      <c r="C42" s="5" t="s">
        <v>58</v>
      </c>
      <c r="D42" s="5" t="s">
        <v>57</v>
      </c>
      <c r="E42" t="s">
        <v>59</v>
      </c>
      <c r="F42" s="5" t="s">
        <v>17</v>
      </c>
      <c r="G42" t="s">
        <v>60</v>
      </c>
      <c r="H42">
        <v>764501</v>
      </c>
      <c r="I42" s="8">
        <v>1950</v>
      </c>
      <c r="J42" s="28">
        <v>2300</v>
      </c>
      <c r="K42" s="12">
        <f>Tabla3[[#This Row],[Rate 20ft all-in]]*1.05</f>
        <v>2047.5</v>
      </c>
      <c r="L42" s="12">
        <f>Tabla3[[#This Row],[Rate 40ft all-in]]*1.05</f>
        <v>2415</v>
      </c>
      <c r="M42" s="14" t="str">
        <f>_xlfn.CONCAT(Tabla3[[#This Row],[POL]],Tabla3[[#This Row],[POD]])</f>
        <v>JPSMZCOBUN</v>
      </c>
      <c r="N42" s="24">
        <f>COUNTIF(M:M,Tabla3[[#This Row],[POLPOD]])</f>
        <v>1</v>
      </c>
    </row>
    <row r="43" spans="1:14" x14ac:dyDescent="0.3">
      <c r="A43" s="6">
        <v>1006</v>
      </c>
      <c r="B43" s="6"/>
      <c r="C43" s="6" t="s">
        <v>58</v>
      </c>
      <c r="D43" s="6" t="s">
        <v>57</v>
      </c>
      <c r="E43" t="s">
        <v>59</v>
      </c>
      <c r="F43" s="6" t="s">
        <v>61</v>
      </c>
      <c r="G43" t="s">
        <v>62</v>
      </c>
      <c r="H43">
        <v>20000</v>
      </c>
      <c r="I43" s="9">
        <v>2960</v>
      </c>
      <c r="J43" s="29">
        <v>4510</v>
      </c>
      <c r="K43" s="12">
        <f>Tabla3[[#This Row],[Rate 20ft all-in]]*1.05</f>
        <v>3108</v>
      </c>
      <c r="L43" s="12">
        <f>Tabla3[[#This Row],[Rate 40ft all-in]]*1.05</f>
        <v>4735.5</v>
      </c>
      <c r="M43" s="14" t="str">
        <f>_xlfn.CONCAT(Tabla3[[#This Row],[POL]],Tabla3[[#This Row],[POD]])</f>
        <v>JPSMZMACAS</v>
      </c>
      <c r="N43" s="24">
        <f>COUNTIF(M:M,Tabla3[[#This Row],[POLPOD]])</f>
        <v>1</v>
      </c>
    </row>
    <row r="44" spans="1:14" x14ac:dyDescent="0.3">
      <c r="A44" s="5">
        <v>1007</v>
      </c>
      <c r="B44" s="5"/>
      <c r="C44" s="5" t="s">
        <v>58</v>
      </c>
      <c r="D44" s="5" t="s">
        <v>57</v>
      </c>
      <c r="E44" t="s">
        <v>59</v>
      </c>
      <c r="F44" s="5" t="s">
        <v>28</v>
      </c>
      <c r="G44" t="s">
        <v>62</v>
      </c>
      <c r="H44">
        <v>90000</v>
      </c>
      <c r="I44" s="8">
        <v>3385</v>
      </c>
      <c r="J44" s="28">
        <v>4760</v>
      </c>
      <c r="K44" s="12">
        <f>Tabla3[[#This Row],[Rate 20ft all-in]]*1.05</f>
        <v>3554.25</v>
      </c>
      <c r="L44" s="12">
        <f>Tabla3[[#This Row],[Rate 40ft all-in]]*1.05</f>
        <v>4998</v>
      </c>
      <c r="M44" s="14" t="str">
        <f>_xlfn.CONCAT(Tabla3[[#This Row],[POL]],Tabla3[[#This Row],[POD]])</f>
        <v>JPSMZMAPTM</v>
      </c>
      <c r="N44" s="24">
        <f>COUNTIF(M:M,Tabla3[[#This Row],[POLPOD]])</f>
        <v>1</v>
      </c>
    </row>
    <row r="45" spans="1:14" x14ac:dyDescent="0.3">
      <c r="A45" s="6">
        <v>1008</v>
      </c>
      <c r="B45" s="6"/>
      <c r="C45" s="6" t="s">
        <v>58</v>
      </c>
      <c r="D45" s="6" t="s">
        <v>57</v>
      </c>
      <c r="E45" t="s">
        <v>59</v>
      </c>
      <c r="F45" s="6" t="s">
        <v>33</v>
      </c>
      <c r="G45" t="s">
        <v>34</v>
      </c>
      <c r="H45">
        <v>900900</v>
      </c>
      <c r="I45" s="9">
        <v>2760</v>
      </c>
      <c r="J45" s="29">
        <v>3920</v>
      </c>
      <c r="K45" s="12">
        <f>Tabla3[[#This Row],[Rate 20ft all-in]]*1.05</f>
        <v>2898</v>
      </c>
      <c r="L45" s="12">
        <f>Tabla3[[#This Row],[Rate 40ft all-in]]*1.05</f>
        <v>4116</v>
      </c>
      <c r="M45" s="14" t="str">
        <f>_xlfn.CONCAT(Tabla3[[#This Row],[POL]],Tabla3[[#This Row],[POD]])</f>
        <v>JPSMZROCND</v>
      </c>
      <c r="N45" s="24">
        <f>COUNTIF(M:M,Tabla3[[#This Row],[POLPOD]])</f>
        <v>1</v>
      </c>
    </row>
    <row r="46" spans="1:14" x14ac:dyDescent="0.3">
      <c r="A46" s="5">
        <v>1009</v>
      </c>
      <c r="B46" s="5"/>
      <c r="C46" s="5" t="s">
        <v>58</v>
      </c>
      <c r="D46" s="5" t="s">
        <v>57</v>
      </c>
      <c r="E46" t="s">
        <v>59</v>
      </c>
      <c r="F46" s="5" t="s">
        <v>63</v>
      </c>
      <c r="G46" t="s">
        <v>64</v>
      </c>
      <c r="H46">
        <v>6000</v>
      </c>
      <c r="I46" s="8">
        <v>2375</v>
      </c>
      <c r="J46" s="28">
        <v>3218</v>
      </c>
      <c r="K46" s="12">
        <f>Tabla3[[#This Row],[Rate 20ft all-in]]*1.05</f>
        <v>2493.75</v>
      </c>
      <c r="L46" s="12">
        <f>Tabla3[[#This Row],[Rate 40ft all-in]]*1.05</f>
        <v>3378.9</v>
      </c>
      <c r="M46" s="14" t="str">
        <f>_xlfn.CONCAT(Tabla3[[#This Row],[POL]],Tabla3[[#This Row],[POD]])</f>
        <v>JPSMZSIKOP</v>
      </c>
      <c r="N46" s="24">
        <f>COUNTIF(M:M,Tabla3[[#This Row],[POLPOD]])</f>
        <v>1</v>
      </c>
    </row>
    <row r="47" spans="1:14" x14ac:dyDescent="0.3">
      <c r="A47" s="6">
        <v>1010</v>
      </c>
      <c r="B47" s="6"/>
      <c r="C47" s="6" t="s">
        <v>58</v>
      </c>
      <c r="D47" s="6" t="s">
        <v>57</v>
      </c>
      <c r="E47" t="s">
        <v>59</v>
      </c>
      <c r="F47" s="6" t="s">
        <v>65</v>
      </c>
      <c r="G47" t="s">
        <v>36</v>
      </c>
      <c r="H47">
        <v>41000</v>
      </c>
      <c r="I47" s="9">
        <v>3083</v>
      </c>
      <c r="J47" s="29">
        <v>4289</v>
      </c>
      <c r="K47" s="12">
        <f>Tabla3[[#This Row],[Rate 20ft all-in]]*1.05</f>
        <v>3237.15</v>
      </c>
      <c r="L47" s="12">
        <f>Tabla3[[#This Row],[Rate 40ft all-in]]*1.05</f>
        <v>4503.45</v>
      </c>
      <c r="M47" s="14" t="str">
        <f>_xlfn.CONCAT(Tabla3[[#This Row],[POL]],Tabla3[[#This Row],[POD]])</f>
        <v>JPSMZTRIZT</v>
      </c>
      <c r="N47" s="24">
        <f>COUNTIF(M:M,Tabla3[[#This Row],[POLPOD]])</f>
        <v>1</v>
      </c>
    </row>
    <row r="48" spans="1:14" x14ac:dyDescent="0.3">
      <c r="A48" s="5">
        <v>1011</v>
      </c>
      <c r="B48" s="5"/>
      <c r="C48" s="5" t="s">
        <v>58</v>
      </c>
      <c r="D48" s="5" t="s">
        <v>57</v>
      </c>
      <c r="E48" t="s">
        <v>59</v>
      </c>
      <c r="F48" s="5" t="s">
        <v>24</v>
      </c>
      <c r="G48" t="s">
        <v>56</v>
      </c>
      <c r="H48">
        <v>48508</v>
      </c>
      <c r="I48" s="8">
        <v>367</v>
      </c>
      <c r="J48" s="28">
        <v>640</v>
      </c>
      <c r="K48" s="12">
        <f>Tabla3[[#This Row],[Rate 20ft all-in]]*1.05</f>
        <v>385.35</v>
      </c>
      <c r="L48" s="12">
        <f>Tabla3[[#This Row],[Rate 40ft all-in]]*1.05</f>
        <v>672</v>
      </c>
      <c r="M48" s="14" t="str">
        <f>_xlfn.CONCAT(Tabla3[[#This Row],[POL]],Tabla3[[#This Row],[POD]])</f>
        <v>JPSMZKRPUS</v>
      </c>
      <c r="N48" s="24">
        <f>COUNTIF(M:M,Tabla3[[#This Row],[POLPOD]])</f>
        <v>1</v>
      </c>
    </row>
    <row r="49" spans="1:14" x14ac:dyDescent="0.3">
      <c r="A49" s="6">
        <v>1012</v>
      </c>
      <c r="B49" s="6"/>
      <c r="C49" s="6" t="s">
        <v>58</v>
      </c>
      <c r="D49" s="6" t="s">
        <v>57</v>
      </c>
      <c r="E49" t="s">
        <v>59</v>
      </c>
      <c r="F49" s="6" t="s">
        <v>30</v>
      </c>
      <c r="G49" t="s">
        <v>31</v>
      </c>
      <c r="H49">
        <v>83203</v>
      </c>
      <c r="I49" s="9">
        <v>3100</v>
      </c>
      <c r="J49" s="29">
        <v>3600</v>
      </c>
      <c r="K49" s="12">
        <f>Tabla3[[#This Row],[Rate 20ft all-in]]*1.05</f>
        <v>3255</v>
      </c>
      <c r="L49" s="12">
        <f>Tabla3[[#This Row],[Rate 40ft all-in]]*1.05</f>
        <v>3780</v>
      </c>
      <c r="M49" s="14" t="str">
        <f>_xlfn.CONCAT(Tabla3[[#This Row],[POL]],Tabla3[[#This Row],[POD]])</f>
        <v>JPSMZBRPNG</v>
      </c>
      <c r="N49" s="24">
        <f>COUNTIF(M:M,Tabla3[[#This Row],[POLPOD]])</f>
        <v>1</v>
      </c>
    </row>
    <row r="50" spans="1:14" x14ac:dyDescent="0.3">
      <c r="A50" s="5">
        <v>1014</v>
      </c>
      <c r="B50" s="5"/>
      <c r="C50" s="5" t="s">
        <v>47</v>
      </c>
      <c r="D50" s="5" t="s">
        <v>55</v>
      </c>
      <c r="E50">
        <v>89600</v>
      </c>
      <c r="F50" s="5" t="s">
        <v>66</v>
      </c>
      <c r="G50" t="s">
        <v>60</v>
      </c>
      <c r="H50">
        <v>130000</v>
      </c>
      <c r="I50" s="8">
        <v>600</v>
      </c>
      <c r="J50" s="28">
        <v>520</v>
      </c>
      <c r="K50" s="12">
        <f>Tabla3[[#This Row],[Rate 20ft all-in]]*1.05</f>
        <v>630</v>
      </c>
      <c r="L50" s="12">
        <f>Tabla3[[#This Row],[Rate 40ft all-in]]*1.05</f>
        <v>546</v>
      </c>
      <c r="M50" s="14" t="str">
        <f>_xlfn.CONCAT(Tabla3[[#This Row],[POL]],Tabla3[[#This Row],[POD]])</f>
        <v>MXATMCOCTG</v>
      </c>
      <c r="N50" s="24">
        <f>COUNTIF(M:M,Tabla3[[#This Row],[POLPOD]])</f>
        <v>1</v>
      </c>
    </row>
    <row r="51" spans="1:14" x14ac:dyDescent="0.3">
      <c r="A51" s="6">
        <v>1015</v>
      </c>
      <c r="B51" s="6"/>
      <c r="C51" s="6" t="s">
        <v>47</v>
      </c>
      <c r="D51" s="6" t="s">
        <v>55</v>
      </c>
      <c r="E51">
        <v>89600</v>
      </c>
      <c r="F51" s="6" t="s">
        <v>30</v>
      </c>
      <c r="G51" t="s">
        <v>31</v>
      </c>
      <c r="H51">
        <v>83203</v>
      </c>
      <c r="I51" s="9">
        <v>172</v>
      </c>
      <c r="J51" s="29">
        <v>172</v>
      </c>
      <c r="K51" s="12">
        <f>Tabla3[[#This Row],[Rate 20ft all-in]]*1.05</f>
        <v>180.6</v>
      </c>
      <c r="L51" s="12">
        <f>Tabla3[[#This Row],[Rate 40ft all-in]]*1.05</f>
        <v>180.6</v>
      </c>
      <c r="M51" s="14" t="str">
        <f>_xlfn.CONCAT(Tabla3[[#This Row],[POL]],Tabla3[[#This Row],[POD]])</f>
        <v>MXATMBRPNG</v>
      </c>
      <c r="N51" s="24">
        <f>COUNTIF(M:M,Tabla3[[#This Row],[POLPOD]])</f>
        <v>1</v>
      </c>
    </row>
    <row r="52" spans="1:14" x14ac:dyDescent="0.3">
      <c r="A52" s="5">
        <v>1030</v>
      </c>
      <c r="B52" s="5"/>
      <c r="C52" s="5" t="s">
        <v>58</v>
      </c>
      <c r="D52" s="5" t="s">
        <v>57</v>
      </c>
      <c r="E52" t="s">
        <v>59</v>
      </c>
      <c r="F52" s="5" t="s">
        <v>13</v>
      </c>
      <c r="G52" t="s">
        <v>67</v>
      </c>
      <c r="H52">
        <v>76600</v>
      </c>
      <c r="I52" s="8" t="s">
        <v>68</v>
      </c>
      <c r="J52" s="28" t="s">
        <v>68</v>
      </c>
      <c r="K52" s="12" t="s">
        <v>68</v>
      </c>
      <c r="L52" s="12" t="s">
        <v>68</v>
      </c>
      <c r="M52" s="14" t="str">
        <f>_xlfn.CONCAT(Tabla3[[#This Row],[POL]],Tabla3[[#This Row],[POD]])</f>
        <v>JPSMZFRLEH</v>
      </c>
      <c r="N52" s="24">
        <f>COUNTIF(M:M,Tabla3[[#This Row],[POLPOD]])</f>
        <v>1</v>
      </c>
    </row>
    <row r="53" spans="1:14" x14ac:dyDescent="0.3">
      <c r="A53" s="6">
        <v>1032</v>
      </c>
      <c r="B53" s="6"/>
      <c r="C53" s="6" t="s">
        <v>44</v>
      </c>
      <c r="D53" s="6" t="s">
        <v>57</v>
      </c>
      <c r="E53" t="s">
        <v>45</v>
      </c>
      <c r="F53" s="6" t="s">
        <v>26</v>
      </c>
      <c r="G53" t="s">
        <v>27</v>
      </c>
      <c r="H53">
        <v>11200</v>
      </c>
      <c r="I53" s="9">
        <v>2857</v>
      </c>
      <c r="J53" s="29">
        <v>3735</v>
      </c>
      <c r="K53" s="12">
        <f>Tabla3[[#This Row],[Rate 20ft all-in]]*1.05</f>
        <v>2999.85</v>
      </c>
      <c r="L53" s="12">
        <f>Tabla3[[#This Row],[Rate 40ft all-in]]*1.05</f>
        <v>3921.75</v>
      </c>
      <c r="M53" s="14" t="str">
        <f>_xlfn.CONCAT(Tabla3[[#This Row],[POL]],Tabla3[[#This Row],[POD]])</f>
        <v>JPYOKESALG</v>
      </c>
      <c r="N53" s="24">
        <f>COUNTIF(M:M,Tabla3[[#This Row],[POLPOD]])</f>
        <v>1</v>
      </c>
    </row>
    <row r="54" spans="1:14" x14ac:dyDescent="0.3">
      <c r="A54" s="5">
        <v>1034</v>
      </c>
      <c r="B54" s="5"/>
      <c r="C54" s="5" t="s">
        <v>58</v>
      </c>
      <c r="D54" s="5" t="s">
        <v>57</v>
      </c>
      <c r="E54" t="s">
        <v>59</v>
      </c>
      <c r="F54" s="5" t="s">
        <v>22</v>
      </c>
      <c r="G54" t="s">
        <v>27</v>
      </c>
      <c r="H54">
        <v>46000</v>
      </c>
      <c r="I54" s="8">
        <v>2450</v>
      </c>
      <c r="J54" s="28">
        <v>3330</v>
      </c>
      <c r="K54" s="12">
        <f>Tabla3[[#This Row],[Rate 20ft all-in]]*1.05</f>
        <v>2572.5</v>
      </c>
      <c r="L54" s="12">
        <f>Tabla3[[#This Row],[Rate 40ft all-in]]*1.05</f>
        <v>3496.5</v>
      </c>
      <c r="M54" s="14" t="str">
        <f>_xlfn.CONCAT(Tabla3[[#This Row],[POL]],Tabla3[[#This Row],[POD]])</f>
        <v>JPSMZESVLC</v>
      </c>
      <c r="N54" s="24">
        <f>COUNTIF(M:M,Tabla3[[#This Row],[POLPOD]])</f>
        <v>1</v>
      </c>
    </row>
    <row r="55" spans="1:14" x14ac:dyDescent="0.3">
      <c r="A55" s="6">
        <v>1036</v>
      </c>
      <c r="B55" s="6"/>
      <c r="C55" s="6" t="s">
        <v>47</v>
      </c>
      <c r="D55" s="6" t="s">
        <v>55</v>
      </c>
      <c r="E55">
        <v>89600</v>
      </c>
      <c r="F55" s="6" t="s">
        <v>22</v>
      </c>
      <c r="G55" t="s">
        <v>27</v>
      </c>
      <c r="H55">
        <v>46000</v>
      </c>
      <c r="I55" s="9">
        <v>960</v>
      </c>
      <c r="J55" s="29">
        <v>1220</v>
      </c>
      <c r="K55" s="12">
        <f>Tabla3[[#This Row],[Rate 20ft all-in]]*1.05</f>
        <v>1008</v>
      </c>
      <c r="L55" s="12">
        <f>Tabla3[[#This Row],[Rate 40ft all-in]]*1.05</f>
        <v>1281</v>
      </c>
      <c r="M55" s="14" t="str">
        <f>_xlfn.CONCAT(Tabla3[[#This Row],[POL]],Tabla3[[#This Row],[POD]])</f>
        <v>MXATMESVLC</v>
      </c>
      <c r="N55" s="24">
        <f>COUNTIF(M:M,Tabla3[[#This Row],[POLPOD]])</f>
        <v>1</v>
      </c>
    </row>
    <row r="56" spans="1:14" x14ac:dyDescent="0.3">
      <c r="A56" s="5">
        <v>1037</v>
      </c>
      <c r="B56" s="5"/>
      <c r="C56" s="5" t="s">
        <v>58</v>
      </c>
      <c r="D56" s="5" t="s">
        <v>57</v>
      </c>
      <c r="E56" t="s">
        <v>59</v>
      </c>
      <c r="F56" s="5" t="s">
        <v>53</v>
      </c>
      <c r="G56" t="s">
        <v>54</v>
      </c>
      <c r="H56">
        <v>1000</v>
      </c>
      <c r="I56" s="8">
        <v>3555</v>
      </c>
      <c r="J56" s="28">
        <v>4075</v>
      </c>
      <c r="K56" s="12">
        <f>Tabla3[[#This Row],[Rate 20ft all-in]]*1.05</f>
        <v>3732.75</v>
      </c>
      <c r="L56" s="12">
        <f>Tabla3[[#This Row],[Rate 40ft all-in]]*1.05</f>
        <v>4278.75</v>
      </c>
      <c r="M56" s="14" t="str">
        <f>_xlfn.CONCAT(Tabla3[[#This Row],[POL]],Tabla3[[#This Row],[POD]])</f>
        <v>JPSMZARBUE</v>
      </c>
      <c r="N56" s="24">
        <f>COUNTIF(M:M,Tabla3[[#This Row],[POLPOD]])</f>
        <v>1</v>
      </c>
    </row>
    <row r="57" spans="1:14" x14ac:dyDescent="0.3">
      <c r="A57" s="6">
        <v>1039</v>
      </c>
      <c r="B57" s="6"/>
      <c r="C57" s="6" t="s">
        <v>39</v>
      </c>
      <c r="D57" s="6" t="s">
        <v>40</v>
      </c>
      <c r="E57">
        <v>200000</v>
      </c>
      <c r="F57" s="6" t="s">
        <v>22</v>
      </c>
      <c r="G57" t="s">
        <v>27</v>
      </c>
      <c r="H57">
        <v>46000</v>
      </c>
      <c r="I57" s="9">
        <v>2270</v>
      </c>
      <c r="J57" s="29">
        <v>2980</v>
      </c>
      <c r="K57" s="12">
        <f>Tabla3[[#This Row],[Rate 20ft all-in]]*1.05</f>
        <v>2383.5</v>
      </c>
      <c r="L57" s="12">
        <f>Tabla3[[#This Row],[Rate 40ft all-in]]*1.05</f>
        <v>3129</v>
      </c>
      <c r="M57" s="14" t="str">
        <f>_xlfn.CONCAT(Tabla3[[#This Row],[POL]],Tabla3[[#This Row],[POD]])</f>
        <v>CNSHAESVLC</v>
      </c>
      <c r="N57" s="24">
        <f>COUNTIF(M:M,Tabla3[[#This Row],[POLPOD]])</f>
        <v>2</v>
      </c>
    </row>
    <row r="58" spans="1:14" x14ac:dyDescent="0.3">
      <c r="A58" s="5">
        <v>1040</v>
      </c>
      <c r="B58" s="5"/>
      <c r="C58" s="5" t="s">
        <v>58</v>
      </c>
      <c r="D58" s="5" t="s">
        <v>57</v>
      </c>
      <c r="E58" t="s">
        <v>59</v>
      </c>
      <c r="F58" s="5" t="s">
        <v>69</v>
      </c>
      <c r="G58" t="s">
        <v>70</v>
      </c>
      <c r="H58">
        <v>600001</v>
      </c>
      <c r="I58" s="8" t="s">
        <v>68</v>
      </c>
      <c r="J58" s="28" t="s">
        <v>68</v>
      </c>
      <c r="K58" s="12" t="s">
        <v>68</v>
      </c>
      <c r="L58" s="12" t="s">
        <v>68</v>
      </c>
      <c r="M58" s="14" t="str">
        <f>_xlfn.CONCAT(Tabla3[[#This Row],[POL]],Tabla3[[#This Row],[POD]])</f>
        <v>JPSMZINMAA</v>
      </c>
      <c r="N58" s="24">
        <f>COUNTIF(M:M,Tabla3[[#This Row],[POLPOD]])</f>
        <v>1</v>
      </c>
    </row>
    <row r="59" spans="1:14" x14ac:dyDescent="0.3">
      <c r="A59" s="6">
        <v>1063</v>
      </c>
      <c r="B59" s="6"/>
      <c r="C59" s="6" t="s">
        <v>41</v>
      </c>
      <c r="D59" s="6" t="s">
        <v>57</v>
      </c>
      <c r="E59" t="s">
        <v>43</v>
      </c>
      <c r="F59" s="6" t="s">
        <v>65</v>
      </c>
      <c r="G59" t="s">
        <v>36</v>
      </c>
      <c r="H59">
        <v>41000</v>
      </c>
      <c r="I59" s="9">
        <v>2570</v>
      </c>
      <c r="J59" s="29">
        <v>3350</v>
      </c>
      <c r="K59" s="12">
        <f>Tabla3[[#This Row],[Rate 20ft all-in]]*1.05</f>
        <v>2698.5</v>
      </c>
      <c r="L59" s="12">
        <f>Tabla3[[#This Row],[Rate 40ft all-in]]*1.05</f>
        <v>3517.5</v>
      </c>
      <c r="M59" s="14" t="str">
        <f>_xlfn.CONCAT(Tabla3[[#This Row],[POL]],Tabla3[[#This Row],[POD]])</f>
        <v>JPNGOTRIZT</v>
      </c>
      <c r="N59" s="24">
        <f>COUNTIF(M:M,Tabla3[[#This Row],[POLPOD]])</f>
        <v>1</v>
      </c>
    </row>
    <row r="60" spans="1:14" x14ac:dyDescent="0.3">
      <c r="A60" s="5">
        <v>3</v>
      </c>
      <c r="B60" s="5"/>
      <c r="C60" s="5" t="s">
        <v>28</v>
      </c>
      <c r="D60" s="5" t="s">
        <v>29</v>
      </c>
      <c r="E60">
        <v>90000</v>
      </c>
      <c r="F60" s="5" t="s">
        <v>35</v>
      </c>
      <c r="G60" t="s">
        <v>36</v>
      </c>
      <c r="H60">
        <v>16600</v>
      </c>
      <c r="I60" s="8">
        <v>795</v>
      </c>
      <c r="J60" s="28">
        <v>739</v>
      </c>
      <c r="K60" s="12">
        <f>Tabla3[[#This Row],[Rate 20ft all-in]]*1.05</f>
        <v>834.75</v>
      </c>
      <c r="L60" s="12">
        <f>Tabla3[[#This Row],[Rate 40ft all-in]]*1.05</f>
        <v>775.95</v>
      </c>
      <c r="M60" s="14" t="str">
        <f>_xlfn.CONCAT(Tabla3[[#This Row],[POL]],Tabla3[[#This Row],[POD]])</f>
        <v>MAPTMTRGEM</v>
      </c>
      <c r="N60" s="24">
        <f>COUNTIF(M:M,Tabla3[[#This Row],[POLPOD]])</f>
        <v>1</v>
      </c>
    </row>
    <row r="61" spans="1:14" x14ac:dyDescent="0.3">
      <c r="A61" s="6">
        <v>21</v>
      </c>
      <c r="B61" s="6"/>
      <c r="C61" s="6" t="s">
        <v>35</v>
      </c>
      <c r="D61" s="6" t="s">
        <v>37</v>
      </c>
      <c r="E61">
        <v>16600</v>
      </c>
      <c r="F61" s="6" t="s">
        <v>28</v>
      </c>
      <c r="G61" t="s">
        <v>62</v>
      </c>
      <c r="H61">
        <v>90000</v>
      </c>
      <c r="I61" s="9" t="s">
        <v>68</v>
      </c>
      <c r="J61" s="29" t="s">
        <v>68</v>
      </c>
      <c r="K61" s="12" t="s">
        <v>68</v>
      </c>
      <c r="L61" s="12" t="s">
        <v>68</v>
      </c>
      <c r="M61" s="14" t="str">
        <f>_xlfn.CONCAT(Tabla3[[#This Row],[POL]],Tabla3[[#This Row],[POD]])</f>
        <v>TRGEMMAPTM</v>
      </c>
      <c r="N61" s="24">
        <f>COUNTIF(M:M,Tabla3[[#This Row],[POLPOD]])</f>
        <v>1</v>
      </c>
    </row>
    <row r="62" spans="1:14" x14ac:dyDescent="0.3">
      <c r="A62" s="5">
        <v>95</v>
      </c>
      <c r="B62" s="5"/>
      <c r="C62" s="5" t="s">
        <v>53</v>
      </c>
      <c r="D62" s="5" t="s">
        <v>71</v>
      </c>
      <c r="E62" s="5">
        <v>1000</v>
      </c>
      <c r="F62" s="5" t="s">
        <v>13</v>
      </c>
      <c r="G62" t="s">
        <v>67</v>
      </c>
      <c r="H62">
        <v>76600</v>
      </c>
      <c r="I62" s="8" t="s">
        <v>68</v>
      </c>
      <c r="J62" s="28" t="s">
        <v>68</v>
      </c>
      <c r="K62" s="12" t="s">
        <v>68</v>
      </c>
      <c r="L62" s="12" t="s">
        <v>68</v>
      </c>
      <c r="M62" s="14" t="str">
        <f>_xlfn.CONCAT(Tabla3[[#This Row],[POL]],Tabla3[[#This Row],[POD]])</f>
        <v>ARBUEFRLEH</v>
      </c>
      <c r="N62" s="24">
        <f>COUNTIF(M:M,Tabla3[[#This Row],[POLPOD]])</f>
        <v>1</v>
      </c>
    </row>
    <row r="63" spans="1:14" x14ac:dyDescent="0.3">
      <c r="A63" s="6">
        <v>614</v>
      </c>
      <c r="B63" s="6"/>
      <c r="C63" s="6" t="s">
        <v>61</v>
      </c>
      <c r="D63" s="6" t="s">
        <v>29</v>
      </c>
      <c r="E63">
        <v>20000</v>
      </c>
      <c r="F63" s="6" t="s">
        <v>35</v>
      </c>
      <c r="G63" t="s">
        <v>36</v>
      </c>
      <c r="H63">
        <v>16600</v>
      </c>
      <c r="I63" s="9">
        <v>819</v>
      </c>
      <c r="J63" s="29">
        <v>904</v>
      </c>
      <c r="K63" s="12">
        <f>Tabla3[[#This Row],[Rate 20ft all-in]]*1.05</f>
        <v>859.95</v>
      </c>
      <c r="L63" s="12">
        <f>Tabla3[[#This Row],[Rate 40ft all-in]]*1.05</f>
        <v>949.2</v>
      </c>
      <c r="M63" s="14" t="str">
        <f>_xlfn.CONCAT(Tabla3[[#This Row],[POL]],Tabla3[[#This Row],[POD]])</f>
        <v>MACASTRGEM</v>
      </c>
      <c r="N63" s="24">
        <f>COUNTIF(M:M,Tabla3[[#This Row],[POLPOD]])</f>
        <v>1</v>
      </c>
    </row>
    <row r="64" spans="1:14" x14ac:dyDescent="0.3">
      <c r="A64" s="5">
        <v>872</v>
      </c>
      <c r="B64" s="5"/>
      <c r="C64" s="5" t="s">
        <v>65</v>
      </c>
      <c r="D64" s="5" t="s">
        <v>37</v>
      </c>
      <c r="E64" s="5">
        <v>41000</v>
      </c>
      <c r="F64" s="5" t="s">
        <v>26</v>
      </c>
      <c r="G64" t="s">
        <v>27</v>
      </c>
      <c r="H64">
        <v>11200</v>
      </c>
      <c r="I64" s="8" t="s">
        <v>68</v>
      </c>
      <c r="J64" s="28" t="s">
        <v>68</v>
      </c>
      <c r="K64" s="12" t="s">
        <v>68</v>
      </c>
      <c r="L64" s="12" t="s">
        <v>68</v>
      </c>
      <c r="M64" s="14" t="str">
        <f>_xlfn.CONCAT(Tabla3[[#This Row],[POL]],Tabla3[[#This Row],[POD]])</f>
        <v>TRIZTESALG</v>
      </c>
      <c r="N64" s="24">
        <f>COUNTIF(M:M,Tabla3[[#This Row],[POLPOD]])</f>
        <v>1</v>
      </c>
    </row>
    <row r="65" spans="1:14" x14ac:dyDescent="0.3">
      <c r="A65" s="6">
        <v>886</v>
      </c>
      <c r="B65" s="6"/>
      <c r="C65" s="6" t="s">
        <v>44</v>
      </c>
      <c r="D65" s="6" t="s">
        <v>57</v>
      </c>
      <c r="E65" t="s">
        <v>45</v>
      </c>
      <c r="F65" s="6" t="s">
        <v>51</v>
      </c>
      <c r="G65" t="s">
        <v>72</v>
      </c>
      <c r="H65">
        <v>4450</v>
      </c>
      <c r="I65" s="9" t="s">
        <v>68</v>
      </c>
      <c r="J65" s="29" t="s">
        <v>68</v>
      </c>
      <c r="K65" s="12" t="s">
        <v>68</v>
      </c>
      <c r="L65" s="12" t="s">
        <v>68</v>
      </c>
      <c r="M65" s="14" t="str">
        <f>_xlfn.CONCAT(Tabla3[[#This Row],[POL]],Tabla3[[#This Row],[POD]])</f>
        <v>JPYOKPTLEI</v>
      </c>
      <c r="N65" s="24">
        <f>COUNTIF(M:M,Tabla3[[#This Row],[POLPOD]])</f>
        <v>1</v>
      </c>
    </row>
    <row r="66" spans="1:14" x14ac:dyDescent="0.3">
      <c r="A66" s="5">
        <v>905</v>
      </c>
      <c r="B66" s="5"/>
      <c r="C66" s="5" t="s">
        <v>24</v>
      </c>
      <c r="D66" s="5" t="s">
        <v>25</v>
      </c>
      <c r="E66">
        <v>48508</v>
      </c>
      <c r="F66" s="5" t="s">
        <v>13</v>
      </c>
      <c r="G66" t="s">
        <v>67</v>
      </c>
      <c r="H66">
        <v>76600</v>
      </c>
      <c r="I66" s="8" t="s">
        <v>68</v>
      </c>
      <c r="J66" s="28" t="s">
        <v>68</v>
      </c>
      <c r="K66" s="12" t="s">
        <v>68</v>
      </c>
      <c r="L66" s="12" t="s">
        <v>68</v>
      </c>
      <c r="M66" s="14" t="str">
        <f>_xlfn.CONCAT(Tabla3[[#This Row],[POL]],Tabla3[[#This Row],[POD]])</f>
        <v>KRPUSFRLEH</v>
      </c>
      <c r="N66" s="24">
        <f>COUNTIF(M:M,Tabla3[[#This Row],[POLPOD]])</f>
        <v>1</v>
      </c>
    </row>
    <row r="67" spans="1:14" x14ac:dyDescent="0.3">
      <c r="A67" s="6">
        <v>911</v>
      </c>
      <c r="B67" s="6"/>
      <c r="C67" s="6" t="s">
        <v>73</v>
      </c>
      <c r="D67" s="6" t="s">
        <v>20</v>
      </c>
      <c r="E67" s="6">
        <v>370210</v>
      </c>
      <c r="F67" s="6" t="s">
        <v>13</v>
      </c>
      <c r="G67" t="s">
        <v>67</v>
      </c>
      <c r="H67">
        <v>76600</v>
      </c>
      <c r="I67" s="9" t="s">
        <v>68</v>
      </c>
      <c r="J67" s="29" t="s">
        <v>68</v>
      </c>
      <c r="K67" s="12" t="s">
        <v>68</v>
      </c>
      <c r="L67" s="12" t="s">
        <v>68</v>
      </c>
      <c r="M67" s="14" t="str">
        <f>_xlfn.CONCAT(Tabla3[[#This Row],[POL]],Tabla3[[#This Row],[POD]])</f>
        <v>INKATFRLEH</v>
      </c>
      <c r="N67" s="24">
        <f>COUNTIF(M:M,Tabla3[[#This Row],[POLPOD]])</f>
        <v>1</v>
      </c>
    </row>
    <row r="68" spans="1:14" x14ac:dyDescent="0.3">
      <c r="A68" s="5">
        <v>922</v>
      </c>
      <c r="B68" s="5"/>
      <c r="C68" s="5" t="s">
        <v>21</v>
      </c>
      <c r="D68" s="5" t="s">
        <v>20</v>
      </c>
      <c r="E68">
        <v>400707</v>
      </c>
      <c r="F68" s="5" t="s">
        <v>13</v>
      </c>
      <c r="G68" t="s">
        <v>67</v>
      </c>
      <c r="H68">
        <v>76600</v>
      </c>
      <c r="I68" s="8" t="s">
        <v>68</v>
      </c>
      <c r="J68" s="28" t="s">
        <v>68</v>
      </c>
      <c r="K68" s="12" t="s">
        <v>68</v>
      </c>
      <c r="L68" s="12" t="s">
        <v>68</v>
      </c>
      <c r="M68" s="14" t="str">
        <f>_xlfn.CONCAT(Tabla3[[#This Row],[POL]],Tabla3[[#This Row],[POD]])</f>
        <v>INNSAFRLEH</v>
      </c>
      <c r="N68" s="24">
        <f>COUNTIF(M:M,Tabla3[[#This Row],[POLPOD]])</f>
        <v>1</v>
      </c>
    </row>
    <row r="69" spans="1:14" x14ac:dyDescent="0.3">
      <c r="A69" s="6">
        <v>924</v>
      </c>
      <c r="B69" s="6"/>
      <c r="C69" s="6" t="s">
        <v>28</v>
      </c>
      <c r="D69" s="6" t="s">
        <v>29</v>
      </c>
      <c r="E69">
        <v>90000</v>
      </c>
      <c r="F69" s="6" t="s">
        <v>33</v>
      </c>
      <c r="G69" t="s">
        <v>34</v>
      </c>
      <c r="H69">
        <v>900900</v>
      </c>
      <c r="I69" s="9">
        <v>762</v>
      </c>
      <c r="J69" s="29">
        <v>749</v>
      </c>
      <c r="K69" s="12">
        <f>Tabla3[[#This Row],[Rate 20ft all-in]]*1.05</f>
        <v>800.1</v>
      </c>
      <c r="L69" s="12">
        <f>Tabla3[[#This Row],[Rate 40ft all-in]]*1.05</f>
        <v>786.45</v>
      </c>
      <c r="M69" s="14" t="str">
        <f>_xlfn.CONCAT(Tabla3[[#This Row],[POL]],Tabla3[[#This Row],[POD]])</f>
        <v>MAPTMROCND</v>
      </c>
      <c r="N69" s="24">
        <f>COUNTIF(M:M,Tabla3[[#This Row],[POLPOD]])</f>
        <v>1</v>
      </c>
    </row>
    <row r="70" spans="1:14" x14ac:dyDescent="0.3">
      <c r="A70" s="5">
        <v>63</v>
      </c>
      <c r="B70" s="5"/>
      <c r="C70" s="5" t="s">
        <v>74</v>
      </c>
      <c r="D70" s="5" t="s">
        <v>75</v>
      </c>
      <c r="E70" s="5">
        <v>80100</v>
      </c>
      <c r="F70" s="5" t="s">
        <v>24</v>
      </c>
      <c r="G70" t="s">
        <v>56</v>
      </c>
      <c r="H70">
        <v>48508</v>
      </c>
      <c r="I70" s="8">
        <v>1120</v>
      </c>
      <c r="J70" s="28">
        <v>1369</v>
      </c>
      <c r="K70" s="12">
        <f>Tabla3[[#This Row],[Rate 20ft all-in]]*1.05</f>
        <v>1176</v>
      </c>
      <c r="L70" s="12">
        <f>Tabla3[[#This Row],[Rate 40ft all-in]]*1.05</f>
        <v>1437.45</v>
      </c>
      <c r="M70" s="14" t="str">
        <f>_xlfn.CONCAT(Tabla3[[#This Row],[POL]],Tabla3[[#This Row],[POD]])</f>
        <v>ITNAPKRPUS</v>
      </c>
      <c r="N70" s="24">
        <f>COUNTIF(M:M,Tabla3[[#This Row],[POLPOD]])</f>
        <v>1</v>
      </c>
    </row>
    <row r="71" spans="1:14" x14ac:dyDescent="0.3">
      <c r="A71" s="6">
        <v>15</v>
      </c>
      <c r="B71" s="6"/>
      <c r="C71" s="6" t="s">
        <v>15</v>
      </c>
      <c r="D71" s="6" t="s">
        <v>49</v>
      </c>
      <c r="E71">
        <v>2660000</v>
      </c>
      <c r="F71" s="6" t="s">
        <v>73</v>
      </c>
      <c r="G71" t="s">
        <v>70</v>
      </c>
      <c r="H71">
        <v>370210</v>
      </c>
      <c r="I71" s="9" t="s">
        <v>68</v>
      </c>
      <c r="J71" s="29" t="s">
        <v>68</v>
      </c>
      <c r="K71" s="12" t="s">
        <v>68</v>
      </c>
      <c r="L71" s="12" t="s">
        <v>68</v>
      </c>
      <c r="M71" s="14" t="str">
        <f>_xlfn.CONCAT(Tabla3[[#This Row],[POL]],Tabla3[[#This Row],[POD]])</f>
        <v>CLSAIINKAT</v>
      </c>
      <c r="N71" s="24">
        <f>COUNTIF(M:M,Tabla3[[#This Row],[POLPOD]])</f>
        <v>1</v>
      </c>
    </row>
    <row r="72" spans="1:14" x14ac:dyDescent="0.3">
      <c r="A72" s="5">
        <v>175</v>
      </c>
      <c r="B72" s="5"/>
      <c r="C72" s="5" t="s">
        <v>76</v>
      </c>
      <c r="D72" s="5" t="s">
        <v>49</v>
      </c>
      <c r="E72" s="5">
        <v>2340000</v>
      </c>
      <c r="F72" s="5" t="s">
        <v>21</v>
      </c>
      <c r="G72" t="s">
        <v>70</v>
      </c>
      <c r="H72">
        <v>400707</v>
      </c>
      <c r="I72" s="8" t="s">
        <v>68</v>
      </c>
      <c r="J72" s="28" t="s">
        <v>68</v>
      </c>
      <c r="K72" s="12" t="s">
        <v>68</v>
      </c>
      <c r="L72" s="12" t="s">
        <v>68</v>
      </c>
      <c r="M72" s="14" t="str">
        <f>_xlfn.CONCAT(Tabla3[[#This Row],[POL]],Tabla3[[#This Row],[POD]])</f>
        <v>CLVAPINNSA</v>
      </c>
      <c r="N72" s="24">
        <f>COUNTIF(M:M,Tabla3[[#This Row],[POLPOD]])</f>
        <v>1</v>
      </c>
    </row>
    <row r="73" spans="1:14" x14ac:dyDescent="0.3">
      <c r="A73" s="6">
        <v>752</v>
      </c>
      <c r="B73" s="6"/>
      <c r="C73" s="6" t="s">
        <v>39</v>
      </c>
      <c r="D73" s="6" t="s">
        <v>40</v>
      </c>
      <c r="E73">
        <v>200000</v>
      </c>
      <c r="F73" s="6" t="s">
        <v>30</v>
      </c>
      <c r="G73" t="s">
        <v>31</v>
      </c>
      <c r="H73">
        <v>83203</v>
      </c>
      <c r="I73" s="9">
        <v>1900</v>
      </c>
      <c r="J73" s="29">
        <v>2000</v>
      </c>
      <c r="K73" s="12">
        <f>Tabla3[[#This Row],[Rate 20ft all-in]]*1.05</f>
        <v>1995</v>
      </c>
      <c r="L73" s="12">
        <f>Tabla3[[#This Row],[Rate 40ft all-in]]*1.05</f>
        <v>2100</v>
      </c>
      <c r="M73" s="14" t="str">
        <f>_xlfn.CONCAT(Tabla3[[#This Row],[POL]],Tabla3[[#This Row],[POD]])</f>
        <v>CNSHABRPNG</v>
      </c>
      <c r="N73" s="24">
        <f>COUNTIF(M:M,Tabla3[[#This Row],[POLPOD]])</f>
        <v>2</v>
      </c>
    </row>
    <row r="74" spans="1:14" x14ac:dyDescent="0.3">
      <c r="A74" s="5">
        <v>761</v>
      </c>
      <c r="B74" s="5"/>
      <c r="C74" s="5" t="s">
        <v>39</v>
      </c>
      <c r="D74" s="5" t="s">
        <v>40</v>
      </c>
      <c r="E74">
        <v>200000</v>
      </c>
      <c r="F74" s="5" t="s">
        <v>13</v>
      </c>
      <c r="G74" t="s">
        <v>67</v>
      </c>
      <c r="H74">
        <v>76600</v>
      </c>
      <c r="I74" s="8">
        <v>2000</v>
      </c>
      <c r="J74" s="28">
        <v>2600</v>
      </c>
      <c r="K74" s="12">
        <f>Tabla3[[#This Row],[Rate 20ft all-in]]*1.05</f>
        <v>2100</v>
      </c>
      <c r="L74" s="12">
        <f>Tabla3[[#This Row],[Rate 40ft all-in]]*1.05</f>
        <v>2730</v>
      </c>
      <c r="M74" s="14" t="str">
        <f>_xlfn.CONCAT(Tabla3[[#This Row],[POL]],Tabla3[[#This Row],[POD]])</f>
        <v>CNSHAFRLEH</v>
      </c>
      <c r="N74" s="24">
        <f>COUNTIF(M:M,Tabla3[[#This Row],[POLPOD]])</f>
        <v>1</v>
      </c>
    </row>
    <row r="75" spans="1:14" x14ac:dyDescent="0.3">
      <c r="A75" s="5" t="s">
        <v>68</v>
      </c>
      <c r="B75" s="5"/>
      <c r="C75" s="5" t="s">
        <v>22</v>
      </c>
      <c r="D75" s="5" t="s">
        <v>23</v>
      </c>
      <c r="E75" s="5">
        <v>46000</v>
      </c>
      <c r="F75" s="5" t="s">
        <v>77</v>
      </c>
      <c r="G75" s="5" t="s">
        <v>78</v>
      </c>
      <c r="H75" s="5">
        <v>315800</v>
      </c>
      <c r="I75" s="8">
        <v>300</v>
      </c>
      <c r="J75" s="28">
        <v>450</v>
      </c>
      <c r="K75" s="12">
        <f>Tabla3[[#This Row],[Rate 20ft all-in]]*1.05</f>
        <v>315</v>
      </c>
      <c r="L75" s="12">
        <f>Tabla3[[#This Row],[Rate 40ft all-in]]*1.05</f>
        <v>472.5</v>
      </c>
      <c r="M75" s="14" t="str">
        <f>_xlfn.CONCAT(Tabla3[[#This Row],[POL]],Tabla3[[#This Row],[POD]])</f>
        <v>ESVLCCNNBO</v>
      </c>
      <c r="N75" s="24">
        <f>COUNTIF(M:M,Tabla3[[#This Row],[POLPOD]])</f>
        <v>1</v>
      </c>
    </row>
    <row r="76" spans="1:14" x14ac:dyDescent="0.3">
      <c r="A76" s="5"/>
      <c r="C76" s="5" t="s">
        <v>79</v>
      </c>
      <c r="D76" s="5" t="s">
        <v>80</v>
      </c>
      <c r="E76" s="5" t="s">
        <v>81</v>
      </c>
      <c r="F76" s="5" t="s">
        <v>30</v>
      </c>
      <c r="G76" s="5" t="s">
        <v>31</v>
      </c>
      <c r="H76" s="5">
        <v>83005</v>
      </c>
      <c r="I76" s="8"/>
      <c r="J76" s="28">
        <v>3396</v>
      </c>
      <c r="K76" s="12">
        <f>Tabla3[[#This Row],[Rate 20ft all-in]]*1.05</f>
        <v>0</v>
      </c>
      <c r="L76" s="12">
        <f>Tabla3[[#This Row],[Rate 40ft all-in]]*1.05</f>
        <v>3565.8</v>
      </c>
      <c r="M76" s="14" t="str">
        <f>_xlfn.CONCAT(Tabla3[[#This Row],[POL]],Tabla3[[#This Row],[POD]])</f>
        <v>GBFXTBRPNG</v>
      </c>
      <c r="N76" s="24">
        <f>COUNTIF(M:M,Tabla3[[#This Row],[POLPOD]])</f>
        <v>1</v>
      </c>
    </row>
    <row r="77" spans="1:14" x14ac:dyDescent="0.3">
      <c r="A77" s="5"/>
      <c r="C77" s="15" t="s">
        <v>82</v>
      </c>
      <c r="D77" s="5" t="s">
        <v>83</v>
      </c>
      <c r="E77" s="5">
        <v>29651</v>
      </c>
      <c r="F77" s="5" t="s">
        <v>30</v>
      </c>
      <c r="G77" s="5" t="s">
        <v>31</v>
      </c>
      <c r="H77" s="5">
        <v>83005</v>
      </c>
      <c r="I77" s="8"/>
      <c r="J77" s="28">
        <v>2136</v>
      </c>
      <c r="K77" s="12">
        <f>Tabla3[[#This Row],[Rate 20ft all-in]]*1.05</f>
        <v>0</v>
      </c>
      <c r="L77" s="12">
        <f>Tabla3[[#This Row],[Rate 40ft all-in]]*1.05</f>
        <v>2242.8000000000002</v>
      </c>
      <c r="M77" s="14" t="str">
        <f>_xlfn.CONCAT(Tabla3[[#This Row],[POL]],Tabla3[[#This Row],[POD]])</f>
        <v>USCLTBRPNG</v>
      </c>
      <c r="N77" s="24">
        <f>COUNTIF(M:M,Tabla3[[#This Row],[POLPOD]])</f>
        <v>1</v>
      </c>
    </row>
    <row r="78" spans="1:14" x14ac:dyDescent="0.3">
      <c r="A78" s="19" t="s">
        <v>129</v>
      </c>
      <c r="C78" s="5" t="s">
        <v>22</v>
      </c>
      <c r="D78" s="5"/>
      <c r="E78" s="5"/>
      <c r="F78" s="19" t="s">
        <v>51</v>
      </c>
      <c r="G78" s="5"/>
      <c r="H78" s="5"/>
      <c r="I78" s="20"/>
      <c r="J78" s="30">
        <v>100</v>
      </c>
      <c r="K78" s="21">
        <f>Tabla3[[#This Row],[Rate 20ft all-in]]*1.05</f>
        <v>0</v>
      </c>
      <c r="L78" s="21">
        <f>Tabla3[[#This Row],[Rate 40ft all-in]]*1.05</f>
        <v>105</v>
      </c>
      <c r="M78" s="22" t="str">
        <f>_xlfn.CONCAT(Tabla3[[#This Row],[POL]],Tabla3[[#This Row],[POD]])</f>
        <v>ESVLCPTLEI</v>
      </c>
      <c r="N78" s="25">
        <f>COUNTIF(M:M,Tabla3[[#This Row],[POLPOD]])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AC075-345A-4052-9C4A-C4EC365AF41C}">
  <dimension ref="A1:E185"/>
  <sheetViews>
    <sheetView workbookViewId="0">
      <selection activeCell="I14" sqref="I14"/>
    </sheetView>
  </sheetViews>
  <sheetFormatPr baseColWidth="10" defaultColWidth="11.44140625" defaultRowHeight="14.4" x14ac:dyDescent="0.3"/>
  <cols>
    <col min="4" max="4" width="16.109375" customWidth="1"/>
    <col min="5" max="5" width="16.33203125" customWidth="1"/>
  </cols>
  <sheetData>
    <row r="1" spans="1:5" x14ac:dyDescent="0.3">
      <c r="A1" t="s">
        <v>84</v>
      </c>
      <c r="B1" t="s">
        <v>2</v>
      </c>
      <c r="C1" t="s">
        <v>5</v>
      </c>
      <c r="D1" s="3" t="s">
        <v>85</v>
      </c>
      <c r="E1" s="3" t="s">
        <v>86</v>
      </c>
    </row>
    <row r="2" spans="1:5" x14ac:dyDescent="0.3">
      <c r="A2">
        <v>60</v>
      </c>
      <c r="B2" t="s">
        <v>13</v>
      </c>
      <c r="C2" t="s">
        <v>15</v>
      </c>
      <c r="D2" s="10">
        <v>740</v>
      </c>
      <c r="E2" s="10">
        <v>1169</v>
      </c>
    </row>
    <row r="3" spans="1:5" x14ac:dyDescent="0.3">
      <c r="A3">
        <v>60</v>
      </c>
      <c r="B3" t="s">
        <v>87</v>
      </c>
      <c r="C3" t="s">
        <v>15</v>
      </c>
      <c r="D3" s="10">
        <v>812</v>
      </c>
      <c r="E3" s="10">
        <v>1207</v>
      </c>
    </row>
    <row r="4" spans="1:5" x14ac:dyDescent="0.3">
      <c r="A4">
        <v>60</v>
      </c>
      <c r="B4" t="s">
        <v>87</v>
      </c>
      <c r="C4" t="s">
        <v>15</v>
      </c>
      <c r="D4" s="10">
        <v>754</v>
      </c>
      <c r="E4" s="10">
        <v>1180</v>
      </c>
    </row>
    <row r="5" spans="1:5" x14ac:dyDescent="0.3">
      <c r="A5">
        <v>63</v>
      </c>
      <c r="B5" t="s">
        <v>74</v>
      </c>
      <c r="C5" t="s">
        <v>24</v>
      </c>
      <c r="D5" s="10">
        <v>1120</v>
      </c>
      <c r="E5" s="10">
        <v>1369</v>
      </c>
    </row>
    <row r="6" spans="1:5" x14ac:dyDescent="0.3">
      <c r="A6">
        <v>63</v>
      </c>
      <c r="B6" t="s">
        <v>88</v>
      </c>
      <c r="C6" t="s">
        <v>24</v>
      </c>
      <c r="D6" s="10">
        <v>1825</v>
      </c>
      <c r="E6" s="10">
        <v>1925</v>
      </c>
    </row>
    <row r="7" spans="1:5" x14ac:dyDescent="0.3">
      <c r="A7">
        <v>119</v>
      </c>
      <c r="B7" t="s">
        <v>89</v>
      </c>
      <c r="C7" t="s">
        <v>15</v>
      </c>
      <c r="D7" s="10">
        <v>1571</v>
      </c>
      <c r="E7" s="10">
        <v>2429</v>
      </c>
    </row>
    <row r="8" spans="1:5" x14ac:dyDescent="0.3">
      <c r="A8">
        <v>119</v>
      </c>
      <c r="B8" t="s">
        <v>17</v>
      </c>
      <c r="C8" t="s">
        <v>15</v>
      </c>
      <c r="D8" s="10">
        <v>550</v>
      </c>
      <c r="E8" s="10">
        <v>950</v>
      </c>
    </row>
    <row r="9" spans="1:5" x14ac:dyDescent="0.3">
      <c r="A9">
        <v>119</v>
      </c>
      <c r="B9" t="s">
        <v>17</v>
      </c>
      <c r="C9" t="s">
        <v>15</v>
      </c>
      <c r="D9" s="10">
        <v>829</v>
      </c>
      <c r="E9" s="10">
        <v>1378</v>
      </c>
    </row>
    <row r="10" spans="1:5" x14ac:dyDescent="0.3">
      <c r="A10">
        <v>120</v>
      </c>
      <c r="B10" t="s">
        <v>19</v>
      </c>
      <c r="C10" t="s">
        <v>15</v>
      </c>
      <c r="D10" s="10">
        <v>2370</v>
      </c>
      <c r="E10" s="10">
        <v>2754</v>
      </c>
    </row>
    <row r="11" spans="1:5" x14ac:dyDescent="0.3">
      <c r="A11">
        <v>120</v>
      </c>
      <c r="B11" t="s">
        <v>69</v>
      </c>
      <c r="C11" t="s">
        <v>15</v>
      </c>
      <c r="D11" s="10">
        <v>1852</v>
      </c>
      <c r="E11" s="10">
        <v>1986</v>
      </c>
    </row>
    <row r="12" spans="1:5" x14ac:dyDescent="0.3">
      <c r="A12">
        <v>121</v>
      </c>
      <c r="B12" t="s">
        <v>21</v>
      </c>
      <c r="C12" t="s">
        <v>15</v>
      </c>
      <c r="D12" s="10">
        <v>2108</v>
      </c>
      <c r="E12" s="10">
        <v>2587</v>
      </c>
    </row>
    <row r="13" spans="1:5" x14ac:dyDescent="0.3">
      <c r="A13">
        <v>181</v>
      </c>
      <c r="B13" t="s">
        <v>35</v>
      </c>
      <c r="C13" t="s">
        <v>41</v>
      </c>
      <c r="D13" s="10">
        <v>650</v>
      </c>
      <c r="E13" s="10">
        <v>650</v>
      </c>
    </row>
    <row r="14" spans="1:5" x14ac:dyDescent="0.3">
      <c r="A14">
        <v>181</v>
      </c>
      <c r="B14" t="s">
        <v>65</v>
      </c>
      <c r="C14" t="s">
        <v>41</v>
      </c>
      <c r="D14" s="10">
        <v>1484</v>
      </c>
      <c r="E14" s="10">
        <v>883</v>
      </c>
    </row>
    <row r="15" spans="1:5" x14ac:dyDescent="0.3">
      <c r="A15">
        <v>181</v>
      </c>
      <c r="B15" t="s">
        <v>65</v>
      </c>
      <c r="C15" t="s">
        <v>41</v>
      </c>
      <c r="D15" s="10">
        <v>992</v>
      </c>
      <c r="E15" s="10">
        <v>585</v>
      </c>
    </row>
    <row r="16" spans="1:5" x14ac:dyDescent="0.3">
      <c r="A16">
        <v>188</v>
      </c>
      <c r="B16" t="s">
        <v>33</v>
      </c>
      <c r="C16" t="s">
        <v>44</v>
      </c>
      <c r="D16" s="10">
        <v>985</v>
      </c>
      <c r="E16" s="10">
        <v>528</v>
      </c>
    </row>
    <row r="17" spans="1:5" x14ac:dyDescent="0.3">
      <c r="A17">
        <v>188</v>
      </c>
      <c r="B17" t="s">
        <v>33</v>
      </c>
      <c r="C17" t="s">
        <v>44</v>
      </c>
      <c r="D17" s="10">
        <v>1265</v>
      </c>
      <c r="E17" s="10">
        <v>1175</v>
      </c>
    </row>
    <row r="18" spans="1:5" x14ac:dyDescent="0.3">
      <c r="A18">
        <v>188</v>
      </c>
      <c r="B18" t="s">
        <v>33</v>
      </c>
      <c r="C18" t="s">
        <v>44</v>
      </c>
      <c r="D18" s="10">
        <v>1152</v>
      </c>
      <c r="E18" s="10">
        <v>1326</v>
      </c>
    </row>
    <row r="19" spans="1:5" x14ac:dyDescent="0.3">
      <c r="A19">
        <v>225</v>
      </c>
      <c r="B19" t="s">
        <v>26</v>
      </c>
      <c r="C19" t="s">
        <v>46</v>
      </c>
      <c r="D19" s="10">
        <v>275</v>
      </c>
      <c r="E19" s="10">
        <v>540</v>
      </c>
    </row>
    <row r="20" spans="1:5" x14ac:dyDescent="0.3">
      <c r="A20">
        <v>225</v>
      </c>
      <c r="B20" t="s">
        <v>26</v>
      </c>
      <c r="C20" t="s">
        <v>30</v>
      </c>
      <c r="D20" s="10">
        <v>308</v>
      </c>
      <c r="E20" s="10">
        <v>360</v>
      </c>
    </row>
    <row r="21" spans="1:5" x14ac:dyDescent="0.3">
      <c r="A21">
        <v>225</v>
      </c>
      <c r="B21" t="s">
        <v>26</v>
      </c>
      <c r="C21" t="s">
        <v>90</v>
      </c>
      <c r="D21" s="10">
        <v>199</v>
      </c>
      <c r="E21" s="10">
        <v>360</v>
      </c>
    </row>
    <row r="22" spans="1:5" x14ac:dyDescent="0.3">
      <c r="A22">
        <v>225</v>
      </c>
      <c r="B22" t="s">
        <v>22</v>
      </c>
      <c r="C22" t="s">
        <v>46</v>
      </c>
      <c r="D22" s="10">
        <v>359</v>
      </c>
      <c r="E22" s="10">
        <v>460</v>
      </c>
    </row>
    <row r="23" spans="1:5" x14ac:dyDescent="0.3">
      <c r="A23">
        <v>233</v>
      </c>
      <c r="B23" t="s">
        <v>22</v>
      </c>
      <c r="C23" t="s">
        <v>15</v>
      </c>
      <c r="D23" s="10">
        <v>1430</v>
      </c>
      <c r="E23" s="10">
        <v>2036</v>
      </c>
    </row>
    <row r="24" spans="1:5" x14ac:dyDescent="0.3">
      <c r="A24">
        <v>233</v>
      </c>
      <c r="B24" t="s">
        <v>22</v>
      </c>
      <c r="C24" t="s">
        <v>76</v>
      </c>
      <c r="D24" s="10">
        <v>1430</v>
      </c>
      <c r="E24" s="10">
        <v>2036</v>
      </c>
    </row>
    <row r="25" spans="1:5" x14ac:dyDescent="0.3">
      <c r="A25">
        <v>233</v>
      </c>
      <c r="B25" t="s">
        <v>26</v>
      </c>
      <c r="C25" t="s">
        <v>15</v>
      </c>
      <c r="D25" s="10">
        <v>1325</v>
      </c>
      <c r="E25" s="10">
        <v>1900</v>
      </c>
    </row>
    <row r="26" spans="1:5" x14ac:dyDescent="0.3">
      <c r="A26">
        <v>233</v>
      </c>
      <c r="B26" t="s">
        <v>26</v>
      </c>
      <c r="C26" t="s">
        <v>76</v>
      </c>
      <c r="D26" s="10">
        <v>1218</v>
      </c>
      <c r="E26" s="10">
        <v>2040</v>
      </c>
    </row>
    <row r="27" spans="1:5" x14ac:dyDescent="0.3">
      <c r="A27">
        <v>258</v>
      </c>
      <c r="B27" t="s">
        <v>26</v>
      </c>
      <c r="C27" t="s">
        <v>47</v>
      </c>
      <c r="D27" s="10">
        <v>3893</v>
      </c>
      <c r="E27" s="10">
        <v>4670</v>
      </c>
    </row>
    <row r="28" spans="1:5" x14ac:dyDescent="0.3">
      <c r="A28">
        <v>258</v>
      </c>
      <c r="B28" t="s">
        <v>91</v>
      </c>
      <c r="C28" t="s">
        <v>47</v>
      </c>
      <c r="D28" s="10">
        <v>2799</v>
      </c>
      <c r="E28" s="10">
        <v>3139</v>
      </c>
    </row>
    <row r="29" spans="1:5" x14ac:dyDescent="0.3">
      <c r="A29">
        <v>258</v>
      </c>
      <c r="B29" t="s">
        <v>91</v>
      </c>
      <c r="C29" t="s">
        <v>47</v>
      </c>
      <c r="D29" s="10">
        <v>3690</v>
      </c>
      <c r="E29" s="10">
        <v>4446</v>
      </c>
    </row>
    <row r="30" spans="1:5" x14ac:dyDescent="0.3">
      <c r="A30">
        <v>258</v>
      </c>
      <c r="B30" t="s">
        <v>22</v>
      </c>
      <c r="C30" t="s">
        <v>47</v>
      </c>
      <c r="D30" s="10">
        <v>4113</v>
      </c>
      <c r="E30" s="10">
        <v>4770</v>
      </c>
    </row>
    <row r="31" spans="1:5" x14ac:dyDescent="0.3">
      <c r="A31">
        <v>258</v>
      </c>
      <c r="B31" t="s">
        <v>22</v>
      </c>
      <c r="C31" t="s">
        <v>92</v>
      </c>
      <c r="D31" s="10">
        <v>2743</v>
      </c>
      <c r="E31" s="10">
        <v>3043</v>
      </c>
    </row>
    <row r="32" spans="1:5" x14ac:dyDescent="0.3">
      <c r="A32">
        <v>266</v>
      </c>
      <c r="B32" t="s">
        <v>15</v>
      </c>
      <c r="C32" t="s">
        <v>50</v>
      </c>
      <c r="D32" s="10">
        <v>3723</v>
      </c>
      <c r="E32" s="10">
        <v>3723</v>
      </c>
    </row>
    <row r="33" spans="1:5" x14ac:dyDescent="0.3">
      <c r="A33">
        <v>709</v>
      </c>
      <c r="B33" t="s">
        <v>24</v>
      </c>
      <c r="C33" t="s">
        <v>26</v>
      </c>
      <c r="D33" s="10">
        <v>1990</v>
      </c>
      <c r="E33" s="10">
        <v>2930</v>
      </c>
    </row>
    <row r="34" spans="1:5" x14ac:dyDescent="0.3">
      <c r="A34">
        <v>752</v>
      </c>
      <c r="B34" t="s">
        <v>39</v>
      </c>
      <c r="C34" t="s">
        <v>30</v>
      </c>
      <c r="D34" s="10">
        <v>1900</v>
      </c>
      <c r="E34" s="10">
        <v>2000</v>
      </c>
    </row>
    <row r="35" spans="1:5" x14ac:dyDescent="0.3">
      <c r="A35">
        <v>761</v>
      </c>
      <c r="B35" t="s">
        <v>39</v>
      </c>
      <c r="C35" t="s">
        <v>13</v>
      </c>
      <c r="D35" s="10">
        <v>1850</v>
      </c>
      <c r="E35" s="10">
        <v>2663</v>
      </c>
    </row>
    <row r="36" spans="1:5" x14ac:dyDescent="0.3">
      <c r="A36">
        <v>761</v>
      </c>
      <c r="B36" t="s">
        <v>39</v>
      </c>
      <c r="C36" t="s">
        <v>13</v>
      </c>
      <c r="D36" s="10">
        <v>1916</v>
      </c>
      <c r="E36" s="10">
        <v>2989</v>
      </c>
    </row>
    <row r="37" spans="1:5" x14ac:dyDescent="0.3">
      <c r="A37">
        <v>761</v>
      </c>
      <c r="B37" t="s">
        <v>39</v>
      </c>
      <c r="C37" t="s">
        <v>87</v>
      </c>
      <c r="D37" s="10">
        <v>1931</v>
      </c>
      <c r="E37" s="10">
        <v>2721</v>
      </c>
    </row>
    <row r="38" spans="1:5" x14ac:dyDescent="0.3">
      <c r="A38">
        <v>761</v>
      </c>
      <c r="B38" t="s">
        <v>39</v>
      </c>
      <c r="C38" t="s">
        <v>87</v>
      </c>
      <c r="D38" s="10">
        <v>2000</v>
      </c>
      <c r="E38" s="10">
        <v>2600</v>
      </c>
    </row>
    <row r="39" spans="1:5" x14ac:dyDescent="0.3">
      <c r="A39">
        <v>761</v>
      </c>
      <c r="B39" t="s">
        <v>39</v>
      </c>
      <c r="C39" t="s">
        <v>87</v>
      </c>
      <c r="D39" s="10">
        <v>1938</v>
      </c>
      <c r="E39" s="10">
        <v>3011</v>
      </c>
    </row>
    <row r="40" spans="1:5" x14ac:dyDescent="0.3">
      <c r="A40">
        <v>791</v>
      </c>
      <c r="B40" t="s">
        <v>26</v>
      </c>
      <c r="C40" t="s">
        <v>44</v>
      </c>
      <c r="D40" s="10">
        <v>1029</v>
      </c>
      <c r="E40" s="10">
        <v>769</v>
      </c>
    </row>
    <row r="41" spans="1:5" x14ac:dyDescent="0.3">
      <c r="A41">
        <v>791</v>
      </c>
      <c r="B41" t="s">
        <v>26</v>
      </c>
      <c r="C41" t="s">
        <v>44</v>
      </c>
      <c r="D41" s="10">
        <v>507</v>
      </c>
      <c r="E41" s="10">
        <v>507</v>
      </c>
    </row>
    <row r="42" spans="1:5" x14ac:dyDescent="0.3">
      <c r="A42">
        <v>791</v>
      </c>
      <c r="B42" t="s">
        <v>91</v>
      </c>
      <c r="C42" t="s">
        <v>44</v>
      </c>
      <c r="D42" s="10">
        <v>743</v>
      </c>
      <c r="E42" s="10">
        <v>539</v>
      </c>
    </row>
    <row r="43" spans="1:5" x14ac:dyDescent="0.3">
      <c r="A43">
        <v>791</v>
      </c>
      <c r="B43" t="s">
        <v>22</v>
      </c>
      <c r="C43" t="s">
        <v>44</v>
      </c>
      <c r="D43" s="10">
        <v>881</v>
      </c>
      <c r="E43" s="10">
        <v>1119</v>
      </c>
    </row>
    <row r="44" spans="1:5" x14ac:dyDescent="0.3">
      <c r="A44">
        <v>791</v>
      </c>
      <c r="B44" t="s">
        <v>22</v>
      </c>
      <c r="C44" t="s">
        <v>44</v>
      </c>
      <c r="D44" s="10">
        <v>507</v>
      </c>
      <c r="E44" s="10">
        <v>227</v>
      </c>
    </row>
    <row r="45" spans="1:5" x14ac:dyDescent="0.3">
      <c r="A45">
        <v>866</v>
      </c>
      <c r="B45" t="s">
        <v>39</v>
      </c>
      <c r="C45" t="s">
        <v>93</v>
      </c>
      <c r="D45" s="10">
        <v>3355</v>
      </c>
      <c r="E45" s="10">
        <v>4055</v>
      </c>
    </row>
    <row r="46" spans="1:5" x14ac:dyDescent="0.3">
      <c r="A46">
        <v>866</v>
      </c>
      <c r="B46" t="s">
        <v>39</v>
      </c>
      <c r="C46" t="s">
        <v>53</v>
      </c>
      <c r="D46" s="10">
        <v>1860</v>
      </c>
      <c r="E46" s="10">
        <v>2060</v>
      </c>
    </row>
    <row r="47" spans="1:5" x14ac:dyDescent="0.3">
      <c r="A47">
        <v>866</v>
      </c>
      <c r="B47" t="s">
        <v>39</v>
      </c>
      <c r="C47" t="s">
        <v>53</v>
      </c>
      <c r="D47" s="10">
        <v>3570</v>
      </c>
      <c r="E47" s="10">
        <v>3800</v>
      </c>
    </row>
    <row r="48" spans="1:5" x14ac:dyDescent="0.3">
      <c r="A48">
        <v>887</v>
      </c>
      <c r="B48" t="s">
        <v>51</v>
      </c>
      <c r="C48" t="s">
        <v>44</v>
      </c>
      <c r="D48" s="10">
        <v>477</v>
      </c>
      <c r="E48" s="10">
        <v>723</v>
      </c>
    </row>
    <row r="49" spans="1:5" x14ac:dyDescent="0.3">
      <c r="A49">
        <v>888</v>
      </c>
      <c r="B49" t="s">
        <v>39</v>
      </c>
      <c r="C49" t="s">
        <v>19</v>
      </c>
      <c r="D49" s="10">
        <v>1250</v>
      </c>
      <c r="E49" s="10">
        <v>2085</v>
      </c>
    </row>
    <row r="50" spans="1:5" x14ac:dyDescent="0.3">
      <c r="A50">
        <v>888</v>
      </c>
      <c r="B50" t="s">
        <v>39</v>
      </c>
      <c r="C50" t="s">
        <v>69</v>
      </c>
      <c r="D50" s="10">
        <v>1900</v>
      </c>
      <c r="E50" s="10">
        <v>2100</v>
      </c>
    </row>
    <row r="51" spans="1:5" x14ac:dyDescent="0.3">
      <c r="A51">
        <v>900</v>
      </c>
      <c r="B51" t="s">
        <v>28</v>
      </c>
      <c r="C51" t="s">
        <v>30</v>
      </c>
      <c r="D51" s="10" t="s">
        <v>68</v>
      </c>
      <c r="E51" s="10" t="s">
        <v>68</v>
      </c>
    </row>
    <row r="52" spans="1:5" x14ac:dyDescent="0.3">
      <c r="A52">
        <v>901</v>
      </c>
      <c r="B52" t="s">
        <v>30</v>
      </c>
      <c r="C52" t="s">
        <v>33</v>
      </c>
      <c r="D52" s="10">
        <v>2039</v>
      </c>
      <c r="E52" s="10">
        <v>1869</v>
      </c>
    </row>
    <row r="53" spans="1:5" x14ac:dyDescent="0.3">
      <c r="A53">
        <v>902</v>
      </c>
      <c r="B53" t="s">
        <v>24</v>
      </c>
      <c r="C53" t="s">
        <v>33</v>
      </c>
      <c r="D53" s="10">
        <v>2573</v>
      </c>
      <c r="E53" s="10">
        <v>3266</v>
      </c>
    </row>
    <row r="54" spans="1:5" x14ac:dyDescent="0.3">
      <c r="A54">
        <v>903</v>
      </c>
      <c r="B54" t="s">
        <v>24</v>
      </c>
      <c r="C54" t="s">
        <v>22</v>
      </c>
      <c r="D54" s="10">
        <v>2250</v>
      </c>
      <c r="E54" s="10">
        <v>3350</v>
      </c>
    </row>
    <row r="55" spans="1:5" x14ac:dyDescent="0.3">
      <c r="A55">
        <v>904</v>
      </c>
      <c r="B55" t="s">
        <v>24</v>
      </c>
      <c r="C55" t="s">
        <v>65</v>
      </c>
      <c r="D55" s="10">
        <v>2215</v>
      </c>
      <c r="E55" s="10">
        <v>2890</v>
      </c>
    </row>
    <row r="56" spans="1:5" x14ac:dyDescent="0.3">
      <c r="A56">
        <v>904</v>
      </c>
      <c r="B56" t="s">
        <v>24</v>
      </c>
      <c r="C56" t="s">
        <v>65</v>
      </c>
      <c r="D56" s="10">
        <v>3003</v>
      </c>
      <c r="E56" s="10">
        <v>4095</v>
      </c>
    </row>
    <row r="57" spans="1:5" x14ac:dyDescent="0.3">
      <c r="A57">
        <v>904</v>
      </c>
      <c r="B57" t="s">
        <v>24</v>
      </c>
      <c r="C57" t="s">
        <v>35</v>
      </c>
      <c r="D57" s="10">
        <v>3147</v>
      </c>
      <c r="E57" s="10">
        <v>4438</v>
      </c>
    </row>
    <row r="58" spans="1:5" x14ac:dyDescent="0.3">
      <c r="A58">
        <v>904</v>
      </c>
      <c r="B58" t="s">
        <v>24</v>
      </c>
      <c r="C58" t="s">
        <v>35</v>
      </c>
      <c r="D58" s="10">
        <v>2539</v>
      </c>
      <c r="E58" s="10">
        <v>3159</v>
      </c>
    </row>
    <row r="59" spans="1:5" x14ac:dyDescent="0.3">
      <c r="A59">
        <v>906</v>
      </c>
      <c r="B59" t="s">
        <v>24</v>
      </c>
      <c r="C59" t="s">
        <v>30</v>
      </c>
      <c r="D59" s="10">
        <v>2100</v>
      </c>
      <c r="E59" s="10">
        <v>2300</v>
      </c>
    </row>
    <row r="60" spans="1:5" x14ac:dyDescent="0.3">
      <c r="A60">
        <v>906</v>
      </c>
      <c r="B60" t="s">
        <v>24</v>
      </c>
      <c r="C60" t="s">
        <v>30</v>
      </c>
      <c r="D60" s="10">
        <v>2655</v>
      </c>
      <c r="E60" s="10">
        <v>3190</v>
      </c>
    </row>
    <row r="61" spans="1:5" x14ac:dyDescent="0.3">
      <c r="A61">
        <v>907</v>
      </c>
      <c r="B61" t="s">
        <v>65</v>
      </c>
      <c r="C61" t="s">
        <v>30</v>
      </c>
      <c r="D61" s="10">
        <v>700</v>
      </c>
      <c r="E61" s="10">
        <v>730</v>
      </c>
    </row>
    <row r="62" spans="1:5" x14ac:dyDescent="0.3">
      <c r="A62">
        <v>908</v>
      </c>
      <c r="B62" t="s">
        <v>33</v>
      </c>
      <c r="C62" t="s">
        <v>30</v>
      </c>
      <c r="D62" s="10">
        <v>1095</v>
      </c>
      <c r="E62" s="10">
        <v>1360</v>
      </c>
    </row>
    <row r="63" spans="1:5" x14ac:dyDescent="0.3">
      <c r="A63">
        <v>908</v>
      </c>
      <c r="B63" t="s">
        <v>33</v>
      </c>
      <c r="C63" t="s">
        <v>30</v>
      </c>
      <c r="D63" s="10">
        <v>1071</v>
      </c>
      <c r="E63" s="10">
        <v>1281</v>
      </c>
    </row>
    <row r="64" spans="1:5" x14ac:dyDescent="0.3">
      <c r="A64">
        <v>910</v>
      </c>
      <c r="B64" t="s">
        <v>13</v>
      </c>
      <c r="C64" t="s">
        <v>30</v>
      </c>
      <c r="D64" s="10">
        <v>300</v>
      </c>
      <c r="E64" s="10">
        <v>300</v>
      </c>
    </row>
    <row r="65" spans="1:5" x14ac:dyDescent="0.3">
      <c r="A65">
        <v>910</v>
      </c>
      <c r="B65" t="s">
        <v>87</v>
      </c>
      <c r="C65" t="s">
        <v>30</v>
      </c>
      <c r="D65" s="10">
        <v>67</v>
      </c>
      <c r="E65" s="10">
        <v>101</v>
      </c>
    </row>
    <row r="66" spans="1:5" x14ac:dyDescent="0.3">
      <c r="A66">
        <v>910</v>
      </c>
      <c r="B66" t="s">
        <v>87</v>
      </c>
      <c r="C66" t="s">
        <v>30</v>
      </c>
      <c r="D66" s="10">
        <v>309</v>
      </c>
      <c r="E66" s="10">
        <v>343</v>
      </c>
    </row>
    <row r="67" spans="1:5" x14ac:dyDescent="0.3">
      <c r="A67">
        <v>910</v>
      </c>
      <c r="B67" t="s">
        <v>87</v>
      </c>
      <c r="C67" t="s">
        <v>30</v>
      </c>
      <c r="D67" s="10">
        <v>335</v>
      </c>
      <c r="E67" s="10">
        <v>387</v>
      </c>
    </row>
    <row r="68" spans="1:5" x14ac:dyDescent="0.3">
      <c r="A68">
        <v>912</v>
      </c>
      <c r="B68" t="s">
        <v>21</v>
      </c>
      <c r="C68" t="s">
        <v>30</v>
      </c>
      <c r="D68" s="10">
        <v>1800</v>
      </c>
      <c r="E68" s="10">
        <v>2000</v>
      </c>
    </row>
    <row r="69" spans="1:5" x14ac:dyDescent="0.3">
      <c r="A69">
        <v>912</v>
      </c>
      <c r="B69" t="s">
        <v>21</v>
      </c>
      <c r="C69" t="s">
        <v>30</v>
      </c>
      <c r="D69" s="10">
        <v>1654</v>
      </c>
      <c r="E69" s="10">
        <v>2522</v>
      </c>
    </row>
    <row r="70" spans="1:5" x14ac:dyDescent="0.3">
      <c r="A70">
        <v>915</v>
      </c>
      <c r="B70" t="s">
        <v>19</v>
      </c>
      <c r="C70" t="s">
        <v>33</v>
      </c>
      <c r="D70" s="10">
        <v>2921</v>
      </c>
      <c r="E70" s="10">
        <v>2942</v>
      </c>
    </row>
    <row r="71" spans="1:5" x14ac:dyDescent="0.3">
      <c r="A71">
        <v>915</v>
      </c>
      <c r="B71" t="s">
        <v>69</v>
      </c>
      <c r="C71" t="s">
        <v>33</v>
      </c>
      <c r="D71" s="10">
        <v>2759</v>
      </c>
      <c r="E71" s="10">
        <v>2865</v>
      </c>
    </row>
    <row r="72" spans="1:5" x14ac:dyDescent="0.3">
      <c r="A72">
        <v>916</v>
      </c>
      <c r="B72" t="s">
        <v>30</v>
      </c>
      <c r="C72" t="s">
        <v>22</v>
      </c>
      <c r="D72" s="10">
        <v>1715</v>
      </c>
      <c r="E72" s="10">
        <v>1690</v>
      </c>
    </row>
    <row r="73" spans="1:5" x14ac:dyDescent="0.3">
      <c r="A73">
        <v>917</v>
      </c>
      <c r="B73" t="s">
        <v>69</v>
      </c>
      <c r="C73" t="s">
        <v>35</v>
      </c>
      <c r="D73" s="10">
        <v>2542</v>
      </c>
      <c r="E73" s="10">
        <v>2647</v>
      </c>
    </row>
    <row r="74" spans="1:5" x14ac:dyDescent="0.3">
      <c r="A74">
        <v>917</v>
      </c>
      <c r="B74" t="s">
        <v>19</v>
      </c>
      <c r="C74" t="s">
        <v>65</v>
      </c>
      <c r="D74" s="10">
        <v>2568</v>
      </c>
      <c r="E74" s="10">
        <v>2874</v>
      </c>
    </row>
    <row r="75" spans="1:5" x14ac:dyDescent="0.3">
      <c r="A75">
        <v>917</v>
      </c>
      <c r="B75" t="s">
        <v>19</v>
      </c>
      <c r="C75" t="s">
        <v>94</v>
      </c>
      <c r="D75" s="10">
        <v>2185</v>
      </c>
      <c r="E75" s="10">
        <v>2580</v>
      </c>
    </row>
    <row r="76" spans="1:5" x14ac:dyDescent="0.3">
      <c r="A76">
        <v>918</v>
      </c>
      <c r="B76" t="s">
        <v>19</v>
      </c>
      <c r="C76" t="s">
        <v>22</v>
      </c>
      <c r="D76" s="10">
        <v>2110</v>
      </c>
      <c r="E76" s="10">
        <v>2520</v>
      </c>
    </row>
    <row r="77" spans="1:5" x14ac:dyDescent="0.3">
      <c r="A77">
        <v>918</v>
      </c>
      <c r="B77" t="s">
        <v>73</v>
      </c>
      <c r="C77" t="s">
        <v>22</v>
      </c>
      <c r="D77" s="10">
        <v>2017</v>
      </c>
      <c r="E77" s="10">
        <v>2115</v>
      </c>
    </row>
    <row r="78" spans="1:5" x14ac:dyDescent="0.3">
      <c r="A78">
        <v>918</v>
      </c>
      <c r="B78" t="s">
        <v>19</v>
      </c>
      <c r="C78" t="s">
        <v>95</v>
      </c>
      <c r="D78" s="10">
        <v>2385</v>
      </c>
      <c r="E78" s="10">
        <v>3017</v>
      </c>
    </row>
    <row r="79" spans="1:5" x14ac:dyDescent="0.3">
      <c r="A79">
        <v>920</v>
      </c>
      <c r="B79" t="s">
        <v>21</v>
      </c>
      <c r="C79" t="s">
        <v>22</v>
      </c>
      <c r="D79" s="10">
        <v>2635</v>
      </c>
      <c r="E79" s="10">
        <v>2775</v>
      </c>
    </row>
    <row r="80" spans="1:5" x14ac:dyDescent="0.3">
      <c r="A80">
        <v>920</v>
      </c>
      <c r="B80" t="s">
        <v>21</v>
      </c>
      <c r="C80" t="s">
        <v>22</v>
      </c>
      <c r="D80" s="10">
        <v>1852</v>
      </c>
      <c r="E80" s="10">
        <v>1786</v>
      </c>
    </row>
    <row r="81" spans="1:5" x14ac:dyDescent="0.3">
      <c r="A81">
        <v>920</v>
      </c>
      <c r="B81" t="s">
        <v>21</v>
      </c>
      <c r="C81" t="s">
        <v>22</v>
      </c>
      <c r="D81" s="10">
        <v>2642</v>
      </c>
      <c r="E81" s="10">
        <v>2906</v>
      </c>
    </row>
    <row r="82" spans="1:5" x14ac:dyDescent="0.3">
      <c r="A82">
        <v>921</v>
      </c>
      <c r="B82" t="s">
        <v>21</v>
      </c>
      <c r="C82" t="s">
        <v>35</v>
      </c>
      <c r="D82" s="10">
        <v>1979</v>
      </c>
      <c r="E82" s="10">
        <v>2105</v>
      </c>
    </row>
    <row r="83" spans="1:5" x14ac:dyDescent="0.3">
      <c r="A83">
        <v>921</v>
      </c>
      <c r="B83" t="s">
        <v>21</v>
      </c>
      <c r="C83" t="s">
        <v>35</v>
      </c>
      <c r="D83" s="10">
        <v>2799</v>
      </c>
      <c r="E83" s="10">
        <v>3044</v>
      </c>
    </row>
    <row r="84" spans="1:5" x14ac:dyDescent="0.3">
      <c r="A84">
        <v>925</v>
      </c>
      <c r="B84" t="s">
        <v>69</v>
      </c>
      <c r="C84" t="s">
        <v>30</v>
      </c>
      <c r="D84" s="10">
        <v>2320</v>
      </c>
      <c r="E84" s="10">
        <v>2505</v>
      </c>
    </row>
    <row r="85" spans="1:5" x14ac:dyDescent="0.3">
      <c r="A85">
        <v>925</v>
      </c>
      <c r="B85" t="s">
        <v>69</v>
      </c>
      <c r="C85" t="s">
        <v>90</v>
      </c>
      <c r="D85" s="10">
        <v>2285</v>
      </c>
      <c r="E85" s="10">
        <v>2470</v>
      </c>
    </row>
    <row r="86" spans="1:5" x14ac:dyDescent="0.3">
      <c r="A86">
        <v>925</v>
      </c>
      <c r="B86" t="s">
        <v>73</v>
      </c>
      <c r="C86" t="s">
        <v>90</v>
      </c>
      <c r="D86" s="10">
        <v>1800</v>
      </c>
      <c r="E86" s="10">
        <v>2000</v>
      </c>
    </row>
    <row r="87" spans="1:5" x14ac:dyDescent="0.3">
      <c r="A87">
        <v>926</v>
      </c>
      <c r="B87" t="s">
        <v>13</v>
      </c>
      <c r="C87" t="s">
        <v>53</v>
      </c>
      <c r="D87" s="10">
        <v>940</v>
      </c>
      <c r="E87" s="10">
        <v>1009</v>
      </c>
    </row>
    <row r="88" spans="1:5" x14ac:dyDescent="0.3">
      <c r="A88">
        <v>926</v>
      </c>
      <c r="B88" t="s">
        <v>13</v>
      </c>
      <c r="C88" t="s">
        <v>93</v>
      </c>
      <c r="D88" s="10">
        <v>500</v>
      </c>
      <c r="E88" s="10">
        <v>700</v>
      </c>
    </row>
    <row r="89" spans="1:5" x14ac:dyDescent="0.3">
      <c r="A89">
        <v>926</v>
      </c>
      <c r="B89" t="s">
        <v>87</v>
      </c>
      <c r="C89" t="s">
        <v>53</v>
      </c>
      <c r="D89" s="10">
        <v>474</v>
      </c>
      <c r="E89" s="10">
        <v>541</v>
      </c>
    </row>
    <row r="90" spans="1:5" x14ac:dyDescent="0.3">
      <c r="A90">
        <v>926</v>
      </c>
      <c r="B90" t="s">
        <v>87</v>
      </c>
      <c r="C90" t="s">
        <v>53</v>
      </c>
      <c r="D90" s="10">
        <v>399</v>
      </c>
      <c r="E90" s="10">
        <v>567</v>
      </c>
    </row>
    <row r="91" spans="1:5" x14ac:dyDescent="0.3">
      <c r="A91">
        <v>926</v>
      </c>
      <c r="B91" t="s">
        <v>87</v>
      </c>
      <c r="C91" t="s">
        <v>93</v>
      </c>
      <c r="D91" s="10">
        <v>599</v>
      </c>
      <c r="E91" s="10">
        <v>567</v>
      </c>
    </row>
    <row r="92" spans="1:5" x14ac:dyDescent="0.3">
      <c r="A92">
        <v>927</v>
      </c>
      <c r="B92" t="s">
        <v>39</v>
      </c>
      <c r="C92" t="s">
        <v>35</v>
      </c>
      <c r="D92" s="10">
        <v>2470</v>
      </c>
      <c r="E92" s="10">
        <v>3700</v>
      </c>
    </row>
    <row r="93" spans="1:5" x14ac:dyDescent="0.3">
      <c r="A93">
        <v>927</v>
      </c>
      <c r="B93" t="s">
        <v>39</v>
      </c>
      <c r="C93" t="s">
        <v>35</v>
      </c>
      <c r="D93" s="10">
        <v>2492</v>
      </c>
      <c r="E93" s="10">
        <v>3093</v>
      </c>
    </row>
    <row r="94" spans="1:5" x14ac:dyDescent="0.3">
      <c r="A94">
        <v>927</v>
      </c>
      <c r="B94" t="s">
        <v>39</v>
      </c>
      <c r="C94" t="s">
        <v>65</v>
      </c>
      <c r="D94" s="10">
        <v>2080</v>
      </c>
      <c r="E94" s="10">
        <v>2930</v>
      </c>
    </row>
    <row r="95" spans="1:5" x14ac:dyDescent="0.3">
      <c r="A95">
        <v>927</v>
      </c>
      <c r="B95" t="s">
        <v>39</v>
      </c>
      <c r="C95" t="s">
        <v>65</v>
      </c>
      <c r="D95" s="10">
        <v>2145</v>
      </c>
      <c r="E95" s="10">
        <v>2785</v>
      </c>
    </row>
    <row r="96" spans="1:5" x14ac:dyDescent="0.3">
      <c r="A96">
        <v>927</v>
      </c>
      <c r="B96" t="s">
        <v>39</v>
      </c>
      <c r="C96" t="s">
        <v>65</v>
      </c>
      <c r="D96" s="10">
        <v>2603</v>
      </c>
      <c r="E96" s="10">
        <v>3295</v>
      </c>
    </row>
    <row r="97" spans="1:5" x14ac:dyDescent="0.3">
      <c r="A97">
        <v>928</v>
      </c>
      <c r="B97" t="s">
        <v>22</v>
      </c>
      <c r="C97" t="s">
        <v>30</v>
      </c>
      <c r="D97" s="10">
        <v>689</v>
      </c>
      <c r="E97" s="10">
        <v>226</v>
      </c>
    </row>
    <row r="98" spans="1:5" x14ac:dyDescent="0.3">
      <c r="A98">
        <v>928</v>
      </c>
      <c r="B98" t="s">
        <v>22</v>
      </c>
      <c r="C98" t="s">
        <v>30</v>
      </c>
      <c r="D98" s="10">
        <v>308</v>
      </c>
      <c r="E98" s="10">
        <v>360</v>
      </c>
    </row>
    <row r="99" spans="1:5" x14ac:dyDescent="0.3">
      <c r="A99">
        <v>930</v>
      </c>
      <c r="B99" t="s">
        <v>39</v>
      </c>
      <c r="C99" t="s">
        <v>22</v>
      </c>
      <c r="D99" s="10">
        <v>2375</v>
      </c>
      <c r="E99" s="10">
        <v>3300</v>
      </c>
    </row>
    <row r="100" spans="1:5" x14ac:dyDescent="0.3">
      <c r="A100">
        <v>930</v>
      </c>
      <c r="B100" t="s">
        <v>39</v>
      </c>
      <c r="C100" t="s">
        <v>22</v>
      </c>
      <c r="D100" s="10">
        <v>2543</v>
      </c>
      <c r="E100" s="10">
        <v>3160</v>
      </c>
    </row>
    <row r="101" spans="1:5" x14ac:dyDescent="0.3">
      <c r="A101">
        <v>931</v>
      </c>
      <c r="B101" t="s">
        <v>39</v>
      </c>
      <c r="C101" t="s">
        <v>30</v>
      </c>
      <c r="D101" s="10">
        <v>2635</v>
      </c>
      <c r="E101" s="10">
        <v>3185</v>
      </c>
    </row>
    <row r="102" spans="1:5" x14ac:dyDescent="0.3">
      <c r="A102">
        <v>931</v>
      </c>
      <c r="B102" t="s">
        <v>39</v>
      </c>
      <c r="C102" t="s">
        <v>30</v>
      </c>
      <c r="D102" s="10">
        <v>3355</v>
      </c>
      <c r="E102" s="10">
        <v>3600</v>
      </c>
    </row>
    <row r="103" spans="1:5" x14ac:dyDescent="0.3">
      <c r="A103">
        <v>931</v>
      </c>
      <c r="B103" t="s">
        <v>39</v>
      </c>
      <c r="C103" t="s">
        <v>30</v>
      </c>
      <c r="D103" s="10">
        <v>2268</v>
      </c>
      <c r="E103" s="10">
        <v>2513</v>
      </c>
    </row>
    <row r="104" spans="1:5" x14ac:dyDescent="0.3">
      <c r="A104">
        <v>932</v>
      </c>
      <c r="B104" t="s">
        <v>39</v>
      </c>
      <c r="C104" t="s">
        <v>33</v>
      </c>
      <c r="D104" s="10">
        <v>2470</v>
      </c>
      <c r="E104" s="10">
        <v>3600</v>
      </c>
    </row>
    <row r="105" spans="1:5" x14ac:dyDescent="0.3">
      <c r="A105">
        <v>932</v>
      </c>
      <c r="B105" t="s">
        <v>39</v>
      </c>
      <c r="C105" t="s">
        <v>33</v>
      </c>
      <c r="D105" s="10">
        <v>2526</v>
      </c>
      <c r="E105" s="10">
        <v>3200</v>
      </c>
    </row>
    <row r="106" spans="1:5" x14ac:dyDescent="0.3">
      <c r="A106">
        <v>1000</v>
      </c>
      <c r="B106" t="s">
        <v>50</v>
      </c>
      <c r="C106" t="s">
        <v>24</v>
      </c>
      <c r="D106" s="10">
        <v>255</v>
      </c>
      <c r="E106" s="10">
        <v>320</v>
      </c>
    </row>
    <row r="107" spans="1:5" x14ac:dyDescent="0.3">
      <c r="A107">
        <v>1000</v>
      </c>
      <c r="B107" t="s">
        <v>50</v>
      </c>
      <c r="C107" t="s">
        <v>24</v>
      </c>
      <c r="D107" s="10">
        <v>184</v>
      </c>
      <c r="E107" s="10">
        <v>236</v>
      </c>
    </row>
    <row r="108" spans="1:5" x14ac:dyDescent="0.3">
      <c r="A108">
        <v>1000</v>
      </c>
      <c r="B108" t="s">
        <v>92</v>
      </c>
      <c r="C108" t="s">
        <v>24</v>
      </c>
      <c r="D108" s="10">
        <v>675</v>
      </c>
      <c r="E108" s="10">
        <v>243</v>
      </c>
    </row>
    <row r="109" spans="1:5" x14ac:dyDescent="0.3">
      <c r="A109">
        <v>1000</v>
      </c>
      <c r="B109" t="s">
        <v>96</v>
      </c>
      <c r="C109" t="s">
        <v>24</v>
      </c>
      <c r="D109" s="10">
        <v>187</v>
      </c>
      <c r="E109" s="10">
        <v>243</v>
      </c>
    </row>
    <row r="110" spans="1:5" x14ac:dyDescent="0.3">
      <c r="A110">
        <v>1000</v>
      </c>
      <c r="B110" t="s">
        <v>96</v>
      </c>
      <c r="C110" t="s">
        <v>24</v>
      </c>
      <c r="D110" s="10">
        <v>184</v>
      </c>
      <c r="E110" s="10">
        <v>236</v>
      </c>
    </row>
    <row r="111" spans="1:5" x14ac:dyDescent="0.3">
      <c r="A111">
        <v>1001</v>
      </c>
      <c r="B111" t="s">
        <v>41</v>
      </c>
      <c r="C111" t="s">
        <v>30</v>
      </c>
      <c r="D111" s="10">
        <v>3100</v>
      </c>
      <c r="E111" s="10">
        <v>3600</v>
      </c>
    </row>
    <row r="112" spans="1:5" x14ac:dyDescent="0.3">
      <c r="A112">
        <v>1001</v>
      </c>
      <c r="B112" t="s">
        <v>41</v>
      </c>
      <c r="C112" t="s">
        <v>30</v>
      </c>
      <c r="D112" s="10">
        <v>2845</v>
      </c>
      <c r="E112" s="10">
        <v>3635</v>
      </c>
    </row>
    <row r="113" spans="1:5" x14ac:dyDescent="0.3">
      <c r="A113">
        <v>1002</v>
      </c>
      <c r="B113" t="s">
        <v>41</v>
      </c>
      <c r="C113" t="s">
        <v>22</v>
      </c>
      <c r="D113" s="10">
        <v>2450</v>
      </c>
      <c r="E113" s="10">
        <v>3330</v>
      </c>
    </row>
    <row r="114" spans="1:5" x14ac:dyDescent="0.3">
      <c r="A114">
        <v>1002</v>
      </c>
      <c r="B114" t="s">
        <v>41</v>
      </c>
      <c r="C114" t="s">
        <v>22</v>
      </c>
      <c r="D114" s="10">
        <v>2300</v>
      </c>
      <c r="E114" s="10">
        <v>3450</v>
      </c>
    </row>
    <row r="115" spans="1:5" x14ac:dyDescent="0.3">
      <c r="A115">
        <v>1002</v>
      </c>
      <c r="B115" t="s">
        <v>41</v>
      </c>
      <c r="C115" t="s">
        <v>22</v>
      </c>
      <c r="D115" s="10">
        <v>2711</v>
      </c>
      <c r="E115" s="10">
        <v>3403</v>
      </c>
    </row>
    <row r="116" spans="1:5" x14ac:dyDescent="0.3">
      <c r="A116">
        <v>1003</v>
      </c>
      <c r="B116" t="s">
        <v>41</v>
      </c>
      <c r="C116" t="s">
        <v>24</v>
      </c>
      <c r="D116" s="10">
        <v>480</v>
      </c>
      <c r="E116" s="10">
        <v>700</v>
      </c>
    </row>
    <row r="117" spans="1:5" x14ac:dyDescent="0.3">
      <c r="A117">
        <v>1003</v>
      </c>
      <c r="B117" t="s">
        <v>41</v>
      </c>
      <c r="C117" t="s">
        <v>24</v>
      </c>
      <c r="D117" s="10">
        <v>78</v>
      </c>
      <c r="E117" s="10">
        <v>949</v>
      </c>
    </row>
    <row r="118" spans="1:5" x14ac:dyDescent="0.3">
      <c r="A118">
        <v>1005</v>
      </c>
      <c r="B118" t="s">
        <v>58</v>
      </c>
      <c r="C118" t="s">
        <v>89</v>
      </c>
      <c r="D118" s="10">
        <v>4901</v>
      </c>
      <c r="E118" s="10">
        <v>5870</v>
      </c>
    </row>
    <row r="119" spans="1:5" x14ac:dyDescent="0.3">
      <c r="A119">
        <v>1005</v>
      </c>
      <c r="B119" t="s">
        <v>58</v>
      </c>
      <c r="C119" t="s">
        <v>17</v>
      </c>
      <c r="D119" s="10">
        <v>1950</v>
      </c>
      <c r="E119" s="10">
        <v>2300</v>
      </c>
    </row>
    <row r="120" spans="1:5" x14ac:dyDescent="0.3">
      <c r="A120">
        <v>1005</v>
      </c>
      <c r="B120" t="s">
        <v>58</v>
      </c>
      <c r="C120" t="s">
        <v>17</v>
      </c>
      <c r="D120" s="10">
        <v>2800</v>
      </c>
      <c r="E120" s="10">
        <v>3100</v>
      </c>
    </row>
    <row r="121" spans="1:5" x14ac:dyDescent="0.3">
      <c r="A121">
        <v>1005</v>
      </c>
      <c r="B121" t="s">
        <v>44</v>
      </c>
      <c r="C121" t="s">
        <v>17</v>
      </c>
      <c r="D121" s="10">
        <v>2476</v>
      </c>
      <c r="E121" s="10">
        <v>3305</v>
      </c>
    </row>
    <row r="122" spans="1:5" x14ac:dyDescent="0.3">
      <c r="A122">
        <v>1006</v>
      </c>
      <c r="B122" t="s">
        <v>58</v>
      </c>
      <c r="C122" t="s">
        <v>61</v>
      </c>
      <c r="D122" s="10">
        <v>2960</v>
      </c>
      <c r="E122" s="10">
        <v>4510</v>
      </c>
    </row>
    <row r="123" spans="1:5" x14ac:dyDescent="0.3">
      <c r="A123">
        <v>1006</v>
      </c>
      <c r="B123" t="s">
        <v>58</v>
      </c>
      <c r="C123" t="s">
        <v>61</v>
      </c>
      <c r="D123" s="10">
        <v>2500</v>
      </c>
      <c r="E123" s="10">
        <v>4050</v>
      </c>
    </row>
    <row r="124" spans="1:5" x14ac:dyDescent="0.3">
      <c r="A124">
        <v>1007</v>
      </c>
      <c r="B124" t="s">
        <v>58</v>
      </c>
      <c r="C124" t="s">
        <v>28</v>
      </c>
      <c r="D124" s="10">
        <v>3385</v>
      </c>
      <c r="E124" s="10">
        <v>4760</v>
      </c>
    </row>
    <row r="125" spans="1:5" x14ac:dyDescent="0.3">
      <c r="A125">
        <v>1007</v>
      </c>
      <c r="B125" t="s">
        <v>58</v>
      </c>
      <c r="C125" t="s">
        <v>28</v>
      </c>
      <c r="D125" s="10">
        <v>3589</v>
      </c>
      <c r="E125" s="10">
        <v>4939</v>
      </c>
    </row>
    <row r="126" spans="1:5" x14ac:dyDescent="0.3">
      <c r="A126">
        <v>1008</v>
      </c>
      <c r="B126" t="s">
        <v>58</v>
      </c>
      <c r="C126" t="s">
        <v>33</v>
      </c>
      <c r="D126" s="10">
        <v>2760</v>
      </c>
      <c r="E126" s="10">
        <v>3920</v>
      </c>
    </row>
    <row r="127" spans="1:5" x14ac:dyDescent="0.3">
      <c r="A127">
        <v>1008</v>
      </c>
      <c r="B127" t="s">
        <v>58</v>
      </c>
      <c r="C127" t="s">
        <v>33</v>
      </c>
      <c r="D127" s="10">
        <v>2550</v>
      </c>
      <c r="E127" s="10">
        <v>3750</v>
      </c>
    </row>
    <row r="128" spans="1:5" x14ac:dyDescent="0.3">
      <c r="A128">
        <v>1008</v>
      </c>
      <c r="B128" t="s">
        <v>58</v>
      </c>
      <c r="C128" t="s">
        <v>33</v>
      </c>
      <c r="D128" s="10">
        <v>2990</v>
      </c>
      <c r="E128" s="10">
        <v>4025</v>
      </c>
    </row>
    <row r="129" spans="1:5" x14ac:dyDescent="0.3">
      <c r="A129">
        <v>1009</v>
      </c>
      <c r="B129" t="s">
        <v>58</v>
      </c>
      <c r="C129" t="s">
        <v>63</v>
      </c>
      <c r="D129" s="10">
        <v>2375</v>
      </c>
      <c r="E129" s="10">
        <v>3218</v>
      </c>
    </row>
    <row r="130" spans="1:5" x14ac:dyDescent="0.3">
      <c r="A130">
        <v>1009</v>
      </c>
      <c r="B130" t="s">
        <v>58</v>
      </c>
      <c r="C130" t="s">
        <v>63</v>
      </c>
      <c r="D130" s="10">
        <v>2600</v>
      </c>
      <c r="E130" s="10">
        <v>3700</v>
      </c>
    </row>
    <row r="131" spans="1:5" x14ac:dyDescent="0.3">
      <c r="A131">
        <v>1010</v>
      </c>
      <c r="B131" t="s">
        <v>58</v>
      </c>
      <c r="C131" t="s">
        <v>35</v>
      </c>
      <c r="D131" s="10">
        <v>2620</v>
      </c>
      <c r="E131" s="10">
        <v>3550</v>
      </c>
    </row>
    <row r="132" spans="1:5" x14ac:dyDescent="0.3">
      <c r="A132">
        <v>1010</v>
      </c>
      <c r="B132" t="s">
        <v>58</v>
      </c>
      <c r="C132" t="s">
        <v>65</v>
      </c>
      <c r="D132" s="10">
        <v>3083</v>
      </c>
      <c r="E132" s="10">
        <v>4289</v>
      </c>
    </row>
    <row r="133" spans="1:5" x14ac:dyDescent="0.3">
      <c r="A133">
        <v>1010</v>
      </c>
      <c r="B133" t="s">
        <v>58</v>
      </c>
      <c r="C133" t="s">
        <v>65</v>
      </c>
      <c r="D133" s="10">
        <v>2570</v>
      </c>
      <c r="E133" s="10">
        <v>3350</v>
      </c>
    </row>
    <row r="134" spans="1:5" x14ac:dyDescent="0.3">
      <c r="A134">
        <v>1010</v>
      </c>
      <c r="B134" t="s">
        <v>58</v>
      </c>
      <c r="C134" t="s">
        <v>65</v>
      </c>
      <c r="D134" s="10">
        <v>2550</v>
      </c>
      <c r="E134" s="10">
        <v>3850</v>
      </c>
    </row>
    <row r="135" spans="1:5" x14ac:dyDescent="0.3">
      <c r="A135">
        <v>1010</v>
      </c>
      <c r="B135" t="s">
        <v>58</v>
      </c>
      <c r="C135" t="s">
        <v>65</v>
      </c>
      <c r="D135" s="10">
        <v>2973</v>
      </c>
      <c r="E135" s="10">
        <v>3710</v>
      </c>
    </row>
    <row r="136" spans="1:5" x14ac:dyDescent="0.3">
      <c r="A136">
        <v>1011</v>
      </c>
      <c r="B136" t="s">
        <v>58</v>
      </c>
      <c r="C136" t="s">
        <v>24</v>
      </c>
      <c r="D136" s="10">
        <v>367</v>
      </c>
      <c r="E136" s="10">
        <v>640</v>
      </c>
    </row>
    <row r="137" spans="1:5" x14ac:dyDescent="0.3">
      <c r="A137">
        <v>1012</v>
      </c>
      <c r="B137" t="s">
        <v>58</v>
      </c>
      <c r="C137" t="s">
        <v>30</v>
      </c>
      <c r="D137" s="10">
        <v>3100</v>
      </c>
      <c r="E137" s="10">
        <v>3600</v>
      </c>
    </row>
    <row r="138" spans="1:5" x14ac:dyDescent="0.3">
      <c r="A138">
        <v>1014</v>
      </c>
      <c r="B138" t="s">
        <v>47</v>
      </c>
      <c r="C138" t="s">
        <v>66</v>
      </c>
      <c r="D138" s="10">
        <v>600</v>
      </c>
      <c r="E138" s="10">
        <v>520</v>
      </c>
    </row>
    <row r="139" spans="1:5" x14ac:dyDescent="0.3">
      <c r="A139">
        <v>1014</v>
      </c>
      <c r="B139" t="s">
        <v>92</v>
      </c>
      <c r="C139" t="s">
        <v>66</v>
      </c>
      <c r="D139" s="10">
        <v>400</v>
      </c>
      <c r="E139" s="10">
        <v>520</v>
      </c>
    </row>
    <row r="140" spans="1:5" x14ac:dyDescent="0.3">
      <c r="A140">
        <v>1014</v>
      </c>
      <c r="B140" t="s">
        <v>92</v>
      </c>
      <c r="C140" t="s">
        <v>66</v>
      </c>
      <c r="D140" s="10">
        <v>677</v>
      </c>
      <c r="E140" s="10">
        <v>947</v>
      </c>
    </row>
    <row r="141" spans="1:5" x14ac:dyDescent="0.3">
      <c r="A141">
        <v>1014</v>
      </c>
      <c r="B141" t="s">
        <v>92</v>
      </c>
      <c r="C141" t="s">
        <v>66</v>
      </c>
      <c r="D141" s="10">
        <v>810</v>
      </c>
      <c r="E141" s="10">
        <v>930</v>
      </c>
    </row>
    <row r="142" spans="1:5" x14ac:dyDescent="0.3">
      <c r="A142">
        <v>1015</v>
      </c>
      <c r="B142" t="s">
        <v>47</v>
      </c>
      <c r="C142" t="s">
        <v>30</v>
      </c>
      <c r="D142" s="10">
        <v>172</v>
      </c>
      <c r="E142" s="10">
        <v>172</v>
      </c>
    </row>
    <row r="143" spans="1:5" x14ac:dyDescent="0.3">
      <c r="A143">
        <v>1015</v>
      </c>
      <c r="B143" t="s">
        <v>92</v>
      </c>
      <c r="C143" t="s">
        <v>30</v>
      </c>
      <c r="D143" s="10">
        <v>172</v>
      </c>
      <c r="E143" s="10">
        <v>172</v>
      </c>
    </row>
    <row r="144" spans="1:5" x14ac:dyDescent="0.3">
      <c r="A144">
        <v>1015</v>
      </c>
      <c r="B144" t="s">
        <v>92</v>
      </c>
      <c r="C144" t="s">
        <v>30</v>
      </c>
      <c r="D144" s="10">
        <v>466</v>
      </c>
      <c r="E144" s="10">
        <v>285</v>
      </c>
    </row>
    <row r="145" spans="1:5" x14ac:dyDescent="0.3">
      <c r="A145">
        <v>1030</v>
      </c>
      <c r="B145" t="s">
        <v>58</v>
      </c>
      <c r="C145" t="s">
        <v>13</v>
      </c>
      <c r="D145" s="10" t="s">
        <v>68</v>
      </c>
      <c r="E145" s="10" t="s">
        <v>68</v>
      </c>
    </row>
    <row r="146" spans="1:5" x14ac:dyDescent="0.3">
      <c r="A146">
        <v>1032</v>
      </c>
      <c r="B146" t="s">
        <v>44</v>
      </c>
      <c r="C146" t="s">
        <v>26</v>
      </c>
      <c r="D146" s="10">
        <v>2857</v>
      </c>
      <c r="E146" s="10">
        <v>3735</v>
      </c>
    </row>
    <row r="147" spans="1:5" x14ac:dyDescent="0.3">
      <c r="A147">
        <v>1034</v>
      </c>
      <c r="B147" t="s">
        <v>58</v>
      </c>
      <c r="C147" t="s">
        <v>22</v>
      </c>
      <c r="D147" s="10">
        <v>2450</v>
      </c>
      <c r="E147" s="10">
        <v>3330</v>
      </c>
    </row>
    <row r="148" spans="1:5" x14ac:dyDescent="0.3">
      <c r="A148">
        <v>1034</v>
      </c>
      <c r="B148" t="s">
        <v>58</v>
      </c>
      <c r="C148" t="s">
        <v>22</v>
      </c>
      <c r="D148" s="10">
        <v>2300</v>
      </c>
      <c r="E148" s="10">
        <v>3450</v>
      </c>
    </row>
    <row r="149" spans="1:5" x14ac:dyDescent="0.3">
      <c r="A149">
        <v>1034</v>
      </c>
      <c r="B149" t="s">
        <v>58</v>
      </c>
      <c r="C149" t="s">
        <v>22</v>
      </c>
      <c r="D149" s="10">
        <v>2886</v>
      </c>
      <c r="E149" s="10">
        <v>3623</v>
      </c>
    </row>
    <row r="150" spans="1:5" x14ac:dyDescent="0.3">
      <c r="A150">
        <v>1036</v>
      </c>
      <c r="B150" t="s">
        <v>47</v>
      </c>
      <c r="C150" t="s">
        <v>22</v>
      </c>
      <c r="D150" s="10">
        <v>960</v>
      </c>
      <c r="E150" s="10">
        <v>1220</v>
      </c>
    </row>
    <row r="151" spans="1:5" x14ac:dyDescent="0.3">
      <c r="A151">
        <v>1036</v>
      </c>
      <c r="B151" t="s">
        <v>92</v>
      </c>
      <c r="C151" t="s">
        <v>22</v>
      </c>
      <c r="D151" s="10">
        <v>186</v>
      </c>
      <c r="E151" s="10">
        <v>346</v>
      </c>
    </row>
    <row r="152" spans="1:5" x14ac:dyDescent="0.3">
      <c r="A152">
        <v>1036</v>
      </c>
      <c r="B152" t="s">
        <v>92</v>
      </c>
      <c r="C152" t="s">
        <v>22</v>
      </c>
      <c r="D152" s="10">
        <v>960</v>
      </c>
      <c r="E152" s="10">
        <v>1220</v>
      </c>
    </row>
    <row r="153" spans="1:5" x14ac:dyDescent="0.3">
      <c r="A153">
        <v>1036</v>
      </c>
      <c r="B153" t="s">
        <v>92</v>
      </c>
      <c r="C153" t="s">
        <v>22</v>
      </c>
      <c r="D153" s="10">
        <v>1181</v>
      </c>
      <c r="E153" s="10">
        <v>1427</v>
      </c>
    </row>
    <row r="154" spans="1:5" x14ac:dyDescent="0.3">
      <c r="A154">
        <v>1037</v>
      </c>
      <c r="B154" t="s">
        <v>58</v>
      </c>
      <c r="C154" t="s">
        <v>53</v>
      </c>
      <c r="D154" s="10">
        <v>3555</v>
      </c>
      <c r="E154" s="10">
        <v>4075</v>
      </c>
    </row>
    <row r="155" spans="1:5" x14ac:dyDescent="0.3">
      <c r="A155">
        <v>1037</v>
      </c>
      <c r="B155" t="s">
        <v>58</v>
      </c>
      <c r="C155" t="s">
        <v>53</v>
      </c>
      <c r="D155" s="10">
        <v>4519</v>
      </c>
      <c r="E155" s="10">
        <v>4905</v>
      </c>
    </row>
    <row r="156" spans="1:5" x14ac:dyDescent="0.3">
      <c r="A156">
        <v>1037</v>
      </c>
      <c r="B156" t="s">
        <v>58</v>
      </c>
      <c r="C156" t="s">
        <v>93</v>
      </c>
      <c r="D156" s="10">
        <v>3790</v>
      </c>
      <c r="E156" s="10">
        <v>4965</v>
      </c>
    </row>
    <row r="157" spans="1:5" x14ac:dyDescent="0.3">
      <c r="A157">
        <v>1039</v>
      </c>
      <c r="B157" t="s">
        <v>39</v>
      </c>
      <c r="C157" t="s">
        <v>22</v>
      </c>
      <c r="D157" s="10">
        <v>2270</v>
      </c>
      <c r="E157" s="10">
        <v>2980</v>
      </c>
    </row>
    <row r="158" spans="1:5" x14ac:dyDescent="0.3">
      <c r="A158">
        <v>1039</v>
      </c>
      <c r="B158" t="s">
        <v>39</v>
      </c>
      <c r="C158" t="s">
        <v>22</v>
      </c>
      <c r="D158" s="10">
        <v>2375</v>
      </c>
      <c r="E158" s="10">
        <v>3300</v>
      </c>
    </row>
    <row r="159" spans="1:5" x14ac:dyDescent="0.3">
      <c r="A159">
        <v>1039</v>
      </c>
      <c r="B159" t="s">
        <v>39</v>
      </c>
      <c r="C159" t="s">
        <v>22</v>
      </c>
      <c r="D159" s="10">
        <v>2220</v>
      </c>
      <c r="E159" s="10">
        <v>3300</v>
      </c>
    </row>
    <row r="160" spans="1:5" x14ac:dyDescent="0.3">
      <c r="A160">
        <v>1039</v>
      </c>
      <c r="B160" t="s">
        <v>39</v>
      </c>
      <c r="C160" t="s">
        <v>22</v>
      </c>
      <c r="D160" s="10">
        <v>2516</v>
      </c>
      <c r="E160" s="10">
        <v>3208</v>
      </c>
    </row>
    <row r="161" spans="1:5" x14ac:dyDescent="0.3">
      <c r="A161">
        <v>1045</v>
      </c>
      <c r="B161" t="s">
        <v>39</v>
      </c>
      <c r="C161" t="s">
        <v>35</v>
      </c>
      <c r="D161" s="10">
        <v>2130</v>
      </c>
      <c r="E161" s="10">
        <v>3130</v>
      </c>
    </row>
    <row r="162" spans="1:5" x14ac:dyDescent="0.3">
      <c r="A162">
        <v>1045</v>
      </c>
      <c r="B162" t="s">
        <v>39</v>
      </c>
      <c r="C162" t="s">
        <v>35</v>
      </c>
      <c r="D162" s="10">
        <v>2470</v>
      </c>
      <c r="E162" s="10">
        <v>3700</v>
      </c>
    </row>
    <row r="163" spans="1:5" x14ac:dyDescent="0.3">
      <c r="A163">
        <v>1045</v>
      </c>
      <c r="B163" t="s">
        <v>39</v>
      </c>
      <c r="C163" t="s">
        <v>35</v>
      </c>
      <c r="D163" s="10">
        <v>2843</v>
      </c>
      <c r="E163" s="10">
        <v>3595</v>
      </c>
    </row>
    <row r="164" spans="1:5" x14ac:dyDescent="0.3">
      <c r="A164">
        <v>1045</v>
      </c>
      <c r="B164" t="s">
        <v>39</v>
      </c>
      <c r="C164" t="s">
        <v>35</v>
      </c>
      <c r="D164" s="10">
        <v>2492</v>
      </c>
      <c r="E164" s="10">
        <v>3093</v>
      </c>
    </row>
    <row r="165" spans="1:5" x14ac:dyDescent="0.3">
      <c r="A165">
        <v>1045</v>
      </c>
      <c r="B165" t="s">
        <v>39</v>
      </c>
      <c r="C165" t="s">
        <v>65</v>
      </c>
      <c r="D165" s="10">
        <v>2145</v>
      </c>
      <c r="E165" s="10">
        <v>2785</v>
      </c>
    </row>
    <row r="166" spans="1:5" x14ac:dyDescent="0.3">
      <c r="A166">
        <v>1061</v>
      </c>
      <c r="B166" t="s">
        <v>44</v>
      </c>
      <c r="C166" t="s">
        <v>51</v>
      </c>
      <c r="D166" s="10">
        <v>2976</v>
      </c>
      <c r="E166" s="10">
        <v>3733</v>
      </c>
    </row>
    <row r="167" spans="1:5" x14ac:dyDescent="0.3">
      <c r="A167">
        <v>1063</v>
      </c>
      <c r="B167" t="s">
        <v>41</v>
      </c>
      <c r="C167" t="s">
        <v>35</v>
      </c>
      <c r="D167" s="10">
        <v>2550</v>
      </c>
      <c r="E167" s="10">
        <v>3850</v>
      </c>
    </row>
    <row r="168" spans="1:5" x14ac:dyDescent="0.3">
      <c r="A168">
        <v>1063</v>
      </c>
      <c r="B168" t="s">
        <v>41</v>
      </c>
      <c r="C168" t="s">
        <v>65</v>
      </c>
      <c r="D168" s="10">
        <v>2570</v>
      </c>
      <c r="E168" s="10">
        <v>3350</v>
      </c>
    </row>
    <row r="169" spans="1:5" x14ac:dyDescent="0.3">
      <c r="A169">
        <v>1064</v>
      </c>
      <c r="B169" t="s">
        <v>39</v>
      </c>
      <c r="C169" t="s">
        <v>46</v>
      </c>
      <c r="D169" s="10">
        <v>2635</v>
      </c>
      <c r="E169" s="10">
        <v>3155</v>
      </c>
    </row>
    <row r="170" spans="1:5" x14ac:dyDescent="0.3">
      <c r="A170">
        <v>1064</v>
      </c>
      <c r="B170" t="s">
        <v>39</v>
      </c>
      <c r="C170" t="s">
        <v>46</v>
      </c>
      <c r="D170" s="10">
        <v>3355</v>
      </c>
      <c r="E170" s="10">
        <v>3600</v>
      </c>
    </row>
    <row r="171" spans="1:5" x14ac:dyDescent="0.3">
      <c r="A171">
        <v>3</v>
      </c>
      <c r="B171" t="s">
        <v>28</v>
      </c>
      <c r="C171" t="s">
        <v>35</v>
      </c>
      <c r="D171" s="10" t="s">
        <v>68</v>
      </c>
      <c r="E171" s="10" t="s">
        <v>68</v>
      </c>
    </row>
    <row r="172" spans="1:5" x14ac:dyDescent="0.3">
      <c r="A172">
        <v>21</v>
      </c>
      <c r="B172" t="s">
        <v>35</v>
      </c>
      <c r="C172" t="s">
        <v>28</v>
      </c>
      <c r="D172" s="10" t="s">
        <v>68</v>
      </c>
      <c r="E172" s="10" t="s">
        <v>68</v>
      </c>
    </row>
    <row r="173" spans="1:5" x14ac:dyDescent="0.3">
      <c r="A173">
        <v>95</v>
      </c>
      <c r="B173" t="s">
        <v>53</v>
      </c>
      <c r="C173" t="s">
        <v>13</v>
      </c>
      <c r="D173" s="10" t="s">
        <v>68</v>
      </c>
      <c r="E173" s="10" t="s">
        <v>68</v>
      </c>
    </row>
    <row r="174" spans="1:5" x14ac:dyDescent="0.3">
      <c r="A174">
        <v>614</v>
      </c>
      <c r="B174" t="s">
        <v>61</v>
      </c>
      <c r="C174" t="s">
        <v>35</v>
      </c>
      <c r="D174" s="10" t="s">
        <v>68</v>
      </c>
      <c r="E174" s="10" t="s">
        <v>68</v>
      </c>
    </row>
    <row r="175" spans="1:5" x14ac:dyDescent="0.3">
      <c r="A175">
        <v>872</v>
      </c>
      <c r="B175" t="s">
        <v>65</v>
      </c>
      <c r="C175" t="s">
        <v>26</v>
      </c>
      <c r="D175" s="10" t="s">
        <v>68</v>
      </c>
      <c r="E175" s="10" t="s">
        <v>68</v>
      </c>
    </row>
    <row r="176" spans="1:5" x14ac:dyDescent="0.3">
      <c r="A176">
        <v>886</v>
      </c>
      <c r="B176" t="s">
        <v>44</v>
      </c>
      <c r="C176" t="s">
        <v>51</v>
      </c>
      <c r="D176" s="10" t="s">
        <v>68</v>
      </c>
      <c r="E176" s="10" t="s">
        <v>68</v>
      </c>
    </row>
    <row r="177" spans="1:5" x14ac:dyDescent="0.3">
      <c r="A177">
        <v>905</v>
      </c>
      <c r="B177" t="s">
        <v>24</v>
      </c>
      <c r="C177" t="s">
        <v>13</v>
      </c>
      <c r="D177" s="10" t="s">
        <v>68</v>
      </c>
      <c r="E177" s="10" t="s">
        <v>68</v>
      </c>
    </row>
    <row r="178" spans="1:5" x14ac:dyDescent="0.3">
      <c r="A178">
        <v>911</v>
      </c>
      <c r="B178" t="s">
        <v>73</v>
      </c>
      <c r="C178" t="s">
        <v>13</v>
      </c>
      <c r="D178" s="10" t="s">
        <v>68</v>
      </c>
      <c r="E178" s="10" t="s">
        <v>68</v>
      </c>
    </row>
    <row r="179" spans="1:5" x14ac:dyDescent="0.3">
      <c r="A179">
        <v>922</v>
      </c>
      <c r="B179" t="s">
        <v>21</v>
      </c>
      <c r="C179" t="s">
        <v>13</v>
      </c>
      <c r="D179" s="10" t="s">
        <v>68</v>
      </c>
      <c r="E179" s="10" t="s">
        <v>68</v>
      </c>
    </row>
    <row r="180" spans="1:5" x14ac:dyDescent="0.3">
      <c r="A180">
        <v>924</v>
      </c>
      <c r="B180" t="s">
        <v>28</v>
      </c>
      <c r="C180" t="s">
        <v>33</v>
      </c>
      <c r="D180" s="10" t="s">
        <v>68</v>
      </c>
      <c r="E180" s="10" t="s">
        <v>68</v>
      </c>
    </row>
    <row r="181" spans="1:5" x14ac:dyDescent="0.3">
      <c r="A181">
        <v>15</v>
      </c>
      <c r="B181" t="s">
        <v>15</v>
      </c>
      <c r="C181" t="s">
        <v>73</v>
      </c>
      <c r="D181" s="10" t="s">
        <v>68</v>
      </c>
      <c r="E181" s="10" t="s">
        <v>68</v>
      </c>
    </row>
    <row r="182" spans="1:5" x14ac:dyDescent="0.3">
      <c r="A182">
        <v>175</v>
      </c>
      <c r="B182" t="s">
        <v>76</v>
      </c>
      <c r="C182" t="s">
        <v>21</v>
      </c>
      <c r="D182" s="10" t="s">
        <v>68</v>
      </c>
      <c r="E182" s="10" t="s">
        <v>68</v>
      </c>
    </row>
    <row r="183" spans="1:5" x14ac:dyDescent="0.3">
      <c r="A183" s="1">
        <v>752</v>
      </c>
      <c r="B183" s="2" t="s">
        <v>39</v>
      </c>
      <c r="C183" s="2" t="s">
        <v>30</v>
      </c>
      <c r="D183" s="11">
        <v>2268</v>
      </c>
      <c r="E183" s="11">
        <v>2513</v>
      </c>
    </row>
    <row r="184" spans="1:5" x14ac:dyDescent="0.3">
      <c r="A184" s="4">
        <v>761</v>
      </c>
      <c r="B184" s="2" t="s">
        <v>39</v>
      </c>
      <c r="C184" s="2" t="s">
        <v>13</v>
      </c>
      <c r="D184" s="11">
        <v>1850</v>
      </c>
      <c r="E184" s="11">
        <v>2663</v>
      </c>
    </row>
    <row r="185" spans="1:5" x14ac:dyDescent="0.3">
      <c r="A185" s="4">
        <v>761</v>
      </c>
      <c r="B185" s="2" t="s">
        <v>39</v>
      </c>
      <c r="C185" s="2" t="s">
        <v>13</v>
      </c>
      <c r="D185" s="11">
        <v>1916</v>
      </c>
      <c r="E185" s="11">
        <v>2989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F31AA-0671-428B-AD2B-7225E79C5FF6}">
  <dimension ref="A1:I13"/>
  <sheetViews>
    <sheetView workbookViewId="0">
      <selection activeCell="I12" sqref="I12"/>
    </sheetView>
  </sheetViews>
  <sheetFormatPr baseColWidth="10" defaultColWidth="8.88671875" defaultRowHeight="14.4" x14ac:dyDescent="0.3"/>
  <cols>
    <col min="1" max="2" width="19.6640625" customWidth="1"/>
    <col min="3" max="3" width="16.33203125" customWidth="1"/>
    <col min="4" max="4" width="19.5546875" customWidth="1"/>
    <col min="5" max="5" width="17.6640625" customWidth="1"/>
    <col min="6" max="6" width="18.109375" customWidth="1"/>
    <col min="7" max="7" width="21.109375" customWidth="1"/>
    <col min="10" max="10" width="21.109375" customWidth="1"/>
  </cols>
  <sheetData>
    <row r="1" spans="1:9" x14ac:dyDescent="0.3">
      <c r="A1" t="s">
        <v>97</v>
      </c>
      <c r="B1" t="s">
        <v>128</v>
      </c>
      <c r="C1" s="13" t="s">
        <v>127</v>
      </c>
      <c r="D1" t="s">
        <v>98</v>
      </c>
      <c r="E1" t="s">
        <v>3</v>
      </c>
      <c r="F1" t="s">
        <v>111</v>
      </c>
      <c r="G1" t="s">
        <v>112</v>
      </c>
      <c r="H1" t="s">
        <v>113</v>
      </c>
      <c r="I1" s="17" t="s">
        <v>118</v>
      </c>
    </row>
    <row r="2" spans="1:9" x14ac:dyDescent="0.3">
      <c r="A2" t="s">
        <v>122</v>
      </c>
      <c r="B2">
        <v>47008</v>
      </c>
      <c r="C2" s="13" t="s">
        <v>99</v>
      </c>
      <c r="D2" t="s">
        <v>100</v>
      </c>
      <c r="E2" t="s">
        <v>27</v>
      </c>
      <c r="F2" t="s">
        <v>22</v>
      </c>
      <c r="G2">
        <v>46000</v>
      </c>
      <c r="H2">
        <v>415</v>
      </c>
      <c r="I2" s="18">
        <v>1.7513146841712095</v>
      </c>
    </row>
    <row r="3" spans="1:9" x14ac:dyDescent="0.3">
      <c r="A3" t="s">
        <v>122</v>
      </c>
      <c r="B3">
        <v>47008</v>
      </c>
      <c r="C3" s="13" t="s">
        <v>99</v>
      </c>
      <c r="D3" t="s">
        <v>100</v>
      </c>
      <c r="E3" t="s">
        <v>27</v>
      </c>
      <c r="F3" t="s">
        <v>26</v>
      </c>
      <c r="G3">
        <v>11200</v>
      </c>
      <c r="H3">
        <v>600</v>
      </c>
      <c r="I3" s="18">
        <v>1.7513146841712095</v>
      </c>
    </row>
    <row r="4" spans="1:9" x14ac:dyDescent="0.3">
      <c r="A4" t="s">
        <v>120</v>
      </c>
      <c r="B4">
        <v>3800</v>
      </c>
      <c r="C4" s="13" t="s">
        <v>101</v>
      </c>
      <c r="D4" t="s">
        <v>102</v>
      </c>
      <c r="E4" t="s">
        <v>72</v>
      </c>
      <c r="F4" t="s">
        <v>51</v>
      </c>
      <c r="G4">
        <v>4450</v>
      </c>
      <c r="H4">
        <v>70</v>
      </c>
      <c r="I4" s="18">
        <v>1.5873015873015872</v>
      </c>
    </row>
    <row r="5" spans="1:9" x14ac:dyDescent="0.3">
      <c r="A5" t="s">
        <v>121</v>
      </c>
      <c r="C5" s="13" t="s">
        <v>103</v>
      </c>
      <c r="D5" t="s">
        <v>104</v>
      </c>
      <c r="E5" t="s">
        <v>67</v>
      </c>
      <c r="F5" t="s">
        <v>13</v>
      </c>
      <c r="G5">
        <v>76600</v>
      </c>
      <c r="H5">
        <v>60</v>
      </c>
      <c r="I5">
        <v>1.4652014652014651</v>
      </c>
    </row>
    <row r="6" spans="1:9" x14ac:dyDescent="0.3">
      <c r="A6" t="s">
        <v>124</v>
      </c>
      <c r="C6" s="13" t="s">
        <v>105</v>
      </c>
      <c r="D6" t="s">
        <v>106</v>
      </c>
      <c r="E6" t="s">
        <v>34</v>
      </c>
      <c r="F6" t="s">
        <v>33</v>
      </c>
      <c r="G6">
        <v>900900</v>
      </c>
      <c r="H6">
        <v>380</v>
      </c>
      <c r="I6">
        <v>1.6981132075471699</v>
      </c>
    </row>
    <row r="7" spans="1:9" x14ac:dyDescent="0.3">
      <c r="A7" t="s">
        <v>124</v>
      </c>
      <c r="C7" s="13" t="s">
        <v>107</v>
      </c>
      <c r="D7" t="s">
        <v>106</v>
      </c>
      <c r="E7" t="s">
        <v>34</v>
      </c>
      <c r="F7" t="s">
        <v>33</v>
      </c>
      <c r="G7">
        <v>900900</v>
      </c>
      <c r="H7">
        <v>380</v>
      </c>
      <c r="I7">
        <v>1.6981132075471699</v>
      </c>
    </row>
    <row r="8" spans="1:9" x14ac:dyDescent="0.3">
      <c r="A8" t="s">
        <v>123</v>
      </c>
      <c r="C8" s="13" t="s">
        <v>108</v>
      </c>
      <c r="D8" t="s">
        <v>100</v>
      </c>
      <c r="E8" t="s">
        <v>27</v>
      </c>
      <c r="F8" t="s">
        <v>22</v>
      </c>
      <c r="G8">
        <v>46000</v>
      </c>
      <c r="H8">
        <v>650</v>
      </c>
      <c r="I8" s="18">
        <v>1.7513146841712095</v>
      </c>
    </row>
    <row r="9" spans="1:9" x14ac:dyDescent="0.3">
      <c r="A9" t="s">
        <v>123</v>
      </c>
      <c r="C9" s="13" t="s">
        <v>108</v>
      </c>
      <c r="D9" t="s">
        <v>100</v>
      </c>
      <c r="E9" t="s">
        <v>27</v>
      </c>
      <c r="F9" t="s">
        <v>26</v>
      </c>
      <c r="G9">
        <v>11200</v>
      </c>
      <c r="H9">
        <v>130</v>
      </c>
      <c r="I9" s="18">
        <v>1.7513146841712095</v>
      </c>
    </row>
    <row r="10" spans="1:9" x14ac:dyDescent="0.3">
      <c r="A10" t="s">
        <v>119</v>
      </c>
      <c r="C10" s="13" t="s">
        <v>109</v>
      </c>
      <c r="D10" t="s">
        <v>110</v>
      </c>
      <c r="E10" t="s">
        <v>36</v>
      </c>
      <c r="F10" t="s">
        <v>35</v>
      </c>
      <c r="G10">
        <v>16600</v>
      </c>
      <c r="H10">
        <v>300</v>
      </c>
      <c r="I10">
        <v>1.57657657657658</v>
      </c>
    </row>
    <row r="11" spans="1:9" x14ac:dyDescent="0.3">
      <c r="A11" t="s">
        <v>119</v>
      </c>
      <c r="C11" s="13" t="s">
        <v>109</v>
      </c>
      <c r="D11" t="s">
        <v>110</v>
      </c>
      <c r="E11" t="s">
        <v>36</v>
      </c>
      <c r="F11" t="s">
        <v>65</v>
      </c>
      <c r="G11">
        <v>41000</v>
      </c>
      <c r="H11">
        <v>170</v>
      </c>
      <c r="I11">
        <v>1.57657657657658</v>
      </c>
    </row>
    <row r="12" spans="1:9" x14ac:dyDescent="0.3">
      <c r="A12" t="s">
        <v>125</v>
      </c>
      <c r="C12" s="13" t="s">
        <v>114</v>
      </c>
      <c r="D12" t="s">
        <v>115</v>
      </c>
      <c r="E12" t="s">
        <v>31</v>
      </c>
      <c r="F12" t="s">
        <v>30</v>
      </c>
      <c r="G12">
        <v>83203</v>
      </c>
      <c r="H12">
        <v>110</v>
      </c>
      <c r="I12">
        <v>1.42</v>
      </c>
    </row>
    <row r="13" spans="1:9" x14ac:dyDescent="0.3">
      <c r="A13" t="s">
        <v>126</v>
      </c>
      <c r="C13" s="13" t="s">
        <v>116</v>
      </c>
      <c r="D13" t="s">
        <v>117</v>
      </c>
      <c r="E13" t="s">
        <v>16</v>
      </c>
      <c r="F13" t="s">
        <v>76</v>
      </c>
      <c r="G13">
        <v>2340000</v>
      </c>
      <c r="H13">
        <v>90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57A31EBEE70043962D3DB0517C9D70" ma:contentTypeVersion="5" ma:contentTypeDescription="Create a new document." ma:contentTypeScope="" ma:versionID="78bd377760f1733d4525eeaa6b3b8954">
  <xsd:schema xmlns:xsd="http://www.w3.org/2001/XMLSchema" xmlns:xs="http://www.w3.org/2001/XMLSchema" xmlns:p="http://schemas.microsoft.com/office/2006/metadata/properties" xmlns:ns2="fe28bef6-6d4d-4369-a0c6-dc7cb6d17773" xmlns:ns3="a32c8755-3235-4e10-8e30-5bdf75606736" xmlns:ns4="041ff12a-b387-4716-b263-0812f78104fd" xmlns:ns5="6d875127-b46f-4ee7-a204-0445f47e3021" targetNamespace="http://schemas.microsoft.com/office/2006/metadata/properties" ma:root="true" ma:fieldsID="ed27181b0c6b410c2e4208f48d419791" ns2:_="" ns3:_="" ns4:_="" ns5:_="">
    <xsd:import namespace="fe28bef6-6d4d-4369-a0c6-dc7cb6d17773"/>
    <xsd:import namespace="a32c8755-3235-4e10-8e30-5bdf75606736"/>
    <xsd:import namespace="041ff12a-b387-4716-b263-0812f78104fd"/>
    <xsd:import namespace="6d875127-b46f-4ee7-a204-0445f47e30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SearchProperties" minOccurs="0"/>
                <xsd:element ref="ns4:lcf76f155ced4ddcb4097134ff3c332f" minOccurs="0"/>
                <xsd:element ref="ns5:TaxCatchAll" minOccurs="0"/>
                <xsd:element ref="ns4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28bef6-6d4d-4369-a0c6-dc7cb6d177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2c8755-3235-4e10-8e30-5bdf7560673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1ff12a-b387-4716-b263-0812f78104f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34f0b9c-80b6-475a-92e4-f6ec89afdea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875127-b46f-4ee7-a204-0445f47e3021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8162ab3c-b52e-4835-91d7-b31917d073c1}" ma:internalName="TaxCatchAll" ma:showField="CatchAllData" ma:web="6d875127-b46f-4ee7-a204-0445f47e30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1ff12a-b387-4716-b263-0812f78104fd">
      <Terms xmlns="http://schemas.microsoft.com/office/infopath/2007/PartnerControls"/>
    </lcf76f155ced4ddcb4097134ff3c332f>
    <TaxCatchAll xmlns="6d875127-b46f-4ee7-a204-0445f47e302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225AE5-2DC3-451B-9AAF-553B184EC9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28bef6-6d4d-4369-a0c6-dc7cb6d17773"/>
    <ds:schemaRef ds:uri="a32c8755-3235-4e10-8e30-5bdf75606736"/>
    <ds:schemaRef ds:uri="041ff12a-b387-4716-b263-0812f78104fd"/>
    <ds:schemaRef ds:uri="6d875127-b46f-4ee7-a204-0445f47e30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DFB97A-5375-4607-8999-7B660AB163A4}">
  <ds:schemaRefs>
    <ds:schemaRef ds:uri="http://schemas.microsoft.com/office/2006/metadata/properties"/>
    <ds:schemaRef ds:uri="http://schemas.microsoft.com/office/infopath/2007/PartnerControls"/>
    <ds:schemaRef ds:uri="041ff12a-b387-4716-b263-0812f78104fd"/>
    <ds:schemaRef ds:uri="6d875127-b46f-4ee7-a204-0445f47e3021"/>
  </ds:schemaRefs>
</ds:datastoreItem>
</file>

<file path=customXml/itemProps3.xml><?xml version="1.0" encoding="utf-8"?>
<ds:datastoreItem xmlns:ds="http://schemas.openxmlformats.org/officeDocument/2006/customXml" ds:itemID="{87936A6F-CB8C-4D0F-8713-39E285F3F7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MAIN PORTS</vt:lpstr>
      <vt:lpstr>BACKUP</vt:lpstr>
      <vt:lpstr>HORSE-PUERTO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PAZOS Luis</dc:creator>
  <cp:keywords/>
  <dc:description/>
  <cp:lastModifiedBy>OLMEDO Jorge</cp:lastModifiedBy>
  <cp:revision/>
  <dcterms:created xsi:type="dcterms:W3CDTF">2025-04-07T08:14:00Z</dcterms:created>
  <dcterms:modified xsi:type="dcterms:W3CDTF">2025-06-30T09:11:14Z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0x010100F957A31EBEE70043962D3DB0517C9D70</vt:lpwstr>
  </property>
  <property fmtid="{D5CDD505-2E9C-101B-9397-08002B2CF9AE}" pid="3" name="MediaServiceImageTags">
    <vt:lpwstr/>
  </property>
</Properties>
</file>