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OLMEDOJorge\Documents\Python projects\Horse Luis\Quotations\"/>
    </mc:Choice>
  </mc:AlternateContent>
  <xr:revisionPtr revIDLastSave="0" documentId="13_ncr:1_{DB37C361-8E64-457D-A186-1B58F17D1A91}" xr6:coauthVersionLast="47" xr6:coauthVersionMax="47" xr10:uidLastSave="{00000000-0000-0000-0000-000000000000}"/>
  <bookViews>
    <workbookView xWindow="-108" yWindow="-108" windowWidth="23256" windowHeight="12456" firstSheet="2" activeTab="2" xr2:uid="{A1C20C8D-0FCE-418F-B9AD-094EE2477318}"/>
  </bookViews>
  <sheets>
    <sheet name="Hoja1" sheetId="1" r:id="rId1"/>
    <sheet name="OVERSEAS" sheetId="2" state="hidden" r:id="rId2"/>
    <sheet name="INLAND" sheetId="4" r:id="rId3"/>
    <sheet name="aux" sheetId="5" r:id="rId4"/>
  </sheets>
  <definedNames>
    <definedName name="_xlnm._FilterDatabase" localSheetId="2" hidden="1">INLAND!$A$1:$P$91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4" l="1"/>
  <c r="B44" i="4"/>
  <c r="O90" i="4"/>
  <c r="L90" i="4"/>
  <c r="M90" i="4" s="1"/>
  <c r="B3" i="4" l="1"/>
  <c r="B4" i="4"/>
  <c r="B5" i="4"/>
  <c r="B6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5" i="4"/>
  <c r="B46" i="4"/>
  <c r="B47" i="4"/>
  <c r="B48" i="4"/>
  <c r="B49" i="4"/>
  <c r="B50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2" i="4"/>
  <c r="F2" i="4"/>
  <c r="F3" i="4"/>
  <c r="F4" i="4"/>
  <c r="F5" i="4"/>
  <c r="F6" i="4"/>
  <c r="F7" i="4"/>
  <c r="O7" i="4" s="1"/>
  <c r="F8" i="4"/>
  <c r="O8" i="4" s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O51" i="4" s="1"/>
  <c r="F52" i="4"/>
  <c r="O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31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2" i="4"/>
  <c r="O26" i="4" l="1"/>
  <c r="O18" i="4"/>
  <c r="O48" i="4"/>
  <c r="O19" i="4"/>
  <c r="O41" i="4"/>
  <c r="O25" i="4"/>
  <c r="O42" i="4"/>
  <c r="O20" i="4"/>
  <c r="O43" i="4"/>
  <c r="O21" i="4"/>
  <c r="O36" i="4"/>
  <c r="O14" i="4"/>
  <c r="O32" i="4"/>
  <c r="O10" i="4"/>
  <c r="O16" i="4"/>
  <c r="O67" i="4"/>
  <c r="O3" i="4"/>
  <c r="O47" i="4"/>
  <c r="O24" i="4"/>
  <c r="O2" i="4"/>
  <c r="O44" i="4"/>
  <c r="O22" i="4"/>
  <c r="O40" i="4"/>
  <c r="O39" i="4"/>
  <c r="O17" i="4"/>
  <c r="O38" i="4"/>
  <c r="O37" i="4"/>
  <c r="O15" i="4"/>
  <c r="O35" i="4"/>
  <c r="O13" i="4"/>
  <c r="O12" i="4"/>
  <c r="O30" i="4"/>
  <c r="O6" i="4"/>
  <c r="O29" i="4"/>
  <c r="O5" i="4"/>
  <c r="O50" i="4"/>
  <c r="O28" i="4"/>
  <c r="O4" i="4"/>
  <c r="O49" i="4"/>
  <c r="O27" i="4"/>
  <c r="O66" i="4"/>
  <c r="O76" i="4"/>
  <c r="O54" i="4"/>
  <c r="O75" i="4"/>
  <c r="O74" i="4"/>
  <c r="O72" i="4"/>
  <c r="O71" i="4"/>
  <c r="O70" i="4"/>
  <c r="O46" i="4"/>
  <c r="O69" i="4"/>
  <c r="O45" i="4"/>
  <c r="O23" i="4"/>
  <c r="O64" i="4"/>
  <c r="O85" i="4"/>
  <c r="O63" i="4"/>
  <c r="O84" i="4"/>
  <c r="O62" i="4"/>
  <c r="O83" i="4"/>
  <c r="O61" i="4"/>
  <c r="O82" i="4"/>
  <c r="O60" i="4"/>
  <c r="O81" i="4"/>
  <c r="O59" i="4"/>
  <c r="O80" i="4"/>
  <c r="O58" i="4"/>
  <c r="O34" i="4"/>
  <c r="O79" i="4"/>
  <c r="O57" i="4"/>
  <c r="O33" i="4"/>
  <c r="O11" i="4"/>
  <c r="O88" i="4"/>
  <c r="O65" i="4"/>
  <c r="O77" i="4"/>
  <c r="O55" i="4"/>
  <c r="O31" i="4"/>
  <c r="O9" i="4"/>
  <c r="O86" i="4"/>
  <c r="O56" i="4"/>
  <c r="O53" i="4"/>
  <c r="O68" i="4"/>
  <c r="O89" i="4"/>
  <c r="O87" i="4"/>
  <c r="O78" i="4"/>
  <c r="O73" i="4"/>
  <c r="P42" i="4" l="1"/>
  <c r="P75" i="4"/>
  <c r="P29" i="4"/>
  <c r="P8" i="4"/>
  <c r="P19" i="4"/>
  <c r="P34" i="4"/>
  <c r="P80" i="4"/>
  <c r="P52" i="4"/>
  <c r="P53" i="4"/>
  <c r="P58" i="4"/>
  <c r="P6" i="4"/>
  <c r="P2" i="4"/>
  <c r="P54" i="4"/>
  <c r="P86" i="4"/>
  <c r="P59" i="4"/>
  <c r="P16" i="4"/>
  <c r="P81" i="4"/>
  <c r="P67" i="4"/>
  <c r="P14" i="4"/>
  <c r="P21" i="4"/>
  <c r="P9" i="4"/>
  <c r="P36" i="4"/>
  <c r="P22" i="4"/>
  <c r="P24" i="4"/>
  <c r="P90" i="4"/>
  <c r="P31" i="4"/>
  <c r="P60" i="4"/>
  <c r="P23" i="4"/>
  <c r="P26" i="4"/>
  <c r="P55" i="4"/>
  <c r="P82" i="4"/>
  <c r="P45" i="4"/>
  <c r="P73" i="4"/>
  <c r="P77" i="4"/>
  <c r="P15" i="4"/>
  <c r="P69" i="4"/>
  <c r="P28" i="4"/>
  <c r="P10" i="4"/>
  <c r="P37" i="4"/>
  <c r="P46" i="4"/>
  <c r="P83" i="4"/>
  <c r="P71" i="4"/>
  <c r="P84" i="4"/>
  <c r="P72" i="4"/>
  <c r="P30" i="4"/>
  <c r="P65" i="4"/>
  <c r="P89" i="4"/>
  <c r="P4" i="4"/>
  <c r="P32" i="4"/>
  <c r="P61" i="4"/>
  <c r="P70" i="4"/>
  <c r="P18" i="4"/>
  <c r="P47" i="4"/>
  <c r="P78" i="4"/>
  <c r="P38" i="4"/>
  <c r="P87" i="4"/>
  <c r="P88" i="4"/>
  <c r="P62" i="4"/>
  <c r="P48" i="4"/>
  <c r="P44" i="4"/>
  <c r="P68" i="4"/>
  <c r="P11" i="4"/>
  <c r="P17" i="4"/>
  <c r="P49" i="4"/>
  <c r="P3" i="4"/>
  <c r="P33" i="4"/>
  <c r="P39" i="4"/>
  <c r="P27" i="4"/>
  <c r="P57" i="4"/>
  <c r="P63" i="4"/>
  <c r="P74" i="4"/>
  <c r="P51" i="4"/>
  <c r="P79" i="4"/>
  <c r="P85" i="4"/>
  <c r="P7" i="4"/>
  <c r="P50" i="4"/>
  <c r="P12" i="4"/>
  <c r="P64" i="4"/>
  <c r="P5" i="4"/>
  <c r="P13" i="4"/>
  <c r="P76" i="4"/>
  <c r="P56" i="4"/>
  <c r="P40" i="4"/>
  <c r="P20" i="4"/>
  <c r="P66" i="4"/>
  <c r="P35" i="4"/>
  <c r="P41" i="4"/>
  <c r="P43" i="4"/>
  <c r="P25" i="4"/>
</calcChain>
</file>

<file path=xl/sharedStrings.xml><?xml version="1.0" encoding="utf-8"?>
<sst xmlns="http://schemas.openxmlformats.org/spreadsheetml/2006/main" count="744" uniqueCount="266">
  <si>
    <t>INLAND (FROM SUP. TO PORT)</t>
  </si>
  <si>
    <t>OVERSEAS</t>
  </si>
  <si>
    <t>INLAND (FROM PORT TO PLANT)</t>
  </si>
  <si>
    <t>TIPO TPTE</t>
  </si>
  <si>
    <t>PAIS ORIGEN</t>
  </si>
  <si>
    <t>CP ORIGEN</t>
  </si>
  <si>
    <t>PAIS DESTINO</t>
  </si>
  <si>
    <t>CP DESTINO</t>
  </si>
  <si>
    <t>RATE</t>
  </si>
  <si>
    <t>KMS</t>
  </si>
  <si>
    <t>POL</t>
  </si>
  <si>
    <t>POD</t>
  </si>
  <si>
    <t>CONTENEDOR</t>
  </si>
  <si>
    <t>CH</t>
  </si>
  <si>
    <t>CHNIB</t>
  </si>
  <si>
    <t>ESVLC</t>
  </si>
  <si>
    <t>ESP</t>
  </si>
  <si>
    <t>Cost Container 20'</t>
  </si>
  <si>
    <t>Cost Container 40'</t>
  </si>
  <si>
    <t>TT(in days)</t>
  </si>
  <si>
    <t>ARBUE</t>
  </si>
  <si>
    <t>FRLEH</t>
  </si>
  <si>
    <t>BEANR</t>
  </si>
  <si>
    <t>BRPNG</t>
  </si>
  <si>
    <t>ROCND</t>
  </si>
  <si>
    <t>CNSHA</t>
  </si>
  <si>
    <t>TRIZT</t>
  </si>
  <si>
    <t>COCTG</t>
  </si>
  <si>
    <t>CLVAP</t>
  </si>
  <si>
    <t>CLSAI</t>
  </si>
  <si>
    <t>ARROS</t>
  </si>
  <si>
    <t>INENR</t>
  </si>
  <si>
    <t>TRGEM</t>
  </si>
  <si>
    <t>INKAT</t>
  </si>
  <si>
    <t>INMAA</t>
  </si>
  <si>
    <t>INNSA</t>
  </si>
  <si>
    <t>JPYOK</t>
  </si>
  <si>
    <t>PTLEI</t>
  </si>
  <si>
    <t>KRPUS</t>
  </si>
  <si>
    <t>ESALG</t>
  </si>
  <si>
    <t>MACAS</t>
  </si>
  <si>
    <t>MAPTM</t>
  </si>
  <si>
    <t>Picking_country_code</t>
  </si>
  <si>
    <t>Picking_Country</t>
  </si>
  <si>
    <t>Origin_ZIP</t>
  </si>
  <si>
    <t>Origin_City</t>
  </si>
  <si>
    <t>Delivery_country_code</t>
  </si>
  <si>
    <t>Delivery_Country</t>
  </si>
  <si>
    <t>Destination_ZIP</t>
  </si>
  <si>
    <t>Destination_City</t>
  </si>
  <si>
    <t>Axis</t>
  </si>
  <si>
    <t>Avg_cost (EUR)</t>
  </si>
  <si>
    <t>Distance (km)</t>
  </si>
  <si>
    <t>Costo Ideal (EUR)</t>
  </si>
  <si>
    <t>Eur/km</t>
  </si>
  <si>
    <t>Observaciones Avg_cost (EUR)</t>
  </si>
  <si>
    <t>x</t>
  </si>
  <si>
    <t>c</t>
  </si>
  <si>
    <t>MA</t>
  </si>
  <si>
    <t>Tangier</t>
  </si>
  <si>
    <t>ES</t>
  </si>
  <si>
    <t>Madrid</t>
  </si>
  <si>
    <t>MA&lt;&gt;ES</t>
  </si>
  <si>
    <t>Incluye ferry Tarifa fija</t>
  </si>
  <si>
    <t>AT</t>
  </si>
  <si>
    <t>Vienna</t>
  </si>
  <si>
    <t>FR</t>
  </si>
  <si>
    <t>Paris</t>
  </si>
  <si>
    <t>AT&lt;&gt;FR</t>
  </si>
  <si>
    <t>Ruta directa por Alemania</t>
  </si>
  <si>
    <t>BG</t>
  </si>
  <si>
    <t>Sofia</t>
  </si>
  <si>
    <t>Barcelona</t>
  </si>
  <si>
    <t>BG&lt;&gt;ES</t>
  </si>
  <si>
    <t>Ruta larga con peajes</t>
  </si>
  <si>
    <t>Lyon</t>
  </si>
  <si>
    <t>BG&lt;&gt;FR</t>
  </si>
  <si>
    <t>Ruta por N. Italia</t>
  </si>
  <si>
    <t>RO</t>
  </si>
  <si>
    <t>Bucharest</t>
  </si>
  <si>
    <t>BG&lt;&gt;RO</t>
  </si>
  <si>
    <t>Ruta directa</t>
  </si>
  <si>
    <t>Switzerland</t>
  </si>
  <si>
    <t>Zurich</t>
  </si>
  <si>
    <t>CH&lt;&gt;ES</t>
  </si>
  <si>
    <t>Peajes en Francia</t>
  </si>
  <si>
    <t>CH&lt;&gt;RO</t>
  </si>
  <si>
    <t>Ruta por Hungría</t>
  </si>
  <si>
    <t>CZ</t>
  </si>
  <si>
    <t>Prague</t>
  </si>
  <si>
    <t>CZ&lt;&gt;ES</t>
  </si>
  <si>
    <t>CZ&lt;&gt;FR</t>
  </si>
  <si>
    <t>CZ&lt;&gt;RO</t>
  </si>
  <si>
    <t>Ruta por Eslovaquia</t>
  </si>
  <si>
    <t>TR</t>
  </si>
  <si>
    <t>Istanbul</t>
  </si>
  <si>
    <t>CZ&lt;&gt;TR</t>
  </si>
  <si>
    <t>Ruta compleja</t>
  </si>
  <si>
    <t>DE</t>
  </si>
  <si>
    <t>Berlin</t>
  </si>
  <si>
    <t>DE&lt;&gt;ES</t>
  </si>
  <si>
    <t>Ruta por Francia</t>
  </si>
  <si>
    <t>DE&lt;&gt;FR</t>
  </si>
  <si>
    <t>PT</t>
  </si>
  <si>
    <t>1000-001</t>
  </si>
  <si>
    <t>Lisbon</t>
  </si>
  <si>
    <t>DE&lt;&gt;PT</t>
  </si>
  <si>
    <t>Ruta muy larga</t>
  </si>
  <si>
    <t>DE&lt;&gt;RO</t>
  </si>
  <si>
    <t>Ruta por Polonia</t>
  </si>
  <si>
    <t>DE&lt;&gt;TR</t>
  </si>
  <si>
    <t>ES&lt;&gt;MA</t>
  </si>
  <si>
    <t>Incluye ferry</t>
  </si>
  <si>
    <t>ES&lt;&gt;BG</t>
  </si>
  <si>
    <t>Ruta más larga</t>
  </si>
  <si>
    <t>ES&lt;&gt;CZ</t>
  </si>
  <si>
    <t>ES&lt;&gt;DE</t>
  </si>
  <si>
    <t>Ruta estándar</t>
  </si>
  <si>
    <t>ES&lt;&gt;ES</t>
  </si>
  <si>
    <t>Ruta nacional</t>
  </si>
  <si>
    <t>ES&lt;&gt;FR</t>
  </si>
  <si>
    <t>Precio elevado</t>
  </si>
  <si>
    <t>GB</t>
  </si>
  <si>
    <t>EC1A 1BB</t>
  </si>
  <si>
    <t>London</t>
  </si>
  <si>
    <t>ES&lt;&gt;GB</t>
  </si>
  <si>
    <t>Incluye Eurotúnel</t>
  </si>
  <si>
    <t>HU</t>
  </si>
  <si>
    <t>Budapest</t>
  </si>
  <si>
    <t>ES&lt;&gt;HU</t>
  </si>
  <si>
    <t>Ruta larga</t>
  </si>
  <si>
    <t>PL</t>
  </si>
  <si>
    <t>00-001</t>
  </si>
  <si>
    <t>Warsaw</t>
  </si>
  <si>
    <t>ES&lt;&gt;PL</t>
  </si>
  <si>
    <t>Distancia extrema</t>
  </si>
  <si>
    <t>ES&lt;&gt;PT</t>
  </si>
  <si>
    <t>ES&lt;&gt;RO</t>
  </si>
  <si>
    <t>Precio anómalo</t>
  </si>
  <si>
    <t>SK</t>
  </si>
  <si>
    <t>Bratislava</t>
  </si>
  <si>
    <t>ES&lt;&gt;SK</t>
  </si>
  <si>
    <t>ES&lt;&gt;TR</t>
  </si>
  <si>
    <t>FR&lt;&gt;AT</t>
  </si>
  <si>
    <t>Ruta eficiente</t>
  </si>
  <si>
    <t>FR&lt;&gt;BG</t>
  </si>
  <si>
    <t>Ruta por Eslovenia</t>
  </si>
  <si>
    <t>FR&lt;&gt;CZ</t>
  </si>
  <si>
    <t>Precio competitivo</t>
  </si>
  <si>
    <t>FR&lt;&gt;DE</t>
  </si>
  <si>
    <t>FR&lt;&gt;ES</t>
  </si>
  <si>
    <t>Tarifa estándar</t>
  </si>
  <si>
    <t>FR&lt;&gt;FR</t>
  </si>
  <si>
    <t>Precio desproporcionado</t>
  </si>
  <si>
    <t>FR&lt;&gt;HU</t>
  </si>
  <si>
    <t>Ruta óptima</t>
  </si>
  <si>
    <t>NL</t>
  </si>
  <si>
    <t>1012 JS</t>
  </si>
  <si>
    <t>Amsterdam</t>
  </si>
  <si>
    <t>FR&lt;&gt;NL</t>
  </si>
  <si>
    <t>Distancia corta</t>
  </si>
  <si>
    <t>FR&lt;&gt;PT</t>
  </si>
  <si>
    <t>Ruta por España</t>
  </si>
  <si>
    <t>FR&lt;&gt;RO</t>
  </si>
  <si>
    <t>Precio inflado</t>
  </si>
  <si>
    <t>SI</t>
  </si>
  <si>
    <t>Ljubljana</t>
  </si>
  <si>
    <t>FR&lt;&gt;SI</t>
  </si>
  <si>
    <t>Ruta alpina</t>
  </si>
  <si>
    <t>FR&lt;&gt;SK</t>
  </si>
  <si>
    <t>FR&lt;&gt;TR</t>
  </si>
  <si>
    <t>Cruce múltiples fronteras</t>
  </si>
  <si>
    <t>GB&lt;&gt;ES</t>
  </si>
  <si>
    <t>GB&lt;&gt;FR</t>
  </si>
  <si>
    <t>GB&lt;&gt;RO</t>
  </si>
  <si>
    <t>HU&lt;&gt;ES</t>
  </si>
  <si>
    <t>Error evidente</t>
  </si>
  <si>
    <t>HU&lt;&gt;FR</t>
  </si>
  <si>
    <t>HU&lt;&gt;RO</t>
  </si>
  <si>
    <t>HU&lt;&gt;TR</t>
  </si>
  <si>
    <t>Precio bajo</t>
  </si>
  <si>
    <t>IT</t>
  </si>
  <si>
    <t>Italy</t>
  </si>
  <si>
    <t>Rome</t>
  </si>
  <si>
    <t>IT&lt;&gt;ES</t>
  </si>
  <si>
    <t>Ruta marítima posible</t>
  </si>
  <si>
    <t>IT&lt;&gt;FR</t>
  </si>
  <si>
    <t>LT</t>
  </si>
  <si>
    <t>Vilnius</t>
  </si>
  <si>
    <t>LT&lt;&gt;RO</t>
  </si>
  <si>
    <t>Ruta del Báltico</t>
  </si>
  <si>
    <t>NL&lt;&gt;ES</t>
  </si>
  <si>
    <t>NL&lt;&gt;FR</t>
  </si>
  <si>
    <t>NL&lt;&gt;PT</t>
  </si>
  <si>
    <t>PL&lt;&gt;ES</t>
  </si>
  <si>
    <t>PL&lt;&gt;RO</t>
  </si>
  <si>
    <t>PT&lt;&gt;ES</t>
  </si>
  <si>
    <t>PT&lt;&gt;FR</t>
  </si>
  <si>
    <t>4000-001</t>
  </si>
  <si>
    <t>Porto</t>
  </si>
  <si>
    <t>PT&lt;&gt;PT</t>
  </si>
  <si>
    <t>PT&lt;&gt;RO</t>
  </si>
  <si>
    <t>RO&lt;&gt;BG</t>
  </si>
  <si>
    <t>Precio muy competitivo</t>
  </si>
  <si>
    <t>RO&lt;&gt;CZ</t>
  </si>
  <si>
    <t>RO&lt;&gt;DE</t>
  </si>
  <si>
    <t>Tarifa ajustada</t>
  </si>
  <si>
    <t>RO&lt;&gt;ES</t>
  </si>
  <si>
    <t>RO&lt;&gt;FR</t>
  </si>
  <si>
    <t>RO&lt;&gt;GB</t>
  </si>
  <si>
    <t>RO&lt;&gt;HU</t>
  </si>
  <si>
    <t>RO&lt;&gt;LT</t>
  </si>
  <si>
    <t>RO&lt;&gt;NL</t>
  </si>
  <si>
    <t>RO&lt;&gt;PL</t>
  </si>
  <si>
    <t>RO&lt;&gt;PT</t>
  </si>
  <si>
    <t>Timisoara</t>
  </si>
  <si>
    <t>RO&lt;&gt;RO</t>
  </si>
  <si>
    <t>SE</t>
  </si>
  <si>
    <t>Stockholm</t>
  </si>
  <si>
    <t>RO&lt;&gt;SE</t>
  </si>
  <si>
    <t>RO&lt;&gt;SK</t>
  </si>
  <si>
    <t>RO&lt;&gt;TR</t>
  </si>
  <si>
    <t>Ruta corta</t>
  </si>
  <si>
    <t>SE&lt;&gt;RO</t>
  </si>
  <si>
    <t>SI&lt;&gt;ES</t>
  </si>
  <si>
    <t>SI&lt;&gt;FR</t>
  </si>
  <si>
    <t>SI&lt;&gt;RO</t>
  </si>
  <si>
    <t>SK&lt;&gt;ES</t>
  </si>
  <si>
    <t>SK&lt;&gt;FR</t>
  </si>
  <si>
    <t>SK&lt;&gt;RO</t>
  </si>
  <si>
    <t>TR&lt;&gt;CZ</t>
  </si>
  <si>
    <t>TR&lt;&gt;ES</t>
  </si>
  <si>
    <t>TR&lt;&gt;FR</t>
  </si>
  <si>
    <t>TR&lt;&gt;RO</t>
  </si>
  <si>
    <t>Ankara</t>
  </si>
  <si>
    <t>TR&lt;&gt;TR</t>
  </si>
  <si>
    <t>CN</t>
  </si>
  <si>
    <t>China</t>
  </si>
  <si>
    <t>Wuhan</t>
  </si>
  <si>
    <t>Changai</t>
  </si>
  <si>
    <t>CN&lt;&gt;CN</t>
  </si>
  <si>
    <t>Portugal</t>
  </si>
  <si>
    <t>v</t>
  </si>
  <si>
    <t>Sweden</t>
  </si>
  <si>
    <t>Estocolm</t>
  </si>
  <si>
    <t>PT&lt;&gt;SW</t>
  </si>
  <si>
    <t>añadido</t>
  </si>
  <si>
    <t>p</t>
  </si>
  <si>
    <t>Código</t>
  </si>
  <si>
    <t>País (Inglés)</t>
  </si>
  <si>
    <t>Spain</t>
  </si>
  <si>
    <t>France</t>
  </si>
  <si>
    <t>Romania</t>
  </si>
  <si>
    <t>Turkey</t>
  </si>
  <si>
    <t>Morocco</t>
  </si>
  <si>
    <t>Bulgaria</t>
  </si>
  <si>
    <t>Czech Republic</t>
  </si>
  <si>
    <t>Germany</t>
  </si>
  <si>
    <t>United Kingdom</t>
  </si>
  <si>
    <t>Hungary</t>
  </si>
  <si>
    <t>Poland</t>
  </si>
  <si>
    <t>Slovakia</t>
  </si>
  <si>
    <t>Austria</t>
  </si>
  <si>
    <t>Netherlands</t>
  </si>
  <si>
    <t>Slovenia</t>
  </si>
  <si>
    <t>Lithuania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</si>
</sst>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#,##0\ &quot;€&quot;;[Red]\-#,##0\ &quot;€&quot;"/>
    <numFmt numFmtId="43" formatCode="_-* #,##0.00_-;\-* #,##0.00_-;_-* &quot;-&quot;??_-;_-@_-"/>
    <numFmt numFmtId="164" formatCode="_-* #,##0_-;\-* #,##0_-;_-* &quot;-&quot;??_-;_-@_-"/>
    <numFmt numFmtId="165" formatCode="#,##0\ &quot;€&quot;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6" fontId="0" fillId="0" borderId="1" xfId="0" applyNumberFormat="1" applyBorder="1"/>
    <xf numFmtId="164" fontId="0" fillId="0" borderId="1" xfId="1" applyNumberFormat="1" applyFont="1" applyBorder="1"/>
    <xf numFmtId="165" fontId="0" fillId="0" borderId="1" xfId="1" applyNumberFormat="1" applyFont="1" applyBorder="1"/>
    <xf numFmtId="43" fontId="0" fillId="0" borderId="1" xfId="1" applyFont="1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5" fontId="0" fillId="0" borderId="5" xfId="1" applyNumberFormat="1" applyFont="1" applyFill="1" applyBorder="1"/>
    <xf numFmtId="0" fontId="0" fillId="0" borderId="5" xfId="0" applyBorder="1"/>
    <xf numFmtId="6" fontId="0" fillId="0" borderId="5" xfId="0" applyNumberFormat="1" applyBorder="1"/>
    <xf numFmtId="164" fontId="0" fillId="0" borderId="5" xfId="1" applyNumberFormat="1" applyFont="1" applyFill="1" applyBorder="1"/>
    <xf numFmtId="0" fontId="4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3AF12D5F-F924-43E4-A7DB-850A63903A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DD9BF-B8CF-410B-819F-E7ADA54823AB}">
  <dimension ref="A1:Q5"/>
  <sheetViews>
    <sheetView workbookViewId="0">
      <selection activeCell="J3" sqref="J3"/>
    </sheetView>
  </sheetViews>
  <sheetFormatPr baseColWidth="10" defaultColWidth="11.44140625" defaultRowHeight="14.4" x14ac:dyDescent="0.3"/>
  <cols>
    <col min="2" max="2" width="12.109375" bestFit="1" customWidth="1"/>
    <col min="3" max="3" width="10.5546875" bestFit="1" customWidth="1"/>
    <col min="4" max="4" width="13" bestFit="1" customWidth="1"/>
    <col min="7" max="7" width="15.6640625" customWidth="1"/>
  </cols>
  <sheetData>
    <row r="1" spans="1:17" x14ac:dyDescent="0.3">
      <c r="B1" s="21" t="s">
        <v>0</v>
      </c>
      <c r="C1" s="22"/>
      <c r="D1" s="22"/>
      <c r="E1" s="22"/>
      <c r="F1" s="22"/>
      <c r="G1" s="23"/>
      <c r="H1" s="24" t="s">
        <v>1</v>
      </c>
      <c r="I1" s="24"/>
      <c r="J1" s="24"/>
      <c r="K1" s="24"/>
      <c r="L1" s="21" t="s">
        <v>2</v>
      </c>
      <c r="M1" s="22"/>
      <c r="N1" s="22"/>
      <c r="O1" s="22"/>
      <c r="P1" s="22"/>
      <c r="Q1" s="23"/>
    </row>
    <row r="2" spans="1:17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8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</row>
    <row r="3" spans="1:17" x14ac:dyDescent="0.3">
      <c r="A3" s="1" t="s">
        <v>1</v>
      </c>
      <c r="B3" s="1" t="s">
        <v>13</v>
      </c>
      <c r="C3" s="1"/>
      <c r="D3" s="1" t="s">
        <v>13</v>
      </c>
      <c r="E3" s="1"/>
      <c r="F3" s="2">
        <v>1</v>
      </c>
      <c r="G3" s="1">
        <v>500</v>
      </c>
      <c r="H3" s="1" t="s">
        <v>14</v>
      </c>
      <c r="I3" s="1" t="s">
        <v>15</v>
      </c>
      <c r="J3" s="1">
        <v>40</v>
      </c>
      <c r="K3" s="2"/>
      <c r="L3" s="1" t="s">
        <v>16</v>
      </c>
      <c r="M3" s="1">
        <v>46000</v>
      </c>
      <c r="N3" s="1" t="s">
        <v>16</v>
      </c>
      <c r="O3" s="1">
        <v>47000</v>
      </c>
      <c r="P3" s="1">
        <v>1.1499999999999999</v>
      </c>
      <c r="Q3" s="1"/>
    </row>
    <row r="4" spans="1:17" x14ac:dyDescent="0.3">
      <c r="A4" s="1"/>
      <c r="B4" s="1"/>
      <c r="C4" s="1"/>
      <c r="D4" s="1"/>
      <c r="E4" s="1"/>
      <c r="F4" s="2"/>
      <c r="G4" s="1"/>
      <c r="H4" s="1"/>
      <c r="I4" s="1"/>
      <c r="J4" s="1"/>
      <c r="K4" s="2"/>
      <c r="L4" s="1"/>
      <c r="M4" s="1"/>
      <c r="N4" s="1"/>
      <c r="O4" s="1"/>
      <c r="P4" s="1"/>
      <c r="Q4" s="1"/>
    </row>
    <row r="5" spans="1:17" x14ac:dyDescent="0.3">
      <c r="A5" s="1"/>
      <c r="B5" s="1"/>
      <c r="C5" s="1"/>
      <c r="D5" s="1"/>
      <c r="E5" s="1"/>
      <c r="F5" s="2"/>
      <c r="G5" s="1"/>
      <c r="H5" s="1"/>
      <c r="I5" s="1"/>
      <c r="J5" s="1"/>
      <c r="K5" s="2"/>
      <c r="L5" s="1"/>
      <c r="M5" s="1"/>
      <c r="N5" s="1"/>
      <c r="O5" s="1"/>
      <c r="P5" s="1"/>
      <c r="Q5" s="1"/>
    </row>
  </sheetData>
  <mergeCells count="3">
    <mergeCell ref="B1:G1"/>
    <mergeCell ref="H1:K1"/>
    <mergeCell ref="L1:Q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513E-DAF9-43E7-A3A8-1C8D8A2EAD09}">
  <dimension ref="A1:E44"/>
  <sheetViews>
    <sheetView workbookViewId="0">
      <selection activeCell="J14" sqref="J14"/>
    </sheetView>
  </sheetViews>
  <sheetFormatPr baseColWidth="10" defaultColWidth="11.44140625" defaultRowHeight="14.4" x14ac:dyDescent="0.3"/>
  <cols>
    <col min="1" max="1" width="8.44140625" customWidth="1"/>
    <col min="2" max="2" width="7.44140625" bestFit="1" customWidth="1"/>
    <col min="3" max="3" width="18.44140625" customWidth="1"/>
    <col min="4" max="4" width="18.88671875" customWidth="1"/>
    <col min="5" max="5" width="10.6640625" customWidth="1"/>
  </cols>
  <sheetData>
    <row r="1" spans="1:5" x14ac:dyDescent="0.3">
      <c r="A1" s="1" t="s">
        <v>10</v>
      </c>
      <c r="B1" s="1" t="s">
        <v>11</v>
      </c>
      <c r="C1" s="1" t="s">
        <v>17</v>
      </c>
      <c r="D1" s="1" t="s">
        <v>18</v>
      </c>
      <c r="E1" s="1" t="s">
        <v>19</v>
      </c>
    </row>
    <row r="2" spans="1:5" x14ac:dyDescent="0.3">
      <c r="A2" s="1" t="s">
        <v>20</v>
      </c>
      <c r="B2" s="1" t="s">
        <v>21</v>
      </c>
      <c r="C2" s="1">
        <v>2454</v>
      </c>
      <c r="D2" s="1">
        <v>1399</v>
      </c>
      <c r="E2" s="1"/>
    </row>
    <row r="3" spans="1:5" x14ac:dyDescent="0.3">
      <c r="A3" s="1" t="s">
        <v>22</v>
      </c>
      <c r="B3" s="1" t="s">
        <v>20</v>
      </c>
      <c r="C3" s="1">
        <v>565</v>
      </c>
      <c r="D3" s="1">
        <v>689</v>
      </c>
      <c r="E3" s="1">
        <v>26</v>
      </c>
    </row>
    <row r="4" spans="1:5" x14ac:dyDescent="0.3">
      <c r="A4" s="1" t="s">
        <v>23</v>
      </c>
      <c r="B4" s="1" t="s">
        <v>15</v>
      </c>
      <c r="C4" s="1">
        <v>1063</v>
      </c>
      <c r="D4" s="1">
        <v>1246</v>
      </c>
      <c r="E4" s="1">
        <v>31</v>
      </c>
    </row>
    <row r="5" spans="1:5" x14ac:dyDescent="0.3">
      <c r="A5" s="1" t="s">
        <v>23</v>
      </c>
      <c r="B5" s="1" t="s">
        <v>24</v>
      </c>
      <c r="C5" s="1">
        <v>1413</v>
      </c>
      <c r="D5" s="1">
        <v>1646</v>
      </c>
      <c r="E5" s="1">
        <v>43</v>
      </c>
    </row>
    <row r="6" spans="1:5" x14ac:dyDescent="0.3">
      <c r="A6" s="1" t="s">
        <v>25</v>
      </c>
      <c r="B6" s="1" t="s">
        <v>15</v>
      </c>
      <c r="C6" s="1">
        <v>1713</v>
      </c>
      <c r="D6" s="1">
        <v>2627</v>
      </c>
      <c r="E6" s="1">
        <v>38</v>
      </c>
    </row>
    <row r="7" spans="1:5" x14ac:dyDescent="0.3">
      <c r="A7" s="1" t="s">
        <v>25</v>
      </c>
      <c r="B7" s="1" t="s">
        <v>26</v>
      </c>
      <c r="C7" s="1">
        <v>1913</v>
      </c>
      <c r="D7" s="1">
        <v>2627</v>
      </c>
      <c r="E7" s="1">
        <v>47</v>
      </c>
    </row>
    <row r="8" spans="1:5" x14ac:dyDescent="0.3">
      <c r="A8" s="1" t="s">
        <v>27</v>
      </c>
      <c r="B8" s="1" t="s">
        <v>28</v>
      </c>
      <c r="C8" s="1">
        <v>572</v>
      </c>
      <c r="D8" s="1">
        <v>645</v>
      </c>
      <c r="E8" s="1"/>
    </row>
    <row r="9" spans="1:5" x14ac:dyDescent="0.3">
      <c r="A9" s="1" t="s">
        <v>15</v>
      </c>
      <c r="B9" s="1" t="s">
        <v>23</v>
      </c>
      <c r="C9" s="1">
        <v>1896</v>
      </c>
      <c r="D9" s="1">
        <v>1164</v>
      </c>
      <c r="E9" s="1">
        <v>27</v>
      </c>
    </row>
    <row r="10" spans="1:5" x14ac:dyDescent="0.3">
      <c r="A10" s="1" t="s">
        <v>15</v>
      </c>
      <c r="B10" s="1" t="s">
        <v>29</v>
      </c>
      <c r="C10" s="1">
        <v>1204</v>
      </c>
      <c r="D10" s="1">
        <v>1589</v>
      </c>
      <c r="E10" s="1">
        <v>43</v>
      </c>
    </row>
    <row r="11" spans="1:5" x14ac:dyDescent="0.3">
      <c r="A11" s="1" t="s">
        <v>21</v>
      </c>
      <c r="B11" s="1" t="s">
        <v>20</v>
      </c>
      <c r="C11" s="1">
        <v>565</v>
      </c>
      <c r="D11" s="1">
        <v>689</v>
      </c>
      <c r="E11" s="1">
        <v>27</v>
      </c>
    </row>
    <row r="12" spans="1:5" x14ac:dyDescent="0.3">
      <c r="A12" s="1" t="s">
        <v>21</v>
      </c>
      <c r="B12" s="1" t="s">
        <v>30</v>
      </c>
      <c r="C12" s="1">
        <v>872</v>
      </c>
      <c r="D12" s="1">
        <v>865</v>
      </c>
      <c r="E12" s="1">
        <v>34</v>
      </c>
    </row>
    <row r="13" spans="1:5" x14ac:dyDescent="0.3">
      <c r="A13" s="1" t="s">
        <v>21</v>
      </c>
      <c r="B13" s="1" t="s">
        <v>23</v>
      </c>
      <c r="C13" s="1">
        <v>1321</v>
      </c>
      <c r="D13" s="1">
        <v>941</v>
      </c>
      <c r="E13" s="1">
        <v>35</v>
      </c>
    </row>
    <row r="14" spans="1:5" x14ac:dyDescent="0.3">
      <c r="A14" s="1" t="s">
        <v>21</v>
      </c>
      <c r="B14" s="1" t="s">
        <v>29</v>
      </c>
      <c r="C14" s="1">
        <v>655</v>
      </c>
      <c r="D14" s="1">
        <v>749</v>
      </c>
      <c r="E14" s="1">
        <v>31</v>
      </c>
    </row>
    <row r="15" spans="1:5" x14ac:dyDescent="0.3">
      <c r="A15" s="1" t="s">
        <v>31</v>
      </c>
      <c r="B15" s="1" t="s">
        <v>24</v>
      </c>
      <c r="C15" s="1">
        <v>2380</v>
      </c>
      <c r="D15" s="1">
        <v>3758</v>
      </c>
      <c r="E15" s="1">
        <v>49</v>
      </c>
    </row>
    <row r="16" spans="1:5" x14ac:dyDescent="0.3">
      <c r="A16" s="1" t="s">
        <v>31</v>
      </c>
      <c r="B16" s="1" t="s">
        <v>32</v>
      </c>
      <c r="C16" s="1">
        <v>2182</v>
      </c>
      <c r="D16" s="1">
        <v>3035</v>
      </c>
      <c r="E16" s="1">
        <v>42</v>
      </c>
    </row>
    <row r="17" spans="1:5" x14ac:dyDescent="0.3">
      <c r="A17" s="1" t="s">
        <v>33</v>
      </c>
      <c r="B17" s="1" t="s">
        <v>23</v>
      </c>
      <c r="C17" s="1">
        <v>1576</v>
      </c>
      <c r="D17" s="1">
        <v>1601</v>
      </c>
      <c r="E17" s="1"/>
    </row>
    <row r="18" spans="1:5" x14ac:dyDescent="0.3">
      <c r="A18" s="1" t="s">
        <v>33</v>
      </c>
      <c r="B18" s="1" t="s">
        <v>21</v>
      </c>
      <c r="C18" s="1">
        <v>658</v>
      </c>
      <c r="D18" s="1">
        <v>855</v>
      </c>
      <c r="E18" s="1"/>
    </row>
    <row r="19" spans="1:5" x14ac:dyDescent="0.3">
      <c r="A19" s="1" t="s">
        <v>33</v>
      </c>
      <c r="B19" s="1" t="s">
        <v>24</v>
      </c>
      <c r="C19" s="1">
        <v>2380</v>
      </c>
      <c r="D19" s="1">
        <v>3758</v>
      </c>
      <c r="E19" s="1"/>
    </row>
    <row r="20" spans="1:5" x14ac:dyDescent="0.3">
      <c r="A20" s="1" t="s">
        <v>33</v>
      </c>
      <c r="B20" s="1" t="s">
        <v>32</v>
      </c>
      <c r="C20" s="1">
        <v>2182</v>
      </c>
      <c r="D20" s="1">
        <v>3035</v>
      </c>
      <c r="E20" s="1"/>
    </row>
    <row r="21" spans="1:5" x14ac:dyDescent="0.3">
      <c r="A21" s="1" t="s">
        <v>34</v>
      </c>
      <c r="B21" s="1" t="s">
        <v>28</v>
      </c>
      <c r="C21" s="1">
        <v>1172</v>
      </c>
      <c r="D21" s="1">
        <v>1440</v>
      </c>
      <c r="E21" s="1"/>
    </row>
    <row r="22" spans="1:5" x14ac:dyDescent="0.3">
      <c r="A22" s="1" t="s">
        <v>34</v>
      </c>
      <c r="B22" s="1" t="s">
        <v>15</v>
      </c>
      <c r="C22" s="1">
        <v>1375</v>
      </c>
      <c r="D22" s="1">
        <v>1439</v>
      </c>
      <c r="E22" s="1"/>
    </row>
    <row r="23" spans="1:5" x14ac:dyDescent="0.3">
      <c r="A23" s="1" t="s">
        <v>34</v>
      </c>
      <c r="B23" s="1" t="s">
        <v>24</v>
      </c>
      <c r="C23" s="1">
        <v>2380</v>
      </c>
      <c r="D23" s="1">
        <v>3758</v>
      </c>
      <c r="E23" s="1">
        <v>54</v>
      </c>
    </row>
    <row r="24" spans="1:5" x14ac:dyDescent="0.3">
      <c r="A24" s="1" t="s">
        <v>34</v>
      </c>
      <c r="B24" s="1" t="s">
        <v>32</v>
      </c>
      <c r="C24" s="1">
        <v>2182</v>
      </c>
      <c r="D24" s="1">
        <v>3035</v>
      </c>
      <c r="E24" s="1">
        <v>43</v>
      </c>
    </row>
    <row r="25" spans="1:5" x14ac:dyDescent="0.3">
      <c r="A25" s="1" t="s">
        <v>35</v>
      </c>
      <c r="B25" s="1" t="s">
        <v>23</v>
      </c>
      <c r="C25" s="1">
        <v>3434</v>
      </c>
      <c r="D25" s="1">
        <v>3845</v>
      </c>
      <c r="E25" s="1">
        <v>36</v>
      </c>
    </row>
    <row r="26" spans="1:5" x14ac:dyDescent="0.3">
      <c r="A26" s="1" t="s">
        <v>35</v>
      </c>
      <c r="B26" s="1" t="s">
        <v>29</v>
      </c>
      <c r="C26" s="1">
        <v>1113</v>
      </c>
      <c r="D26" s="1">
        <v>1275</v>
      </c>
      <c r="E26" s="1">
        <v>61</v>
      </c>
    </row>
    <row r="27" spans="1:5" x14ac:dyDescent="0.3">
      <c r="A27" s="1" t="s">
        <v>35</v>
      </c>
      <c r="B27" s="1" t="s">
        <v>15</v>
      </c>
      <c r="C27" s="1">
        <v>1575</v>
      </c>
      <c r="D27" s="1">
        <v>1639</v>
      </c>
      <c r="E27" s="1">
        <v>30</v>
      </c>
    </row>
    <row r="28" spans="1:5" x14ac:dyDescent="0.3">
      <c r="A28" s="1" t="s">
        <v>35</v>
      </c>
      <c r="B28" s="1" t="s">
        <v>21</v>
      </c>
      <c r="C28" s="1">
        <v>703</v>
      </c>
      <c r="D28" s="1">
        <v>770</v>
      </c>
      <c r="E28" s="1"/>
    </row>
    <row r="29" spans="1:5" x14ac:dyDescent="0.3">
      <c r="A29" s="1" t="s">
        <v>35</v>
      </c>
      <c r="B29" s="1" t="s">
        <v>32</v>
      </c>
      <c r="C29" s="1">
        <v>2511</v>
      </c>
      <c r="D29" s="1">
        <v>2562</v>
      </c>
      <c r="E29" s="1">
        <v>48</v>
      </c>
    </row>
    <row r="30" spans="1:5" x14ac:dyDescent="0.3">
      <c r="A30" s="1" t="s">
        <v>36</v>
      </c>
      <c r="B30" s="1" t="s">
        <v>37</v>
      </c>
      <c r="C30" s="1">
        <v>1326</v>
      </c>
      <c r="D30" s="1">
        <v>1622</v>
      </c>
      <c r="E30" s="1"/>
    </row>
    <row r="31" spans="1:5" x14ac:dyDescent="0.3">
      <c r="A31" s="1" t="s">
        <v>38</v>
      </c>
      <c r="B31" s="1" t="s">
        <v>23</v>
      </c>
      <c r="C31" s="1">
        <v>1362</v>
      </c>
      <c r="D31" s="1">
        <v>1523</v>
      </c>
      <c r="E31" s="1">
        <v>43</v>
      </c>
    </row>
    <row r="32" spans="1:5" x14ac:dyDescent="0.3">
      <c r="A32" s="1" t="s">
        <v>38</v>
      </c>
      <c r="B32" s="1" t="s">
        <v>39</v>
      </c>
      <c r="C32" s="1">
        <v>1963</v>
      </c>
      <c r="D32" s="1">
        <v>2377</v>
      </c>
      <c r="E32" s="1">
        <v>49</v>
      </c>
    </row>
    <row r="33" spans="1:5" x14ac:dyDescent="0.3">
      <c r="A33" s="1" t="s">
        <v>38</v>
      </c>
      <c r="B33" s="1" t="s">
        <v>15</v>
      </c>
      <c r="C33" s="1">
        <v>1713</v>
      </c>
      <c r="D33" s="1">
        <v>2627</v>
      </c>
      <c r="E33" s="1">
        <v>43</v>
      </c>
    </row>
    <row r="34" spans="1:5" x14ac:dyDescent="0.3">
      <c r="A34" s="1" t="s">
        <v>38</v>
      </c>
      <c r="B34" s="1" t="s">
        <v>21</v>
      </c>
      <c r="C34" s="1">
        <v>1205</v>
      </c>
      <c r="D34" s="1">
        <v>1903</v>
      </c>
      <c r="E34" s="1"/>
    </row>
    <row r="35" spans="1:5" x14ac:dyDescent="0.3">
      <c r="A35" s="1" t="s">
        <v>38</v>
      </c>
      <c r="B35" s="1" t="s">
        <v>24</v>
      </c>
      <c r="C35" s="1">
        <v>1913</v>
      </c>
      <c r="D35" s="1">
        <v>2727</v>
      </c>
      <c r="E35" s="1">
        <v>55</v>
      </c>
    </row>
    <row r="36" spans="1:5" x14ac:dyDescent="0.3">
      <c r="A36" s="1" t="s">
        <v>38</v>
      </c>
      <c r="B36" s="1" t="s">
        <v>26</v>
      </c>
      <c r="C36" s="1">
        <v>1913</v>
      </c>
      <c r="D36" s="1">
        <v>2727</v>
      </c>
      <c r="E36" s="1">
        <v>48</v>
      </c>
    </row>
    <row r="37" spans="1:5" x14ac:dyDescent="0.3">
      <c r="A37" s="1" t="s">
        <v>40</v>
      </c>
      <c r="B37" s="1" t="s">
        <v>32</v>
      </c>
      <c r="C37" s="1">
        <v>818</v>
      </c>
      <c r="D37" s="1">
        <v>900</v>
      </c>
      <c r="E37" s="1"/>
    </row>
    <row r="38" spans="1:5" x14ac:dyDescent="0.3">
      <c r="A38" s="1" t="s">
        <v>41</v>
      </c>
      <c r="B38" s="1" t="s">
        <v>23</v>
      </c>
      <c r="C38" s="1">
        <v>123</v>
      </c>
      <c r="D38" s="1">
        <v>136</v>
      </c>
      <c r="E38" s="1">
        <v>18</v>
      </c>
    </row>
    <row r="39" spans="1:5" x14ac:dyDescent="0.3">
      <c r="A39" s="1" t="s">
        <v>41</v>
      </c>
      <c r="B39" s="1" t="s">
        <v>24</v>
      </c>
      <c r="C39" s="1">
        <v>761</v>
      </c>
      <c r="D39" s="1">
        <v>745</v>
      </c>
      <c r="E39" s="1"/>
    </row>
    <row r="40" spans="1:5" x14ac:dyDescent="0.3">
      <c r="A40" s="1" t="s">
        <v>41</v>
      </c>
      <c r="B40" s="1" t="s">
        <v>32</v>
      </c>
      <c r="C40" s="1">
        <v>794</v>
      </c>
      <c r="D40" s="1">
        <v>735</v>
      </c>
      <c r="E40" s="1"/>
    </row>
    <row r="41" spans="1:5" x14ac:dyDescent="0.3">
      <c r="A41" s="1" t="s">
        <v>24</v>
      </c>
      <c r="B41" s="1" t="s">
        <v>23</v>
      </c>
      <c r="C41" s="1">
        <v>2090</v>
      </c>
      <c r="D41" s="1">
        <v>1014</v>
      </c>
      <c r="E41" s="1">
        <v>43</v>
      </c>
    </row>
    <row r="42" spans="1:5" x14ac:dyDescent="0.3">
      <c r="A42" s="1" t="s">
        <v>32</v>
      </c>
      <c r="B42" s="1" t="s">
        <v>23</v>
      </c>
      <c r="C42" s="1">
        <v>2097</v>
      </c>
      <c r="D42" s="1">
        <v>964</v>
      </c>
      <c r="E42" s="1">
        <v>34</v>
      </c>
    </row>
    <row r="43" spans="1:5" x14ac:dyDescent="0.3">
      <c r="A43" s="1" t="s">
        <v>32</v>
      </c>
      <c r="B43" s="1" t="s">
        <v>41</v>
      </c>
      <c r="C43" s="1">
        <v>63</v>
      </c>
      <c r="D43" s="1">
        <v>2876.1</v>
      </c>
      <c r="E43" s="1"/>
    </row>
    <row r="44" spans="1:5" x14ac:dyDescent="0.3">
      <c r="A44" s="1" t="s">
        <v>26</v>
      </c>
      <c r="B44" s="1" t="s">
        <v>39</v>
      </c>
      <c r="C44" s="1">
        <v>979</v>
      </c>
      <c r="D44" s="1">
        <v>989</v>
      </c>
      <c r="E44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41F2-56F8-4FE5-B1D8-3A46E6ABBA52}">
  <dimension ref="A1:P92"/>
  <sheetViews>
    <sheetView tabSelected="1" workbookViewId="0">
      <pane ySplit="1" topLeftCell="A59" activePane="bottomLeft" state="frozen"/>
      <selection pane="bottomLeft" activeCell="F91" sqref="F91"/>
    </sheetView>
  </sheetViews>
  <sheetFormatPr baseColWidth="10" defaultColWidth="11.44140625" defaultRowHeight="14.4" x14ac:dyDescent="0.3"/>
  <cols>
    <col min="1" max="1" width="19.88671875" customWidth="1"/>
    <col min="2" max="2" width="17.6640625" customWidth="1"/>
    <col min="3" max="3" width="18.5546875" style="4" customWidth="1"/>
    <col min="4" max="4" width="19" customWidth="1"/>
    <col min="5" max="5" width="21" customWidth="1"/>
    <col min="6" max="6" width="17.5546875" customWidth="1"/>
    <col min="7" max="7" width="18.88671875" style="4" customWidth="1"/>
    <col min="8" max="8" width="14.6640625" customWidth="1"/>
    <col min="9" max="9" width="8" bestFit="1" customWidth="1"/>
    <col min="10" max="10" width="13.44140625" bestFit="1" customWidth="1"/>
    <col min="11" max="11" width="18.6640625" customWidth="1"/>
    <col min="12" max="12" width="15.6640625" customWidth="1"/>
    <col min="13" max="13" width="12.44140625" customWidth="1"/>
    <col min="14" max="14" width="29.6640625" bestFit="1" customWidth="1"/>
    <col min="15" max="15" width="13.33203125" customWidth="1"/>
  </cols>
  <sheetData>
    <row r="1" spans="1:16" s="5" customFormat="1" ht="33" customHeight="1" x14ac:dyDescent="0.3">
      <c r="A1" s="6" t="s">
        <v>42</v>
      </c>
      <c r="B1" s="14" t="s">
        <v>43</v>
      </c>
      <c r="C1" s="14" t="s">
        <v>44</v>
      </c>
      <c r="D1" s="6" t="s">
        <v>45</v>
      </c>
      <c r="E1" s="6" t="s">
        <v>46</v>
      </c>
      <c r="F1" s="14" t="s">
        <v>47</v>
      </c>
      <c r="G1" s="14" t="s">
        <v>48</v>
      </c>
      <c r="H1" s="6" t="s">
        <v>49</v>
      </c>
      <c r="I1" s="6" t="s">
        <v>50</v>
      </c>
      <c r="J1" s="6" t="s">
        <v>51</v>
      </c>
      <c r="K1" s="6" t="s">
        <v>52</v>
      </c>
      <c r="L1" s="19" t="s">
        <v>53</v>
      </c>
      <c r="M1" s="20" t="s">
        <v>54</v>
      </c>
      <c r="N1" s="6" t="s">
        <v>55</v>
      </c>
      <c r="O1" s="5" t="s">
        <v>56</v>
      </c>
      <c r="P1" s="5" t="s">
        <v>57</v>
      </c>
    </row>
    <row r="2" spans="1:16" x14ac:dyDescent="0.3">
      <c r="A2" s="1" t="s">
        <v>58</v>
      </c>
      <c r="B2" s="1" t="str">
        <f>_xlfn.XLOOKUP(A2,aux!A:A,aux!B:B,"",0)</f>
        <v>Morocco</v>
      </c>
      <c r="C2" s="7">
        <v>90090</v>
      </c>
      <c r="D2" s="1" t="s">
        <v>59</v>
      </c>
      <c r="E2" s="1" t="s">
        <v>60</v>
      </c>
      <c r="F2" s="1" t="str">
        <f>_xlfn.XLOOKUP(E2,aux!A:A,aux!B:B,"",0)</f>
        <v>Spain</v>
      </c>
      <c r="G2" s="7">
        <v>28001</v>
      </c>
      <c r="H2" s="1" t="s">
        <v>61</v>
      </c>
      <c r="I2" s="3" t="s">
        <v>62</v>
      </c>
      <c r="J2" s="8">
        <v>2250</v>
      </c>
      <c r="K2" s="9">
        <v>869.99358333333316</v>
      </c>
      <c r="L2" s="10">
        <v>1350</v>
      </c>
      <c r="M2" s="11">
        <f>+L2/K2</f>
        <v>1.5517355827241257</v>
      </c>
      <c r="N2" s="1" t="s">
        <v>63</v>
      </c>
      <c r="O2" t="str">
        <f>_xlfn.CONCAT(B2,F2)</f>
        <v>MoroccoSpain</v>
      </c>
      <c r="P2">
        <f>COUNTIF(O:O,O2)</f>
        <v>1</v>
      </c>
    </row>
    <row r="3" spans="1:16" x14ac:dyDescent="0.3">
      <c r="A3" s="1" t="s">
        <v>64</v>
      </c>
      <c r="B3" s="1" t="str">
        <f>_xlfn.XLOOKUP(A3,aux!A:A,aux!B:B,"",0)</f>
        <v>Austria</v>
      </c>
      <c r="C3" s="7">
        <v>1010</v>
      </c>
      <c r="D3" s="1" t="s">
        <v>65</v>
      </c>
      <c r="E3" s="1" t="s">
        <v>66</v>
      </c>
      <c r="F3" s="1" t="str">
        <f>_xlfn.XLOOKUP(E3,aux!A:A,aux!B:B,"",0)</f>
        <v>France</v>
      </c>
      <c r="G3" s="7">
        <v>75001</v>
      </c>
      <c r="H3" s="1" t="s">
        <v>67</v>
      </c>
      <c r="I3" s="3" t="s">
        <v>68</v>
      </c>
      <c r="J3" s="8">
        <v>2205</v>
      </c>
      <c r="K3" s="9">
        <v>1310.2586666666675</v>
      </c>
      <c r="L3" s="10">
        <v>2025</v>
      </c>
      <c r="M3" s="11">
        <f t="shared" ref="M3:M5" si="0">+L3/K3</f>
        <v>1.5454963600062674</v>
      </c>
      <c r="N3" s="1" t="s">
        <v>69</v>
      </c>
      <c r="O3" t="str">
        <f t="shared" ref="O3:O5" si="1">_xlfn.CONCAT(B3,F3)</f>
        <v>AustriaFrance</v>
      </c>
      <c r="P3">
        <f t="shared" ref="P3:P5" si="2">COUNTIF(O:O,O3)</f>
        <v>1</v>
      </c>
    </row>
    <row r="4" spans="1:16" x14ac:dyDescent="0.3">
      <c r="A4" s="1" t="s">
        <v>70</v>
      </c>
      <c r="B4" s="1" t="str">
        <f>_xlfn.XLOOKUP(A4,aux!A:A,aux!B:B,"",0)</f>
        <v>Bulgaria</v>
      </c>
      <c r="C4" s="7">
        <v>1000</v>
      </c>
      <c r="D4" s="1" t="s">
        <v>71</v>
      </c>
      <c r="E4" s="1" t="s">
        <v>60</v>
      </c>
      <c r="F4" s="1" t="str">
        <f>_xlfn.XLOOKUP(E4,aux!A:A,aux!B:B,"",0)</f>
        <v>Spain</v>
      </c>
      <c r="G4" s="7">
        <v>8001</v>
      </c>
      <c r="H4" s="1" t="s">
        <v>72</v>
      </c>
      <c r="I4" s="3" t="s">
        <v>73</v>
      </c>
      <c r="J4" s="8">
        <v>3562</v>
      </c>
      <c r="K4" s="9">
        <v>2412</v>
      </c>
      <c r="L4" s="10">
        <v>3300</v>
      </c>
      <c r="M4" s="11">
        <f t="shared" si="0"/>
        <v>1.3681592039800996</v>
      </c>
      <c r="N4" s="1" t="s">
        <v>74</v>
      </c>
      <c r="O4" t="str">
        <f t="shared" si="1"/>
        <v>BulgariaSpain</v>
      </c>
      <c r="P4">
        <f t="shared" si="2"/>
        <v>1</v>
      </c>
    </row>
    <row r="5" spans="1:16" x14ac:dyDescent="0.3">
      <c r="A5" s="1" t="s">
        <v>70</v>
      </c>
      <c r="B5" s="1" t="str">
        <f>_xlfn.XLOOKUP(A5,aux!A:A,aux!B:B,"",0)</f>
        <v>Bulgaria</v>
      </c>
      <c r="C5" s="7">
        <v>1000</v>
      </c>
      <c r="D5" s="1" t="s">
        <v>71</v>
      </c>
      <c r="E5" s="1" t="s">
        <v>66</v>
      </c>
      <c r="F5" s="1" t="str">
        <f>_xlfn.XLOOKUP(E5,aux!A:A,aux!B:B,"",0)</f>
        <v>France</v>
      </c>
      <c r="G5" s="7">
        <v>69001</v>
      </c>
      <c r="H5" s="1" t="s">
        <v>75</v>
      </c>
      <c r="I5" s="3" t="s">
        <v>76</v>
      </c>
      <c r="J5" s="8">
        <v>2847</v>
      </c>
      <c r="K5" s="9">
        <v>2060</v>
      </c>
      <c r="L5" s="10">
        <v>2750</v>
      </c>
      <c r="M5" s="11">
        <f t="shared" si="0"/>
        <v>1.3349514563106797</v>
      </c>
      <c r="N5" s="1" t="s">
        <v>77</v>
      </c>
      <c r="O5" t="str">
        <f t="shared" si="1"/>
        <v>BulgariaFrance</v>
      </c>
      <c r="P5">
        <f t="shared" si="2"/>
        <v>1</v>
      </c>
    </row>
    <row r="6" spans="1:16" x14ac:dyDescent="0.3">
      <c r="A6" s="1" t="s">
        <v>70</v>
      </c>
      <c r="B6" s="1" t="str">
        <f>_xlfn.XLOOKUP(A6,aux!A:A,aux!B:B,"",0)</f>
        <v>Bulgaria</v>
      </c>
      <c r="C6" s="7">
        <v>1000</v>
      </c>
      <c r="D6" s="1" t="s">
        <v>71</v>
      </c>
      <c r="E6" s="1" t="s">
        <v>78</v>
      </c>
      <c r="F6" s="1" t="str">
        <f>_xlfn.XLOOKUP(E6,aux!A:A,aux!B:B,"",0)</f>
        <v>Romania</v>
      </c>
      <c r="G6" s="7">
        <v>10101</v>
      </c>
      <c r="H6" s="1" t="s">
        <v>79</v>
      </c>
      <c r="I6" s="3" t="s">
        <v>80</v>
      </c>
      <c r="J6" s="8">
        <v>1779</v>
      </c>
      <c r="K6" s="9">
        <v>416</v>
      </c>
      <c r="L6" s="10">
        <v>1050</v>
      </c>
      <c r="M6" s="11">
        <f t="shared" ref="M6:M37" si="3">+L6/K6</f>
        <v>2.5240384615384617</v>
      </c>
      <c r="N6" s="1" t="s">
        <v>81</v>
      </c>
      <c r="O6" t="str">
        <f t="shared" ref="O6:O37" si="4">_xlfn.CONCAT(B6,F6)</f>
        <v>BulgariaRomania</v>
      </c>
      <c r="P6">
        <f t="shared" ref="P6:P37" si="5">COUNTIF(O:O,O6)</f>
        <v>1</v>
      </c>
    </row>
    <row r="7" spans="1:16" x14ac:dyDescent="0.3">
      <c r="A7" s="1" t="s">
        <v>13</v>
      </c>
      <c r="B7" s="1" t="s">
        <v>82</v>
      </c>
      <c r="C7" s="7">
        <v>8001</v>
      </c>
      <c r="D7" s="1" t="s">
        <v>83</v>
      </c>
      <c r="E7" s="1" t="s">
        <v>60</v>
      </c>
      <c r="F7" s="1" t="str">
        <f>_xlfn.XLOOKUP(E7,aux!A:A,aux!B:B,"",0)</f>
        <v>Spain</v>
      </c>
      <c r="G7" s="7">
        <v>8001</v>
      </c>
      <c r="H7" s="1" t="s">
        <v>72</v>
      </c>
      <c r="I7" s="3" t="s">
        <v>84</v>
      </c>
      <c r="J7" s="8">
        <v>2457</v>
      </c>
      <c r="K7" s="9">
        <v>1133</v>
      </c>
      <c r="L7" s="10">
        <v>2000</v>
      </c>
      <c r="M7" s="11">
        <f t="shared" si="3"/>
        <v>1.7652250661959399</v>
      </c>
      <c r="N7" s="1" t="s">
        <v>85</v>
      </c>
      <c r="O7" t="str">
        <f t="shared" si="4"/>
        <v>SwitzerlandSpain</v>
      </c>
      <c r="P7">
        <f t="shared" si="5"/>
        <v>1</v>
      </c>
    </row>
    <row r="8" spans="1:16" x14ac:dyDescent="0.3">
      <c r="A8" s="1" t="s">
        <v>13</v>
      </c>
      <c r="B8" s="1" t="s">
        <v>82</v>
      </c>
      <c r="C8" s="7">
        <v>8001</v>
      </c>
      <c r="D8" s="1" t="s">
        <v>83</v>
      </c>
      <c r="E8" s="1" t="s">
        <v>78</v>
      </c>
      <c r="F8" s="1" t="str">
        <f>_xlfn.XLOOKUP(E8,aux!A:A,aux!B:B,"",0)</f>
        <v>Romania</v>
      </c>
      <c r="G8" s="7">
        <v>10101</v>
      </c>
      <c r="H8" s="1" t="s">
        <v>79</v>
      </c>
      <c r="I8" s="3" t="s">
        <v>86</v>
      </c>
      <c r="J8" s="8">
        <v>2555</v>
      </c>
      <c r="K8" s="9">
        <v>1750.434</v>
      </c>
      <c r="L8" s="10">
        <v>2600</v>
      </c>
      <c r="M8" s="11">
        <f t="shared" si="3"/>
        <v>1.4853459199261441</v>
      </c>
      <c r="N8" s="1" t="s">
        <v>87</v>
      </c>
      <c r="O8" t="str">
        <f t="shared" si="4"/>
        <v>SwitzerlandRomania</v>
      </c>
      <c r="P8">
        <f t="shared" si="5"/>
        <v>1</v>
      </c>
    </row>
    <row r="9" spans="1:16" x14ac:dyDescent="0.3">
      <c r="A9" s="1" t="s">
        <v>88</v>
      </c>
      <c r="B9" s="1" t="str">
        <f>_xlfn.XLOOKUP(A9,aux!A:A,aux!B:B,"",0)</f>
        <v>Czech Republic</v>
      </c>
      <c r="C9" s="7">
        <v>11000</v>
      </c>
      <c r="D9" s="1" t="s">
        <v>89</v>
      </c>
      <c r="E9" s="1" t="s">
        <v>60</v>
      </c>
      <c r="F9" s="1" t="str">
        <f>_xlfn.XLOOKUP(E9,aux!A:A,aux!B:B,"",0)</f>
        <v>Spain</v>
      </c>
      <c r="G9" s="7">
        <v>28001</v>
      </c>
      <c r="H9" s="1" t="s">
        <v>61</v>
      </c>
      <c r="I9" s="3" t="s">
        <v>90</v>
      </c>
      <c r="J9" s="8">
        <v>3236</v>
      </c>
      <c r="K9" s="9">
        <v>2225.3435000000018</v>
      </c>
      <c r="L9" s="10">
        <v>3500</v>
      </c>
      <c r="M9" s="11">
        <f t="shared" si="3"/>
        <v>1.5727908972255282</v>
      </c>
      <c r="N9" s="1" t="s">
        <v>74</v>
      </c>
      <c r="O9" t="str">
        <f t="shared" si="4"/>
        <v>Czech RepublicSpain</v>
      </c>
      <c r="P9">
        <f t="shared" si="5"/>
        <v>1</v>
      </c>
    </row>
    <row r="10" spans="1:16" x14ac:dyDescent="0.3">
      <c r="A10" s="1" t="s">
        <v>88</v>
      </c>
      <c r="B10" s="1" t="str">
        <f>_xlfn.XLOOKUP(A10,aux!A:A,aux!B:B,"",0)</f>
        <v>Czech Republic</v>
      </c>
      <c r="C10" s="7">
        <v>11000</v>
      </c>
      <c r="D10" s="1" t="s">
        <v>89</v>
      </c>
      <c r="E10" s="1" t="s">
        <v>66</v>
      </c>
      <c r="F10" s="1" t="str">
        <f>_xlfn.XLOOKUP(E10,aux!A:A,aux!B:B,"",0)</f>
        <v>France</v>
      </c>
      <c r="G10" s="7">
        <v>75001</v>
      </c>
      <c r="H10" s="1" t="s">
        <v>67</v>
      </c>
      <c r="I10" s="3" t="s">
        <v>91</v>
      </c>
      <c r="J10" s="8">
        <v>2197</v>
      </c>
      <c r="K10" s="9">
        <v>1192.4685454545447</v>
      </c>
      <c r="L10" s="10">
        <v>1800</v>
      </c>
      <c r="M10" s="11">
        <f t="shared" si="3"/>
        <v>1.5094737776197498</v>
      </c>
      <c r="N10" s="1" t="s">
        <v>81</v>
      </c>
      <c r="O10" t="str">
        <f t="shared" si="4"/>
        <v>Czech RepublicFrance</v>
      </c>
      <c r="P10">
        <f t="shared" si="5"/>
        <v>1</v>
      </c>
    </row>
    <row r="11" spans="1:16" x14ac:dyDescent="0.3">
      <c r="A11" s="1" t="s">
        <v>88</v>
      </c>
      <c r="B11" s="1" t="str">
        <f>_xlfn.XLOOKUP(A11,aux!A:A,aux!B:B,"",0)</f>
        <v>Czech Republic</v>
      </c>
      <c r="C11" s="7">
        <v>11000</v>
      </c>
      <c r="D11" s="1" t="s">
        <v>89</v>
      </c>
      <c r="E11" s="1" t="s">
        <v>78</v>
      </c>
      <c r="F11" s="1" t="str">
        <f>_xlfn.XLOOKUP(E11,aux!A:A,aux!B:B,"",0)</f>
        <v>Romania</v>
      </c>
      <c r="G11" s="7">
        <v>10101</v>
      </c>
      <c r="H11" s="1" t="s">
        <v>79</v>
      </c>
      <c r="I11" s="3" t="s">
        <v>92</v>
      </c>
      <c r="J11" s="8">
        <v>2700</v>
      </c>
      <c r="K11" s="9">
        <v>1246.9910204081639</v>
      </c>
      <c r="L11" s="10">
        <v>2250</v>
      </c>
      <c r="M11" s="11">
        <f t="shared" si="3"/>
        <v>1.8043433859399662</v>
      </c>
      <c r="N11" s="1" t="s">
        <v>93</v>
      </c>
      <c r="O11" t="str">
        <f t="shared" si="4"/>
        <v>Czech RepublicRomania</v>
      </c>
      <c r="P11">
        <f t="shared" si="5"/>
        <v>1</v>
      </c>
    </row>
    <row r="12" spans="1:16" x14ac:dyDescent="0.3">
      <c r="A12" s="1" t="s">
        <v>88</v>
      </c>
      <c r="B12" s="1" t="str">
        <f>_xlfn.XLOOKUP(A12,aux!A:A,aux!B:B,"",0)</f>
        <v>Czech Republic</v>
      </c>
      <c r="C12" s="7">
        <v>11000</v>
      </c>
      <c r="D12" s="1" t="s">
        <v>89</v>
      </c>
      <c r="E12" s="1" t="s">
        <v>94</v>
      </c>
      <c r="F12" s="1" t="str">
        <f>_xlfn.XLOOKUP(E12,aux!A:A,aux!B:B,"",0)</f>
        <v>Turkey</v>
      </c>
      <c r="G12" s="7">
        <v>34000</v>
      </c>
      <c r="H12" s="1" t="s">
        <v>95</v>
      </c>
      <c r="I12" s="3" t="s">
        <v>96</v>
      </c>
      <c r="J12" s="8">
        <v>5800</v>
      </c>
      <c r="K12" s="9">
        <v>1985</v>
      </c>
      <c r="L12" s="10">
        <v>5000</v>
      </c>
      <c r="M12" s="11">
        <f t="shared" si="3"/>
        <v>2.5188916876574305</v>
      </c>
      <c r="N12" s="1" t="s">
        <v>97</v>
      </c>
      <c r="O12" t="str">
        <f t="shared" si="4"/>
        <v>Czech RepublicTurkey</v>
      </c>
      <c r="P12">
        <f t="shared" si="5"/>
        <v>1</v>
      </c>
    </row>
    <row r="13" spans="1:16" x14ac:dyDescent="0.3">
      <c r="A13" s="1" t="s">
        <v>98</v>
      </c>
      <c r="B13" s="1" t="str">
        <f>_xlfn.XLOOKUP(A13,aux!A:A,aux!B:B,"",0)</f>
        <v>Germany</v>
      </c>
      <c r="C13" s="7">
        <v>10115</v>
      </c>
      <c r="D13" s="1" t="s">
        <v>99</v>
      </c>
      <c r="E13" s="1" t="s">
        <v>60</v>
      </c>
      <c r="F13" s="1" t="str">
        <f>_xlfn.XLOOKUP(E13,aux!A:A,aux!B:B,"",0)</f>
        <v>Spain</v>
      </c>
      <c r="G13" s="7">
        <v>28001</v>
      </c>
      <c r="H13" s="1" t="s">
        <v>61</v>
      </c>
      <c r="I13" s="3" t="s">
        <v>100</v>
      </c>
      <c r="J13" s="8">
        <v>3042</v>
      </c>
      <c r="K13" s="9">
        <v>1731.1439073170748</v>
      </c>
      <c r="L13" s="10">
        <v>3250</v>
      </c>
      <c r="M13" s="11">
        <f t="shared" si="3"/>
        <v>1.8773713648317354</v>
      </c>
      <c r="N13" s="1" t="s">
        <v>101</v>
      </c>
      <c r="O13" t="str">
        <f t="shared" si="4"/>
        <v>GermanySpain</v>
      </c>
      <c r="P13">
        <f t="shared" si="5"/>
        <v>1</v>
      </c>
    </row>
    <row r="14" spans="1:16" x14ac:dyDescent="0.3">
      <c r="A14" s="1" t="s">
        <v>98</v>
      </c>
      <c r="B14" s="1" t="str">
        <f>_xlfn.XLOOKUP(A14,aux!A:A,aux!B:B,"",0)</f>
        <v>Germany</v>
      </c>
      <c r="C14" s="7">
        <v>10115</v>
      </c>
      <c r="D14" s="1" t="s">
        <v>99</v>
      </c>
      <c r="E14" s="1" t="s">
        <v>66</v>
      </c>
      <c r="F14" s="1" t="str">
        <f>_xlfn.XLOOKUP(E14,aux!A:A,aux!B:B,"",0)</f>
        <v>France</v>
      </c>
      <c r="G14" s="7">
        <v>75001</v>
      </c>
      <c r="H14" s="1" t="s">
        <v>67</v>
      </c>
      <c r="I14" s="3" t="s">
        <v>102</v>
      </c>
      <c r="J14" s="8">
        <v>2319</v>
      </c>
      <c r="K14" s="9">
        <v>1113</v>
      </c>
      <c r="L14" s="10">
        <v>1900</v>
      </c>
      <c r="M14" s="11">
        <f t="shared" si="3"/>
        <v>1.7070979335130279</v>
      </c>
      <c r="N14" s="1" t="s">
        <v>81</v>
      </c>
      <c r="O14" t="str">
        <f t="shared" si="4"/>
        <v>GermanyFrance</v>
      </c>
      <c r="P14">
        <f t="shared" si="5"/>
        <v>1</v>
      </c>
    </row>
    <row r="15" spans="1:16" x14ac:dyDescent="0.3">
      <c r="A15" s="1" t="s">
        <v>98</v>
      </c>
      <c r="B15" s="1" t="str">
        <f>_xlfn.XLOOKUP(A15,aux!A:A,aux!B:B,"",0)</f>
        <v>Germany</v>
      </c>
      <c r="C15" s="7">
        <v>10115</v>
      </c>
      <c r="D15" s="1" t="s">
        <v>99</v>
      </c>
      <c r="E15" s="1" t="s">
        <v>103</v>
      </c>
      <c r="F15" s="1" t="str">
        <f>_xlfn.XLOOKUP(E15,aux!A:A,aux!B:B,"",0)</f>
        <v>Portugal</v>
      </c>
      <c r="G15" s="7" t="s">
        <v>104</v>
      </c>
      <c r="H15" s="1" t="s">
        <v>105</v>
      </c>
      <c r="I15" s="3" t="s">
        <v>106</v>
      </c>
      <c r="J15" s="8">
        <v>2688</v>
      </c>
      <c r="K15" s="9">
        <v>2087.7346666666708</v>
      </c>
      <c r="L15" s="10">
        <v>4150</v>
      </c>
      <c r="M15" s="11">
        <f t="shared" si="3"/>
        <v>1.9878004931661135</v>
      </c>
      <c r="N15" s="1" t="s">
        <v>107</v>
      </c>
      <c r="O15" t="str">
        <f t="shared" si="4"/>
        <v>GermanyPortugal</v>
      </c>
      <c r="P15">
        <f t="shared" si="5"/>
        <v>1</v>
      </c>
    </row>
    <row r="16" spans="1:16" x14ac:dyDescent="0.3">
      <c r="A16" s="1" t="s">
        <v>98</v>
      </c>
      <c r="B16" s="1" t="str">
        <f>_xlfn.XLOOKUP(A16,aux!A:A,aux!B:B,"",0)</f>
        <v>Germany</v>
      </c>
      <c r="C16" s="7">
        <v>10115</v>
      </c>
      <c r="D16" s="1" t="s">
        <v>99</v>
      </c>
      <c r="E16" s="1" t="s">
        <v>78</v>
      </c>
      <c r="F16" s="1" t="str">
        <f>_xlfn.XLOOKUP(E16,aux!A:A,aux!B:B,"",0)</f>
        <v>Romania</v>
      </c>
      <c r="G16" s="7">
        <v>10101</v>
      </c>
      <c r="H16" s="1" t="s">
        <v>79</v>
      </c>
      <c r="I16" s="3" t="s">
        <v>108</v>
      </c>
      <c r="J16" s="8">
        <v>4888</v>
      </c>
      <c r="K16" s="9">
        <v>1749.4542445255483</v>
      </c>
      <c r="L16" s="10">
        <v>3300</v>
      </c>
      <c r="M16" s="11">
        <f t="shared" si="3"/>
        <v>1.8863025485384783</v>
      </c>
      <c r="N16" s="1" t="s">
        <v>109</v>
      </c>
      <c r="O16" t="str">
        <f t="shared" si="4"/>
        <v>GermanyRomania</v>
      </c>
      <c r="P16">
        <f t="shared" si="5"/>
        <v>1</v>
      </c>
    </row>
    <row r="17" spans="1:16" x14ac:dyDescent="0.3">
      <c r="A17" s="1" t="s">
        <v>98</v>
      </c>
      <c r="B17" s="1" t="str">
        <f>_xlfn.XLOOKUP(A17,aux!A:A,aux!B:B,"",0)</f>
        <v>Germany</v>
      </c>
      <c r="C17" s="7">
        <v>10115</v>
      </c>
      <c r="D17" s="1" t="s">
        <v>99</v>
      </c>
      <c r="E17" s="1" t="s">
        <v>94</v>
      </c>
      <c r="F17" s="1" t="str">
        <f>_xlfn.XLOOKUP(E17,aux!A:A,aux!B:B,"",0)</f>
        <v>Turkey</v>
      </c>
      <c r="G17" s="7">
        <v>34000</v>
      </c>
      <c r="H17" s="1" t="s">
        <v>95</v>
      </c>
      <c r="I17" s="3" t="s">
        <v>110</v>
      </c>
      <c r="J17" s="8">
        <v>4400</v>
      </c>
      <c r="K17" s="9">
        <v>2622.3206296296303</v>
      </c>
      <c r="L17" s="10">
        <v>4500</v>
      </c>
      <c r="M17" s="11">
        <f t="shared" si="3"/>
        <v>1.7160372950410601</v>
      </c>
      <c r="N17" s="1" t="s">
        <v>97</v>
      </c>
      <c r="O17" t="str">
        <f t="shared" si="4"/>
        <v>GermanyTurkey</v>
      </c>
      <c r="P17">
        <f t="shared" si="5"/>
        <v>1</v>
      </c>
    </row>
    <row r="18" spans="1:16" x14ac:dyDescent="0.3">
      <c r="A18" s="1" t="s">
        <v>60</v>
      </c>
      <c r="B18" s="1" t="str">
        <f>_xlfn.XLOOKUP(A18,aux!A:A,aux!B:B,"",0)</f>
        <v>Spain</v>
      </c>
      <c r="C18" s="7">
        <v>28001</v>
      </c>
      <c r="D18" s="1" t="s">
        <v>61</v>
      </c>
      <c r="E18" s="1" t="s">
        <v>58</v>
      </c>
      <c r="F18" s="1" t="str">
        <f>_xlfn.XLOOKUP(E18,aux!A:A,aux!B:B,"",0)</f>
        <v>Morocco</v>
      </c>
      <c r="G18" s="7">
        <v>90090</v>
      </c>
      <c r="H18" s="1" t="s">
        <v>59</v>
      </c>
      <c r="I18" s="3" t="s">
        <v>111</v>
      </c>
      <c r="J18" s="8">
        <v>1703</v>
      </c>
      <c r="K18" s="9">
        <v>807.23</v>
      </c>
      <c r="L18" s="10">
        <v>1350</v>
      </c>
      <c r="M18" s="11">
        <f t="shared" si="3"/>
        <v>1.6723858132130867</v>
      </c>
      <c r="N18" s="1" t="s">
        <v>112</v>
      </c>
      <c r="O18" t="str">
        <f t="shared" si="4"/>
        <v>SpainMorocco</v>
      </c>
      <c r="P18">
        <f t="shared" si="5"/>
        <v>1</v>
      </c>
    </row>
    <row r="19" spans="1:16" x14ac:dyDescent="0.3">
      <c r="A19" s="1" t="s">
        <v>60</v>
      </c>
      <c r="B19" s="1" t="str">
        <f>_xlfn.XLOOKUP(A19,aux!A:A,aux!B:B,"",0)</f>
        <v>Spain</v>
      </c>
      <c r="C19" s="7">
        <v>28001</v>
      </c>
      <c r="D19" s="1" t="s">
        <v>61</v>
      </c>
      <c r="E19" s="1" t="s">
        <v>70</v>
      </c>
      <c r="F19" s="1" t="str">
        <f>_xlfn.XLOOKUP(E19,aux!A:A,aux!B:B,"",0)</f>
        <v>Bulgaria</v>
      </c>
      <c r="G19" s="7">
        <v>1000</v>
      </c>
      <c r="H19" s="1" t="s">
        <v>71</v>
      </c>
      <c r="I19" s="3" t="s">
        <v>113</v>
      </c>
      <c r="J19" s="8">
        <v>4500</v>
      </c>
      <c r="K19" s="9">
        <v>3608.4090000000001</v>
      </c>
      <c r="L19" s="10">
        <v>4400</v>
      </c>
      <c r="M19" s="11">
        <f t="shared" si="3"/>
        <v>1.2193739678622906</v>
      </c>
      <c r="N19" s="1" t="s">
        <v>114</v>
      </c>
      <c r="O19" t="str">
        <f t="shared" si="4"/>
        <v>SpainBulgaria</v>
      </c>
      <c r="P19">
        <f t="shared" si="5"/>
        <v>1</v>
      </c>
    </row>
    <row r="20" spans="1:16" x14ac:dyDescent="0.3">
      <c r="A20" s="1" t="s">
        <v>60</v>
      </c>
      <c r="B20" s="1" t="str">
        <f>_xlfn.XLOOKUP(A20,aux!A:A,aux!B:B,"",0)</f>
        <v>Spain</v>
      </c>
      <c r="C20" s="7">
        <v>28001</v>
      </c>
      <c r="D20" s="1" t="s">
        <v>61</v>
      </c>
      <c r="E20" s="1" t="s">
        <v>88</v>
      </c>
      <c r="F20" s="1" t="str">
        <f>_xlfn.XLOOKUP(E20,aux!A:A,aux!B:B,"",0)</f>
        <v>Czech Republic</v>
      </c>
      <c r="G20" s="7">
        <v>11000</v>
      </c>
      <c r="H20" s="1" t="s">
        <v>89</v>
      </c>
      <c r="I20" s="3" t="s">
        <v>115</v>
      </c>
      <c r="J20" s="8">
        <v>2582</v>
      </c>
      <c r="K20" s="9">
        <v>2147.2449999999994</v>
      </c>
      <c r="L20" s="10">
        <v>3500</v>
      </c>
      <c r="M20" s="11">
        <f t="shared" si="3"/>
        <v>1.6299956455830615</v>
      </c>
      <c r="N20" s="1" t="s">
        <v>85</v>
      </c>
      <c r="O20" t="str">
        <f t="shared" si="4"/>
        <v>SpainCzech Republic</v>
      </c>
      <c r="P20">
        <f t="shared" si="5"/>
        <v>1</v>
      </c>
    </row>
    <row r="21" spans="1:16" x14ac:dyDescent="0.3">
      <c r="A21" s="1" t="s">
        <v>60</v>
      </c>
      <c r="B21" s="1" t="str">
        <f>_xlfn.XLOOKUP(A21,aux!A:A,aux!B:B,"",0)</f>
        <v>Spain</v>
      </c>
      <c r="C21" s="7">
        <v>28001</v>
      </c>
      <c r="D21" s="1" t="s">
        <v>61</v>
      </c>
      <c r="E21" s="1" t="s">
        <v>98</v>
      </c>
      <c r="F21" s="1" t="str">
        <f>_xlfn.XLOOKUP(E21,aux!A:A,aux!B:B,"",0)</f>
        <v>Germany</v>
      </c>
      <c r="G21" s="7">
        <v>10115</v>
      </c>
      <c r="H21" s="1" t="s">
        <v>99</v>
      </c>
      <c r="I21" s="3" t="s">
        <v>116</v>
      </c>
      <c r="J21" s="8">
        <v>3147</v>
      </c>
      <c r="K21" s="9">
        <v>2263</v>
      </c>
      <c r="L21" s="10">
        <v>3250</v>
      </c>
      <c r="M21" s="11">
        <f t="shared" si="3"/>
        <v>1.4361467079098542</v>
      </c>
      <c r="N21" s="1" t="s">
        <v>117</v>
      </c>
      <c r="O21" t="str">
        <f t="shared" si="4"/>
        <v>SpainGermany</v>
      </c>
      <c r="P21">
        <f t="shared" si="5"/>
        <v>1</v>
      </c>
    </row>
    <row r="22" spans="1:16" x14ac:dyDescent="0.3">
      <c r="A22" s="1" t="s">
        <v>60</v>
      </c>
      <c r="B22" s="1" t="str">
        <f>_xlfn.XLOOKUP(A22,aux!A:A,aux!B:B,"",0)</f>
        <v>Spain</v>
      </c>
      <c r="C22" s="7">
        <v>28001</v>
      </c>
      <c r="D22" s="1" t="s">
        <v>61</v>
      </c>
      <c r="E22" s="1" t="s">
        <v>60</v>
      </c>
      <c r="F22" s="1" t="str">
        <f>_xlfn.XLOOKUP(E22,aux!A:A,aux!B:B,"",0)</f>
        <v>Spain</v>
      </c>
      <c r="G22" s="7">
        <v>8001</v>
      </c>
      <c r="H22" s="1" t="s">
        <v>72</v>
      </c>
      <c r="I22" s="3" t="s">
        <v>118</v>
      </c>
      <c r="J22" s="8">
        <v>2425</v>
      </c>
      <c r="K22" s="9">
        <v>428.24970679380175</v>
      </c>
      <c r="L22" s="10">
        <v>750</v>
      </c>
      <c r="M22" s="11">
        <f t="shared" si="3"/>
        <v>1.7513146841712095</v>
      </c>
      <c r="N22" s="1" t="s">
        <v>119</v>
      </c>
      <c r="O22" t="str">
        <f t="shared" si="4"/>
        <v>SpainSpain</v>
      </c>
      <c r="P22">
        <f t="shared" si="5"/>
        <v>1</v>
      </c>
    </row>
    <row r="23" spans="1:16" x14ac:dyDescent="0.3">
      <c r="A23" s="1" t="s">
        <v>60</v>
      </c>
      <c r="B23" s="1" t="str">
        <f>_xlfn.XLOOKUP(A23,aux!A:A,aux!B:B,"",0)</f>
        <v>Spain</v>
      </c>
      <c r="C23" s="7">
        <v>28001</v>
      </c>
      <c r="D23" s="1" t="s">
        <v>61</v>
      </c>
      <c r="E23" s="1" t="s">
        <v>66</v>
      </c>
      <c r="F23" s="1" t="str">
        <f>_xlfn.XLOOKUP(E23,aux!A:A,aux!B:B,"",0)</f>
        <v>France</v>
      </c>
      <c r="G23" s="7">
        <v>75001</v>
      </c>
      <c r="H23" s="1" t="s">
        <v>67</v>
      </c>
      <c r="I23" s="3" t="s">
        <v>120</v>
      </c>
      <c r="J23" s="8">
        <v>5359</v>
      </c>
      <c r="K23" s="9">
        <v>1210.9037051744886</v>
      </c>
      <c r="L23" s="10">
        <v>2000</v>
      </c>
      <c r="M23" s="11">
        <f t="shared" si="3"/>
        <v>1.6516589977002378</v>
      </c>
      <c r="N23" s="1" t="s">
        <v>121</v>
      </c>
      <c r="O23" t="str">
        <f t="shared" si="4"/>
        <v>SpainFrance</v>
      </c>
      <c r="P23">
        <f t="shared" si="5"/>
        <v>1</v>
      </c>
    </row>
    <row r="24" spans="1:16" x14ac:dyDescent="0.3">
      <c r="A24" s="1" t="s">
        <v>60</v>
      </c>
      <c r="B24" s="1" t="str">
        <f>_xlfn.XLOOKUP(A24,aux!A:A,aux!B:B,"",0)</f>
        <v>Spain</v>
      </c>
      <c r="C24" s="7">
        <v>28001</v>
      </c>
      <c r="D24" s="1" t="s">
        <v>61</v>
      </c>
      <c r="E24" s="1" t="s">
        <v>122</v>
      </c>
      <c r="F24" s="1" t="str">
        <f>_xlfn.XLOOKUP(E24,aux!A:A,aux!B:B,"",0)</f>
        <v>United Kingdom</v>
      </c>
      <c r="G24" s="7" t="s">
        <v>123</v>
      </c>
      <c r="H24" s="1" t="s">
        <v>124</v>
      </c>
      <c r="I24" s="3" t="s">
        <v>125</v>
      </c>
      <c r="J24" s="8">
        <v>3462</v>
      </c>
      <c r="K24" s="9">
        <v>1873.7711999999997</v>
      </c>
      <c r="L24" s="10">
        <v>2750</v>
      </c>
      <c r="M24" s="11">
        <f t="shared" si="3"/>
        <v>1.4676284916749711</v>
      </c>
      <c r="N24" s="1" t="s">
        <v>126</v>
      </c>
      <c r="O24" t="str">
        <f t="shared" si="4"/>
        <v>SpainUnited Kingdom</v>
      </c>
      <c r="P24">
        <f t="shared" si="5"/>
        <v>1</v>
      </c>
    </row>
    <row r="25" spans="1:16" x14ac:dyDescent="0.3">
      <c r="A25" s="1" t="s">
        <v>60</v>
      </c>
      <c r="B25" s="1" t="str">
        <f>_xlfn.XLOOKUP(A25,aux!A:A,aux!B:B,"",0)</f>
        <v>Spain</v>
      </c>
      <c r="C25" s="7">
        <v>28001</v>
      </c>
      <c r="D25" s="1" t="s">
        <v>61</v>
      </c>
      <c r="E25" s="1" t="s">
        <v>127</v>
      </c>
      <c r="F25" s="1" t="str">
        <f>_xlfn.XLOOKUP(E25,aux!A:A,aux!B:B,"",0)</f>
        <v>Hungary</v>
      </c>
      <c r="G25" s="7">
        <v>1051</v>
      </c>
      <c r="H25" s="1" t="s">
        <v>128</v>
      </c>
      <c r="I25" s="3" t="s">
        <v>129</v>
      </c>
      <c r="J25" s="8">
        <v>5736</v>
      </c>
      <c r="K25" s="9">
        <v>2526.0862142857131</v>
      </c>
      <c r="L25" s="10">
        <v>3850</v>
      </c>
      <c r="M25" s="11">
        <f t="shared" si="3"/>
        <v>1.5240968333650649</v>
      </c>
      <c r="N25" s="1" t="s">
        <v>130</v>
      </c>
      <c r="O25" t="str">
        <f t="shared" si="4"/>
        <v>SpainHungary</v>
      </c>
      <c r="P25">
        <f t="shared" si="5"/>
        <v>1</v>
      </c>
    </row>
    <row r="26" spans="1:16" x14ac:dyDescent="0.3">
      <c r="A26" s="1" t="s">
        <v>60</v>
      </c>
      <c r="B26" s="1" t="str">
        <f>_xlfn.XLOOKUP(A26,aux!A:A,aux!B:B,"",0)</f>
        <v>Spain</v>
      </c>
      <c r="C26" s="7">
        <v>28001</v>
      </c>
      <c r="D26" s="1" t="s">
        <v>61</v>
      </c>
      <c r="E26" s="1" t="s">
        <v>131</v>
      </c>
      <c r="F26" s="1" t="str">
        <f>_xlfn.XLOOKUP(E26,aux!A:A,aux!B:B,"",0)</f>
        <v>Poland</v>
      </c>
      <c r="G26" s="7" t="s">
        <v>132</v>
      </c>
      <c r="H26" s="1" t="s">
        <v>133</v>
      </c>
      <c r="I26" s="3" t="s">
        <v>134</v>
      </c>
      <c r="J26" s="8">
        <v>3789</v>
      </c>
      <c r="K26" s="9">
        <v>2761.8123647058856</v>
      </c>
      <c r="L26" s="10">
        <v>4400</v>
      </c>
      <c r="M26" s="11">
        <f t="shared" si="3"/>
        <v>1.5931567459937019</v>
      </c>
      <c r="N26" s="1" t="s">
        <v>135</v>
      </c>
      <c r="O26" t="str">
        <f t="shared" si="4"/>
        <v>SpainPoland</v>
      </c>
      <c r="P26">
        <f t="shared" si="5"/>
        <v>1</v>
      </c>
    </row>
    <row r="27" spans="1:16" x14ac:dyDescent="0.3">
      <c r="A27" s="1" t="s">
        <v>60</v>
      </c>
      <c r="B27" s="1" t="str">
        <f>_xlfn.XLOOKUP(A27,aux!A:A,aux!B:B,"",0)</f>
        <v>Spain</v>
      </c>
      <c r="C27" s="7">
        <v>28001</v>
      </c>
      <c r="D27" s="1" t="s">
        <v>61</v>
      </c>
      <c r="E27" s="1" t="s">
        <v>103</v>
      </c>
      <c r="F27" s="1" t="str">
        <f>_xlfn.XLOOKUP(E27,aux!A:A,aux!B:B,"",0)</f>
        <v>Portugal</v>
      </c>
      <c r="G27" s="7" t="s">
        <v>104</v>
      </c>
      <c r="H27" s="1" t="s">
        <v>105</v>
      </c>
      <c r="I27" s="3" t="s">
        <v>136</v>
      </c>
      <c r="J27" s="8">
        <v>2840</v>
      </c>
      <c r="K27" s="9">
        <v>658.79333165195828</v>
      </c>
      <c r="L27" s="10">
        <v>1000</v>
      </c>
      <c r="M27" s="11">
        <f t="shared" si="3"/>
        <v>1.5179267183722829</v>
      </c>
      <c r="N27" s="1" t="s">
        <v>81</v>
      </c>
      <c r="O27" t="str">
        <f t="shared" si="4"/>
        <v>SpainPortugal</v>
      </c>
      <c r="P27">
        <f t="shared" si="5"/>
        <v>1</v>
      </c>
    </row>
    <row r="28" spans="1:16" x14ac:dyDescent="0.3">
      <c r="A28" s="1" t="s">
        <v>60</v>
      </c>
      <c r="B28" s="1" t="str">
        <f>_xlfn.XLOOKUP(A28,aux!A:A,aux!B:B,"",0)</f>
        <v>Spain</v>
      </c>
      <c r="C28" s="7">
        <v>28001</v>
      </c>
      <c r="D28" s="1" t="s">
        <v>61</v>
      </c>
      <c r="E28" s="1" t="s">
        <v>78</v>
      </c>
      <c r="F28" s="1" t="str">
        <f>_xlfn.XLOOKUP(E28,aux!A:A,aux!B:B,"",0)</f>
        <v>Romania</v>
      </c>
      <c r="G28" s="7">
        <v>10101</v>
      </c>
      <c r="H28" s="1" t="s">
        <v>79</v>
      </c>
      <c r="I28" s="3" t="s">
        <v>137</v>
      </c>
      <c r="J28" s="8">
        <v>11900</v>
      </c>
      <c r="K28" s="9">
        <v>3080.7175897435945</v>
      </c>
      <c r="L28" s="10">
        <v>5500</v>
      </c>
      <c r="M28" s="11">
        <f t="shared" si="3"/>
        <v>1.7852983403317277</v>
      </c>
      <c r="N28" s="1" t="s">
        <v>138</v>
      </c>
      <c r="O28" t="str">
        <f t="shared" si="4"/>
        <v>SpainRomania</v>
      </c>
      <c r="P28">
        <f t="shared" si="5"/>
        <v>1</v>
      </c>
    </row>
    <row r="29" spans="1:16" x14ac:dyDescent="0.3">
      <c r="A29" s="1" t="s">
        <v>60</v>
      </c>
      <c r="B29" s="1" t="str">
        <f>_xlfn.XLOOKUP(A29,aux!A:A,aux!B:B,"",0)</f>
        <v>Spain</v>
      </c>
      <c r="C29" s="7">
        <v>28001</v>
      </c>
      <c r="D29" s="1" t="s">
        <v>61</v>
      </c>
      <c r="E29" s="1" t="s">
        <v>139</v>
      </c>
      <c r="F29" s="1" t="str">
        <f>_xlfn.XLOOKUP(E29,aux!A:A,aux!B:B,"",0)</f>
        <v>Slovakia</v>
      </c>
      <c r="G29" s="7">
        <v>81101</v>
      </c>
      <c r="H29" s="1" t="s">
        <v>140</v>
      </c>
      <c r="I29" s="3" t="s">
        <v>141</v>
      </c>
      <c r="J29" s="8">
        <v>3022</v>
      </c>
      <c r="K29" s="9">
        <v>2665.7774210526318</v>
      </c>
      <c r="L29" s="10">
        <v>3500</v>
      </c>
      <c r="M29" s="11">
        <f t="shared" si="3"/>
        <v>1.3129378215747509</v>
      </c>
      <c r="N29" s="1" t="s">
        <v>117</v>
      </c>
      <c r="O29" t="str">
        <f t="shared" si="4"/>
        <v>SpainSlovakia</v>
      </c>
      <c r="P29">
        <f t="shared" si="5"/>
        <v>1</v>
      </c>
    </row>
    <row r="30" spans="1:16" x14ac:dyDescent="0.3">
      <c r="A30" s="1" t="s">
        <v>60</v>
      </c>
      <c r="B30" s="1" t="str">
        <f>_xlfn.XLOOKUP(A30,aux!A:A,aux!B:B,"",0)</f>
        <v>Spain</v>
      </c>
      <c r="C30" s="7">
        <v>28001</v>
      </c>
      <c r="D30" s="1" t="s">
        <v>61</v>
      </c>
      <c r="E30" s="1" t="s">
        <v>94</v>
      </c>
      <c r="F30" s="1" t="str">
        <f>_xlfn.XLOOKUP(E30,aux!A:A,aux!B:B,"",0)</f>
        <v>Turkey</v>
      </c>
      <c r="G30" s="7">
        <v>34000</v>
      </c>
      <c r="H30" s="1" t="s">
        <v>95</v>
      </c>
      <c r="I30" s="3" t="s">
        <v>142</v>
      </c>
      <c r="J30" s="8">
        <v>4700</v>
      </c>
      <c r="K30" s="9">
        <v>4102.4054999999998</v>
      </c>
      <c r="L30" s="10">
        <v>6500</v>
      </c>
      <c r="M30" s="11">
        <f t="shared" si="3"/>
        <v>1.5844362533152805</v>
      </c>
      <c r="N30" s="1" t="s">
        <v>97</v>
      </c>
      <c r="O30" t="str">
        <f t="shared" si="4"/>
        <v>SpainTurkey</v>
      </c>
      <c r="P30">
        <f t="shared" si="5"/>
        <v>1</v>
      </c>
    </row>
    <row r="31" spans="1:16" x14ac:dyDescent="0.3">
      <c r="A31" s="1" t="s">
        <v>66</v>
      </c>
      <c r="B31" s="1" t="str">
        <f>_xlfn.XLOOKUP(A31,aux!A:A,aux!B:B,"",0)</f>
        <v>France</v>
      </c>
      <c r="C31" s="7">
        <v>75001</v>
      </c>
      <c r="D31" s="1" t="s">
        <v>67</v>
      </c>
      <c r="E31" s="1" t="s">
        <v>64</v>
      </c>
      <c r="F31" s="1" t="str">
        <f>_xlfn.XLOOKUP(E31,aux!A:A,aux!B:B,"",0)</f>
        <v>Austria</v>
      </c>
      <c r="G31" s="7">
        <v>1010</v>
      </c>
      <c r="H31" s="1" t="s">
        <v>65</v>
      </c>
      <c r="I31" s="3" t="s">
        <v>143</v>
      </c>
      <c r="J31" s="8">
        <v>1922</v>
      </c>
      <c r="K31" s="9">
        <v>1374.783000000001</v>
      </c>
      <c r="L31" s="10">
        <v>2025</v>
      </c>
      <c r="M31" s="11">
        <f t="shared" si="3"/>
        <v>1.4729597325541548</v>
      </c>
      <c r="N31" s="1" t="s">
        <v>144</v>
      </c>
      <c r="O31" t="str">
        <f t="shared" si="4"/>
        <v>FranceAustria</v>
      </c>
      <c r="P31">
        <f t="shared" si="5"/>
        <v>1</v>
      </c>
    </row>
    <row r="32" spans="1:16" x14ac:dyDescent="0.3">
      <c r="A32" s="1" t="s">
        <v>66</v>
      </c>
      <c r="B32" s="1" t="str">
        <f>_xlfn.XLOOKUP(A32,aux!A:A,aux!B:B,"",0)</f>
        <v>France</v>
      </c>
      <c r="C32" s="7">
        <v>75001</v>
      </c>
      <c r="D32" s="1" t="s">
        <v>67</v>
      </c>
      <c r="E32" s="1" t="s">
        <v>70</v>
      </c>
      <c r="F32" s="1" t="str">
        <f>_xlfn.XLOOKUP(E32,aux!A:A,aux!B:B,"",0)</f>
        <v>Bulgaria</v>
      </c>
      <c r="G32" s="7">
        <v>1000</v>
      </c>
      <c r="H32" s="1" t="s">
        <v>71</v>
      </c>
      <c r="I32" s="3" t="s">
        <v>145</v>
      </c>
      <c r="J32" s="8">
        <v>4300</v>
      </c>
      <c r="K32" s="9">
        <v>2500.1889999999999</v>
      </c>
      <c r="L32" s="10">
        <v>3650</v>
      </c>
      <c r="M32" s="11">
        <f t="shared" si="3"/>
        <v>1.4598896323437949</v>
      </c>
      <c r="N32" s="1" t="s">
        <v>146</v>
      </c>
      <c r="O32" t="str">
        <f t="shared" si="4"/>
        <v>FranceBulgaria</v>
      </c>
      <c r="P32">
        <f t="shared" si="5"/>
        <v>1</v>
      </c>
    </row>
    <row r="33" spans="1:16" x14ac:dyDescent="0.3">
      <c r="A33" s="1" t="s">
        <v>66</v>
      </c>
      <c r="B33" s="1" t="str">
        <f>_xlfn.XLOOKUP(A33,aux!A:A,aux!B:B,"",0)</f>
        <v>France</v>
      </c>
      <c r="C33" s="7">
        <v>75001</v>
      </c>
      <c r="D33" s="1" t="s">
        <v>67</v>
      </c>
      <c r="E33" s="1" t="s">
        <v>88</v>
      </c>
      <c r="F33" s="1" t="str">
        <f>_xlfn.XLOOKUP(E33,aux!A:A,aux!B:B,"",0)</f>
        <v>Czech Republic</v>
      </c>
      <c r="G33" s="7">
        <v>11000</v>
      </c>
      <c r="H33" s="1" t="s">
        <v>89</v>
      </c>
      <c r="I33" s="3" t="s">
        <v>147</v>
      </c>
      <c r="J33" s="8">
        <v>1600</v>
      </c>
      <c r="K33" s="9">
        <v>1203.4751470588226</v>
      </c>
      <c r="L33" s="10">
        <v>1800</v>
      </c>
      <c r="M33" s="11">
        <f t="shared" si="3"/>
        <v>1.4956686096917138</v>
      </c>
      <c r="N33" s="1" t="s">
        <v>148</v>
      </c>
      <c r="O33" t="str">
        <f t="shared" si="4"/>
        <v>FranceCzech Republic</v>
      </c>
      <c r="P33">
        <f t="shared" si="5"/>
        <v>1</v>
      </c>
    </row>
    <row r="34" spans="1:16" x14ac:dyDescent="0.3">
      <c r="A34" s="1" t="s">
        <v>66</v>
      </c>
      <c r="B34" s="1" t="str">
        <f>_xlfn.XLOOKUP(A34,aux!A:A,aux!B:B,"",0)</f>
        <v>France</v>
      </c>
      <c r="C34" s="7">
        <v>75001</v>
      </c>
      <c r="D34" s="1" t="s">
        <v>67</v>
      </c>
      <c r="E34" s="1" t="s">
        <v>98</v>
      </c>
      <c r="F34" s="1" t="str">
        <f>_xlfn.XLOOKUP(E34,aux!A:A,aux!B:B,"",0)</f>
        <v>Germany</v>
      </c>
      <c r="G34" s="7">
        <v>10115</v>
      </c>
      <c r="H34" s="1" t="s">
        <v>99</v>
      </c>
      <c r="I34" s="3" t="s">
        <v>149</v>
      </c>
      <c r="J34" s="8">
        <v>2208</v>
      </c>
      <c r="K34" s="9">
        <v>1113</v>
      </c>
      <c r="L34" s="10">
        <v>1900</v>
      </c>
      <c r="M34" s="11">
        <f t="shared" si="3"/>
        <v>1.7070979335130279</v>
      </c>
      <c r="N34" s="1" t="s">
        <v>81</v>
      </c>
      <c r="O34" t="str">
        <f t="shared" si="4"/>
        <v>FranceGermany</v>
      </c>
      <c r="P34">
        <f t="shared" si="5"/>
        <v>1</v>
      </c>
    </row>
    <row r="35" spans="1:16" x14ac:dyDescent="0.3">
      <c r="A35" s="1" t="s">
        <v>66</v>
      </c>
      <c r="B35" s="1" t="str">
        <f>_xlfn.XLOOKUP(A35,aux!A:A,aux!B:B,"",0)</f>
        <v>France</v>
      </c>
      <c r="C35" s="7">
        <v>75001</v>
      </c>
      <c r="D35" s="1" t="s">
        <v>67</v>
      </c>
      <c r="E35" s="1" t="s">
        <v>60</v>
      </c>
      <c r="F35" s="1" t="str">
        <f>_xlfn.XLOOKUP(E35,aux!A:A,aux!B:B,"",0)</f>
        <v>Spain</v>
      </c>
      <c r="G35" s="7">
        <v>28001</v>
      </c>
      <c r="H35" s="1" t="s">
        <v>61</v>
      </c>
      <c r="I35" s="3" t="s">
        <v>150</v>
      </c>
      <c r="J35" s="8">
        <v>3200</v>
      </c>
      <c r="K35" s="9">
        <v>1555.6278573315644</v>
      </c>
      <c r="L35" s="10">
        <v>2000</v>
      </c>
      <c r="M35" s="11">
        <f t="shared" si="3"/>
        <v>1.2856545288605761</v>
      </c>
      <c r="N35" s="1" t="s">
        <v>151</v>
      </c>
      <c r="O35" t="str">
        <f t="shared" si="4"/>
        <v>FranceSpain</v>
      </c>
      <c r="P35">
        <f t="shared" si="5"/>
        <v>1</v>
      </c>
    </row>
    <row r="36" spans="1:16" x14ac:dyDescent="0.3">
      <c r="A36" s="1" t="s">
        <v>66</v>
      </c>
      <c r="B36" s="1" t="str">
        <f>_xlfn.XLOOKUP(A36,aux!A:A,aux!B:B,"",0)</f>
        <v>France</v>
      </c>
      <c r="C36" s="7">
        <v>75001</v>
      </c>
      <c r="D36" s="1" t="s">
        <v>67</v>
      </c>
      <c r="E36" s="1" t="s">
        <v>66</v>
      </c>
      <c r="F36" s="1" t="str">
        <f>_xlfn.XLOOKUP(E36,aux!A:A,aux!B:B,"",0)</f>
        <v>France</v>
      </c>
      <c r="G36" s="7">
        <v>69001</v>
      </c>
      <c r="H36" s="1" t="s">
        <v>75</v>
      </c>
      <c r="I36" s="3" t="s">
        <v>152</v>
      </c>
      <c r="J36" s="8">
        <v>4484</v>
      </c>
      <c r="K36" s="9">
        <v>546</v>
      </c>
      <c r="L36" s="10">
        <v>800</v>
      </c>
      <c r="M36" s="11">
        <f t="shared" si="3"/>
        <v>1.4652014652014651</v>
      </c>
      <c r="N36" s="1" t="s">
        <v>153</v>
      </c>
      <c r="O36" t="str">
        <f t="shared" si="4"/>
        <v>FranceFrance</v>
      </c>
      <c r="P36">
        <f t="shared" si="5"/>
        <v>1</v>
      </c>
    </row>
    <row r="37" spans="1:16" x14ac:dyDescent="0.3">
      <c r="A37" s="1" t="s">
        <v>66</v>
      </c>
      <c r="B37" s="1" t="str">
        <f>_xlfn.XLOOKUP(A37,aux!A:A,aux!B:B,"",0)</f>
        <v>France</v>
      </c>
      <c r="C37" s="7">
        <v>75001</v>
      </c>
      <c r="D37" s="1" t="s">
        <v>67</v>
      </c>
      <c r="E37" s="1" t="s">
        <v>127</v>
      </c>
      <c r="F37" s="1" t="str">
        <f>_xlfn.XLOOKUP(E37,aux!A:A,aux!B:B,"",0)</f>
        <v>Hungary</v>
      </c>
      <c r="G37" s="7">
        <v>1051</v>
      </c>
      <c r="H37" s="1" t="s">
        <v>128</v>
      </c>
      <c r="I37" s="3" t="s">
        <v>154</v>
      </c>
      <c r="J37" s="8">
        <v>2450</v>
      </c>
      <c r="K37" s="9">
        <v>1526.8827209302337</v>
      </c>
      <c r="L37" s="10">
        <v>2650</v>
      </c>
      <c r="M37" s="11">
        <f t="shared" si="3"/>
        <v>1.7355622430421647</v>
      </c>
      <c r="N37" s="1" t="s">
        <v>155</v>
      </c>
      <c r="O37" t="str">
        <f t="shared" si="4"/>
        <v>FranceHungary</v>
      </c>
      <c r="P37">
        <f t="shared" si="5"/>
        <v>1</v>
      </c>
    </row>
    <row r="38" spans="1:16" x14ac:dyDescent="0.3">
      <c r="A38" s="1" t="s">
        <v>66</v>
      </c>
      <c r="B38" s="1" t="str">
        <f>_xlfn.XLOOKUP(A38,aux!A:A,aux!B:B,"",0)</f>
        <v>France</v>
      </c>
      <c r="C38" s="7">
        <v>75001</v>
      </c>
      <c r="D38" s="1" t="s">
        <v>67</v>
      </c>
      <c r="E38" s="1" t="s">
        <v>156</v>
      </c>
      <c r="F38" s="1" t="str">
        <f>_xlfn.XLOOKUP(E38,aux!A:A,aux!B:B,"",0)</f>
        <v>Netherlands</v>
      </c>
      <c r="G38" s="7" t="s">
        <v>157</v>
      </c>
      <c r="H38" s="1" t="s">
        <v>158</v>
      </c>
      <c r="I38" s="3" t="s">
        <v>159</v>
      </c>
      <c r="J38" s="8">
        <v>1350</v>
      </c>
      <c r="K38" s="9">
        <v>552.45731250000017</v>
      </c>
      <c r="L38" s="10">
        <v>850</v>
      </c>
      <c r="M38" s="11">
        <f t="shared" ref="M38:M69" si="6">+L38/K38</f>
        <v>1.5385804129436693</v>
      </c>
      <c r="N38" s="1" t="s">
        <v>160</v>
      </c>
      <c r="O38" t="str">
        <f t="shared" ref="O38:O69" si="7">_xlfn.CONCAT(B38,F38)</f>
        <v>FranceNetherlands</v>
      </c>
      <c r="P38">
        <f t="shared" ref="P38:P69" si="8">COUNTIF(O:O,O38)</f>
        <v>1</v>
      </c>
    </row>
    <row r="39" spans="1:16" x14ac:dyDescent="0.3">
      <c r="A39" s="1" t="s">
        <v>66</v>
      </c>
      <c r="B39" s="1" t="str">
        <f>_xlfn.XLOOKUP(A39,aux!A:A,aux!B:B,"",0)</f>
        <v>France</v>
      </c>
      <c r="C39" s="7">
        <v>75001</v>
      </c>
      <c r="D39" s="1" t="s">
        <v>67</v>
      </c>
      <c r="E39" s="1" t="s">
        <v>103</v>
      </c>
      <c r="F39" s="1" t="str">
        <f>_xlfn.XLOOKUP(E39,aux!A:A,aux!B:B,"",0)</f>
        <v>Portugal</v>
      </c>
      <c r="G39" s="7" t="s">
        <v>104</v>
      </c>
      <c r="H39" s="1" t="s">
        <v>105</v>
      </c>
      <c r="I39" s="3" t="s">
        <v>161</v>
      </c>
      <c r="J39" s="8">
        <v>4500</v>
      </c>
      <c r="K39" s="9">
        <v>1771.0702577319612</v>
      </c>
      <c r="L39" s="10">
        <v>2750</v>
      </c>
      <c r="M39" s="11">
        <f t="shared" si="6"/>
        <v>1.5527334322251336</v>
      </c>
      <c r="N39" s="1" t="s">
        <v>162</v>
      </c>
      <c r="O39" t="str">
        <f t="shared" si="7"/>
        <v>FrancePortugal</v>
      </c>
      <c r="P39">
        <f t="shared" si="8"/>
        <v>1</v>
      </c>
    </row>
    <row r="40" spans="1:16" x14ac:dyDescent="0.3">
      <c r="A40" s="1" t="s">
        <v>66</v>
      </c>
      <c r="B40" s="1" t="str">
        <f>_xlfn.XLOOKUP(A40,aux!A:A,aux!B:B,"",0)</f>
        <v>France</v>
      </c>
      <c r="C40" s="7">
        <v>75001</v>
      </c>
      <c r="D40" s="1" t="s">
        <v>67</v>
      </c>
      <c r="E40" s="1" t="s">
        <v>78</v>
      </c>
      <c r="F40" s="1" t="str">
        <f>_xlfn.XLOOKUP(E40,aux!A:A,aux!B:B,"",0)</f>
        <v>Romania</v>
      </c>
      <c r="G40" s="7">
        <v>10101</v>
      </c>
      <c r="H40" s="1" t="s">
        <v>79</v>
      </c>
      <c r="I40" s="3" t="s">
        <v>163</v>
      </c>
      <c r="J40" s="8">
        <v>11000</v>
      </c>
      <c r="K40" s="9">
        <v>2184.2872602739699</v>
      </c>
      <c r="L40" s="10">
        <v>3850</v>
      </c>
      <c r="M40" s="11">
        <f t="shared" si="6"/>
        <v>1.7625886805369655</v>
      </c>
      <c r="N40" s="1" t="s">
        <v>164</v>
      </c>
      <c r="O40" t="str">
        <f t="shared" si="7"/>
        <v>FranceRomania</v>
      </c>
      <c r="P40">
        <f t="shared" si="8"/>
        <v>1</v>
      </c>
    </row>
    <row r="41" spans="1:16" x14ac:dyDescent="0.3">
      <c r="A41" s="1" t="s">
        <v>66</v>
      </c>
      <c r="B41" s="1" t="str">
        <f>_xlfn.XLOOKUP(A41,aux!A:A,aux!B:B,"",0)</f>
        <v>France</v>
      </c>
      <c r="C41" s="7">
        <v>75001</v>
      </c>
      <c r="D41" s="1" t="s">
        <v>67</v>
      </c>
      <c r="E41" s="1" t="s">
        <v>165</v>
      </c>
      <c r="F41" s="1" t="str">
        <f>_xlfn.XLOOKUP(E41,aux!A:A,aux!B:B,"",0)</f>
        <v>Slovenia</v>
      </c>
      <c r="G41" s="7">
        <v>1000</v>
      </c>
      <c r="H41" s="1" t="s">
        <v>166</v>
      </c>
      <c r="I41" s="3" t="s">
        <v>167</v>
      </c>
      <c r="J41" s="8">
        <v>1540</v>
      </c>
      <c r="K41" s="9">
        <v>1464.931</v>
      </c>
      <c r="L41" s="10">
        <v>1650</v>
      </c>
      <c r="M41" s="11">
        <f t="shared" si="6"/>
        <v>1.1263329126081707</v>
      </c>
      <c r="N41" s="1" t="s">
        <v>168</v>
      </c>
      <c r="O41" t="str">
        <f t="shared" si="7"/>
        <v>FranceSlovenia</v>
      </c>
      <c r="P41">
        <f t="shared" si="8"/>
        <v>1</v>
      </c>
    </row>
    <row r="42" spans="1:16" x14ac:dyDescent="0.3">
      <c r="A42" s="1" t="s">
        <v>66</v>
      </c>
      <c r="B42" s="1" t="str">
        <f>_xlfn.XLOOKUP(A42,aux!A:A,aux!B:B,"",0)</f>
        <v>France</v>
      </c>
      <c r="C42" s="7">
        <v>75001</v>
      </c>
      <c r="D42" s="1" t="s">
        <v>67</v>
      </c>
      <c r="E42" s="1" t="s">
        <v>139</v>
      </c>
      <c r="F42" s="1" t="str">
        <f>_xlfn.XLOOKUP(E42,aux!A:A,aux!B:B,"",0)</f>
        <v>Slovakia</v>
      </c>
      <c r="G42" s="7">
        <v>81101</v>
      </c>
      <c r="H42" s="1" t="s">
        <v>140</v>
      </c>
      <c r="I42" s="3" t="s">
        <v>169</v>
      </c>
      <c r="J42" s="8">
        <v>2116</v>
      </c>
      <c r="K42" s="9">
        <v>1322</v>
      </c>
      <c r="L42" s="10">
        <v>2100</v>
      </c>
      <c r="M42" s="11">
        <f t="shared" si="6"/>
        <v>1.5885022692889561</v>
      </c>
      <c r="N42" s="1" t="s">
        <v>144</v>
      </c>
      <c r="O42" t="str">
        <f t="shared" si="7"/>
        <v>FranceSlovakia</v>
      </c>
      <c r="P42">
        <f t="shared" si="8"/>
        <v>1</v>
      </c>
    </row>
    <row r="43" spans="1:16" x14ac:dyDescent="0.3">
      <c r="A43" s="1" t="s">
        <v>66</v>
      </c>
      <c r="B43" s="1" t="str">
        <f>_xlfn.XLOOKUP(A43,aux!A:A,aux!B:B,"",0)</f>
        <v>France</v>
      </c>
      <c r="C43" s="7">
        <v>75001</v>
      </c>
      <c r="D43" s="1" t="s">
        <v>67</v>
      </c>
      <c r="E43" s="1" t="s">
        <v>94</v>
      </c>
      <c r="F43" s="1" t="str">
        <f>_xlfn.XLOOKUP(E43,aux!A:A,aux!B:B,"",0)</f>
        <v>Turkey</v>
      </c>
      <c r="G43" s="7">
        <v>34000</v>
      </c>
      <c r="H43" s="1" t="s">
        <v>95</v>
      </c>
      <c r="I43" s="3" t="s">
        <v>170</v>
      </c>
      <c r="J43" s="8">
        <v>4400</v>
      </c>
      <c r="K43" s="9">
        <v>2995.2513750000012</v>
      </c>
      <c r="L43" s="10">
        <v>5150</v>
      </c>
      <c r="M43" s="11">
        <f t="shared" si="6"/>
        <v>1.7193882433323306</v>
      </c>
      <c r="N43" s="1" t="s">
        <v>171</v>
      </c>
      <c r="O43" t="str">
        <f t="shared" si="7"/>
        <v>FranceTurkey</v>
      </c>
      <c r="P43">
        <f t="shared" si="8"/>
        <v>1</v>
      </c>
    </row>
    <row r="44" spans="1:16" x14ac:dyDescent="0.3">
      <c r="A44" s="1" t="s">
        <v>122</v>
      </c>
      <c r="B44" s="1" t="str">
        <f>_xlfn.XLOOKUP(A44,aux!A:A,aux!B:B,"",0)</f>
        <v>United Kingdom</v>
      </c>
      <c r="C44" s="7" t="s">
        <v>123</v>
      </c>
      <c r="D44" s="1" t="s">
        <v>124</v>
      </c>
      <c r="E44" s="1" t="s">
        <v>60</v>
      </c>
      <c r="F44" s="1" t="str">
        <f>_xlfn.XLOOKUP(E44,aux!A:A,aux!B:B,"",0)</f>
        <v>Spain</v>
      </c>
      <c r="G44" s="7">
        <v>28001</v>
      </c>
      <c r="H44" s="1" t="s">
        <v>61</v>
      </c>
      <c r="I44" s="3" t="s">
        <v>172</v>
      </c>
      <c r="J44" s="8">
        <v>2759</v>
      </c>
      <c r="K44" s="9">
        <v>1899.1347058823542</v>
      </c>
      <c r="L44" s="10">
        <v>2750</v>
      </c>
      <c r="M44" s="11">
        <f t="shared" si="6"/>
        <v>1.4480278789504437</v>
      </c>
      <c r="N44" s="1" t="s">
        <v>126</v>
      </c>
      <c r="O44" t="str">
        <f t="shared" si="7"/>
        <v>United KingdomSpain</v>
      </c>
      <c r="P44">
        <f t="shared" si="8"/>
        <v>1</v>
      </c>
    </row>
    <row r="45" spans="1:16" x14ac:dyDescent="0.3">
      <c r="A45" s="1" t="s">
        <v>122</v>
      </c>
      <c r="B45" s="1" t="str">
        <f>_xlfn.XLOOKUP(A45,aux!A:A,aux!B:B,"",0)</f>
        <v>United Kingdom</v>
      </c>
      <c r="C45" s="7" t="s">
        <v>123</v>
      </c>
      <c r="D45" s="1" t="s">
        <v>124</v>
      </c>
      <c r="E45" s="1" t="s">
        <v>66</v>
      </c>
      <c r="F45" s="1" t="str">
        <f>_xlfn.XLOOKUP(E45,aux!A:A,aux!B:B,"",0)</f>
        <v>France</v>
      </c>
      <c r="G45" s="7">
        <v>75001</v>
      </c>
      <c r="H45" s="1" t="s">
        <v>67</v>
      </c>
      <c r="I45" s="3" t="s">
        <v>173</v>
      </c>
      <c r="J45" s="8">
        <v>2400</v>
      </c>
      <c r="K45" s="9">
        <v>476</v>
      </c>
      <c r="L45" s="10">
        <v>800</v>
      </c>
      <c r="M45" s="11">
        <f t="shared" si="6"/>
        <v>1.680672268907563</v>
      </c>
      <c r="N45" s="1" t="s">
        <v>160</v>
      </c>
      <c r="O45" t="str">
        <f t="shared" si="7"/>
        <v>United KingdomFrance</v>
      </c>
      <c r="P45">
        <f t="shared" si="8"/>
        <v>1</v>
      </c>
    </row>
    <row r="46" spans="1:16" x14ac:dyDescent="0.3">
      <c r="A46" s="1" t="s">
        <v>122</v>
      </c>
      <c r="B46" s="1" t="str">
        <f>_xlfn.XLOOKUP(A46,aux!A:A,aux!B:B,"",0)</f>
        <v>United Kingdom</v>
      </c>
      <c r="C46" s="7" t="s">
        <v>123</v>
      </c>
      <c r="D46" s="1" t="s">
        <v>124</v>
      </c>
      <c r="E46" s="1" t="s">
        <v>78</v>
      </c>
      <c r="F46" s="1" t="str">
        <f>_xlfn.XLOOKUP(E46,aux!A:A,aux!B:B,"",0)</f>
        <v>Romania</v>
      </c>
      <c r="G46" s="7">
        <v>10101</v>
      </c>
      <c r="H46" s="1" t="s">
        <v>79</v>
      </c>
      <c r="I46" s="3" t="s">
        <v>174</v>
      </c>
      <c r="J46" s="8">
        <v>3325</v>
      </c>
      <c r="K46" s="9">
        <v>2803.3139999999985</v>
      </c>
      <c r="L46" s="10">
        <v>4150</v>
      </c>
      <c r="M46" s="11">
        <f t="shared" si="6"/>
        <v>1.4803907089965671</v>
      </c>
      <c r="N46" s="1" t="s">
        <v>130</v>
      </c>
      <c r="O46" t="str">
        <f t="shared" si="7"/>
        <v>United KingdomRomania</v>
      </c>
      <c r="P46">
        <f t="shared" si="8"/>
        <v>1</v>
      </c>
    </row>
    <row r="47" spans="1:16" x14ac:dyDescent="0.3">
      <c r="A47" s="1" t="s">
        <v>127</v>
      </c>
      <c r="B47" s="1" t="str">
        <f>_xlfn.XLOOKUP(A47,aux!A:A,aux!B:B,"",0)</f>
        <v>Hungary</v>
      </c>
      <c r="C47" s="7">
        <v>1051</v>
      </c>
      <c r="D47" s="1" t="s">
        <v>128</v>
      </c>
      <c r="E47" s="1" t="s">
        <v>60</v>
      </c>
      <c r="F47" s="1" t="str">
        <f>_xlfn.XLOOKUP(E47,aux!A:A,aux!B:B,"",0)</f>
        <v>Spain</v>
      </c>
      <c r="G47" s="7">
        <v>28001</v>
      </c>
      <c r="H47" s="1" t="s">
        <v>61</v>
      </c>
      <c r="I47" s="3" t="s">
        <v>175</v>
      </c>
      <c r="J47" s="8">
        <v>26344</v>
      </c>
      <c r="K47" s="9">
        <v>2557.0908110236255</v>
      </c>
      <c r="L47" s="10">
        <v>3850</v>
      </c>
      <c r="M47" s="11">
        <f t="shared" si="6"/>
        <v>1.5056172363541567</v>
      </c>
      <c r="N47" s="1" t="s">
        <v>176</v>
      </c>
      <c r="O47" t="str">
        <f t="shared" si="7"/>
        <v>HungarySpain</v>
      </c>
      <c r="P47">
        <f t="shared" si="8"/>
        <v>1</v>
      </c>
    </row>
    <row r="48" spans="1:16" x14ac:dyDescent="0.3">
      <c r="A48" s="1" t="s">
        <v>127</v>
      </c>
      <c r="B48" s="1" t="str">
        <f>_xlfn.XLOOKUP(A48,aux!A:A,aux!B:B,"",0)</f>
        <v>Hungary</v>
      </c>
      <c r="C48" s="7">
        <v>1051</v>
      </c>
      <c r="D48" s="1" t="s">
        <v>128</v>
      </c>
      <c r="E48" s="1" t="s">
        <v>66</v>
      </c>
      <c r="F48" s="1" t="str">
        <f>_xlfn.XLOOKUP(E48,aux!A:A,aux!B:B,"",0)</f>
        <v>France</v>
      </c>
      <c r="G48" s="7">
        <v>75001</v>
      </c>
      <c r="H48" s="1" t="s">
        <v>67</v>
      </c>
      <c r="I48" s="3" t="s">
        <v>177</v>
      </c>
      <c r="J48" s="8">
        <v>5989</v>
      </c>
      <c r="K48" s="9">
        <v>1580.9187361702113</v>
      </c>
      <c r="L48" s="10">
        <v>2650</v>
      </c>
      <c r="M48" s="11">
        <f t="shared" si="6"/>
        <v>1.6762404919177862</v>
      </c>
      <c r="N48" s="1" t="s">
        <v>121</v>
      </c>
      <c r="O48" t="str">
        <f t="shared" si="7"/>
        <v>HungaryFrance</v>
      </c>
      <c r="P48">
        <f t="shared" si="8"/>
        <v>1</v>
      </c>
    </row>
    <row r="49" spans="1:16" x14ac:dyDescent="0.3">
      <c r="A49" s="1" t="s">
        <v>127</v>
      </c>
      <c r="B49" s="1" t="str">
        <f>_xlfn.XLOOKUP(A49,aux!A:A,aux!B:B,"",0)</f>
        <v>Hungary</v>
      </c>
      <c r="C49" s="7">
        <v>1051</v>
      </c>
      <c r="D49" s="1" t="s">
        <v>128</v>
      </c>
      <c r="E49" s="1" t="s">
        <v>78</v>
      </c>
      <c r="F49" s="1" t="str">
        <f>_xlfn.XLOOKUP(E49,aux!A:A,aux!B:B,"",0)</f>
        <v>Romania</v>
      </c>
      <c r="G49" s="7">
        <v>10101</v>
      </c>
      <c r="H49" s="1" t="s">
        <v>79</v>
      </c>
      <c r="I49" s="3" t="s">
        <v>178</v>
      </c>
      <c r="J49" s="8">
        <v>2500</v>
      </c>
      <c r="K49" s="9">
        <v>819.82670967741933</v>
      </c>
      <c r="L49" s="10">
        <v>1350</v>
      </c>
      <c r="M49" s="11">
        <f t="shared" si="6"/>
        <v>1.6466894577406366</v>
      </c>
      <c r="N49" s="1" t="s">
        <v>81</v>
      </c>
      <c r="O49" t="str">
        <f t="shared" si="7"/>
        <v>HungaryRomania</v>
      </c>
      <c r="P49">
        <f t="shared" si="8"/>
        <v>1</v>
      </c>
    </row>
    <row r="50" spans="1:16" x14ac:dyDescent="0.3">
      <c r="A50" s="1" t="s">
        <v>127</v>
      </c>
      <c r="B50" s="1" t="str">
        <f>_xlfn.XLOOKUP(A50,aux!A:A,aux!B:B,"",0)</f>
        <v>Hungary</v>
      </c>
      <c r="C50" s="7">
        <v>1051</v>
      </c>
      <c r="D50" s="1" t="s">
        <v>128</v>
      </c>
      <c r="E50" s="1" t="s">
        <v>94</v>
      </c>
      <c r="F50" s="1" t="str">
        <f>_xlfn.XLOOKUP(E50,aux!A:A,aux!B:B,"",0)</f>
        <v>Turkey</v>
      </c>
      <c r="G50" s="7">
        <v>34000</v>
      </c>
      <c r="H50" s="1" t="s">
        <v>95</v>
      </c>
      <c r="I50" s="3" t="s">
        <v>179</v>
      </c>
      <c r="J50" s="8">
        <v>1753</v>
      </c>
      <c r="K50" s="9">
        <v>1615.1209999999999</v>
      </c>
      <c r="L50" s="10">
        <v>2300</v>
      </c>
      <c r="M50" s="11">
        <f t="shared" si="6"/>
        <v>1.4240419138875664</v>
      </c>
      <c r="N50" s="1" t="s">
        <v>180</v>
      </c>
      <c r="O50" t="str">
        <f t="shared" si="7"/>
        <v>HungaryTurkey</v>
      </c>
      <c r="P50">
        <f t="shared" si="8"/>
        <v>1</v>
      </c>
    </row>
    <row r="51" spans="1:16" x14ac:dyDescent="0.3">
      <c r="A51" s="1" t="s">
        <v>181</v>
      </c>
      <c r="B51" s="1" t="s">
        <v>182</v>
      </c>
      <c r="C51" s="7">
        <v>100</v>
      </c>
      <c r="D51" s="1" t="s">
        <v>183</v>
      </c>
      <c r="E51" s="1" t="s">
        <v>60</v>
      </c>
      <c r="F51" s="1" t="str">
        <f>_xlfn.XLOOKUP(E51,aux!A:A,aux!B:B,"",0)</f>
        <v>Spain</v>
      </c>
      <c r="G51" s="7">
        <v>28001</v>
      </c>
      <c r="H51" s="1" t="s">
        <v>61</v>
      </c>
      <c r="I51" s="3" t="s">
        <v>184</v>
      </c>
      <c r="J51" s="8">
        <v>2701</v>
      </c>
      <c r="K51" s="9">
        <v>1966</v>
      </c>
      <c r="L51" s="10">
        <v>3200</v>
      </c>
      <c r="M51" s="11">
        <f t="shared" si="6"/>
        <v>1.6276703967446593</v>
      </c>
      <c r="N51" s="1" t="s">
        <v>185</v>
      </c>
      <c r="O51" t="str">
        <f t="shared" si="7"/>
        <v>ItalySpain</v>
      </c>
      <c r="P51">
        <f t="shared" si="8"/>
        <v>1</v>
      </c>
    </row>
    <row r="52" spans="1:16" x14ac:dyDescent="0.3">
      <c r="A52" s="1" t="s">
        <v>181</v>
      </c>
      <c r="B52" s="1" t="s">
        <v>182</v>
      </c>
      <c r="C52" s="7">
        <v>100</v>
      </c>
      <c r="D52" s="1" t="s">
        <v>183</v>
      </c>
      <c r="E52" s="1" t="s">
        <v>66</v>
      </c>
      <c r="F52" s="1" t="str">
        <f>_xlfn.XLOOKUP(E52,aux!A:A,aux!B:B,"",0)</f>
        <v>France</v>
      </c>
      <c r="G52" s="7">
        <v>75001</v>
      </c>
      <c r="H52" s="1" t="s">
        <v>67</v>
      </c>
      <c r="I52" s="3" t="s">
        <v>186</v>
      </c>
      <c r="J52" s="8">
        <v>3051</v>
      </c>
      <c r="K52" s="9">
        <v>1429</v>
      </c>
      <c r="L52" s="10">
        <v>2350</v>
      </c>
      <c r="M52" s="11">
        <f t="shared" si="6"/>
        <v>1.6445066480055983</v>
      </c>
      <c r="N52" s="1" t="s">
        <v>85</v>
      </c>
      <c r="O52" t="str">
        <f t="shared" si="7"/>
        <v>ItalyFrance</v>
      </c>
      <c r="P52">
        <f t="shared" si="8"/>
        <v>1</v>
      </c>
    </row>
    <row r="53" spans="1:16" x14ac:dyDescent="0.3">
      <c r="A53" s="1" t="s">
        <v>187</v>
      </c>
      <c r="B53" s="1" t="str">
        <f>_xlfn.XLOOKUP(A53,aux!A:A,aux!B:B,"",0)</f>
        <v>Lithuania</v>
      </c>
      <c r="C53" s="7">
        <v>1100</v>
      </c>
      <c r="D53" s="1" t="s">
        <v>188</v>
      </c>
      <c r="E53" s="1" t="s">
        <v>78</v>
      </c>
      <c r="F53" s="1" t="str">
        <f>_xlfn.XLOOKUP(E53,aux!A:A,aux!B:B,"",0)</f>
        <v>Romania</v>
      </c>
      <c r="G53" s="7">
        <v>10101</v>
      </c>
      <c r="H53" s="1" t="s">
        <v>79</v>
      </c>
      <c r="I53" s="3" t="s">
        <v>189</v>
      </c>
      <c r="J53" s="8">
        <v>5288</v>
      </c>
      <c r="K53" s="9">
        <v>1589.0109999999993</v>
      </c>
      <c r="L53" s="10">
        <v>2550</v>
      </c>
      <c r="M53" s="11">
        <f t="shared" si="6"/>
        <v>1.6047717731343591</v>
      </c>
      <c r="N53" s="1" t="s">
        <v>190</v>
      </c>
      <c r="O53" t="str">
        <f t="shared" si="7"/>
        <v>LithuaniaRomania</v>
      </c>
      <c r="P53">
        <f t="shared" si="8"/>
        <v>1</v>
      </c>
    </row>
    <row r="54" spans="1:16" x14ac:dyDescent="0.3">
      <c r="A54" s="1" t="s">
        <v>156</v>
      </c>
      <c r="B54" s="1" t="str">
        <f>_xlfn.XLOOKUP(A54,aux!A:A,aux!B:B,"",0)</f>
        <v>Netherlands</v>
      </c>
      <c r="C54" s="7" t="s">
        <v>157</v>
      </c>
      <c r="D54" s="1" t="s">
        <v>158</v>
      </c>
      <c r="E54" s="1" t="s">
        <v>60</v>
      </c>
      <c r="F54" s="1" t="str">
        <f>_xlfn.XLOOKUP(E54,aux!A:A,aux!B:B,"",0)</f>
        <v>Spain</v>
      </c>
      <c r="G54" s="7">
        <v>28001</v>
      </c>
      <c r="H54" s="1" t="s">
        <v>61</v>
      </c>
      <c r="I54" s="3" t="s">
        <v>191</v>
      </c>
      <c r="J54" s="8">
        <v>2932</v>
      </c>
      <c r="K54" s="9">
        <v>2223.2447692307719</v>
      </c>
      <c r="L54" s="10">
        <v>2950</v>
      </c>
      <c r="M54" s="11">
        <f t="shared" si="6"/>
        <v>1.3268894369290165</v>
      </c>
      <c r="N54" s="1" t="s">
        <v>117</v>
      </c>
      <c r="O54" t="str">
        <f t="shared" si="7"/>
        <v>NetherlandsSpain</v>
      </c>
      <c r="P54">
        <f t="shared" si="8"/>
        <v>1</v>
      </c>
    </row>
    <row r="55" spans="1:16" x14ac:dyDescent="0.3">
      <c r="A55" s="1" t="s">
        <v>156</v>
      </c>
      <c r="B55" s="1" t="str">
        <f>_xlfn.XLOOKUP(A55,aux!A:A,aux!B:B,"",0)</f>
        <v>Netherlands</v>
      </c>
      <c r="C55" s="7" t="s">
        <v>157</v>
      </c>
      <c r="D55" s="1" t="s">
        <v>158</v>
      </c>
      <c r="E55" s="1" t="s">
        <v>66</v>
      </c>
      <c r="F55" s="1" t="str">
        <f>_xlfn.XLOOKUP(E55,aux!A:A,aux!B:B,"",0)</f>
        <v>France</v>
      </c>
      <c r="G55" s="7">
        <v>75001</v>
      </c>
      <c r="H55" s="1" t="s">
        <v>67</v>
      </c>
      <c r="I55" s="3" t="s">
        <v>192</v>
      </c>
      <c r="J55" s="8">
        <v>1653</v>
      </c>
      <c r="K55" s="9">
        <v>550.43931034482739</v>
      </c>
      <c r="L55" s="10">
        <v>850</v>
      </c>
      <c r="M55" s="11">
        <f t="shared" si="6"/>
        <v>1.5442211048980319</v>
      </c>
      <c r="N55" s="1" t="s">
        <v>160</v>
      </c>
      <c r="O55" t="str">
        <f t="shared" si="7"/>
        <v>NetherlandsFrance</v>
      </c>
      <c r="P55">
        <f t="shared" si="8"/>
        <v>1</v>
      </c>
    </row>
    <row r="56" spans="1:16" x14ac:dyDescent="0.3">
      <c r="A56" s="1" t="s">
        <v>156</v>
      </c>
      <c r="B56" s="1" t="str">
        <f>_xlfn.XLOOKUP(A56,aux!A:A,aux!B:B,"",0)</f>
        <v>Netherlands</v>
      </c>
      <c r="C56" s="7" t="s">
        <v>157</v>
      </c>
      <c r="D56" s="1" t="s">
        <v>158</v>
      </c>
      <c r="E56" s="1" t="s">
        <v>103</v>
      </c>
      <c r="F56" s="1" t="str">
        <f>_xlfn.XLOOKUP(E56,aux!A:A,aux!B:B,"",0)</f>
        <v>Portugal</v>
      </c>
      <c r="G56" s="7" t="s">
        <v>104</v>
      </c>
      <c r="H56" s="1" t="s">
        <v>105</v>
      </c>
      <c r="I56" s="3" t="s">
        <v>193</v>
      </c>
      <c r="J56" s="8">
        <v>3197</v>
      </c>
      <c r="K56" s="9">
        <v>1997.7723218390813</v>
      </c>
      <c r="L56" s="10">
        <v>3850</v>
      </c>
      <c r="M56" s="11">
        <f t="shared" si="6"/>
        <v>1.9271465311201332</v>
      </c>
      <c r="N56" s="1" t="s">
        <v>130</v>
      </c>
      <c r="O56" t="str">
        <f t="shared" si="7"/>
        <v>NetherlandsPortugal</v>
      </c>
      <c r="P56">
        <f t="shared" si="8"/>
        <v>1</v>
      </c>
    </row>
    <row r="57" spans="1:16" x14ac:dyDescent="0.3">
      <c r="A57" s="1" t="s">
        <v>131</v>
      </c>
      <c r="B57" s="1" t="str">
        <f>_xlfn.XLOOKUP(A57,aux!A:A,aux!B:B,"",0)</f>
        <v>Poland</v>
      </c>
      <c r="C57" s="7" t="s">
        <v>132</v>
      </c>
      <c r="D57" s="1" t="s">
        <v>133</v>
      </c>
      <c r="E57" s="1" t="s">
        <v>60</v>
      </c>
      <c r="F57" s="1" t="str">
        <f>_xlfn.XLOOKUP(E57,aux!A:A,aux!B:B,"",0)</f>
        <v>Spain</v>
      </c>
      <c r="G57" s="7">
        <v>28001</v>
      </c>
      <c r="H57" s="1" t="s">
        <v>61</v>
      </c>
      <c r="I57" s="3" t="s">
        <v>194</v>
      </c>
      <c r="J57" s="8">
        <v>3700</v>
      </c>
      <c r="K57" s="9">
        <v>2769.4169776536287</v>
      </c>
      <c r="L57" s="10">
        <v>4400</v>
      </c>
      <c r="M57" s="11">
        <f t="shared" si="6"/>
        <v>1.5887820561163284</v>
      </c>
      <c r="N57" s="1" t="s">
        <v>135</v>
      </c>
      <c r="O57" t="str">
        <f t="shared" si="7"/>
        <v>PolandSpain</v>
      </c>
      <c r="P57">
        <f t="shared" si="8"/>
        <v>1</v>
      </c>
    </row>
    <row r="58" spans="1:16" x14ac:dyDescent="0.3">
      <c r="A58" s="1" t="s">
        <v>131</v>
      </c>
      <c r="B58" s="1" t="str">
        <f>_xlfn.XLOOKUP(A58,aux!A:A,aux!B:B,"",0)</f>
        <v>Poland</v>
      </c>
      <c r="C58" s="7" t="s">
        <v>132</v>
      </c>
      <c r="D58" s="1" t="s">
        <v>133</v>
      </c>
      <c r="E58" s="1" t="s">
        <v>78</v>
      </c>
      <c r="F58" s="1" t="str">
        <f>_xlfn.XLOOKUP(E58,aux!A:A,aux!B:B,"",0)</f>
        <v>Romania</v>
      </c>
      <c r="G58" s="7">
        <v>10101</v>
      </c>
      <c r="H58" s="1" t="s">
        <v>79</v>
      </c>
      <c r="I58" s="3" t="s">
        <v>195</v>
      </c>
      <c r="J58" s="8">
        <v>3895</v>
      </c>
      <c r="K58" s="9">
        <v>1435</v>
      </c>
      <c r="L58" s="10">
        <v>2350</v>
      </c>
      <c r="M58" s="11">
        <f t="shared" si="6"/>
        <v>1.637630662020906</v>
      </c>
      <c r="N58" s="1" t="s">
        <v>155</v>
      </c>
      <c r="O58" t="str">
        <f t="shared" si="7"/>
        <v>PolandRomania</v>
      </c>
      <c r="P58">
        <f t="shared" si="8"/>
        <v>1</v>
      </c>
    </row>
    <row r="59" spans="1:16" x14ac:dyDescent="0.3">
      <c r="A59" s="1" t="s">
        <v>103</v>
      </c>
      <c r="B59" s="1" t="str">
        <f>_xlfn.XLOOKUP(A59,aux!A:A,aux!B:B,"",0)</f>
        <v>Portugal</v>
      </c>
      <c r="C59" s="7" t="s">
        <v>104</v>
      </c>
      <c r="D59" s="1" t="s">
        <v>105</v>
      </c>
      <c r="E59" s="1" t="s">
        <v>60</v>
      </c>
      <c r="F59" s="1" t="str">
        <f>_xlfn.XLOOKUP(E59,aux!A:A,aux!B:B,"",0)</f>
        <v>Spain</v>
      </c>
      <c r="G59" s="7">
        <v>28001</v>
      </c>
      <c r="H59" s="1" t="s">
        <v>61</v>
      </c>
      <c r="I59" s="3" t="s">
        <v>196</v>
      </c>
      <c r="J59" s="8">
        <v>1697</v>
      </c>
      <c r="K59" s="9">
        <v>681</v>
      </c>
      <c r="L59" s="10">
        <v>1000</v>
      </c>
      <c r="M59" s="11">
        <f t="shared" si="6"/>
        <v>1.4684287812041117</v>
      </c>
      <c r="N59" s="1" t="s">
        <v>81</v>
      </c>
      <c r="O59" t="str">
        <f t="shared" si="7"/>
        <v>PortugalSpain</v>
      </c>
      <c r="P59">
        <f t="shared" si="8"/>
        <v>1</v>
      </c>
    </row>
    <row r="60" spans="1:16" x14ac:dyDescent="0.3">
      <c r="A60" s="1" t="s">
        <v>103</v>
      </c>
      <c r="B60" s="1" t="str">
        <f>_xlfn.XLOOKUP(A60,aux!A:A,aux!B:B,"",0)</f>
        <v>Portugal</v>
      </c>
      <c r="C60" s="7" t="s">
        <v>104</v>
      </c>
      <c r="D60" s="1" t="s">
        <v>105</v>
      </c>
      <c r="E60" s="1" t="s">
        <v>66</v>
      </c>
      <c r="F60" s="1" t="str">
        <f>_xlfn.XLOOKUP(E60,aux!A:A,aux!B:B,"",0)</f>
        <v>France</v>
      </c>
      <c r="G60" s="7">
        <v>75001</v>
      </c>
      <c r="H60" s="1" t="s">
        <v>67</v>
      </c>
      <c r="I60" s="3" t="s">
        <v>197</v>
      </c>
      <c r="J60" s="8">
        <v>2497</v>
      </c>
      <c r="K60" s="9">
        <v>1736</v>
      </c>
      <c r="L60" s="10">
        <v>2750</v>
      </c>
      <c r="M60" s="11">
        <f t="shared" si="6"/>
        <v>1.5841013824884793</v>
      </c>
      <c r="N60" s="1" t="s">
        <v>162</v>
      </c>
      <c r="O60" t="str">
        <f t="shared" si="7"/>
        <v>PortugalFrance</v>
      </c>
      <c r="P60">
        <f t="shared" si="8"/>
        <v>1</v>
      </c>
    </row>
    <row r="61" spans="1:16" x14ac:dyDescent="0.3">
      <c r="A61" s="1" t="s">
        <v>103</v>
      </c>
      <c r="B61" s="1" t="str">
        <f>_xlfn.XLOOKUP(A61,aux!A:A,aux!B:B,"",0)</f>
        <v>Portugal</v>
      </c>
      <c r="C61" s="7" t="s">
        <v>104</v>
      </c>
      <c r="D61" s="1" t="s">
        <v>105</v>
      </c>
      <c r="E61" s="1" t="s">
        <v>103</v>
      </c>
      <c r="F61" s="1" t="str">
        <f>_xlfn.XLOOKUP(E61,aux!A:A,aux!B:B,"",0)</f>
        <v>Portugal</v>
      </c>
      <c r="G61" s="7" t="s">
        <v>198</v>
      </c>
      <c r="H61" s="1" t="s">
        <v>199</v>
      </c>
      <c r="I61" s="3" t="s">
        <v>200</v>
      </c>
      <c r="J61" s="8">
        <v>750</v>
      </c>
      <c r="K61" s="9">
        <v>315</v>
      </c>
      <c r="L61" s="10">
        <v>500</v>
      </c>
      <c r="M61" s="11">
        <v>1.5873015873015872</v>
      </c>
      <c r="N61" s="1" t="s">
        <v>119</v>
      </c>
      <c r="O61" t="str">
        <f t="shared" si="7"/>
        <v>PortugalPortugal</v>
      </c>
      <c r="P61">
        <f t="shared" si="8"/>
        <v>1</v>
      </c>
    </row>
    <row r="62" spans="1:16" x14ac:dyDescent="0.3">
      <c r="A62" s="1" t="s">
        <v>103</v>
      </c>
      <c r="B62" s="1" t="str">
        <f>_xlfn.XLOOKUP(A62,aux!A:A,aux!B:B,"",0)</f>
        <v>Portugal</v>
      </c>
      <c r="C62" s="7" t="s">
        <v>104</v>
      </c>
      <c r="D62" s="1" t="s">
        <v>105</v>
      </c>
      <c r="E62" s="1" t="s">
        <v>78</v>
      </c>
      <c r="F62" s="1" t="str">
        <f>_xlfn.XLOOKUP(E62,aux!A:A,aux!B:B,"",0)</f>
        <v>Romania</v>
      </c>
      <c r="G62" s="7">
        <v>10101</v>
      </c>
      <c r="H62" s="1" t="s">
        <v>79</v>
      </c>
      <c r="I62" s="3" t="s">
        <v>201</v>
      </c>
      <c r="J62" s="8">
        <v>5000</v>
      </c>
      <c r="K62" s="9">
        <v>3569.3703466666661</v>
      </c>
      <c r="L62" s="10">
        <v>5500</v>
      </c>
      <c r="M62" s="11">
        <f t="shared" si="6"/>
        <v>1.5408880182848761</v>
      </c>
      <c r="N62" s="1" t="s">
        <v>114</v>
      </c>
      <c r="O62" t="str">
        <f t="shared" si="7"/>
        <v>PortugalRomania</v>
      </c>
      <c r="P62">
        <f t="shared" si="8"/>
        <v>1</v>
      </c>
    </row>
    <row r="63" spans="1:16" x14ac:dyDescent="0.3">
      <c r="A63" s="1" t="s">
        <v>78</v>
      </c>
      <c r="B63" s="1" t="str">
        <f>_xlfn.XLOOKUP(A63,aux!A:A,aux!B:B,"",0)</f>
        <v>Romania</v>
      </c>
      <c r="C63" s="7">
        <v>10101</v>
      </c>
      <c r="D63" s="1" t="s">
        <v>79</v>
      </c>
      <c r="E63" s="1" t="s">
        <v>70</v>
      </c>
      <c r="F63" s="1" t="str">
        <f>_xlfn.XLOOKUP(E63,aux!A:A,aux!B:B,"",0)</f>
        <v>Bulgaria</v>
      </c>
      <c r="G63" s="7">
        <v>1000</v>
      </c>
      <c r="H63" s="1" t="s">
        <v>71</v>
      </c>
      <c r="I63" s="3" t="s">
        <v>202</v>
      </c>
      <c r="J63" s="8">
        <v>679</v>
      </c>
      <c r="K63" s="9">
        <v>416</v>
      </c>
      <c r="L63" s="10">
        <v>1050</v>
      </c>
      <c r="M63" s="11">
        <f t="shared" si="6"/>
        <v>2.5240384615384617</v>
      </c>
      <c r="N63" s="1" t="s">
        <v>203</v>
      </c>
      <c r="O63" t="str">
        <f t="shared" si="7"/>
        <v>RomaniaBulgaria</v>
      </c>
      <c r="P63">
        <f t="shared" si="8"/>
        <v>1</v>
      </c>
    </row>
    <row r="64" spans="1:16" x14ac:dyDescent="0.3">
      <c r="A64" s="1" t="s">
        <v>78</v>
      </c>
      <c r="B64" s="1" t="str">
        <f>_xlfn.XLOOKUP(A64,aux!A:A,aux!B:B,"",0)</f>
        <v>Romania</v>
      </c>
      <c r="C64" s="7">
        <v>10101</v>
      </c>
      <c r="D64" s="1" t="s">
        <v>79</v>
      </c>
      <c r="E64" s="1" t="s">
        <v>88</v>
      </c>
      <c r="F64" s="1" t="str">
        <f>_xlfn.XLOOKUP(E64,aux!A:A,aux!B:B,"",0)</f>
        <v>Czech Republic</v>
      </c>
      <c r="G64" s="7">
        <v>11000</v>
      </c>
      <c r="H64" s="1" t="s">
        <v>89</v>
      </c>
      <c r="I64" s="3" t="s">
        <v>204</v>
      </c>
      <c r="J64" s="8">
        <v>2297</v>
      </c>
      <c r="K64" s="9">
        <v>1231.2362307692308</v>
      </c>
      <c r="L64" s="10">
        <v>2250</v>
      </c>
      <c r="M64" s="11">
        <f t="shared" si="6"/>
        <v>1.8274316039207872</v>
      </c>
      <c r="N64" s="1" t="s">
        <v>144</v>
      </c>
      <c r="O64" t="str">
        <f t="shared" si="7"/>
        <v>RomaniaCzech Republic</v>
      </c>
      <c r="P64">
        <f t="shared" si="8"/>
        <v>1</v>
      </c>
    </row>
    <row r="65" spans="1:16" x14ac:dyDescent="0.3">
      <c r="A65" s="1" t="s">
        <v>78</v>
      </c>
      <c r="B65" s="1" t="str">
        <f>_xlfn.XLOOKUP(A65,aux!A:A,aux!B:B,"",0)</f>
        <v>Romania</v>
      </c>
      <c r="C65" s="7">
        <v>10101</v>
      </c>
      <c r="D65" s="1" t="s">
        <v>79</v>
      </c>
      <c r="E65" s="1" t="s">
        <v>98</v>
      </c>
      <c r="F65" s="1" t="str">
        <f>_xlfn.XLOOKUP(E65,aux!A:A,aux!B:B,"",0)</f>
        <v>Germany</v>
      </c>
      <c r="G65" s="7">
        <v>10115</v>
      </c>
      <c r="H65" s="1" t="s">
        <v>99</v>
      </c>
      <c r="I65" s="3" t="s">
        <v>205</v>
      </c>
      <c r="J65" s="8">
        <v>2565</v>
      </c>
      <c r="K65" s="9">
        <v>1763.6167692307693</v>
      </c>
      <c r="L65" s="10">
        <v>3300</v>
      </c>
      <c r="M65" s="11">
        <f t="shared" si="6"/>
        <v>1.8711548095788122</v>
      </c>
      <c r="N65" s="1" t="s">
        <v>206</v>
      </c>
      <c r="O65" t="str">
        <f t="shared" si="7"/>
        <v>RomaniaGermany</v>
      </c>
      <c r="P65">
        <f t="shared" si="8"/>
        <v>1</v>
      </c>
    </row>
    <row r="66" spans="1:16" x14ac:dyDescent="0.3">
      <c r="A66" s="1" t="s">
        <v>78</v>
      </c>
      <c r="B66" s="1" t="str">
        <f>_xlfn.XLOOKUP(A66,aux!A:A,aux!B:B,"",0)</f>
        <v>Romania</v>
      </c>
      <c r="C66" s="7">
        <v>10101</v>
      </c>
      <c r="D66" s="1" t="s">
        <v>79</v>
      </c>
      <c r="E66" s="1" t="s">
        <v>60</v>
      </c>
      <c r="F66" s="1" t="str">
        <f>_xlfn.XLOOKUP(E66,aux!A:A,aux!B:B,"",0)</f>
        <v>Spain</v>
      </c>
      <c r="G66" s="7">
        <v>28001</v>
      </c>
      <c r="H66" s="1" t="s">
        <v>61</v>
      </c>
      <c r="I66" s="3" t="s">
        <v>207</v>
      </c>
      <c r="J66" s="8">
        <v>3644</v>
      </c>
      <c r="K66" s="9">
        <v>3336.8379539473667</v>
      </c>
      <c r="L66" s="10">
        <v>5500</v>
      </c>
      <c r="M66" s="11">
        <f t="shared" si="6"/>
        <v>1.6482670348117101</v>
      </c>
      <c r="N66" s="1" t="s">
        <v>130</v>
      </c>
      <c r="O66" t="str">
        <f t="shared" si="7"/>
        <v>RomaniaSpain</v>
      </c>
      <c r="P66">
        <f t="shared" si="8"/>
        <v>1</v>
      </c>
    </row>
    <row r="67" spans="1:16" x14ac:dyDescent="0.3">
      <c r="A67" s="1" t="s">
        <v>78</v>
      </c>
      <c r="B67" s="1" t="str">
        <f>_xlfn.XLOOKUP(A67,aux!A:A,aux!B:B,"",0)</f>
        <v>Romania</v>
      </c>
      <c r="C67" s="7">
        <v>10101</v>
      </c>
      <c r="D67" s="1" t="s">
        <v>79</v>
      </c>
      <c r="E67" s="1" t="s">
        <v>66</v>
      </c>
      <c r="F67" s="1" t="str">
        <f>_xlfn.XLOOKUP(E67,aux!A:A,aux!B:B,"",0)</f>
        <v>France</v>
      </c>
      <c r="G67" s="7">
        <v>75001</v>
      </c>
      <c r="H67" s="1" t="s">
        <v>67</v>
      </c>
      <c r="I67" s="3" t="s">
        <v>208</v>
      </c>
      <c r="J67" s="8">
        <v>2890</v>
      </c>
      <c r="K67" s="9">
        <v>2196.8895428571432</v>
      </c>
      <c r="L67" s="10">
        <v>3850</v>
      </c>
      <c r="M67" s="11">
        <f t="shared" si="6"/>
        <v>1.7524777303973691</v>
      </c>
      <c r="N67" s="1" t="s">
        <v>117</v>
      </c>
      <c r="O67" t="str">
        <f t="shared" si="7"/>
        <v>RomaniaFrance</v>
      </c>
      <c r="P67">
        <f t="shared" si="8"/>
        <v>1</v>
      </c>
    </row>
    <row r="68" spans="1:16" x14ac:dyDescent="0.3">
      <c r="A68" s="1" t="s">
        <v>78</v>
      </c>
      <c r="B68" s="1" t="str">
        <f>_xlfn.XLOOKUP(A68,aux!A:A,aux!B:B,"",0)</f>
        <v>Romania</v>
      </c>
      <c r="C68" s="7">
        <v>10101</v>
      </c>
      <c r="D68" s="1" t="s">
        <v>79</v>
      </c>
      <c r="E68" s="1" t="s">
        <v>122</v>
      </c>
      <c r="F68" s="1" t="str">
        <f>_xlfn.XLOOKUP(E68,aux!A:A,aux!B:B,"",0)</f>
        <v>United Kingdom</v>
      </c>
      <c r="G68" s="7" t="s">
        <v>123</v>
      </c>
      <c r="H68" s="1" t="s">
        <v>124</v>
      </c>
      <c r="I68" s="3" t="s">
        <v>209</v>
      </c>
      <c r="J68" s="8">
        <v>3460</v>
      </c>
      <c r="K68" s="9">
        <v>2833.1510000000003</v>
      </c>
      <c r="L68" s="10">
        <v>4150</v>
      </c>
      <c r="M68" s="11">
        <f t="shared" si="6"/>
        <v>1.4648001465506073</v>
      </c>
      <c r="N68" s="1" t="s">
        <v>130</v>
      </c>
      <c r="O68" t="str">
        <f t="shared" si="7"/>
        <v>RomaniaUnited Kingdom</v>
      </c>
      <c r="P68">
        <f t="shared" si="8"/>
        <v>1</v>
      </c>
    </row>
    <row r="69" spans="1:16" x14ac:dyDescent="0.3">
      <c r="A69" s="1" t="s">
        <v>78</v>
      </c>
      <c r="B69" s="1" t="str">
        <f>_xlfn.XLOOKUP(A69,aux!A:A,aux!B:B,"",0)</f>
        <v>Romania</v>
      </c>
      <c r="C69" s="7">
        <v>10101</v>
      </c>
      <c r="D69" s="1" t="s">
        <v>79</v>
      </c>
      <c r="E69" s="1" t="s">
        <v>127</v>
      </c>
      <c r="F69" s="1" t="str">
        <f>_xlfn.XLOOKUP(E69,aux!A:A,aux!B:B,"",0)</f>
        <v>Hungary</v>
      </c>
      <c r="G69" s="7">
        <v>1051</v>
      </c>
      <c r="H69" s="1" t="s">
        <v>128</v>
      </c>
      <c r="I69" s="3" t="s">
        <v>210</v>
      </c>
      <c r="J69" s="8">
        <v>1998</v>
      </c>
      <c r="K69" s="9">
        <v>799.42399999999998</v>
      </c>
      <c r="L69" s="10">
        <v>1350</v>
      </c>
      <c r="M69" s="11">
        <f t="shared" si="6"/>
        <v>1.6887158754303098</v>
      </c>
      <c r="N69" s="1" t="s">
        <v>81</v>
      </c>
      <c r="O69" t="str">
        <f t="shared" si="7"/>
        <v>RomaniaHungary</v>
      </c>
      <c r="P69">
        <f t="shared" si="8"/>
        <v>1</v>
      </c>
    </row>
    <row r="70" spans="1:16" x14ac:dyDescent="0.3">
      <c r="A70" s="1" t="s">
        <v>78</v>
      </c>
      <c r="B70" s="1" t="str">
        <f>_xlfn.XLOOKUP(A70,aux!A:A,aux!B:B,"",0)</f>
        <v>Romania</v>
      </c>
      <c r="C70" s="7">
        <v>10101</v>
      </c>
      <c r="D70" s="1" t="s">
        <v>79</v>
      </c>
      <c r="E70" s="1" t="s">
        <v>187</v>
      </c>
      <c r="F70" s="1" t="str">
        <f>_xlfn.XLOOKUP(E70,aux!A:A,aux!B:B,"",0)</f>
        <v>Lithuania</v>
      </c>
      <c r="G70" s="7">
        <v>1100</v>
      </c>
      <c r="H70" s="1" t="s">
        <v>188</v>
      </c>
      <c r="I70" s="3" t="s">
        <v>211</v>
      </c>
      <c r="J70" s="8">
        <v>1470</v>
      </c>
      <c r="K70" s="9">
        <v>1588.0339999999999</v>
      </c>
      <c r="L70" s="10">
        <v>2550</v>
      </c>
      <c r="M70" s="11">
        <f t="shared" ref="M70:M88" si="9">+L70/K70</f>
        <v>1.605759070649621</v>
      </c>
      <c r="N70" s="1" t="s">
        <v>180</v>
      </c>
      <c r="O70" t="str">
        <f t="shared" ref="O70:O88" si="10">_xlfn.CONCAT(B70,F70)</f>
        <v>RomaniaLithuania</v>
      </c>
      <c r="P70">
        <f t="shared" ref="P70:P88" si="11">COUNTIF(O:O,O70)</f>
        <v>1</v>
      </c>
    </row>
    <row r="71" spans="1:16" x14ac:dyDescent="0.3">
      <c r="A71" s="1" t="s">
        <v>78</v>
      </c>
      <c r="B71" s="1" t="str">
        <f>_xlfn.XLOOKUP(A71,aux!A:A,aux!B:B,"",0)</f>
        <v>Romania</v>
      </c>
      <c r="C71" s="7">
        <v>10101</v>
      </c>
      <c r="D71" s="1" t="s">
        <v>79</v>
      </c>
      <c r="E71" s="1" t="s">
        <v>156</v>
      </c>
      <c r="F71" s="1" t="str">
        <f>_xlfn.XLOOKUP(E71,aux!A:A,aux!B:B,"",0)</f>
        <v>Netherlands</v>
      </c>
      <c r="G71" s="7" t="s">
        <v>157</v>
      </c>
      <c r="H71" s="1" t="s">
        <v>158</v>
      </c>
      <c r="I71" s="3" t="s">
        <v>212</v>
      </c>
      <c r="J71" s="8">
        <v>2200</v>
      </c>
      <c r="K71" s="9">
        <v>2030.3969999999999</v>
      </c>
      <c r="L71" s="10">
        <v>3500</v>
      </c>
      <c r="M71" s="11">
        <f t="shared" si="9"/>
        <v>1.7238008133384752</v>
      </c>
      <c r="N71" s="1" t="s">
        <v>206</v>
      </c>
      <c r="O71" t="str">
        <f t="shared" si="10"/>
        <v>RomaniaNetherlands</v>
      </c>
      <c r="P71">
        <f t="shared" si="11"/>
        <v>1</v>
      </c>
    </row>
    <row r="72" spans="1:16" x14ac:dyDescent="0.3">
      <c r="A72" s="1" t="s">
        <v>78</v>
      </c>
      <c r="B72" s="1" t="str">
        <f>_xlfn.XLOOKUP(A72,aux!A:A,aux!B:B,"",0)</f>
        <v>Romania</v>
      </c>
      <c r="C72" s="7">
        <v>10101</v>
      </c>
      <c r="D72" s="1" t="s">
        <v>79</v>
      </c>
      <c r="E72" s="1" t="s">
        <v>131</v>
      </c>
      <c r="F72" s="1" t="str">
        <f>_xlfn.XLOOKUP(E72,aux!A:A,aux!B:B,"",0)</f>
        <v>Poland</v>
      </c>
      <c r="G72" s="7" t="s">
        <v>132</v>
      </c>
      <c r="H72" s="1" t="s">
        <v>133</v>
      </c>
      <c r="I72" s="3" t="s">
        <v>213</v>
      </c>
      <c r="J72" s="8">
        <v>1490</v>
      </c>
      <c r="K72" s="9">
        <v>1435</v>
      </c>
      <c r="L72" s="10">
        <v>2350</v>
      </c>
      <c r="M72" s="11">
        <f t="shared" si="9"/>
        <v>1.637630662020906</v>
      </c>
      <c r="N72" s="1" t="s">
        <v>148</v>
      </c>
      <c r="O72" t="str">
        <f t="shared" si="10"/>
        <v>RomaniaPoland</v>
      </c>
      <c r="P72">
        <f t="shared" si="11"/>
        <v>1</v>
      </c>
    </row>
    <row r="73" spans="1:16" x14ac:dyDescent="0.3">
      <c r="A73" s="1" t="s">
        <v>78</v>
      </c>
      <c r="B73" s="1" t="str">
        <f>_xlfn.XLOOKUP(A73,aux!A:A,aux!B:B,"",0)</f>
        <v>Romania</v>
      </c>
      <c r="C73" s="7">
        <v>10101</v>
      </c>
      <c r="D73" s="1" t="s">
        <v>79</v>
      </c>
      <c r="E73" s="1" t="s">
        <v>103</v>
      </c>
      <c r="F73" s="1" t="str">
        <f>_xlfn.XLOOKUP(E73,aux!A:A,aux!B:B,"",0)</f>
        <v>Portugal</v>
      </c>
      <c r="G73" s="7" t="s">
        <v>104</v>
      </c>
      <c r="H73" s="1" t="s">
        <v>105</v>
      </c>
      <c r="I73" s="3" t="s">
        <v>214</v>
      </c>
      <c r="J73" s="8">
        <v>4393</v>
      </c>
      <c r="K73" s="9">
        <v>3610.9575312500042</v>
      </c>
      <c r="L73" s="10">
        <v>5500</v>
      </c>
      <c r="M73" s="11">
        <f t="shared" si="9"/>
        <v>1.5231417020005955</v>
      </c>
      <c r="N73" s="1" t="s">
        <v>114</v>
      </c>
      <c r="O73" t="str">
        <f t="shared" si="10"/>
        <v>RomaniaPortugal</v>
      </c>
      <c r="P73">
        <f t="shared" si="11"/>
        <v>1</v>
      </c>
    </row>
    <row r="74" spans="1:16" x14ac:dyDescent="0.3">
      <c r="A74" s="1" t="s">
        <v>78</v>
      </c>
      <c r="B74" s="1" t="str">
        <f>_xlfn.XLOOKUP(A74,aux!A:A,aux!B:B,"",0)</f>
        <v>Romania</v>
      </c>
      <c r="C74" s="7">
        <v>10101</v>
      </c>
      <c r="D74" s="1" t="s">
        <v>79</v>
      </c>
      <c r="E74" s="1" t="s">
        <v>78</v>
      </c>
      <c r="F74" s="1" t="str">
        <f>_xlfn.XLOOKUP(E74,aux!A:A,aux!B:B,"",0)</f>
        <v>Romania</v>
      </c>
      <c r="G74" s="7">
        <v>300001</v>
      </c>
      <c r="H74" s="1" t="s">
        <v>215</v>
      </c>
      <c r="I74" s="3" t="s">
        <v>216</v>
      </c>
      <c r="J74" s="8">
        <v>3975</v>
      </c>
      <c r="K74" s="9">
        <v>530</v>
      </c>
      <c r="L74" s="10">
        <v>900</v>
      </c>
      <c r="M74" s="11">
        <f t="shared" si="9"/>
        <v>1.6981132075471699</v>
      </c>
      <c r="N74" s="1" t="s">
        <v>121</v>
      </c>
      <c r="O74" t="str">
        <f t="shared" si="10"/>
        <v>RomaniaRomania</v>
      </c>
      <c r="P74">
        <f t="shared" si="11"/>
        <v>1</v>
      </c>
    </row>
    <row r="75" spans="1:16" x14ac:dyDescent="0.3">
      <c r="A75" s="1" t="s">
        <v>78</v>
      </c>
      <c r="B75" s="1" t="str">
        <f>_xlfn.XLOOKUP(A75,aux!A:A,aux!B:B,"",0)</f>
        <v>Romania</v>
      </c>
      <c r="C75" s="7">
        <v>10101</v>
      </c>
      <c r="D75" s="1" t="s">
        <v>79</v>
      </c>
      <c r="E75" s="1" t="s">
        <v>217</v>
      </c>
      <c r="F75" s="1" t="str">
        <f>_xlfn.XLOOKUP(E75,aux!A:A,aux!B:B,"",0)</f>
        <v>Sweden</v>
      </c>
      <c r="G75" s="7">
        <v>11120</v>
      </c>
      <c r="H75" s="1" t="s">
        <v>218</v>
      </c>
      <c r="I75" s="3" t="s">
        <v>219</v>
      </c>
      <c r="J75" s="8">
        <v>2504</v>
      </c>
      <c r="K75" s="9">
        <v>2577.8519999999999</v>
      </c>
      <c r="L75" s="10">
        <v>4600</v>
      </c>
      <c r="M75" s="11">
        <f t="shared" si="9"/>
        <v>1.784431379303389</v>
      </c>
      <c r="N75" s="1" t="s">
        <v>107</v>
      </c>
      <c r="O75" t="str">
        <f t="shared" si="10"/>
        <v>RomaniaSweden</v>
      </c>
      <c r="P75">
        <f t="shared" si="11"/>
        <v>1</v>
      </c>
    </row>
    <row r="76" spans="1:16" x14ac:dyDescent="0.3">
      <c r="A76" s="1" t="s">
        <v>78</v>
      </c>
      <c r="B76" s="1" t="str">
        <f>_xlfn.XLOOKUP(A76,aux!A:A,aux!B:B,"",0)</f>
        <v>Romania</v>
      </c>
      <c r="C76" s="7">
        <v>10101</v>
      </c>
      <c r="D76" s="1" t="s">
        <v>79</v>
      </c>
      <c r="E76" s="1" t="s">
        <v>139</v>
      </c>
      <c r="F76" s="1" t="str">
        <f>_xlfn.XLOOKUP(E76,aux!A:A,aux!B:B,"",0)</f>
        <v>Slovakia</v>
      </c>
      <c r="G76" s="7">
        <v>81101</v>
      </c>
      <c r="H76" s="1" t="s">
        <v>140</v>
      </c>
      <c r="I76" s="3" t="s">
        <v>220</v>
      </c>
      <c r="J76" s="8">
        <v>847</v>
      </c>
      <c r="K76" s="9">
        <v>838.8</v>
      </c>
      <c r="L76" s="10">
        <v>1350</v>
      </c>
      <c r="M76" s="11">
        <f t="shared" si="9"/>
        <v>1.609442060085837</v>
      </c>
      <c r="N76" s="1" t="s">
        <v>180</v>
      </c>
      <c r="O76" t="str">
        <f t="shared" si="10"/>
        <v>RomaniaSlovakia</v>
      </c>
      <c r="P76">
        <f t="shared" si="11"/>
        <v>1</v>
      </c>
    </row>
    <row r="77" spans="1:16" x14ac:dyDescent="0.3">
      <c r="A77" s="1" t="s">
        <v>78</v>
      </c>
      <c r="B77" s="1" t="str">
        <f>_xlfn.XLOOKUP(A77,aux!A:A,aux!B:B,"",0)</f>
        <v>Romania</v>
      </c>
      <c r="C77" s="7">
        <v>10101</v>
      </c>
      <c r="D77" s="1" t="s">
        <v>79</v>
      </c>
      <c r="E77" s="1" t="s">
        <v>94</v>
      </c>
      <c r="F77" s="1" t="str">
        <f>_xlfn.XLOOKUP(E77,aux!A:A,aux!B:B,"",0)</f>
        <v>Turkey</v>
      </c>
      <c r="G77" s="7">
        <v>34000</v>
      </c>
      <c r="H77" s="1" t="s">
        <v>95</v>
      </c>
      <c r="I77" s="3" t="s">
        <v>221</v>
      </c>
      <c r="J77" s="8">
        <v>3600</v>
      </c>
      <c r="K77" s="9">
        <v>853.70262500000001</v>
      </c>
      <c r="L77" s="10">
        <v>1150</v>
      </c>
      <c r="M77" s="11">
        <f t="shared" si="9"/>
        <v>1.3470732856186309</v>
      </c>
      <c r="N77" s="1" t="s">
        <v>222</v>
      </c>
      <c r="O77" t="str">
        <f t="shared" si="10"/>
        <v>RomaniaTurkey</v>
      </c>
      <c r="P77">
        <f t="shared" si="11"/>
        <v>1</v>
      </c>
    </row>
    <row r="78" spans="1:16" x14ac:dyDescent="0.3">
      <c r="A78" s="1" t="s">
        <v>217</v>
      </c>
      <c r="B78" s="1" t="str">
        <f>_xlfn.XLOOKUP(A78,aux!A:A,aux!B:B,"",0)</f>
        <v>Sweden</v>
      </c>
      <c r="C78" s="7">
        <v>11120</v>
      </c>
      <c r="D78" s="1" t="s">
        <v>218</v>
      </c>
      <c r="E78" s="1" t="s">
        <v>78</v>
      </c>
      <c r="F78" s="1" t="str">
        <f>_xlfn.XLOOKUP(E78,aux!A:A,aux!B:B,"",0)</f>
        <v>Romania</v>
      </c>
      <c r="G78" s="7">
        <v>10101</v>
      </c>
      <c r="H78" s="1" t="s">
        <v>79</v>
      </c>
      <c r="I78" s="3" t="s">
        <v>223</v>
      </c>
      <c r="J78" s="8">
        <v>3608</v>
      </c>
      <c r="K78" s="9">
        <v>2577.491</v>
      </c>
      <c r="L78" s="10">
        <v>4600</v>
      </c>
      <c r="M78" s="11">
        <f t="shared" si="9"/>
        <v>1.7846813044158059</v>
      </c>
      <c r="N78" s="1" t="s">
        <v>185</v>
      </c>
      <c r="O78" t="str">
        <f t="shared" si="10"/>
        <v>SwedenRomania</v>
      </c>
      <c r="P78">
        <f t="shared" si="11"/>
        <v>1</v>
      </c>
    </row>
    <row r="79" spans="1:16" x14ac:dyDescent="0.3">
      <c r="A79" s="1" t="s">
        <v>165</v>
      </c>
      <c r="B79" s="1" t="str">
        <f>_xlfn.XLOOKUP(A79,aux!A:A,aux!B:B,"",0)</f>
        <v>Slovenia</v>
      </c>
      <c r="C79" s="7">
        <v>1000</v>
      </c>
      <c r="D79" s="1" t="s">
        <v>166</v>
      </c>
      <c r="E79" s="1" t="s">
        <v>60</v>
      </c>
      <c r="F79" s="1" t="str">
        <f>_xlfn.XLOOKUP(E79,aux!A:A,aux!B:B,"",0)</f>
        <v>Spain</v>
      </c>
      <c r="G79" s="7">
        <v>28001</v>
      </c>
      <c r="H79" s="1" t="s">
        <v>61</v>
      </c>
      <c r="I79" s="3" t="s">
        <v>224</v>
      </c>
      <c r="J79" s="8">
        <v>9795</v>
      </c>
      <c r="K79" s="9">
        <v>2138.3429999999976</v>
      </c>
      <c r="L79" s="10">
        <v>3300</v>
      </c>
      <c r="M79" s="11">
        <f t="shared" si="9"/>
        <v>1.5432510125831094</v>
      </c>
      <c r="N79" s="1" t="s">
        <v>138</v>
      </c>
      <c r="O79" t="str">
        <f t="shared" si="10"/>
        <v>SloveniaSpain</v>
      </c>
      <c r="P79">
        <f t="shared" si="11"/>
        <v>1</v>
      </c>
    </row>
    <row r="80" spans="1:16" x14ac:dyDescent="0.3">
      <c r="A80" s="1" t="s">
        <v>165</v>
      </c>
      <c r="B80" s="1" t="str">
        <f>_xlfn.XLOOKUP(A80,aux!A:A,aux!B:B,"",0)</f>
        <v>Slovenia</v>
      </c>
      <c r="C80" s="7">
        <v>1000</v>
      </c>
      <c r="D80" s="1" t="s">
        <v>166</v>
      </c>
      <c r="E80" s="1" t="s">
        <v>66</v>
      </c>
      <c r="F80" s="1" t="str">
        <f>_xlfn.XLOOKUP(E80,aux!A:A,aux!B:B,"",0)</f>
        <v>France</v>
      </c>
      <c r="G80" s="7">
        <v>75001</v>
      </c>
      <c r="H80" s="1" t="s">
        <v>67</v>
      </c>
      <c r="I80" s="3" t="s">
        <v>225</v>
      </c>
      <c r="J80" s="8">
        <v>2324</v>
      </c>
      <c r="K80" s="9">
        <v>1466.72</v>
      </c>
      <c r="L80" s="10">
        <v>1650</v>
      </c>
      <c r="M80" s="11">
        <f t="shared" si="9"/>
        <v>1.1249590923966402</v>
      </c>
      <c r="N80" s="1" t="s">
        <v>168</v>
      </c>
      <c r="O80" t="str">
        <f t="shared" si="10"/>
        <v>SloveniaFrance</v>
      </c>
      <c r="P80">
        <f t="shared" si="11"/>
        <v>1</v>
      </c>
    </row>
    <row r="81" spans="1:16" x14ac:dyDescent="0.3">
      <c r="A81" s="1" t="s">
        <v>165</v>
      </c>
      <c r="B81" s="1" t="str">
        <f>_xlfn.XLOOKUP(A81,aux!A:A,aux!B:B,"",0)</f>
        <v>Slovenia</v>
      </c>
      <c r="C81" s="7">
        <v>1000</v>
      </c>
      <c r="D81" s="1" t="s">
        <v>166</v>
      </c>
      <c r="E81" s="1" t="s">
        <v>78</v>
      </c>
      <c r="F81" s="1" t="str">
        <f>_xlfn.XLOOKUP(E81,aux!A:A,aux!B:B,"",0)</f>
        <v>Romania</v>
      </c>
      <c r="G81" s="7">
        <v>10101</v>
      </c>
      <c r="H81" s="1" t="s">
        <v>79</v>
      </c>
      <c r="I81" s="3" t="s">
        <v>226</v>
      </c>
      <c r="J81" s="8">
        <v>1322</v>
      </c>
      <c r="K81" s="9">
        <v>1100.2279999999996</v>
      </c>
      <c r="L81" s="10">
        <v>1800</v>
      </c>
      <c r="M81" s="11">
        <f t="shared" si="9"/>
        <v>1.6360245330967769</v>
      </c>
      <c r="N81" s="1" t="s">
        <v>148</v>
      </c>
      <c r="O81" t="str">
        <f t="shared" si="10"/>
        <v>SloveniaRomania</v>
      </c>
      <c r="P81">
        <f t="shared" si="11"/>
        <v>1</v>
      </c>
    </row>
    <row r="82" spans="1:16" x14ac:dyDescent="0.3">
      <c r="A82" s="1" t="s">
        <v>139</v>
      </c>
      <c r="B82" s="1" t="str">
        <f>_xlfn.XLOOKUP(A82,aux!A:A,aux!B:B,"",0)</f>
        <v>Slovakia</v>
      </c>
      <c r="C82" s="7">
        <v>81101</v>
      </c>
      <c r="D82" s="1" t="s">
        <v>140</v>
      </c>
      <c r="E82" s="1" t="s">
        <v>60</v>
      </c>
      <c r="F82" s="1" t="str">
        <f>_xlfn.XLOOKUP(E82,aux!A:A,aux!B:B,"",0)</f>
        <v>Spain</v>
      </c>
      <c r="G82" s="7">
        <v>28001</v>
      </c>
      <c r="H82" s="1" t="s">
        <v>61</v>
      </c>
      <c r="I82" s="3" t="s">
        <v>227</v>
      </c>
      <c r="J82" s="8">
        <v>26344</v>
      </c>
      <c r="K82" s="9">
        <v>2670.083206896551</v>
      </c>
      <c r="L82" s="10">
        <v>3500</v>
      </c>
      <c r="M82" s="11">
        <f t="shared" si="9"/>
        <v>1.3108205732914462</v>
      </c>
      <c r="N82" s="1" t="s">
        <v>176</v>
      </c>
      <c r="O82" t="str">
        <f t="shared" si="10"/>
        <v>SlovakiaSpain</v>
      </c>
      <c r="P82">
        <f t="shared" si="11"/>
        <v>1</v>
      </c>
    </row>
    <row r="83" spans="1:16" x14ac:dyDescent="0.3">
      <c r="A83" s="1" t="s">
        <v>139</v>
      </c>
      <c r="B83" s="1" t="str">
        <f>_xlfn.XLOOKUP(A83,aux!A:A,aux!B:B,"",0)</f>
        <v>Slovakia</v>
      </c>
      <c r="C83" s="7">
        <v>81101</v>
      </c>
      <c r="D83" s="1" t="s">
        <v>140</v>
      </c>
      <c r="E83" s="1" t="s">
        <v>66</v>
      </c>
      <c r="F83" s="1" t="str">
        <f>_xlfn.XLOOKUP(E83,aux!A:A,aux!B:B,"",0)</f>
        <v>France</v>
      </c>
      <c r="G83" s="7">
        <v>75001</v>
      </c>
      <c r="H83" s="1" t="s">
        <v>67</v>
      </c>
      <c r="I83" s="3" t="s">
        <v>228</v>
      </c>
      <c r="J83" s="8">
        <v>5440</v>
      </c>
      <c r="K83" s="9">
        <v>1613.9658360655744</v>
      </c>
      <c r="L83" s="10">
        <v>2100</v>
      </c>
      <c r="M83" s="11">
        <f t="shared" si="9"/>
        <v>1.3011427832445632</v>
      </c>
      <c r="N83" s="1" t="s">
        <v>121</v>
      </c>
      <c r="O83" t="str">
        <f t="shared" si="10"/>
        <v>SlovakiaFrance</v>
      </c>
      <c r="P83">
        <f t="shared" si="11"/>
        <v>1</v>
      </c>
    </row>
    <row r="84" spans="1:16" x14ac:dyDescent="0.3">
      <c r="A84" s="1" t="s">
        <v>139</v>
      </c>
      <c r="B84" s="1" t="str">
        <f>_xlfn.XLOOKUP(A84,aux!A:A,aux!B:B,"",0)</f>
        <v>Slovakia</v>
      </c>
      <c r="C84" s="7">
        <v>81101</v>
      </c>
      <c r="D84" s="1" t="s">
        <v>140</v>
      </c>
      <c r="E84" s="1" t="s">
        <v>78</v>
      </c>
      <c r="F84" s="1" t="str">
        <f>_xlfn.XLOOKUP(E84,aux!A:A,aux!B:B,"",0)</f>
        <v>Romania</v>
      </c>
      <c r="G84" s="7">
        <v>10101</v>
      </c>
      <c r="H84" s="1" t="s">
        <v>79</v>
      </c>
      <c r="I84" s="3" t="s">
        <v>229</v>
      </c>
      <c r="J84" s="8">
        <v>1947</v>
      </c>
      <c r="K84" s="9">
        <v>895.2338205128201</v>
      </c>
      <c r="L84" s="10">
        <v>1350</v>
      </c>
      <c r="M84" s="11">
        <f t="shared" si="9"/>
        <v>1.5079859239753415</v>
      </c>
      <c r="N84" s="1" t="s">
        <v>81</v>
      </c>
      <c r="O84" t="str">
        <f t="shared" si="10"/>
        <v>SlovakiaRomania</v>
      </c>
      <c r="P84">
        <f t="shared" si="11"/>
        <v>1</v>
      </c>
    </row>
    <row r="85" spans="1:16" x14ac:dyDescent="0.3">
      <c r="A85" s="1" t="s">
        <v>94</v>
      </c>
      <c r="B85" s="1" t="str">
        <f>_xlfn.XLOOKUP(A85,aux!A:A,aux!B:B,"",0)</f>
        <v>Turkey</v>
      </c>
      <c r="C85" s="7">
        <v>34000</v>
      </c>
      <c r="D85" s="1" t="s">
        <v>95</v>
      </c>
      <c r="E85" s="1" t="s">
        <v>88</v>
      </c>
      <c r="F85" s="1" t="str">
        <f>_xlfn.XLOOKUP(E85,aux!A:A,aux!B:B,"",0)</f>
        <v>Czech Republic</v>
      </c>
      <c r="G85" s="7">
        <v>11000</v>
      </c>
      <c r="H85" s="1" t="s">
        <v>89</v>
      </c>
      <c r="I85" s="3" t="s">
        <v>230</v>
      </c>
      <c r="J85" s="8">
        <v>3275</v>
      </c>
      <c r="K85" s="9">
        <v>1985</v>
      </c>
      <c r="L85" s="10">
        <v>5000</v>
      </c>
      <c r="M85" s="11">
        <f t="shared" si="9"/>
        <v>2.5188916876574305</v>
      </c>
      <c r="N85" s="1" t="s">
        <v>180</v>
      </c>
      <c r="O85" t="str">
        <f t="shared" si="10"/>
        <v>TurkeyCzech Republic</v>
      </c>
      <c r="P85">
        <f t="shared" si="11"/>
        <v>1</v>
      </c>
    </row>
    <row r="86" spans="1:16" x14ac:dyDescent="0.3">
      <c r="A86" s="1" t="s">
        <v>94</v>
      </c>
      <c r="B86" s="1" t="str">
        <f>_xlfn.XLOOKUP(A86,aux!A:A,aux!B:B,"",0)</f>
        <v>Turkey</v>
      </c>
      <c r="C86" s="7">
        <v>34000</v>
      </c>
      <c r="D86" s="1" t="s">
        <v>95</v>
      </c>
      <c r="E86" s="1" t="s">
        <v>60</v>
      </c>
      <c r="F86" s="1" t="str">
        <f>_xlfn.XLOOKUP(E86,aux!A:A,aux!B:B,"",0)</f>
        <v>Spain</v>
      </c>
      <c r="G86" s="7">
        <v>28001</v>
      </c>
      <c r="H86" s="1" t="s">
        <v>61</v>
      </c>
      <c r="I86" s="3" t="s">
        <v>231</v>
      </c>
      <c r="J86" s="8">
        <v>9000</v>
      </c>
      <c r="K86" s="9">
        <v>4132.8854507042051</v>
      </c>
      <c r="L86" s="10">
        <v>6500</v>
      </c>
      <c r="M86" s="11">
        <f t="shared" si="9"/>
        <v>1.5727510664232083</v>
      </c>
      <c r="N86" s="1" t="s">
        <v>97</v>
      </c>
      <c r="O86" t="str">
        <f t="shared" si="10"/>
        <v>TurkeySpain</v>
      </c>
      <c r="P86">
        <f t="shared" si="11"/>
        <v>1</v>
      </c>
    </row>
    <row r="87" spans="1:16" x14ac:dyDescent="0.3">
      <c r="A87" s="1" t="s">
        <v>94</v>
      </c>
      <c r="B87" s="1" t="str">
        <f>_xlfn.XLOOKUP(A87,aux!A:A,aux!B:B,"",0)</f>
        <v>Turkey</v>
      </c>
      <c r="C87" s="7">
        <v>34000</v>
      </c>
      <c r="D87" s="1" t="s">
        <v>95</v>
      </c>
      <c r="E87" s="1" t="s">
        <v>66</v>
      </c>
      <c r="F87" s="1" t="str">
        <f>_xlfn.XLOOKUP(E87,aux!A:A,aux!B:B,"",0)</f>
        <v>France</v>
      </c>
      <c r="G87" s="7">
        <v>75001</v>
      </c>
      <c r="H87" s="1" t="s">
        <v>67</v>
      </c>
      <c r="I87" s="3" t="s">
        <v>232</v>
      </c>
      <c r="J87" s="8">
        <v>5053</v>
      </c>
      <c r="K87" s="9">
        <v>3223.723986486486</v>
      </c>
      <c r="L87" s="10">
        <v>5150</v>
      </c>
      <c r="M87" s="11">
        <f t="shared" si="9"/>
        <v>1.5975313090042018</v>
      </c>
      <c r="N87" s="1" t="s">
        <v>151</v>
      </c>
      <c r="O87" t="str">
        <f t="shared" si="10"/>
        <v>TurkeyFrance</v>
      </c>
      <c r="P87">
        <f t="shared" si="11"/>
        <v>1</v>
      </c>
    </row>
    <row r="88" spans="1:16" x14ac:dyDescent="0.3">
      <c r="A88" s="1" t="s">
        <v>94</v>
      </c>
      <c r="B88" s="1" t="str">
        <f>_xlfn.XLOOKUP(A88,aux!A:A,aux!B:B,"",0)</f>
        <v>Turkey</v>
      </c>
      <c r="C88" s="7">
        <v>34000</v>
      </c>
      <c r="D88" s="1" t="s">
        <v>95</v>
      </c>
      <c r="E88" s="1" t="s">
        <v>78</v>
      </c>
      <c r="F88" s="1" t="str">
        <f>_xlfn.XLOOKUP(E88,aux!A:A,aux!B:B,"",0)</f>
        <v>Romania</v>
      </c>
      <c r="G88" s="7">
        <v>10101</v>
      </c>
      <c r="H88" s="1" t="s">
        <v>79</v>
      </c>
      <c r="I88" s="3" t="s">
        <v>233</v>
      </c>
      <c r="J88" s="8">
        <v>2675</v>
      </c>
      <c r="K88" s="9">
        <v>871.16818103448213</v>
      </c>
      <c r="L88" s="10">
        <v>1150</v>
      </c>
      <c r="M88" s="11">
        <f t="shared" si="9"/>
        <v>1.3200665784583807</v>
      </c>
      <c r="N88" s="1" t="s">
        <v>222</v>
      </c>
      <c r="O88" t="str">
        <f t="shared" si="10"/>
        <v>TurkeyRomania</v>
      </c>
      <c r="P88">
        <f t="shared" si="11"/>
        <v>1</v>
      </c>
    </row>
    <row r="89" spans="1:16" x14ac:dyDescent="0.3">
      <c r="A89" s="1" t="s">
        <v>94</v>
      </c>
      <c r="B89" s="1" t="str">
        <f>_xlfn.XLOOKUP(A89,aux!A:A,aux!B:B,"",0)</f>
        <v>Turkey</v>
      </c>
      <c r="C89" s="7">
        <v>34000</v>
      </c>
      <c r="D89" s="1" t="s">
        <v>95</v>
      </c>
      <c r="E89" s="1" t="s">
        <v>94</v>
      </c>
      <c r="F89" s="1" t="str">
        <f>_xlfn.XLOOKUP(E89,aux!A:A,aux!B:B,"",0)</f>
        <v>Turkey</v>
      </c>
      <c r="G89" s="7">
        <v>6000</v>
      </c>
      <c r="H89" s="1" t="s">
        <v>234</v>
      </c>
      <c r="I89" s="3" t="s">
        <v>235</v>
      </c>
      <c r="J89" s="8">
        <v>1781</v>
      </c>
      <c r="K89" s="9">
        <v>444</v>
      </c>
      <c r="L89" s="10">
        <v>700</v>
      </c>
      <c r="M89" s="11">
        <f t="shared" ref="M89" si="12">+L89/K89</f>
        <v>1.5765765765765767</v>
      </c>
      <c r="N89" s="1" t="s">
        <v>119</v>
      </c>
      <c r="O89" t="str">
        <f t="shared" ref="O89:O90" si="13">_xlfn.CONCAT(B89,F89)</f>
        <v>TurkeyTurkey</v>
      </c>
      <c r="P89">
        <f t="shared" ref="P89:P90" si="14">COUNTIF(O:O,O89)</f>
        <v>1</v>
      </c>
    </row>
    <row r="90" spans="1:16" x14ac:dyDescent="0.3">
      <c r="A90" s="1" t="s">
        <v>236</v>
      </c>
      <c r="B90" s="1" t="s">
        <v>237</v>
      </c>
      <c r="C90" s="7">
        <v>410000</v>
      </c>
      <c r="D90" s="1" t="s">
        <v>238</v>
      </c>
      <c r="E90" s="1" t="s">
        <v>236</v>
      </c>
      <c r="F90" s="1" t="s">
        <v>237</v>
      </c>
      <c r="G90" s="7">
        <v>200000</v>
      </c>
      <c r="H90" s="1" t="s">
        <v>239</v>
      </c>
      <c r="I90" s="3" t="s">
        <v>240</v>
      </c>
      <c r="J90" s="8"/>
      <c r="K90" s="9">
        <v>800</v>
      </c>
      <c r="L90" s="10">
        <f>+K90*0.9</f>
        <v>720</v>
      </c>
      <c r="M90" s="11">
        <f>+L90/K90</f>
        <v>0.9</v>
      </c>
      <c r="N90" s="1"/>
      <c r="O90" t="str">
        <f t="shared" si="13"/>
        <v>ChinaChina</v>
      </c>
      <c r="P90">
        <f t="shared" si="14"/>
        <v>1</v>
      </c>
    </row>
    <row r="91" spans="1:16" x14ac:dyDescent="0.3">
      <c r="A91" s="1" t="s">
        <v>103</v>
      </c>
      <c r="B91" t="s">
        <v>241</v>
      </c>
      <c r="C91" s="7">
        <v>3800</v>
      </c>
      <c r="D91" s="1" t="s">
        <v>105</v>
      </c>
      <c r="E91" s="16" t="s">
        <v>242</v>
      </c>
      <c r="F91" t="s">
        <v>243</v>
      </c>
      <c r="G91" s="7">
        <v>54134</v>
      </c>
      <c r="H91" s="16" t="s">
        <v>244</v>
      </c>
      <c r="I91" s="3" t="s">
        <v>245</v>
      </c>
      <c r="J91" s="17">
        <v>0</v>
      </c>
      <c r="K91" s="18">
        <v>0</v>
      </c>
      <c r="L91" s="15">
        <v>5800</v>
      </c>
      <c r="M91">
        <v>0</v>
      </c>
      <c r="N91" s="16" t="s">
        <v>246</v>
      </c>
      <c r="O91" t="s">
        <v>247</v>
      </c>
      <c r="P91">
        <v>1</v>
      </c>
    </row>
    <row r="92" spans="1:16" x14ac:dyDescent="0.3">
      <c r="D92" s="1"/>
    </row>
  </sheetData>
  <autoFilter ref="A1:P91" xr:uid="{CC7341F2-56F8-4FE5-B1D8-3A46E6ABBA5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367E-E3D2-4D78-A99A-D8A4D6A7D6DC}">
  <dimension ref="A1:B19"/>
  <sheetViews>
    <sheetView workbookViewId="0">
      <selection activeCell="D12" sqref="D12"/>
    </sheetView>
  </sheetViews>
  <sheetFormatPr baseColWidth="10" defaultColWidth="11.44140625" defaultRowHeight="14.4" x14ac:dyDescent="0.3"/>
  <sheetData>
    <row r="1" spans="1:2" x14ac:dyDescent="0.3">
      <c r="A1" s="12" t="s">
        <v>248</v>
      </c>
      <c r="B1" s="12" t="s">
        <v>249</v>
      </c>
    </row>
    <row r="2" spans="1:2" x14ac:dyDescent="0.3">
      <c r="A2" s="13" t="s">
        <v>60</v>
      </c>
      <c r="B2" s="13" t="s">
        <v>250</v>
      </c>
    </row>
    <row r="3" spans="1:2" x14ac:dyDescent="0.3">
      <c r="A3" s="13" t="s">
        <v>66</v>
      </c>
      <c r="B3" s="13" t="s">
        <v>251</v>
      </c>
    </row>
    <row r="4" spans="1:2" x14ac:dyDescent="0.3">
      <c r="A4" s="13" t="s">
        <v>78</v>
      </c>
      <c r="B4" s="13" t="s">
        <v>252</v>
      </c>
    </row>
    <row r="5" spans="1:2" x14ac:dyDescent="0.3">
      <c r="A5" s="13" t="s">
        <v>94</v>
      </c>
      <c r="B5" s="13" t="s">
        <v>253</v>
      </c>
    </row>
    <row r="6" spans="1:2" x14ac:dyDescent="0.3">
      <c r="A6" s="13" t="s">
        <v>103</v>
      </c>
      <c r="B6" s="13" t="s">
        <v>241</v>
      </c>
    </row>
    <row r="7" spans="1:2" x14ac:dyDescent="0.3">
      <c r="A7" s="13" t="s">
        <v>58</v>
      </c>
      <c r="B7" s="13" t="s">
        <v>254</v>
      </c>
    </row>
    <row r="8" spans="1:2" x14ac:dyDescent="0.3">
      <c r="A8" s="13" t="s">
        <v>70</v>
      </c>
      <c r="B8" s="13" t="s">
        <v>255</v>
      </c>
    </row>
    <row r="9" spans="1:2" ht="28.8" x14ac:dyDescent="0.3">
      <c r="A9" s="13" t="s">
        <v>88</v>
      </c>
      <c r="B9" s="13" t="s">
        <v>256</v>
      </c>
    </row>
    <row r="10" spans="1:2" x14ac:dyDescent="0.3">
      <c r="A10" s="13" t="s">
        <v>98</v>
      </c>
      <c r="B10" s="13" t="s">
        <v>257</v>
      </c>
    </row>
    <row r="11" spans="1:2" ht="28.8" x14ac:dyDescent="0.3">
      <c r="A11" s="13" t="s">
        <v>122</v>
      </c>
      <c r="B11" s="13" t="s">
        <v>258</v>
      </c>
    </row>
    <row r="12" spans="1:2" x14ac:dyDescent="0.3">
      <c r="A12" s="13" t="s">
        <v>127</v>
      </c>
      <c r="B12" s="13" t="s">
        <v>259</v>
      </c>
    </row>
    <row r="13" spans="1:2" x14ac:dyDescent="0.3">
      <c r="A13" s="13" t="s">
        <v>131</v>
      </c>
      <c r="B13" s="13" t="s">
        <v>260</v>
      </c>
    </row>
    <row r="14" spans="1:2" x14ac:dyDescent="0.3">
      <c r="A14" s="13" t="s">
        <v>139</v>
      </c>
      <c r="B14" s="13" t="s">
        <v>261</v>
      </c>
    </row>
    <row r="15" spans="1:2" x14ac:dyDescent="0.3">
      <c r="A15" s="13" t="s">
        <v>64</v>
      </c>
      <c r="B15" s="13" t="s">
        <v>262</v>
      </c>
    </row>
    <row r="16" spans="1:2" x14ac:dyDescent="0.3">
      <c r="A16" s="13" t="s">
        <v>156</v>
      </c>
      <c r="B16" s="13" t="s">
        <v>263</v>
      </c>
    </row>
    <row r="17" spans="1:2" x14ac:dyDescent="0.3">
      <c r="A17" s="13" t="s">
        <v>165</v>
      </c>
      <c r="B17" s="13" t="s">
        <v>264</v>
      </c>
    </row>
    <row r="18" spans="1:2" x14ac:dyDescent="0.3">
      <c r="A18" s="13" t="s">
        <v>187</v>
      </c>
      <c r="B18" s="13" t="s">
        <v>265</v>
      </c>
    </row>
    <row r="19" spans="1:2" x14ac:dyDescent="0.3">
      <c r="A19" s="13" t="s">
        <v>217</v>
      </c>
      <c r="B19" s="13" t="s">
        <v>243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1ff12a-b387-4716-b263-0812f78104fd">
      <Terms xmlns="http://schemas.microsoft.com/office/infopath/2007/PartnerControls"/>
    </lcf76f155ced4ddcb4097134ff3c332f>
    <TaxCatchAll xmlns="6d875127-b46f-4ee7-a204-0445f47e302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57A31EBEE70043962D3DB0517C9D70" ma:contentTypeVersion="5" ma:contentTypeDescription="Create a new document." ma:contentTypeScope="" ma:versionID="78bd377760f1733d4525eeaa6b3b8954">
  <xsd:schema xmlns:xsd="http://www.w3.org/2001/XMLSchema" xmlns:xs="http://www.w3.org/2001/XMLSchema" xmlns:p="http://schemas.microsoft.com/office/2006/metadata/properties" xmlns:ns2="fe28bef6-6d4d-4369-a0c6-dc7cb6d17773" xmlns:ns3="a32c8755-3235-4e10-8e30-5bdf75606736" xmlns:ns4="041ff12a-b387-4716-b263-0812f78104fd" xmlns:ns5="6d875127-b46f-4ee7-a204-0445f47e3021" targetNamespace="http://schemas.microsoft.com/office/2006/metadata/properties" ma:root="true" ma:fieldsID="ed27181b0c6b410c2e4208f48d419791" ns2:_="" ns3:_="" ns4:_="" ns5:_="">
    <xsd:import namespace="fe28bef6-6d4d-4369-a0c6-dc7cb6d17773"/>
    <xsd:import namespace="a32c8755-3235-4e10-8e30-5bdf75606736"/>
    <xsd:import namespace="041ff12a-b387-4716-b263-0812f78104fd"/>
    <xsd:import namespace="6d875127-b46f-4ee7-a204-0445f47e30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SearchProperties" minOccurs="0"/>
                <xsd:element ref="ns4:lcf76f155ced4ddcb4097134ff3c332f" minOccurs="0"/>
                <xsd:element ref="ns5:TaxCatchAll" minOccurs="0"/>
                <xsd:element ref="ns4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28bef6-6d4d-4369-a0c6-dc7cb6d177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2c8755-3235-4e10-8e30-5bdf7560673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1ff12a-b387-4716-b263-0812f78104f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34f0b9c-80b6-475a-92e4-f6ec89afdea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875127-b46f-4ee7-a204-0445f47e3021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8162ab3c-b52e-4835-91d7-b31917d073c1}" ma:internalName="TaxCatchAll" ma:showField="CatchAllData" ma:web="6d875127-b46f-4ee7-a204-0445f47e30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6844F3-9BEA-40DC-AF04-5B0B25399C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BEB88B-957D-4081-95F3-CED9AAA6ED53}">
  <ds:schemaRefs>
    <ds:schemaRef ds:uri="6d875127-b46f-4ee7-a204-0445f47e3021"/>
    <ds:schemaRef ds:uri="fe28bef6-6d4d-4369-a0c6-dc7cb6d17773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a32c8755-3235-4e10-8e30-5bdf75606736"/>
    <ds:schemaRef ds:uri="041ff12a-b387-4716-b263-0812f78104fd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C7B8021-B2BE-4D30-B181-D5D00F0D3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28bef6-6d4d-4369-a0c6-dc7cb6d17773"/>
    <ds:schemaRef ds:uri="a32c8755-3235-4e10-8e30-5bdf75606736"/>
    <ds:schemaRef ds:uri="041ff12a-b387-4716-b263-0812f78104fd"/>
    <ds:schemaRef ds:uri="6d875127-b46f-4ee7-a204-0445f47e30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OVERSEAS</vt:lpstr>
      <vt:lpstr>INLAND</vt:lpstr>
      <vt:lpstr>aux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ESPEJA-ESTEVE Emiliano (HORSE)</dc:creator>
  <cp:keywords/>
  <dc:description/>
  <cp:lastModifiedBy>OLMEDO Jorge</cp:lastModifiedBy>
  <cp:revision/>
  <dcterms:created xsi:type="dcterms:W3CDTF">2025-03-25T09:37:47Z</dcterms:created>
  <dcterms:modified xsi:type="dcterms:W3CDTF">2025-06-30T09:12:03Z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0x010100F957A31EBEE70043962D3DB0517C9D70</vt:lpwstr>
  </property>
  <property fmtid="{D5CDD505-2E9C-101B-9397-08002B2CF9AE}" pid="3" name="MediaServiceImageTags">
    <vt:lpwstr/>
  </property>
</Properties>
</file>