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s-ABP-PROYECTO ASIR PUNT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<sst xmlns="http://schemas.openxmlformats.org/spreadsheetml/2006/main" count="271" uniqueCount="162">
  <si>
    <t xml:space="preserve">Es necesario priorizar cuando se marquen las UF sobre las que versa el proyecto.</t>
  </si>
  <si>
    <t xml:space="preserve">En estos módulos deberá selecionarse UFs cuyos puntos sumados arrojen 10 puntos en total.</t>
  </si>
  <si>
    <t xml:space="preserve">En la rúbrica se subdividirá los porcentajes de las UF en los RA que los profesores puntuaremos como 0 o 1, según lo observado.</t>
  </si>
  <si>
    <t xml:space="preserve">Puntos por Módulo</t>
  </si>
  <si>
    <t xml:space="preserve">Selecció d'alumnes</t>
  </si>
  <si>
    <t xml:space="preserve">PUNTOS POSIBLES:</t>
  </si>
  <si>
    <t xml:space="preserve">Rúbrica</t>
  </si>
  <si>
    <t xml:space="preserve">PUNTOS OBTENIDOS:</t>
  </si>
  <si>
    <t xml:space="preserve">Mòdul</t>
  </si>
  <si>
    <t xml:space="preserve">Hores M.</t>
  </si>
  <si>
    <t xml:space="preserve">UF's</t>
  </si>
  <si>
    <t xml:space="preserve">Hores UF</t>
  </si>
  <si>
    <t xml:space="preserve">Parte</t>
  </si>
  <si>
    <t xml:space="preserve">PUNTOS</t>
  </si>
  <si>
    <t xml:space="preserve">SELECCIÓN</t>
  </si>
  <si>
    <t xml:space="preserve">Puntos</t>
  </si>
  <si>
    <t xml:space="preserve">RA's</t>
  </si>
  <si>
    <t xml:space="preserve">Pes CA</t>
  </si>
  <si>
    <t xml:space="preserve">Aptitud en la RA</t>
  </si>
  <si>
    <t xml:space="preserve">Puntos logrados</t>
  </si>
  <si>
    <t xml:space="preserve">C.A</t>
  </si>
  <si>
    <t xml:space="preserve">M01 Implantació de sistemes operatius</t>
  </si>
  <si>
    <t xml:space="preserve">UF1</t>
  </si>
  <si>
    <t xml:space="preserve">UF 1:  Instal·lació, configuració i explotació del sistema informàtic: </t>
  </si>
  <si>
    <t xml:space="preserve">RA1</t>
  </si>
  <si>
    <t xml:space="preserve">Instal·la sistemes operatius, analitzant les seves característiques i  interpretant la documentació tècnica. </t>
  </si>
  <si>
    <t xml:space="preserve">RA2</t>
  </si>
  <si>
    <t xml:space="preserve">Configura el programari de base, atenent a les necessitats d'explotació del sistema informàtic. </t>
  </si>
  <si>
    <t xml:space="preserve">UF2</t>
  </si>
  <si>
    <t xml:space="preserve">UF2:  Gestió de la informació i de recursos en una xarxa : </t>
  </si>
  <si>
    <t xml:space="preserve">Assegura la informació del sistema</t>
  </si>
  <si>
    <t xml:space="preserve">Centralitza la informació en servidors administrant estructures de dominis. i analitzant els seus avantatges.</t>
  </si>
  <si>
    <t xml:space="preserve">RA3</t>
  </si>
  <si>
    <t xml:space="preserve">Administra l'accés a dominis analitzant i respectant requeriments de seguretat.</t>
  </si>
  <si>
    <t xml:space="preserve">UF3</t>
  </si>
  <si>
    <t xml:space="preserve">UF3: Implantació de programari específic: </t>
  </si>
  <si>
    <t xml:space="preserve">Implanta programari específic amb estructura client / servidor donant resposta als requisits funcionals.</t>
  </si>
  <si>
    <t xml:space="preserve">UF4</t>
  </si>
  <si>
    <t xml:space="preserve">UF4:  Seguretat, rendiment i recursos: </t>
  </si>
  <si>
    <t xml:space="preserve">Gestiona còpies de seguretat i sistemes tolerants a errors</t>
  </si>
  <si>
    <t xml:space="preserve">Detecta problemes de rendiment monitoritzant el sistema amb les eines adequades i documentant el procediment.  </t>
  </si>
  <si>
    <t xml:space="preserve">Audita la utilització i accés a recursos identificant i respectant les necessitats de seguretat del sistema. </t>
  </si>
  <si>
    <t xml:space="preserve">M02 Gestió de bases de dades</t>
  </si>
  <si>
    <t xml:space="preserve">UF 1: Introducció a les bases de dades.</t>
  </si>
  <si>
    <t xml:space="preserve">Reconeix els elements de les bases de dades analitzant les seves funcions i valorant la utilitat dels sistemes gestors.</t>
  </si>
  <si>
    <t xml:space="preserve">Dissenya models lògics normalitzats interpretant diagrames entitat/relació.</t>
  </si>
  <si>
    <t xml:space="preserve">UF 2: Llenguatges SQL:DML i DDL. </t>
  </si>
  <si>
    <t xml:space="preserve">Consulta i modifica la informació emmagatzemada  en una base de dades emprant assistents, eines gràfiques i el llenguatge de manipulació de dades.</t>
  </si>
  <si>
    <t xml:space="preserve">Realitza el disseny físic de bases de dades utilitzant assistents, eines gràfiques i el llenguatge de definició de dades.</t>
  </si>
  <si>
    <t xml:space="preserve">UF 3:  Assegurament de la informació. </t>
  </si>
  <si>
    <t xml:space="preserve">Executa tasques d’assegurament de la informació, analitzant-les i aplicant mecanismes de salvaguarda i transferència.</t>
  </si>
  <si>
    <t xml:space="preserve">Salvaguarda i recuperació de dades.</t>
  </si>
  <si>
    <t xml:space="preserve">Transferència de dades.</t>
  </si>
  <si>
    <t xml:space="preserve">M03 Programació bàsica</t>
  </si>
  <si>
    <t xml:space="preserve">UF1. Programació estructurada: </t>
  </si>
  <si>
    <t xml:space="preserve">Reconeix l'estructura d'un programa informàtic, identificant i relacionant els elements propis del llenguatge de programació utilitzat.</t>
  </si>
  <si>
    <t xml:space="preserve">Utilitza correctament tipus de dades simples i compostes emprant les estructures de control adients.</t>
  </si>
  <si>
    <t xml:space="preserve">UF2:  Disseny modular: </t>
  </si>
  <si>
    <t xml:space="preserve">Escriu i prova programes senzills reconeixent i aplicant els fonaments de la programació modular </t>
  </si>
  <si>
    <t xml:space="preserve">UF3: Fonaments de gestió de fitxers: </t>
  </si>
  <si>
    <t xml:space="preserve">Dissenya, prova i documenta programes que realitzen diferents operacions sobre fitxers documentant el programa i les proves realitzades</t>
  </si>
  <si>
    <t xml:space="preserve">M04 Llenguatges de marques i sistemes de gestió d'informació.</t>
  </si>
  <si>
    <t xml:space="preserve">UF1: Programació amb XML:</t>
  </si>
  <si>
    <t xml:space="preserve">Reconeix les característiques de llenguatges de marques analitzant i interpretant fragments de codi.</t>
  </si>
  <si>
    <t xml:space="preserve">Utilitza llenguatges de marques per a la transmissió d'informació a través del web analitzant l'estructura dels documents i identificant els seus elements.</t>
  </si>
  <si>
    <t xml:space="preserve">Estableix mecanismes de validació per a documents XML utilitzant mètodes per definir la seva sintaxi i estructura.</t>
  </si>
  <si>
    <t xml:space="preserve">UF2: Àmbits d’aplicació de l’XML</t>
  </si>
  <si>
    <t xml:space="preserve">Genera canals de continguts analitzant i utilitzant tecnologies de sindicació.</t>
  </si>
  <si>
    <t xml:space="preserve">Realitza conversions sobre documents XML utilitzant tècniques i eines de processament.</t>
  </si>
  <si>
    <t xml:space="preserve">Gestiona informació en format XML analitzant i utilitzant tecnologies d'emmagatzematge i llenguatges de consulta.</t>
  </si>
  <si>
    <t xml:space="preserve">UF3:  Sistemes de gestió empresarial: </t>
  </si>
  <si>
    <t xml:space="preserve">Treballa amb sistemes empresarials de gestió d'informació realitzant tasques d'importació, integració, assegurament i extracció de la informació.</t>
  </si>
  <si>
    <t xml:space="preserve">M05 Fonaments de maquinari.</t>
  </si>
  <si>
    <t xml:space="preserve">UF1: Arquitectura de sistemes: </t>
  </si>
  <si>
    <t xml:space="preserve">Figura equips microinformàtics, components i perifèrics, analitzant les seves característiques i relació amb el conjunt.</t>
  </si>
  <si>
    <t xml:space="preserve">UF2:  Instal·lació, configuració i recuperació de Programari</t>
  </si>
  <si>
    <t xml:space="preserve">Instal·la programari de propòsit general avaluant les seves característiques i entorns de aplicació.</t>
  </si>
  <si>
    <t xml:space="preserve">Creació d'imatges de programari. Suport del programari bàsic d'un sistema:</t>
  </si>
  <si>
    <t xml:space="preserve">UF3:  Implantació i manteniment de CPD:</t>
  </si>
  <si>
    <t xml:space="preserve">Implanta maquinari específic de centres de procés de dades (CPD), analitzant les seves característiques i aplicacions.</t>
  </si>
  <si>
    <t xml:space="preserve">Compleix les normes de prevenció de riscos laborals i de protecció ambiental, identificant els riscos associats, les mesures i equips per a prevenir-los.</t>
  </si>
  <si>
    <t xml:space="preserve">M06 Administració de sistemes operatius.</t>
  </si>
  <si>
    <t xml:space="preserve">UF1:Administració avançada de sistemes operatius. </t>
  </si>
  <si>
    <t xml:space="preserve">Administra el servei de directori interpretant especificacions i integrant-lo en una xarxa. </t>
  </si>
  <si>
    <t xml:space="preserve">Administració de forma remota el sistema operatiu en xarxa valorant la seva importància i aplicant criteris de seguretat.</t>
  </si>
  <si>
    <t xml:space="preserve">Administració servidors d’impressió descrivint les seves funcions i integrant-los en una xarxa. </t>
  </si>
  <si>
    <t xml:space="preserve">RA4</t>
  </si>
  <si>
    <t xml:space="preserve">Administració processos del sistema descrivint i aplicant criteris de seguretat i eficiència. </t>
  </si>
  <si>
    <t xml:space="preserve">RA5</t>
  </si>
  <si>
    <t xml:space="preserve">Integra sistemes operatius lliures i propietaris, justificant i garantint la seva interoperabilitat. </t>
  </si>
  <si>
    <t xml:space="preserve">UF2:  Automatització de tasques i llenguatges de guions</t>
  </si>
  <si>
    <t xml:space="preserve">Gestiona l'automatització de tasques del sistema, aplicant criteris d'eficiència i utilitzant comandes i eines gràfiques.</t>
  </si>
  <si>
    <t xml:space="preserve">Utilitza llenguatges de guions en sistemes operatius, descrivint la seva aplicació i administrant serveis del sistema operatiu.</t>
  </si>
  <si>
    <t xml:space="preserve">M07 Redes                  </t>
  </si>
  <si>
    <t xml:space="preserve">UF1: Introducció a les xarxes: </t>
  </si>
  <si>
    <t xml:space="preserve">Reconeix l'estructura de les xarxes de dades identificant els seus elements i principis de funcionament.</t>
  </si>
  <si>
    <t xml:space="preserve">Integra ordinadors i perifèrics en xarxes cablejades i sense fils, avaluant el seu funcionament i prestacions.</t>
  </si>
  <si>
    <t xml:space="preserve">UF2:  Administració de dispositius de xarxa: </t>
  </si>
  <si>
    <t xml:space="preserve">Administra commutadors establint opcions de configuració per a la seva integració a la xarxa.</t>
  </si>
  <si>
    <t xml:space="preserve">Administra les funcions bàsiques d'un «router» establint opcions de configuració per a la seva integració a la xarxa.</t>
  </si>
  <si>
    <t xml:space="preserve">UF3: Administració avançada de xarxes:</t>
  </si>
  <si>
    <t xml:space="preserve">Configura xarxes locals virtuals identificant el seu camp d'aplicació.</t>
  </si>
  <si>
    <t xml:space="preserve">Realitza tasques avançades d'administració de xarxa analitzant i utilitzant protocols dinàmics d'encaminament.</t>
  </si>
  <si>
    <t xml:space="preserve">Connecta xarxes privades a xarxes públiques identificant i aplicant diferents tecnologies.</t>
  </si>
  <si>
    <t xml:space="preserve">M08 Servicios</t>
  </si>
  <si>
    <t xml:space="preserve">UF1:Serveis de noms i de configuració automàtica</t>
  </si>
  <si>
    <t xml:space="preserve">Administra serveis de resolució de noms, analitzant-los i garantint la seguretat del servei.</t>
  </si>
  <si>
    <t xml:space="preserve">Administra serveis de configuració automàtica, identificant-los i verificant la correcta assignació dels paràmetres.</t>
  </si>
  <si>
    <t xml:space="preserve">UF2: Serveis web i de transferència de fitxers</t>
  </si>
  <si>
    <t xml:space="preserve">Administra servidors web aplicant criteris de configuració i assegurant el funcionament del servei.</t>
  </si>
  <si>
    <t xml:space="preserve">Administra serveis de transferència de fitxers assegurant i limitant l'accés a la informació.</t>
  </si>
  <si>
    <t xml:space="preserve">UF3: Correu electrònic i missatgeria</t>
  </si>
  <si>
    <t xml:space="preserve">Administra servidors de correu electrònic, aplicant criteris de configuració i garantint la seguretat del servei.</t>
  </si>
  <si>
    <t xml:space="preserve">Administra serveis de missatgeria instantània, notícies i llistes de distribució, verificant i assegurant l'accés dels usuaris.</t>
  </si>
  <si>
    <t xml:space="preserve">UF4:Serveis d'àudio i vídeo: </t>
  </si>
  <si>
    <t xml:space="preserve">Administra serveis d'àudio identificant les necessitats de distribució i adaptant els formats.</t>
  </si>
  <si>
    <t xml:space="preserve">Administra serveis de vídeo identificant les necessitats de distribució i adaptant-ne els formats.</t>
  </si>
  <si>
    <t xml:space="preserve">M09 Implantación de aplicaciones web</t>
  </si>
  <si>
    <t xml:space="preserve">UF1: Llenguatges de guions de servidor: </t>
  </si>
  <si>
    <t xml:space="preserve">Prepara l'entorn de desenvolupament i els servidors d'aplicacions web instal·lant i integrant les funcionalitats necessàries.</t>
  </si>
  <si>
    <t xml:space="preserve">Genera documents web utilitzant llenguatges de guions de servidor.</t>
  </si>
  <si>
    <t xml:space="preserve">Genera documents web amb accés a bases de dades utilitzant llenguatges de guions de servidor.</t>
  </si>
  <si>
    <t xml:space="preserve">UF2: Implantació de gestors de continguts: </t>
  </si>
  <si>
    <t xml:space="preserve">Gestiona aplicacions d'ofimàtica web integrant funcionalitats i assegurant l'accés a la informació.</t>
  </si>
  <si>
    <t xml:space="preserve">Implanta gestors de continguts seleccionant-los i establint la configuració dels seus paràmetres.</t>
  </si>
  <si>
    <t xml:space="preserve">Administra gestors de continguts adaptant-los als requeriments i garantint la integritat de la informació.</t>
  </si>
  <si>
    <t xml:space="preserve">Realitza modificacions en gestors de continguts adaptant la seva aparença i funcionalitats.</t>
  </si>
  <si>
    <t xml:space="preserve">M10 Administració de sistemes gestors de DB</t>
  </si>
  <si>
    <t xml:space="preserve">UF1. Llenguatges SQL: DCL i extensió procedimental. SGBD corporatiu </t>
  </si>
  <si>
    <t xml:space="preserve">Implanta mètodes de control d’accés utilitzant assistents, eines gràfiques i comandaments del llenguatge del sistema gestor de bases de dades corporatiu. </t>
  </si>
  <si>
    <t xml:space="preserve">Desenvolupa procediments emmagatzemats avaluant i utilitzant les sentències del llenguatge incorporat en el sistema gestor de bases de dades corporatiu.</t>
  </si>
  <si>
    <t xml:space="preserve">Implanta sistemes gestors de bases de dades corporatius analitzant-ne les característiques i ajustant-se als requeriments del sistema. </t>
  </si>
  <si>
    <t xml:space="preserve">Configura el sistema gestor de bases de dades corporatiu interpretant-ne les especificacions tècniques i els requisits d’explotació. </t>
  </si>
  <si>
    <t xml:space="preserve">Aplica criteris de disponibilitat analitzant-los i ajustant la configuració del sistema gestor de bases de dades corporatiu. </t>
  </si>
  <si>
    <t xml:space="preserve">RA6</t>
  </si>
  <si>
    <t xml:space="preserve">Optimitza el rendiment del sistema aplicant tècniques de monitoratge i realitzant adaptacions. </t>
  </si>
  <si>
    <t xml:space="preserve">M11 Seguretat i alta disponibilitat.</t>
  </si>
  <si>
    <t xml:space="preserve">UF1: Seguretat física, lògica i legislació</t>
  </si>
  <si>
    <t xml:space="preserve">Adopta pautes i pràctiques de tractament segur de la informació, reconeixent les vulnerabilitats d'un sistema informàtic i la necessitat d'assegurar-lo.</t>
  </si>
  <si>
    <t xml:space="preserve">Reconeix la legislació i normativa sobre seguretat i protecció de dades valorant-ne la importància. </t>
  </si>
  <si>
    <t xml:space="preserve">UF2: Seguretat activa i accés remot</t>
  </si>
  <si>
    <t xml:space="preserve">Implanta mecanismes de seguretat activa, seleccionant i executant contramesures enfront d'amenaces o atacs al sistema.</t>
  </si>
  <si>
    <t xml:space="preserve">Implanta tècniques segures d'accés remot a un sistema informàtic, interpretant i aplicant el pla de seguretat.</t>
  </si>
  <si>
    <t xml:space="preserve">UF3: Tallafocs i servidors intermediaris</t>
  </si>
  <si>
    <t xml:space="preserve">Implanta tallafocs per a assegurar un sistema informàtic, analitzant les seves prestacions i controlant el tràfic cap a la xarxa interna.</t>
  </si>
  <si>
    <t xml:space="preserve">Implanta servidors intermediaris, aplicant criteris de configuració que garanteixin el funcionament segur del servei. </t>
  </si>
  <si>
    <t xml:space="preserve">UF4: Alta disponibilitat</t>
  </si>
  <si>
    <t xml:space="preserve">Implanta solucions d'alta disponibilitat emprant tècniques de virtualització i configurant els entorns de prova.</t>
  </si>
  <si>
    <t xml:space="preserve">M16 Ciberseguridad y hacking ético</t>
  </si>
  <si>
    <t xml:space="preserve">UF1. Ciberseguretat i ciberinteligencia</t>
  </si>
  <si>
    <t xml:space="preserve">Proposa solucions a ciberatacs detectats reconeixent l'origen i motius de l'atac.</t>
  </si>
  <si>
    <t xml:space="preserve">UF2. Hacking ètic</t>
  </si>
  <si>
    <t xml:space="preserve">Analitza la seguretat aplicant les tècniques d'una possible amenaça.</t>
  </si>
  <si>
    <t xml:space="preserve">M17 Seguretat en sistemes, xarxes i serveis.</t>
  </si>
  <si>
    <t xml:space="preserve">UF1. Seguretat en dispositius mòbils i IoT</t>
  </si>
  <si>
    <t xml:space="preserve">Defineix i implementa un funcionament segur per dispositius movils i IoT.</t>
  </si>
  <si>
    <t xml:space="preserve">UF2. Seguretat en serveis</t>
  </si>
  <si>
    <t xml:space="preserve">Assegura els serveis de xarxa per garantir el funcionament segur.</t>
  </si>
  <si>
    <t xml:space="preserve">UF3. Seguretat en aplicacions web</t>
  </si>
  <si>
    <t xml:space="preserve">Proposa solucions de seguretat web reconeixent les principals amenaces.</t>
  </si>
  <si>
    <t xml:space="preserve">UF4. Seguretat en xarxes</t>
  </si>
  <si>
    <t xml:space="preserve">Assegura la fiabilitat dels canals de comunicació i l'enrutament.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</si>
</sst>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\ %"/>
    <numFmt numFmtId="167" formatCode="_-* #,##0.00_-;\-* #,##0.00_-;_-* \-??_-;_-@_-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4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 Light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8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9C9C9"/>
        <bgColor rgb="FFC5E0B4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C9C9C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E2F0D9"/>
      </patternFill>
    </fill>
  </fills>
  <borders count="2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5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6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6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6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" fillId="6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6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6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6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4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6" borderId="1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6" borderId="1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4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6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6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6" borderId="2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4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3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4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6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24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6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6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6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2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2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6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6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4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6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6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12" xfId="19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</dxf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</dxf>
  </dxfs>
  <colors>
    <indexedColors>
      <rgbColor rgb="FF000000"/>
      <rgbColor rgb="FFFBE5D6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44"/>
  <sheetViews>
    <sheetView showFormulas="false" showGridLines="true" showRowColHeaders="true" showZeros="true" rightToLeft="false" tabSelected="true" showOutlineSymbols="true" defaultGridColor="true" view="normal" topLeftCell="B1" colorId="64" zoomScale="60" zoomScaleNormal="60" zoomScalePageLayoutView="100" workbookViewId="0">
      <selection pane="topLeft" activeCell="M29" activeCellId="0" sqref="M29"/>
    </sheetView>
  </sheetViews>
  <sheetFormatPr defaultColWidth="11.00390625" defaultRowHeight="12.75" zeroHeight="false" outlineLevelRow="0" outlineLevelCol="0"/>
  <cols>
    <col collapsed="false" customWidth="true" hidden="false" outlineLevel="0" max="1" min="1" style="1" width="13.15"/>
    <col collapsed="false" customWidth="true" hidden="false" outlineLevel="0" max="3" min="2" style="1" width="7.57"/>
    <col collapsed="false" customWidth="true" hidden="false" outlineLevel="0" max="4" min="4" style="1" width="57.35"/>
    <col collapsed="false" customWidth="true" hidden="false" outlineLevel="0" max="5" min="5" style="1" width="6.27"/>
    <col collapsed="false" customWidth="true" hidden="false" outlineLevel="0" max="6" min="6" style="1" width="8"/>
    <col collapsed="false" customWidth="true" hidden="false" outlineLevel="0" max="7" min="7" style="1" width="11.71"/>
    <col collapsed="false" customWidth="true" hidden="false" outlineLevel="0" max="11" min="8" style="1" width="15.57"/>
    <col collapsed="false" customWidth="true" hidden="false" outlineLevel="0" max="12" min="12" style="2" width="7.57"/>
    <col collapsed="false" customWidth="true" hidden="false" outlineLevel="0" max="13" min="13" style="2" width="19.35"/>
    <col collapsed="false" customWidth="true" hidden="false" outlineLevel="0" max="14" min="14" style="2" width="24.83"/>
    <col collapsed="false" customWidth="true" hidden="false" outlineLevel="0" max="15" min="15" style="2" width="143.02"/>
    <col collapsed="false" customWidth="true" hidden="false" outlineLevel="0" max="16" min="16" style="1" width="136.24"/>
    <col collapsed="false" customWidth="false" hidden="false" outlineLevel="0" max="16384" min="17" style="1" width="11"/>
  </cols>
  <sheetData>
    <row r="1" customFormat="false" ht="12.75" hidden="false" customHeight="true" outlineLevel="0" collapsed="false">
      <c r="A1" s="1" t="s">
        <v>0</v>
      </c>
      <c r="K1" s="3"/>
    </row>
    <row r="2" customFormat="false" ht="12.75" hidden="false" customHeight="true" outlineLevel="0" collapsed="false">
      <c r="K2" s="3"/>
    </row>
    <row r="3" customFormat="false" ht="12.75" hidden="false" customHeight="true" outlineLevel="0" collapsed="false">
      <c r="A3" s="1" t="s">
        <v>1</v>
      </c>
      <c r="K3" s="3"/>
    </row>
    <row r="4" customFormat="false" ht="12.75" hidden="false" customHeight="true" outlineLevel="0" collapsed="false">
      <c r="A4" s="1" t="s">
        <v>2</v>
      </c>
      <c r="K4" s="3"/>
    </row>
    <row r="5" customFormat="false" ht="12.75" hidden="false" customHeight="true" outlineLevel="0" collapsed="false">
      <c r="K5" s="3"/>
    </row>
    <row r="6" customFormat="false" ht="12.75" hidden="false" customHeight="true" outlineLevel="0" collapsed="false">
      <c r="A6" s="1" t="s">
        <v>3</v>
      </c>
      <c r="C6" s="1" t="n">
        <v>2.5</v>
      </c>
      <c r="K6" s="3"/>
    </row>
    <row r="7" customFormat="false" ht="12.75" hidden="false" customHeight="true" outlineLevel="0" collapsed="false">
      <c r="K7" s="3"/>
    </row>
    <row r="8" customFormat="false" ht="59.25" hidden="false" customHeight="true" outlineLevel="0" collapsed="false">
      <c r="D8" s="4" t="s">
        <v>4</v>
      </c>
      <c r="E8" s="4"/>
      <c r="F8" s="4"/>
      <c r="G8" s="4"/>
      <c r="H8" s="4"/>
      <c r="I8" s="5" t="s">
        <v>5</v>
      </c>
      <c r="J8" s="6" t="n">
        <f aca="false">SUM(I10:I89)</f>
        <v>0</v>
      </c>
      <c r="K8" s="4" t="s">
        <v>6</v>
      </c>
      <c r="L8" s="4"/>
      <c r="M8" s="5" t="s">
        <v>7</v>
      </c>
      <c r="N8" s="6" t="n">
        <f aca="false">SUM(M10:M89)</f>
        <v>0</v>
      </c>
      <c r="O8" s="7"/>
      <c r="P8" s="4"/>
    </row>
    <row r="9" customFormat="false" ht="25.45" hidden="false" customHeight="false" outlineLevel="0" collapsed="false">
      <c r="A9" s="8" t="s">
        <v>8</v>
      </c>
      <c r="B9" s="9" t="s">
        <v>9</v>
      </c>
      <c r="C9" s="8" t="s">
        <v>10</v>
      </c>
      <c r="D9" s="8"/>
      <c r="E9" s="9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8" t="s">
        <v>16</v>
      </c>
      <c r="K9" s="8" t="s">
        <v>17</v>
      </c>
      <c r="L9" s="8" t="s">
        <v>13</v>
      </c>
      <c r="M9" s="8" t="s">
        <v>18</v>
      </c>
      <c r="N9" s="10" t="s">
        <v>19</v>
      </c>
      <c r="O9" s="11" t="s">
        <v>20</v>
      </c>
      <c r="P9" s="12"/>
      <c r="Q9" s="7"/>
    </row>
    <row r="10" customFormat="false" ht="16.5" hidden="false" customHeight="true" outlineLevel="0" collapsed="false">
      <c r="A10" s="13" t="s">
        <v>21</v>
      </c>
      <c r="B10" s="14" t="n">
        <f aca="false">SUM(E10:E18)</f>
        <v>198</v>
      </c>
      <c r="C10" s="15" t="s">
        <v>22</v>
      </c>
      <c r="D10" s="16" t="s">
        <v>23</v>
      </c>
      <c r="E10" s="15" t="n">
        <v>60</v>
      </c>
      <c r="F10" s="17" t="n">
        <f aca="false">E10/B10</f>
        <v>0.303030303030303</v>
      </c>
      <c r="G10" s="18" t="n">
        <f aca="false">C6*F10</f>
        <v>0.757575757575758</v>
      </c>
      <c r="H10" s="19"/>
      <c r="I10" s="20" t="str">
        <f aca="false">IF(H10="","",G10)</f>
        <v/>
      </c>
      <c r="J10" s="21" t="s">
        <v>24</v>
      </c>
      <c r="K10" s="22" t="n">
        <f aca="false">F10/2</f>
        <v>0.151515151515152</v>
      </c>
      <c r="L10" s="23" t="n">
        <f aca="false">$C$6*K10</f>
        <v>0.378787878787879</v>
      </c>
      <c r="M10" s="24"/>
      <c r="N10" s="24" t="str">
        <f aca="false">IF(M10="","",L10)</f>
        <v/>
      </c>
      <c r="O10" s="25" t="s">
        <v>25</v>
      </c>
      <c r="Q10" s="7"/>
    </row>
    <row r="11" customFormat="false" ht="15" hidden="false" customHeight="true" outlineLevel="0" collapsed="false">
      <c r="A11" s="13"/>
      <c r="B11" s="14"/>
      <c r="C11" s="15"/>
      <c r="D11" s="16"/>
      <c r="E11" s="15"/>
      <c r="F11" s="17"/>
      <c r="G11" s="18"/>
      <c r="H11" s="19"/>
      <c r="I11" s="20"/>
      <c r="J11" s="26" t="s">
        <v>26</v>
      </c>
      <c r="K11" s="27" t="n">
        <f aca="false">K10</f>
        <v>0.151515151515152</v>
      </c>
      <c r="L11" s="23" t="n">
        <f aca="false">$C$6*K11</f>
        <v>0.378787878787879</v>
      </c>
      <c r="M11" s="24"/>
      <c r="N11" s="24" t="str">
        <f aca="false">IF(M11="","",L11)</f>
        <v/>
      </c>
      <c r="O11" s="28" t="s">
        <v>27</v>
      </c>
      <c r="Q11" s="7"/>
    </row>
    <row r="12" customFormat="false" ht="13.8" hidden="false" customHeight="false" outlineLevel="0" collapsed="false">
      <c r="A12" s="13"/>
      <c r="B12" s="14"/>
      <c r="C12" s="29" t="s">
        <v>28</v>
      </c>
      <c r="D12" s="30" t="s">
        <v>29</v>
      </c>
      <c r="E12" s="29" t="n">
        <v>80</v>
      </c>
      <c r="F12" s="31" t="n">
        <f aca="false">E12/B10</f>
        <v>0.404040404040404</v>
      </c>
      <c r="G12" s="32" t="n">
        <f aca="false">C6*F12</f>
        <v>1.01010101010101</v>
      </c>
      <c r="H12" s="33"/>
      <c r="I12" s="34" t="str">
        <f aca="false">IF(H12="","",G12)</f>
        <v/>
      </c>
      <c r="J12" s="26" t="s">
        <v>24</v>
      </c>
      <c r="K12" s="27" t="n">
        <f aca="false">F12/3</f>
        <v>0.134680134680135</v>
      </c>
      <c r="L12" s="23" t="n">
        <f aca="false">$C$6*K12</f>
        <v>0.336700336700337</v>
      </c>
      <c r="M12" s="24"/>
      <c r="N12" s="24" t="str">
        <f aca="false">IF(M12="","",L12)</f>
        <v/>
      </c>
      <c r="O12" s="28" t="s">
        <v>30</v>
      </c>
      <c r="Q12" s="7"/>
    </row>
    <row r="13" customFormat="false" ht="13.8" hidden="false" customHeight="false" outlineLevel="0" collapsed="false">
      <c r="A13" s="13"/>
      <c r="B13" s="14"/>
      <c r="C13" s="29"/>
      <c r="D13" s="30"/>
      <c r="E13" s="29"/>
      <c r="F13" s="31"/>
      <c r="G13" s="32"/>
      <c r="H13" s="33"/>
      <c r="I13" s="34"/>
      <c r="J13" s="26" t="s">
        <v>26</v>
      </c>
      <c r="K13" s="27" t="n">
        <f aca="false">F12/3</f>
        <v>0.134680134680135</v>
      </c>
      <c r="L13" s="23" t="n">
        <f aca="false">$C$6*K13</f>
        <v>0.336700336700337</v>
      </c>
      <c r="M13" s="24"/>
      <c r="N13" s="24" t="str">
        <f aca="false">IF(M13="","",L13)</f>
        <v/>
      </c>
      <c r="O13" s="28" t="s">
        <v>31</v>
      </c>
      <c r="Q13" s="7"/>
    </row>
    <row r="14" customFormat="false" ht="13.8" hidden="false" customHeight="false" outlineLevel="0" collapsed="false">
      <c r="A14" s="13"/>
      <c r="B14" s="14"/>
      <c r="C14" s="29"/>
      <c r="D14" s="30"/>
      <c r="E14" s="29"/>
      <c r="F14" s="31"/>
      <c r="G14" s="32"/>
      <c r="H14" s="33"/>
      <c r="I14" s="34"/>
      <c r="J14" s="26" t="s">
        <v>32</v>
      </c>
      <c r="K14" s="27" t="n">
        <f aca="false">F12/3</f>
        <v>0.134680134680135</v>
      </c>
      <c r="L14" s="23" t="n">
        <f aca="false">$C$6*K14</f>
        <v>0.336700336700337</v>
      </c>
      <c r="M14" s="24"/>
      <c r="N14" s="24" t="str">
        <f aca="false">IF(M14="","",L14)</f>
        <v/>
      </c>
      <c r="O14" s="28" t="s">
        <v>33</v>
      </c>
      <c r="Q14" s="7"/>
    </row>
    <row r="15" customFormat="false" ht="32.25" hidden="false" customHeight="true" outlineLevel="0" collapsed="false">
      <c r="A15" s="13"/>
      <c r="B15" s="14"/>
      <c r="C15" s="29" t="s">
        <v>34</v>
      </c>
      <c r="D15" s="30" t="s">
        <v>35</v>
      </c>
      <c r="E15" s="29" t="n">
        <v>25</v>
      </c>
      <c r="F15" s="35" t="n">
        <f aca="false">E15/B10</f>
        <v>0.126262626262626</v>
      </c>
      <c r="G15" s="36" t="n">
        <f aca="false">C6*F15</f>
        <v>0.315656565656566</v>
      </c>
      <c r="H15" s="37"/>
      <c r="I15" s="38" t="str">
        <f aca="false">IF(H15="","",G15)</f>
        <v/>
      </c>
      <c r="J15" s="26" t="s">
        <v>24</v>
      </c>
      <c r="K15" s="27" t="n">
        <f aca="false">F15</f>
        <v>0.126262626262626</v>
      </c>
      <c r="L15" s="23" t="n">
        <f aca="false">$C$6*K15</f>
        <v>0.315656565656566</v>
      </c>
      <c r="M15" s="24"/>
      <c r="N15" s="24" t="str">
        <f aca="false">IF(M15="","",L15)</f>
        <v/>
      </c>
      <c r="O15" s="39" t="s">
        <v>36</v>
      </c>
      <c r="Q15" s="7"/>
    </row>
    <row r="16" customFormat="false" ht="13.8" hidden="false" customHeight="false" outlineLevel="0" collapsed="false">
      <c r="A16" s="13"/>
      <c r="B16" s="14"/>
      <c r="C16" s="40" t="s">
        <v>37</v>
      </c>
      <c r="D16" s="41" t="s">
        <v>38</v>
      </c>
      <c r="E16" s="40" t="n">
        <v>33</v>
      </c>
      <c r="F16" s="42" t="n">
        <f aca="false">E16/B10</f>
        <v>0.166666666666667</v>
      </c>
      <c r="G16" s="43" t="n">
        <f aca="false">C6*F16</f>
        <v>0.416666666666667</v>
      </c>
      <c r="H16" s="44"/>
      <c r="I16" s="45" t="str">
        <f aca="false">IF(H16="","",G16)</f>
        <v/>
      </c>
      <c r="J16" s="26" t="s">
        <v>24</v>
      </c>
      <c r="K16" s="27" t="n">
        <f aca="false">F16/3</f>
        <v>0.0555555555555556</v>
      </c>
      <c r="L16" s="23" t="n">
        <f aca="false">$C$6*K16</f>
        <v>0.138888888888889</v>
      </c>
      <c r="M16" s="24"/>
      <c r="N16" s="24" t="str">
        <f aca="false">IF(M16="","",L16)</f>
        <v/>
      </c>
      <c r="O16" s="28" t="s">
        <v>39</v>
      </c>
      <c r="Q16" s="7"/>
    </row>
    <row r="17" customFormat="false" ht="13.8" hidden="false" customHeight="false" outlineLevel="0" collapsed="false">
      <c r="A17" s="13"/>
      <c r="B17" s="14"/>
      <c r="C17" s="40"/>
      <c r="D17" s="41"/>
      <c r="E17" s="40"/>
      <c r="F17" s="42"/>
      <c r="G17" s="43"/>
      <c r="H17" s="44"/>
      <c r="I17" s="45"/>
      <c r="J17" s="26" t="s">
        <v>26</v>
      </c>
      <c r="K17" s="27" t="n">
        <f aca="false">F16/3</f>
        <v>0.0555555555555556</v>
      </c>
      <c r="L17" s="23" t="n">
        <f aca="false">$C$6*K17</f>
        <v>0.138888888888889</v>
      </c>
      <c r="M17" s="24"/>
      <c r="N17" s="24" t="str">
        <f aca="false">IF(M17="","",L17)</f>
        <v/>
      </c>
      <c r="O17" s="28" t="s">
        <v>40</v>
      </c>
      <c r="Q17" s="7"/>
    </row>
    <row r="18" customFormat="false" ht="13.8" hidden="false" customHeight="false" outlineLevel="0" collapsed="false">
      <c r="A18" s="13"/>
      <c r="B18" s="14"/>
      <c r="C18" s="40"/>
      <c r="D18" s="41"/>
      <c r="E18" s="40"/>
      <c r="F18" s="42"/>
      <c r="G18" s="43"/>
      <c r="H18" s="44"/>
      <c r="I18" s="45"/>
      <c r="J18" s="46" t="s">
        <v>32</v>
      </c>
      <c r="K18" s="27" t="n">
        <f aca="false">F16/3</f>
        <v>0.0555555555555556</v>
      </c>
      <c r="L18" s="23" t="n">
        <f aca="false">$C$6*K18</f>
        <v>0.138888888888889</v>
      </c>
      <c r="M18" s="24"/>
      <c r="N18" s="24" t="str">
        <f aca="false">IF(M18="","",L18)</f>
        <v/>
      </c>
      <c r="O18" s="47" t="s">
        <v>41</v>
      </c>
      <c r="Q18" s="7"/>
    </row>
    <row r="19" customFormat="false" ht="13.8" hidden="false" customHeight="true" outlineLevel="0" collapsed="false">
      <c r="A19" s="48" t="s">
        <v>42</v>
      </c>
      <c r="B19" s="49" t="n">
        <f aca="false">SUM(E19:E25)</f>
        <v>132</v>
      </c>
      <c r="C19" s="50" t="s">
        <v>22</v>
      </c>
      <c r="D19" s="51" t="s">
        <v>43</v>
      </c>
      <c r="E19" s="50" t="n">
        <v>33</v>
      </c>
      <c r="F19" s="17" t="n">
        <f aca="false">E19/B19</f>
        <v>0.25</v>
      </c>
      <c r="G19" s="52" t="n">
        <f aca="false">C6*F19</f>
        <v>0.625</v>
      </c>
      <c r="H19" s="53"/>
      <c r="I19" s="54" t="str">
        <f aca="false">IF(H19="","",G19)</f>
        <v/>
      </c>
      <c r="J19" s="55" t="s">
        <v>24</v>
      </c>
      <c r="K19" s="56" t="n">
        <f aca="false">F19/2</f>
        <v>0.125</v>
      </c>
      <c r="L19" s="23" t="n">
        <f aca="false">$C$6*K19</f>
        <v>0.3125</v>
      </c>
      <c r="M19" s="24"/>
      <c r="N19" s="24" t="str">
        <f aca="false">IF(M19="","",L19)</f>
        <v/>
      </c>
      <c r="O19" s="57" t="s">
        <v>44</v>
      </c>
      <c r="Q19" s="7"/>
    </row>
    <row r="20" customFormat="false" ht="13.8" hidden="false" customHeight="false" outlineLevel="0" collapsed="false">
      <c r="A20" s="48"/>
      <c r="B20" s="49"/>
      <c r="C20" s="50"/>
      <c r="D20" s="51"/>
      <c r="E20" s="50"/>
      <c r="F20" s="17"/>
      <c r="G20" s="52"/>
      <c r="H20" s="53"/>
      <c r="I20" s="54"/>
      <c r="J20" s="26" t="s">
        <v>26</v>
      </c>
      <c r="K20" s="27" t="n">
        <f aca="false">F19/2</f>
        <v>0.125</v>
      </c>
      <c r="L20" s="23" t="n">
        <f aca="false">$C$6*K20</f>
        <v>0.3125</v>
      </c>
      <c r="M20" s="24"/>
      <c r="N20" s="24" t="str">
        <f aca="false">IF(M20="","",L20)</f>
        <v/>
      </c>
      <c r="O20" s="28" t="s">
        <v>45</v>
      </c>
      <c r="Q20" s="7"/>
    </row>
    <row r="21" customFormat="false" ht="13.8" hidden="false" customHeight="false" outlineLevel="0" collapsed="false">
      <c r="A21" s="48"/>
      <c r="B21" s="49"/>
      <c r="C21" s="29" t="s">
        <v>28</v>
      </c>
      <c r="D21" s="30" t="s">
        <v>46</v>
      </c>
      <c r="E21" s="29" t="n">
        <v>66</v>
      </c>
      <c r="F21" s="35" t="n">
        <f aca="false">E21/B19</f>
        <v>0.5</v>
      </c>
      <c r="G21" s="36" t="n">
        <f aca="false">C6*F21</f>
        <v>1.25</v>
      </c>
      <c r="H21" s="37"/>
      <c r="I21" s="38" t="str">
        <f aca="false">IF(H21="","",G21)</f>
        <v/>
      </c>
      <c r="J21" s="26" t="s">
        <v>24</v>
      </c>
      <c r="K21" s="27" t="n">
        <f aca="false">F21/2</f>
        <v>0.25</v>
      </c>
      <c r="L21" s="23" t="n">
        <f aca="false">$C$6*K21</f>
        <v>0.625</v>
      </c>
      <c r="M21" s="24"/>
      <c r="N21" s="24" t="str">
        <f aca="false">IF(M21="","",L21)</f>
        <v/>
      </c>
      <c r="O21" s="28" t="s">
        <v>47</v>
      </c>
      <c r="Q21" s="7"/>
    </row>
    <row r="22" customFormat="false" ht="13.8" hidden="false" customHeight="false" outlineLevel="0" collapsed="false">
      <c r="A22" s="48"/>
      <c r="B22" s="49"/>
      <c r="C22" s="29"/>
      <c r="D22" s="30"/>
      <c r="E22" s="29"/>
      <c r="F22" s="35"/>
      <c r="G22" s="36"/>
      <c r="H22" s="37"/>
      <c r="I22" s="38"/>
      <c r="J22" s="26" t="s">
        <v>26</v>
      </c>
      <c r="K22" s="27" t="n">
        <f aca="false">F21/2</f>
        <v>0.25</v>
      </c>
      <c r="L22" s="23" t="n">
        <f aca="false">$C$6*K22</f>
        <v>0.625</v>
      </c>
      <c r="M22" s="24"/>
      <c r="N22" s="24" t="str">
        <f aca="false">IF(M22="","",L22)</f>
        <v/>
      </c>
      <c r="O22" s="28" t="s">
        <v>48</v>
      </c>
      <c r="Q22" s="7"/>
    </row>
    <row r="23" customFormat="false" ht="13.8" hidden="false" customHeight="false" outlineLevel="0" collapsed="false">
      <c r="A23" s="48"/>
      <c r="B23" s="49"/>
      <c r="C23" s="40" t="s">
        <v>34</v>
      </c>
      <c r="D23" s="41" t="s">
        <v>49</v>
      </c>
      <c r="E23" s="40" t="n">
        <v>33</v>
      </c>
      <c r="F23" s="42" t="n">
        <f aca="false">E23/B19</f>
        <v>0.25</v>
      </c>
      <c r="G23" s="43" t="n">
        <f aca="false">C6*F23</f>
        <v>0.625</v>
      </c>
      <c r="H23" s="44"/>
      <c r="I23" s="45" t="str">
        <f aca="false">IF(H23="","",G23)</f>
        <v/>
      </c>
      <c r="J23" s="26" t="s">
        <v>24</v>
      </c>
      <c r="K23" s="27" t="n">
        <f aca="false">F23/3</f>
        <v>0.0833333333333333</v>
      </c>
      <c r="L23" s="23" t="n">
        <f aca="false">$C$6*K23</f>
        <v>0.208333333333333</v>
      </c>
      <c r="M23" s="24"/>
      <c r="N23" s="24" t="str">
        <f aca="false">IF(M23="","",L23)</f>
        <v/>
      </c>
      <c r="O23" s="28" t="s">
        <v>50</v>
      </c>
      <c r="Q23" s="7"/>
    </row>
    <row r="24" customFormat="false" ht="13.8" hidden="false" customHeight="false" outlineLevel="0" collapsed="false">
      <c r="A24" s="48"/>
      <c r="B24" s="49"/>
      <c r="C24" s="40"/>
      <c r="D24" s="41"/>
      <c r="E24" s="40"/>
      <c r="F24" s="42"/>
      <c r="G24" s="43"/>
      <c r="H24" s="44"/>
      <c r="I24" s="45"/>
      <c r="J24" s="26" t="s">
        <v>26</v>
      </c>
      <c r="K24" s="27" t="n">
        <f aca="false">F23/3</f>
        <v>0.0833333333333333</v>
      </c>
      <c r="L24" s="23" t="n">
        <f aca="false">$C$6*K24</f>
        <v>0.208333333333333</v>
      </c>
      <c r="M24" s="24"/>
      <c r="N24" s="24" t="str">
        <f aca="false">IF(M24="","",L24)</f>
        <v/>
      </c>
      <c r="O24" s="28" t="s">
        <v>51</v>
      </c>
      <c r="Q24" s="7"/>
    </row>
    <row r="25" customFormat="false" ht="13.8" hidden="false" customHeight="false" outlineLevel="0" collapsed="false">
      <c r="A25" s="48"/>
      <c r="B25" s="49"/>
      <c r="C25" s="40"/>
      <c r="D25" s="41"/>
      <c r="E25" s="40"/>
      <c r="F25" s="42"/>
      <c r="G25" s="43"/>
      <c r="H25" s="44"/>
      <c r="I25" s="45"/>
      <c r="J25" s="46" t="s">
        <v>32</v>
      </c>
      <c r="K25" s="58" t="n">
        <f aca="false">F23/3</f>
        <v>0.0833333333333333</v>
      </c>
      <c r="L25" s="23" t="n">
        <f aca="false">$C$6*K25</f>
        <v>0.208333333333333</v>
      </c>
      <c r="M25" s="24"/>
      <c r="N25" s="24" t="str">
        <f aca="false">IF(M25="","",L25)</f>
        <v/>
      </c>
      <c r="O25" s="47" t="s">
        <v>52</v>
      </c>
      <c r="Q25" s="7"/>
    </row>
    <row r="26" customFormat="false" ht="13.8" hidden="false" customHeight="true" outlineLevel="0" collapsed="false">
      <c r="A26" s="48" t="s">
        <v>53</v>
      </c>
      <c r="B26" s="49" t="n">
        <f aca="false">SUM(E26:E29)</f>
        <v>132</v>
      </c>
      <c r="C26" s="50" t="s">
        <v>22</v>
      </c>
      <c r="D26" s="51" t="s">
        <v>54</v>
      </c>
      <c r="E26" s="50" t="n">
        <v>68</v>
      </c>
      <c r="F26" s="17" t="n">
        <f aca="false">E26/B26</f>
        <v>0.515151515151515</v>
      </c>
      <c r="G26" s="52" t="n">
        <f aca="false">C6*F26</f>
        <v>1.28787878787879</v>
      </c>
      <c r="H26" s="53"/>
      <c r="I26" s="54" t="str">
        <f aca="false">IF(H26="","",G26)</f>
        <v/>
      </c>
      <c r="J26" s="55" t="s">
        <v>24</v>
      </c>
      <c r="K26" s="56" t="n">
        <f aca="false">F26/2</f>
        <v>0.257575757575758</v>
      </c>
      <c r="L26" s="23" t="n">
        <f aca="false">$C$6*K26</f>
        <v>0.643939393939394</v>
      </c>
      <c r="M26" s="24"/>
      <c r="N26" s="24" t="str">
        <f aca="false">IF(M26="","",L26)</f>
        <v/>
      </c>
      <c r="O26" s="57" t="s">
        <v>55</v>
      </c>
      <c r="Q26" s="7"/>
    </row>
    <row r="27" customFormat="false" ht="13.8" hidden="false" customHeight="false" outlineLevel="0" collapsed="false">
      <c r="A27" s="48"/>
      <c r="B27" s="49"/>
      <c r="C27" s="50"/>
      <c r="D27" s="51"/>
      <c r="E27" s="50"/>
      <c r="F27" s="17"/>
      <c r="G27" s="52"/>
      <c r="H27" s="53"/>
      <c r="I27" s="54"/>
      <c r="J27" s="26" t="s">
        <v>26</v>
      </c>
      <c r="K27" s="27" t="n">
        <f aca="false">F26/2</f>
        <v>0.257575757575758</v>
      </c>
      <c r="L27" s="23" t="n">
        <f aca="false">$C$6*K27</f>
        <v>0.643939393939394</v>
      </c>
      <c r="M27" s="24"/>
      <c r="N27" s="24" t="str">
        <f aca="false">IF(M27="","",L27)</f>
        <v/>
      </c>
      <c r="O27" s="28" t="s">
        <v>56</v>
      </c>
      <c r="Q27" s="7"/>
    </row>
    <row r="28" customFormat="false" ht="13.8" hidden="false" customHeight="false" outlineLevel="0" collapsed="false">
      <c r="A28" s="48"/>
      <c r="B28" s="49"/>
      <c r="C28" s="29" t="s">
        <v>28</v>
      </c>
      <c r="D28" s="30" t="s">
        <v>57</v>
      </c>
      <c r="E28" s="29" t="n">
        <v>40</v>
      </c>
      <c r="F28" s="35" t="n">
        <f aca="false">E28/B26</f>
        <v>0.303030303030303</v>
      </c>
      <c r="G28" s="36" t="n">
        <f aca="false">C6*F28</f>
        <v>0.757575757575758</v>
      </c>
      <c r="H28" s="37"/>
      <c r="I28" s="38" t="str">
        <f aca="false">IF(H28="","",G28)</f>
        <v/>
      </c>
      <c r="J28" s="26" t="s">
        <v>24</v>
      </c>
      <c r="K28" s="27" t="n">
        <f aca="false">F28</f>
        <v>0.303030303030303</v>
      </c>
      <c r="L28" s="23" t="n">
        <f aca="false">$C$6*K28</f>
        <v>0.757575757575758</v>
      </c>
      <c r="M28" s="24"/>
      <c r="N28" s="24" t="str">
        <f aca="false">IF(M28="","",L28)</f>
        <v/>
      </c>
      <c r="O28" s="28" t="s">
        <v>58</v>
      </c>
      <c r="Q28" s="7"/>
    </row>
    <row r="29" customFormat="false" ht="13.8" hidden="false" customHeight="false" outlineLevel="0" collapsed="false">
      <c r="A29" s="48"/>
      <c r="B29" s="49"/>
      <c r="C29" s="40" t="s">
        <v>34</v>
      </c>
      <c r="D29" s="41" t="s">
        <v>59</v>
      </c>
      <c r="E29" s="40" t="n">
        <v>24</v>
      </c>
      <c r="F29" s="42" t="n">
        <f aca="false">E29/B26</f>
        <v>0.181818181818182</v>
      </c>
      <c r="G29" s="43" t="n">
        <f aca="false">C6*F29</f>
        <v>0.454545454545455</v>
      </c>
      <c r="H29" s="44"/>
      <c r="I29" s="45" t="str">
        <f aca="false">IF(H29="","",G29)</f>
        <v/>
      </c>
      <c r="J29" s="46" t="s">
        <v>24</v>
      </c>
      <c r="K29" s="58" t="n">
        <f aca="false">F29</f>
        <v>0.181818181818182</v>
      </c>
      <c r="L29" s="23" t="n">
        <f aca="false">$C$6*K29</f>
        <v>0.454545454545455</v>
      </c>
      <c r="M29" s="24"/>
      <c r="N29" s="24" t="str">
        <f aca="false">IF(M29="","",L29)</f>
        <v/>
      </c>
      <c r="O29" s="47" t="s">
        <v>60</v>
      </c>
      <c r="Q29" s="7"/>
    </row>
    <row r="30" customFormat="false" ht="14.25" hidden="false" customHeight="true" outlineLevel="0" collapsed="false">
      <c r="A30" s="48" t="s">
        <v>61</v>
      </c>
      <c r="B30" s="49" t="n">
        <f aca="false">SUM(E30:E36)</f>
        <v>99</v>
      </c>
      <c r="C30" s="59" t="s">
        <v>22</v>
      </c>
      <c r="D30" s="51" t="s">
        <v>62</v>
      </c>
      <c r="E30" s="50" t="n">
        <v>45</v>
      </c>
      <c r="F30" s="17" t="n">
        <f aca="false">E30/B30</f>
        <v>0.454545454545455</v>
      </c>
      <c r="G30" s="52" t="n">
        <f aca="false">C6*F30</f>
        <v>1.13636363636364</v>
      </c>
      <c r="H30" s="53"/>
      <c r="I30" s="54" t="str">
        <f aca="false">IF(H30="","",G30)</f>
        <v/>
      </c>
      <c r="J30" s="55" t="s">
        <v>24</v>
      </c>
      <c r="K30" s="56" t="n">
        <f aca="false">F30/3</f>
        <v>0.151515151515152</v>
      </c>
      <c r="L30" s="23" t="n">
        <f aca="false">$C$6*K30</f>
        <v>0.378787878787879</v>
      </c>
      <c r="M30" s="24"/>
      <c r="N30" s="24" t="str">
        <f aca="false">IF(M30="","",L30)</f>
        <v/>
      </c>
      <c r="O30" s="57" t="s">
        <v>63</v>
      </c>
      <c r="Q30" s="7"/>
    </row>
    <row r="31" customFormat="false" ht="13.8" hidden="false" customHeight="false" outlineLevel="0" collapsed="false">
      <c r="A31" s="48"/>
      <c r="B31" s="49"/>
      <c r="C31" s="59"/>
      <c r="D31" s="51"/>
      <c r="E31" s="50"/>
      <c r="F31" s="17"/>
      <c r="G31" s="52"/>
      <c r="H31" s="53"/>
      <c r="I31" s="54"/>
      <c r="J31" s="26" t="s">
        <v>26</v>
      </c>
      <c r="K31" s="27" t="n">
        <f aca="false">K30</f>
        <v>0.151515151515152</v>
      </c>
      <c r="L31" s="23" t="n">
        <f aca="false">$C$6*K31</f>
        <v>0.378787878787879</v>
      </c>
      <c r="M31" s="24"/>
      <c r="N31" s="24" t="str">
        <f aca="false">IF(M31="","",L31)</f>
        <v/>
      </c>
      <c r="O31" s="28" t="s">
        <v>64</v>
      </c>
      <c r="Q31" s="7"/>
    </row>
    <row r="32" customFormat="false" ht="13.8" hidden="false" customHeight="false" outlineLevel="0" collapsed="false">
      <c r="A32" s="48"/>
      <c r="B32" s="49"/>
      <c r="C32" s="59"/>
      <c r="D32" s="51"/>
      <c r="E32" s="50"/>
      <c r="F32" s="17"/>
      <c r="G32" s="52"/>
      <c r="H32" s="53"/>
      <c r="I32" s="54"/>
      <c r="J32" s="26" t="s">
        <v>32</v>
      </c>
      <c r="K32" s="27" t="n">
        <f aca="false">K31</f>
        <v>0.151515151515152</v>
      </c>
      <c r="L32" s="23" t="n">
        <f aca="false">$C$6*K32</f>
        <v>0.378787878787879</v>
      </c>
      <c r="M32" s="24"/>
      <c r="N32" s="24" t="str">
        <f aca="false">IF(M32="","",L32)</f>
        <v/>
      </c>
      <c r="O32" s="28" t="s">
        <v>65</v>
      </c>
      <c r="Q32" s="7"/>
    </row>
    <row r="33" customFormat="false" ht="13.8" hidden="false" customHeight="false" outlineLevel="0" collapsed="false">
      <c r="A33" s="48"/>
      <c r="B33" s="49"/>
      <c r="C33" s="60" t="s">
        <v>28</v>
      </c>
      <c r="D33" s="30" t="s">
        <v>66</v>
      </c>
      <c r="E33" s="29" t="n">
        <v>27</v>
      </c>
      <c r="F33" s="35" t="n">
        <f aca="false">E33/B30</f>
        <v>0.272727272727273</v>
      </c>
      <c r="G33" s="36" t="n">
        <f aca="false">C6*F33</f>
        <v>0.681818181818182</v>
      </c>
      <c r="H33" s="37"/>
      <c r="I33" s="38" t="str">
        <f aca="false">IF(H33="","",G33)</f>
        <v/>
      </c>
      <c r="J33" s="26" t="s">
        <v>24</v>
      </c>
      <c r="K33" s="56" t="n">
        <f aca="false">F33/3</f>
        <v>0.0909090909090909</v>
      </c>
      <c r="L33" s="23" t="n">
        <f aca="false">$C$6*K33</f>
        <v>0.227272727272727</v>
      </c>
      <c r="M33" s="24"/>
      <c r="N33" s="24" t="str">
        <f aca="false">IF(M33="","",L33)</f>
        <v/>
      </c>
      <c r="O33" s="28" t="s">
        <v>67</v>
      </c>
      <c r="Q33" s="7"/>
    </row>
    <row r="34" customFormat="false" ht="13.8" hidden="false" customHeight="false" outlineLevel="0" collapsed="false">
      <c r="A34" s="48"/>
      <c r="B34" s="49"/>
      <c r="C34" s="60"/>
      <c r="D34" s="30"/>
      <c r="E34" s="29"/>
      <c r="F34" s="35"/>
      <c r="G34" s="36"/>
      <c r="H34" s="37"/>
      <c r="I34" s="38"/>
      <c r="J34" s="26" t="s">
        <v>26</v>
      </c>
      <c r="K34" s="27" t="n">
        <f aca="false">K33</f>
        <v>0.0909090909090909</v>
      </c>
      <c r="L34" s="23" t="n">
        <f aca="false">$C$6*K34</f>
        <v>0.227272727272727</v>
      </c>
      <c r="M34" s="24"/>
      <c r="N34" s="24" t="str">
        <f aca="false">IF(M34="","",L34)</f>
        <v/>
      </c>
      <c r="O34" s="28" t="s">
        <v>68</v>
      </c>
      <c r="Q34" s="7"/>
    </row>
    <row r="35" customFormat="false" ht="13.8" hidden="false" customHeight="false" outlineLevel="0" collapsed="false">
      <c r="A35" s="48"/>
      <c r="B35" s="49"/>
      <c r="C35" s="60"/>
      <c r="D35" s="30"/>
      <c r="E35" s="29"/>
      <c r="F35" s="35"/>
      <c r="G35" s="36"/>
      <c r="H35" s="37"/>
      <c r="I35" s="38"/>
      <c r="J35" s="26" t="s">
        <v>32</v>
      </c>
      <c r="K35" s="27" t="n">
        <f aca="false">K34</f>
        <v>0.0909090909090909</v>
      </c>
      <c r="L35" s="23" t="n">
        <f aca="false">$C$6*K35</f>
        <v>0.227272727272727</v>
      </c>
      <c r="M35" s="24"/>
      <c r="N35" s="24" t="str">
        <f aca="false">IF(M35="","",L35)</f>
        <v/>
      </c>
      <c r="O35" s="28" t="s">
        <v>69</v>
      </c>
      <c r="Q35" s="7"/>
    </row>
    <row r="36" customFormat="false" ht="21" hidden="false" customHeight="true" outlineLevel="0" collapsed="false">
      <c r="A36" s="48"/>
      <c r="B36" s="49"/>
      <c r="C36" s="61" t="s">
        <v>34</v>
      </c>
      <c r="D36" s="41" t="s">
        <v>70</v>
      </c>
      <c r="E36" s="40" t="n">
        <v>27</v>
      </c>
      <c r="F36" s="42" t="n">
        <f aca="false">E36/B30</f>
        <v>0.272727272727273</v>
      </c>
      <c r="G36" s="43" t="n">
        <f aca="false">C6*F36</f>
        <v>0.681818181818182</v>
      </c>
      <c r="H36" s="44"/>
      <c r="I36" s="45" t="str">
        <f aca="false">IF(H36="","",G36)</f>
        <v/>
      </c>
      <c r="J36" s="46" t="s">
        <v>24</v>
      </c>
      <c r="K36" s="58" t="n">
        <f aca="false">F36</f>
        <v>0.272727272727273</v>
      </c>
      <c r="L36" s="23" t="n">
        <f aca="false">$C$6*K36</f>
        <v>0.681818181818182</v>
      </c>
      <c r="M36" s="24"/>
      <c r="N36" s="24" t="str">
        <f aca="false">IF(M36="","",L36)</f>
        <v/>
      </c>
      <c r="O36" s="47" t="s">
        <v>71</v>
      </c>
      <c r="Q36" s="7"/>
    </row>
    <row r="37" customFormat="false" ht="22.5" hidden="false" customHeight="true" outlineLevel="0" collapsed="false">
      <c r="A37" s="62" t="s">
        <v>72</v>
      </c>
      <c r="B37" s="63" t="n">
        <f aca="false">SUM(E37:E41)</f>
        <v>66</v>
      </c>
      <c r="C37" s="64" t="s">
        <v>22</v>
      </c>
      <c r="D37" s="51" t="s">
        <v>73</v>
      </c>
      <c r="E37" s="50" t="n">
        <v>22</v>
      </c>
      <c r="F37" s="65" t="n">
        <f aca="false">E37/B37</f>
        <v>0.333333333333333</v>
      </c>
      <c r="G37" s="66" t="n">
        <f aca="false">C6*F37</f>
        <v>0.833333333333333</v>
      </c>
      <c r="H37" s="67"/>
      <c r="I37" s="68" t="str">
        <f aca="false">IF(H37="","",G37)</f>
        <v/>
      </c>
      <c r="J37" s="55" t="s">
        <v>24</v>
      </c>
      <c r="K37" s="56" t="n">
        <f aca="false">F37</f>
        <v>0.333333333333333</v>
      </c>
      <c r="L37" s="23" t="n">
        <f aca="false">$C$6*K37</f>
        <v>0.833333333333333</v>
      </c>
      <c r="M37" s="24"/>
      <c r="N37" s="24" t="str">
        <f aca="false">IF(M37="","",L37)</f>
        <v/>
      </c>
      <c r="O37" s="57" t="s">
        <v>74</v>
      </c>
      <c r="Q37" s="7"/>
    </row>
    <row r="38" customFormat="false" ht="13.8" hidden="false" customHeight="false" outlineLevel="0" collapsed="false">
      <c r="A38" s="62"/>
      <c r="B38" s="63"/>
      <c r="C38" s="60" t="s">
        <v>28</v>
      </c>
      <c r="D38" s="30" t="s">
        <v>75</v>
      </c>
      <c r="E38" s="29" t="n">
        <v>22</v>
      </c>
      <c r="F38" s="35" t="n">
        <f aca="false">E38/B37</f>
        <v>0.333333333333333</v>
      </c>
      <c r="G38" s="36" t="n">
        <f aca="false">C6*F38</f>
        <v>0.833333333333333</v>
      </c>
      <c r="H38" s="37"/>
      <c r="I38" s="38" t="str">
        <f aca="false">IF(H38="","",G38)</f>
        <v/>
      </c>
      <c r="J38" s="26" t="s">
        <v>24</v>
      </c>
      <c r="K38" s="27" t="n">
        <f aca="false">F38/2</f>
        <v>0.166666666666667</v>
      </c>
      <c r="L38" s="23" t="n">
        <f aca="false">$C$6*K38</f>
        <v>0.416666666666667</v>
      </c>
      <c r="M38" s="24"/>
      <c r="N38" s="24" t="str">
        <f aca="false">IF(M38="","",L38)</f>
        <v/>
      </c>
      <c r="O38" s="28" t="s">
        <v>76</v>
      </c>
      <c r="Q38" s="7"/>
    </row>
    <row r="39" customFormat="false" ht="13.8" hidden="false" customHeight="false" outlineLevel="0" collapsed="false">
      <c r="A39" s="62"/>
      <c r="B39" s="63"/>
      <c r="C39" s="60"/>
      <c r="D39" s="30"/>
      <c r="E39" s="29"/>
      <c r="F39" s="35"/>
      <c r="G39" s="36"/>
      <c r="H39" s="37"/>
      <c r="I39" s="38"/>
      <c r="J39" s="26" t="s">
        <v>26</v>
      </c>
      <c r="K39" s="27" t="n">
        <f aca="false">K38</f>
        <v>0.166666666666667</v>
      </c>
      <c r="L39" s="23" t="n">
        <f aca="false">$C$6*K39</f>
        <v>0.416666666666667</v>
      </c>
      <c r="M39" s="24"/>
      <c r="N39" s="24" t="str">
        <f aca="false">IF(M39="","",L39)</f>
        <v/>
      </c>
      <c r="O39" s="28" t="s">
        <v>77</v>
      </c>
      <c r="Q39" s="7"/>
    </row>
    <row r="40" customFormat="false" ht="13.8" hidden="false" customHeight="false" outlineLevel="0" collapsed="false">
      <c r="A40" s="62"/>
      <c r="B40" s="63"/>
      <c r="C40" s="69" t="s">
        <v>34</v>
      </c>
      <c r="D40" s="70" t="s">
        <v>78</v>
      </c>
      <c r="E40" s="71" t="n">
        <v>22</v>
      </c>
      <c r="F40" s="42" t="n">
        <f aca="false">E40/B37</f>
        <v>0.333333333333333</v>
      </c>
      <c r="G40" s="43" t="n">
        <f aca="false">C6*F40</f>
        <v>0.833333333333333</v>
      </c>
      <c r="H40" s="44"/>
      <c r="I40" s="45" t="str">
        <f aca="false">IF(H40="","",G40)</f>
        <v/>
      </c>
      <c r="J40" s="26" t="s">
        <v>24</v>
      </c>
      <c r="K40" s="27" t="n">
        <f aca="false">F40/2</f>
        <v>0.166666666666667</v>
      </c>
      <c r="L40" s="23" t="n">
        <f aca="false">$C$6*K40</f>
        <v>0.416666666666667</v>
      </c>
      <c r="M40" s="24"/>
      <c r="N40" s="24" t="str">
        <f aca="false">IF(M40="","",L40)</f>
        <v/>
      </c>
      <c r="O40" s="28" t="s">
        <v>79</v>
      </c>
      <c r="Q40" s="7"/>
    </row>
    <row r="41" customFormat="false" ht="13.8" hidden="false" customHeight="false" outlineLevel="0" collapsed="false">
      <c r="A41" s="62"/>
      <c r="B41" s="63"/>
      <c r="C41" s="69"/>
      <c r="D41" s="70"/>
      <c r="E41" s="71"/>
      <c r="F41" s="42"/>
      <c r="G41" s="43"/>
      <c r="H41" s="44"/>
      <c r="I41" s="45"/>
      <c r="J41" s="72" t="s">
        <v>26</v>
      </c>
      <c r="K41" s="73" t="n">
        <f aca="false">K40</f>
        <v>0.166666666666667</v>
      </c>
      <c r="L41" s="23" t="n">
        <f aca="false">$C$6*K41</f>
        <v>0.416666666666667</v>
      </c>
      <c r="M41" s="24"/>
      <c r="N41" s="24" t="str">
        <f aca="false">IF(M41="","",L41)</f>
        <v/>
      </c>
      <c r="O41" s="74" t="s">
        <v>80</v>
      </c>
      <c r="Q41" s="7"/>
    </row>
    <row r="42" customFormat="false" ht="14.25" hidden="false" customHeight="true" outlineLevel="0" collapsed="false">
      <c r="A42" s="75" t="s">
        <v>81</v>
      </c>
      <c r="B42" s="76" t="n">
        <f aca="false">SUM(E42:E48)</f>
        <v>99</v>
      </c>
      <c r="C42" s="77" t="s">
        <v>22</v>
      </c>
      <c r="D42" s="16" t="s">
        <v>82</v>
      </c>
      <c r="E42" s="77" t="n">
        <v>70</v>
      </c>
      <c r="F42" s="17" t="n">
        <f aca="false">E42/B42</f>
        <v>0.707070707070707</v>
      </c>
      <c r="G42" s="52" t="n">
        <f aca="false">C6*F42</f>
        <v>1.76767676767677</v>
      </c>
      <c r="H42" s="53"/>
      <c r="I42" s="54" t="str">
        <f aca="false">IF(H42="","",G42)</f>
        <v/>
      </c>
      <c r="J42" s="21" t="s">
        <v>24</v>
      </c>
      <c r="K42" s="22" t="n">
        <f aca="false">F42/5</f>
        <v>0.141414141414141</v>
      </c>
      <c r="L42" s="23" t="n">
        <f aca="false">$C$6*K42</f>
        <v>0.353535353535354</v>
      </c>
      <c r="M42" s="24"/>
      <c r="N42" s="24" t="str">
        <f aca="false">IF(M42="","",L42)</f>
        <v/>
      </c>
      <c r="O42" s="25" t="s">
        <v>83</v>
      </c>
      <c r="Q42" s="7"/>
    </row>
    <row r="43" customFormat="false" ht="13.8" hidden="false" customHeight="false" outlineLevel="0" collapsed="false">
      <c r="A43" s="75"/>
      <c r="B43" s="76"/>
      <c r="C43" s="77"/>
      <c r="D43" s="16"/>
      <c r="E43" s="77"/>
      <c r="F43" s="17"/>
      <c r="G43" s="52"/>
      <c r="H43" s="53"/>
      <c r="I43" s="54"/>
      <c r="J43" s="26" t="s">
        <v>26</v>
      </c>
      <c r="K43" s="27" t="n">
        <f aca="false">F42/5</f>
        <v>0.141414141414141</v>
      </c>
      <c r="L43" s="23" t="n">
        <f aca="false">$C$6*K43</f>
        <v>0.353535353535354</v>
      </c>
      <c r="M43" s="24"/>
      <c r="N43" s="24" t="str">
        <f aca="false">IF(M43="","",L43)</f>
        <v/>
      </c>
      <c r="O43" s="28" t="s">
        <v>84</v>
      </c>
      <c r="Q43" s="7"/>
    </row>
    <row r="44" customFormat="false" ht="13.8" hidden="false" customHeight="false" outlineLevel="0" collapsed="false">
      <c r="A44" s="75"/>
      <c r="B44" s="76"/>
      <c r="C44" s="77"/>
      <c r="D44" s="16"/>
      <c r="E44" s="77"/>
      <c r="F44" s="17"/>
      <c r="G44" s="52"/>
      <c r="H44" s="53"/>
      <c r="I44" s="54"/>
      <c r="J44" s="26" t="s">
        <v>32</v>
      </c>
      <c r="K44" s="27" t="n">
        <f aca="false">F42/5</f>
        <v>0.141414141414141</v>
      </c>
      <c r="L44" s="23" t="n">
        <f aca="false">$C$6*K44</f>
        <v>0.353535353535354</v>
      </c>
      <c r="M44" s="24"/>
      <c r="N44" s="24" t="str">
        <f aca="false">IF(M44="","",L44)</f>
        <v/>
      </c>
      <c r="O44" s="28" t="s">
        <v>85</v>
      </c>
      <c r="Q44" s="7"/>
    </row>
    <row r="45" customFormat="false" ht="13.8" hidden="false" customHeight="false" outlineLevel="0" collapsed="false">
      <c r="A45" s="75"/>
      <c r="B45" s="76"/>
      <c r="C45" s="77"/>
      <c r="D45" s="16"/>
      <c r="E45" s="77"/>
      <c r="F45" s="17"/>
      <c r="G45" s="52"/>
      <c r="H45" s="53"/>
      <c r="I45" s="54"/>
      <c r="J45" s="26" t="s">
        <v>86</v>
      </c>
      <c r="K45" s="27" t="n">
        <f aca="false">F42/5</f>
        <v>0.141414141414141</v>
      </c>
      <c r="L45" s="23" t="n">
        <f aca="false">$C$6*K45</f>
        <v>0.353535353535354</v>
      </c>
      <c r="M45" s="24"/>
      <c r="N45" s="24" t="str">
        <f aca="false">IF(M45="","",L45)</f>
        <v/>
      </c>
      <c r="O45" s="28" t="s">
        <v>87</v>
      </c>
      <c r="Q45" s="7"/>
    </row>
    <row r="46" customFormat="false" ht="13.8" hidden="false" customHeight="false" outlineLevel="0" collapsed="false">
      <c r="A46" s="75"/>
      <c r="B46" s="76"/>
      <c r="C46" s="77"/>
      <c r="D46" s="16"/>
      <c r="E46" s="77"/>
      <c r="F46" s="17"/>
      <c r="G46" s="52"/>
      <c r="H46" s="53"/>
      <c r="I46" s="54"/>
      <c r="J46" s="26" t="s">
        <v>88</v>
      </c>
      <c r="K46" s="27" t="n">
        <f aca="false">F42/5</f>
        <v>0.141414141414141</v>
      </c>
      <c r="L46" s="23" t="n">
        <f aca="false">$C$6*K46</f>
        <v>0.353535353535354</v>
      </c>
      <c r="M46" s="24"/>
      <c r="N46" s="24" t="str">
        <f aca="false">IF(M46="","",L46)</f>
        <v/>
      </c>
      <c r="O46" s="28" t="s">
        <v>89</v>
      </c>
      <c r="Q46" s="7"/>
    </row>
    <row r="47" customFormat="false" ht="13.8" hidden="false" customHeight="false" outlineLevel="0" collapsed="false">
      <c r="A47" s="75"/>
      <c r="B47" s="76"/>
      <c r="C47" s="71" t="s">
        <v>28</v>
      </c>
      <c r="D47" s="70" t="s">
        <v>90</v>
      </c>
      <c r="E47" s="78" t="n">
        <v>29</v>
      </c>
      <c r="F47" s="42" t="n">
        <f aca="false">E47/B42</f>
        <v>0.292929292929293</v>
      </c>
      <c r="G47" s="43" t="n">
        <f aca="false">C6*F47</f>
        <v>0.732323232323232</v>
      </c>
      <c r="H47" s="44"/>
      <c r="I47" s="45" t="str">
        <f aca="false">IF(H47="","",G47)</f>
        <v/>
      </c>
      <c r="J47" s="26" t="s">
        <v>24</v>
      </c>
      <c r="K47" s="27" t="n">
        <f aca="false">F47/2</f>
        <v>0.146464646464646</v>
      </c>
      <c r="L47" s="23" t="n">
        <f aca="false">$C$6*K47</f>
        <v>0.366161616161616</v>
      </c>
      <c r="M47" s="24"/>
      <c r="N47" s="24" t="str">
        <f aca="false">IF(M47="","",L47)</f>
        <v/>
      </c>
      <c r="O47" s="28" t="s">
        <v>91</v>
      </c>
      <c r="Q47" s="7"/>
    </row>
    <row r="48" customFormat="false" ht="13.8" hidden="false" customHeight="false" outlineLevel="0" collapsed="false">
      <c r="A48" s="75"/>
      <c r="B48" s="76"/>
      <c r="C48" s="71"/>
      <c r="D48" s="70"/>
      <c r="E48" s="78"/>
      <c r="F48" s="42"/>
      <c r="G48" s="43"/>
      <c r="H48" s="44"/>
      <c r="I48" s="45"/>
      <c r="J48" s="72" t="s">
        <v>26</v>
      </c>
      <c r="K48" s="73" t="n">
        <f aca="false">F47/2</f>
        <v>0.146464646464646</v>
      </c>
      <c r="L48" s="23" t="n">
        <f aca="false">$C$6*K48</f>
        <v>0.366161616161616</v>
      </c>
      <c r="M48" s="24"/>
      <c r="N48" s="24" t="str">
        <f aca="false">IF(M48="","",L48)</f>
        <v/>
      </c>
      <c r="O48" s="74" t="s">
        <v>92</v>
      </c>
      <c r="Q48" s="7"/>
    </row>
    <row r="49" customFormat="false" ht="13.8" hidden="false" customHeight="true" outlineLevel="0" collapsed="false">
      <c r="A49" s="79" t="s">
        <v>93</v>
      </c>
      <c r="B49" s="80" t="n">
        <f aca="false">SUM(E49:E55)</f>
        <v>132</v>
      </c>
      <c r="C49" s="15" t="s">
        <v>22</v>
      </c>
      <c r="D49" s="16" t="s">
        <v>94</v>
      </c>
      <c r="E49" s="77" t="n">
        <v>44</v>
      </c>
      <c r="F49" s="17" t="n">
        <f aca="false">E49/B49</f>
        <v>0.333333333333333</v>
      </c>
      <c r="G49" s="52" t="n">
        <f aca="false">C6*F49</f>
        <v>0.833333333333333</v>
      </c>
      <c r="H49" s="53"/>
      <c r="I49" s="54" t="str">
        <f aca="false">IF(H49="","",G49)</f>
        <v/>
      </c>
      <c r="J49" s="21" t="s">
        <v>24</v>
      </c>
      <c r="K49" s="22" t="n">
        <f aca="false">F49/2</f>
        <v>0.166666666666667</v>
      </c>
      <c r="L49" s="23" t="n">
        <f aca="false">$C$6*K49</f>
        <v>0.416666666666667</v>
      </c>
      <c r="M49" s="24"/>
      <c r="N49" s="24" t="str">
        <f aca="false">IF(M49="","",L49)</f>
        <v/>
      </c>
      <c r="O49" s="25" t="s">
        <v>95</v>
      </c>
      <c r="Q49" s="7"/>
    </row>
    <row r="50" customFormat="false" ht="13.8" hidden="false" customHeight="false" outlineLevel="0" collapsed="false">
      <c r="A50" s="79"/>
      <c r="B50" s="80"/>
      <c r="C50" s="15"/>
      <c r="D50" s="16"/>
      <c r="E50" s="77"/>
      <c r="F50" s="17"/>
      <c r="G50" s="52"/>
      <c r="H50" s="53"/>
      <c r="I50" s="54"/>
      <c r="J50" s="26" t="s">
        <v>26</v>
      </c>
      <c r="K50" s="27" t="n">
        <f aca="false">K49</f>
        <v>0.166666666666667</v>
      </c>
      <c r="L50" s="23" t="n">
        <f aca="false">$C$6*K50</f>
        <v>0.416666666666667</v>
      </c>
      <c r="M50" s="24"/>
      <c r="N50" s="24" t="str">
        <f aca="false">IF(M50="","",L50)</f>
        <v/>
      </c>
      <c r="O50" s="28" t="s">
        <v>96</v>
      </c>
      <c r="Q50" s="7"/>
    </row>
    <row r="51" customFormat="false" ht="11.25" hidden="false" customHeight="true" outlineLevel="0" collapsed="false">
      <c r="A51" s="79"/>
      <c r="B51" s="80"/>
      <c r="C51" s="29" t="s">
        <v>28</v>
      </c>
      <c r="D51" s="30" t="s">
        <v>97</v>
      </c>
      <c r="E51" s="29" t="n">
        <v>44</v>
      </c>
      <c r="F51" s="35" t="n">
        <f aca="false">E51/B49</f>
        <v>0.333333333333333</v>
      </c>
      <c r="G51" s="36" t="n">
        <f aca="false">C6*F51</f>
        <v>0.833333333333333</v>
      </c>
      <c r="H51" s="37"/>
      <c r="I51" s="38" t="str">
        <f aca="false">IF(H51="","",G51)</f>
        <v/>
      </c>
      <c r="J51" s="26" t="s">
        <v>24</v>
      </c>
      <c r="K51" s="27" t="n">
        <f aca="false">F51/2</f>
        <v>0.166666666666667</v>
      </c>
      <c r="L51" s="23" t="n">
        <f aca="false">$C$6*K51</f>
        <v>0.416666666666667</v>
      </c>
      <c r="M51" s="24"/>
      <c r="N51" s="24" t="str">
        <f aca="false">IF(M51="","",L51)</f>
        <v/>
      </c>
      <c r="O51" s="28" t="s">
        <v>98</v>
      </c>
      <c r="Q51" s="7"/>
    </row>
    <row r="52" customFormat="false" ht="13.8" hidden="false" customHeight="false" outlineLevel="0" collapsed="false">
      <c r="A52" s="79"/>
      <c r="B52" s="80"/>
      <c r="C52" s="29"/>
      <c r="D52" s="30"/>
      <c r="E52" s="29"/>
      <c r="F52" s="35"/>
      <c r="G52" s="36"/>
      <c r="H52" s="37"/>
      <c r="I52" s="38"/>
      <c r="J52" s="26" t="s">
        <v>26</v>
      </c>
      <c r="K52" s="27" t="n">
        <f aca="false">K51</f>
        <v>0.166666666666667</v>
      </c>
      <c r="L52" s="23" t="n">
        <f aca="false">$C$6*K52</f>
        <v>0.416666666666667</v>
      </c>
      <c r="M52" s="24"/>
      <c r="N52" s="24" t="str">
        <f aca="false">IF(M52="","",L52)</f>
        <v/>
      </c>
      <c r="O52" s="28" t="s">
        <v>99</v>
      </c>
      <c r="Q52" s="7"/>
    </row>
    <row r="53" customFormat="false" ht="13.8" hidden="false" customHeight="false" outlineLevel="0" collapsed="false">
      <c r="A53" s="79"/>
      <c r="B53" s="80"/>
      <c r="C53" s="71" t="s">
        <v>34</v>
      </c>
      <c r="D53" s="70" t="s">
        <v>100</v>
      </c>
      <c r="E53" s="71" t="n">
        <v>44</v>
      </c>
      <c r="F53" s="42" t="n">
        <f aca="false">E53/B49</f>
        <v>0.333333333333333</v>
      </c>
      <c r="G53" s="43" t="n">
        <f aca="false">C6*F53</f>
        <v>0.833333333333333</v>
      </c>
      <c r="H53" s="44"/>
      <c r="I53" s="45" t="str">
        <f aca="false">IF(H53="","",G53)</f>
        <v/>
      </c>
      <c r="J53" s="81" t="s">
        <v>24</v>
      </c>
      <c r="K53" s="27" t="n">
        <f aca="false">F53/3</f>
        <v>0.111111111111111</v>
      </c>
      <c r="L53" s="23" t="n">
        <f aca="false">$C$6*K53</f>
        <v>0.277777777777778</v>
      </c>
      <c r="M53" s="24"/>
      <c r="N53" s="24" t="str">
        <f aca="false">IF(M53="","",L53)</f>
        <v/>
      </c>
      <c r="O53" s="28" t="s">
        <v>101</v>
      </c>
      <c r="Q53" s="7"/>
    </row>
    <row r="54" customFormat="false" ht="13.8" hidden="false" customHeight="false" outlineLevel="0" collapsed="false">
      <c r="A54" s="79"/>
      <c r="B54" s="80"/>
      <c r="C54" s="71"/>
      <c r="D54" s="70"/>
      <c r="E54" s="71"/>
      <c r="F54" s="42"/>
      <c r="G54" s="43"/>
      <c r="H54" s="44"/>
      <c r="I54" s="45"/>
      <c r="J54" s="81" t="s">
        <v>26</v>
      </c>
      <c r="K54" s="27" t="n">
        <f aca="false">K53</f>
        <v>0.111111111111111</v>
      </c>
      <c r="L54" s="23" t="n">
        <f aca="false">$C$6*K54</f>
        <v>0.277777777777778</v>
      </c>
      <c r="M54" s="24"/>
      <c r="N54" s="24" t="str">
        <f aca="false">IF(M54="","",L54)</f>
        <v/>
      </c>
      <c r="O54" s="28" t="s">
        <v>102</v>
      </c>
      <c r="Q54" s="7"/>
    </row>
    <row r="55" customFormat="false" ht="13.8" hidden="false" customHeight="false" outlineLevel="0" collapsed="false">
      <c r="A55" s="79"/>
      <c r="B55" s="80"/>
      <c r="C55" s="71"/>
      <c r="D55" s="70"/>
      <c r="E55" s="71"/>
      <c r="F55" s="42"/>
      <c r="G55" s="43"/>
      <c r="H55" s="44"/>
      <c r="I55" s="45"/>
      <c r="J55" s="72" t="s">
        <v>32</v>
      </c>
      <c r="K55" s="73" t="n">
        <f aca="false">K54</f>
        <v>0.111111111111111</v>
      </c>
      <c r="L55" s="23" t="n">
        <f aca="false">$C$6*K55</f>
        <v>0.277777777777778</v>
      </c>
      <c r="M55" s="24"/>
      <c r="N55" s="24" t="str">
        <f aca="false">IF(M55="","",L55)</f>
        <v/>
      </c>
      <c r="O55" s="74" t="s">
        <v>103</v>
      </c>
      <c r="Q55" s="7"/>
    </row>
    <row r="56" customFormat="false" ht="14.25" hidden="false" customHeight="true" outlineLevel="0" collapsed="false">
      <c r="A56" s="79" t="s">
        <v>104</v>
      </c>
      <c r="B56" s="82" t="n">
        <f aca="false">SUM(E56:E63)</f>
        <v>99</v>
      </c>
      <c r="C56" s="83" t="s">
        <v>22</v>
      </c>
      <c r="D56" s="16" t="s">
        <v>105</v>
      </c>
      <c r="E56" s="83" t="n">
        <v>25</v>
      </c>
      <c r="F56" s="84" t="n">
        <f aca="false">E56/B56</f>
        <v>0.252525252525253</v>
      </c>
      <c r="G56" s="85" t="n">
        <f aca="false">C6*F56</f>
        <v>0.631313131313131</v>
      </c>
      <c r="H56" s="86"/>
      <c r="I56" s="87" t="str">
        <f aca="false">IF(H56="","",G56)</f>
        <v/>
      </c>
      <c r="J56" s="88" t="s">
        <v>24</v>
      </c>
      <c r="K56" s="89" t="n">
        <f aca="false">F56/2</f>
        <v>0.126262626262626</v>
      </c>
      <c r="L56" s="23" t="n">
        <f aca="false">$C$6*K56</f>
        <v>0.315656565656566</v>
      </c>
      <c r="M56" s="24"/>
      <c r="N56" s="24" t="str">
        <f aca="false">IF(M56="","",L56)</f>
        <v/>
      </c>
      <c r="O56" s="25" t="s">
        <v>106</v>
      </c>
      <c r="Q56" s="7"/>
    </row>
    <row r="57" customFormat="false" ht="13.8" hidden="false" customHeight="false" outlineLevel="0" collapsed="false">
      <c r="A57" s="79"/>
      <c r="B57" s="82"/>
      <c r="C57" s="83"/>
      <c r="D57" s="16"/>
      <c r="E57" s="83"/>
      <c r="F57" s="84"/>
      <c r="G57" s="85"/>
      <c r="H57" s="86"/>
      <c r="I57" s="87"/>
      <c r="J57" s="90" t="s">
        <v>26</v>
      </c>
      <c r="K57" s="91" t="n">
        <f aca="false">K56</f>
        <v>0.126262626262626</v>
      </c>
      <c r="L57" s="23" t="n">
        <f aca="false">$C$6*K57</f>
        <v>0.315656565656566</v>
      </c>
      <c r="M57" s="24"/>
      <c r="N57" s="24" t="str">
        <f aca="false">IF(M57="","",L57)</f>
        <v/>
      </c>
      <c r="O57" s="28" t="s">
        <v>107</v>
      </c>
      <c r="Q57" s="7"/>
    </row>
    <row r="58" customFormat="false" ht="13.8" hidden="false" customHeight="false" outlineLevel="0" collapsed="false">
      <c r="A58" s="79"/>
      <c r="B58" s="82"/>
      <c r="C58" s="92" t="s">
        <v>28</v>
      </c>
      <c r="D58" s="30" t="s">
        <v>108</v>
      </c>
      <c r="E58" s="92" t="n">
        <v>25</v>
      </c>
      <c r="F58" s="93" t="n">
        <f aca="false">E58/B56</f>
        <v>0.252525252525253</v>
      </c>
      <c r="G58" s="94" t="n">
        <f aca="false">C6*F58</f>
        <v>0.631313131313131</v>
      </c>
      <c r="H58" s="95"/>
      <c r="I58" s="96" t="str">
        <f aca="false">IF(H58="","",G58)</f>
        <v/>
      </c>
      <c r="J58" s="90" t="s">
        <v>24</v>
      </c>
      <c r="K58" s="91" t="n">
        <f aca="false">F58/2</f>
        <v>0.126262626262626</v>
      </c>
      <c r="L58" s="23" t="n">
        <f aca="false">$C$6*K58</f>
        <v>0.315656565656566</v>
      </c>
      <c r="M58" s="24"/>
      <c r="N58" s="24" t="str">
        <f aca="false">IF(M58="","",L58)</f>
        <v/>
      </c>
      <c r="O58" s="28" t="s">
        <v>109</v>
      </c>
      <c r="Q58" s="7"/>
    </row>
    <row r="59" customFormat="false" ht="13.8" hidden="false" customHeight="false" outlineLevel="0" collapsed="false">
      <c r="A59" s="79"/>
      <c r="B59" s="82"/>
      <c r="C59" s="92"/>
      <c r="D59" s="30"/>
      <c r="E59" s="92"/>
      <c r="F59" s="93"/>
      <c r="G59" s="94"/>
      <c r="H59" s="95"/>
      <c r="I59" s="96"/>
      <c r="J59" s="90" t="s">
        <v>26</v>
      </c>
      <c r="K59" s="97" t="n">
        <f aca="false">K58</f>
        <v>0.126262626262626</v>
      </c>
      <c r="L59" s="23" t="n">
        <f aca="false">$C$6*K59</f>
        <v>0.315656565656566</v>
      </c>
      <c r="M59" s="24"/>
      <c r="N59" s="24" t="str">
        <f aca="false">IF(M59="","",L59)</f>
        <v/>
      </c>
      <c r="O59" s="28" t="s">
        <v>110</v>
      </c>
      <c r="Q59" s="7"/>
    </row>
    <row r="60" customFormat="false" ht="13.8" hidden="false" customHeight="false" outlineLevel="0" collapsed="false">
      <c r="A60" s="79"/>
      <c r="B60" s="82"/>
      <c r="C60" s="92" t="s">
        <v>34</v>
      </c>
      <c r="D60" s="30" t="s">
        <v>111</v>
      </c>
      <c r="E60" s="92" t="n">
        <v>25</v>
      </c>
      <c r="F60" s="93" t="n">
        <f aca="false">E60/B56</f>
        <v>0.252525252525253</v>
      </c>
      <c r="G60" s="94" t="n">
        <f aca="false">C6*F60</f>
        <v>0.631313131313131</v>
      </c>
      <c r="H60" s="95"/>
      <c r="I60" s="96" t="str">
        <f aca="false">IF(H60="","",G60)</f>
        <v/>
      </c>
      <c r="J60" s="90" t="s">
        <v>24</v>
      </c>
      <c r="K60" s="91" t="n">
        <f aca="false">F60/2</f>
        <v>0.126262626262626</v>
      </c>
      <c r="L60" s="23" t="n">
        <f aca="false">$C$6*K60</f>
        <v>0.315656565656566</v>
      </c>
      <c r="M60" s="24"/>
      <c r="N60" s="24" t="str">
        <f aca="false">IF(M60="","",L60)</f>
        <v/>
      </c>
      <c r="O60" s="28" t="s">
        <v>112</v>
      </c>
      <c r="Q60" s="7"/>
    </row>
    <row r="61" customFormat="false" ht="13.8" hidden="false" customHeight="false" outlineLevel="0" collapsed="false">
      <c r="A61" s="79"/>
      <c r="B61" s="82"/>
      <c r="C61" s="92"/>
      <c r="D61" s="30"/>
      <c r="E61" s="92"/>
      <c r="F61" s="93"/>
      <c r="G61" s="94"/>
      <c r="H61" s="95"/>
      <c r="I61" s="96"/>
      <c r="J61" s="90" t="s">
        <v>26</v>
      </c>
      <c r="K61" s="97" t="n">
        <f aca="false">K60</f>
        <v>0.126262626262626</v>
      </c>
      <c r="L61" s="23" t="n">
        <f aca="false">$C$6*K61</f>
        <v>0.315656565656566</v>
      </c>
      <c r="M61" s="24"/>
      <c r="N61" s="24" t="str">
        <f aca="false">IF(M61="","",L61)</f>
        <v/>
      </c>
      <c r="O61" s="28" t="s">
        <v>113</v>
      </c>
      <c r="Q61" s="7"/>
    </row>
    <row r="62" customFormat="false" ht="13.8" hidden="false" customHeight="false" outlineLevel="0" collapsed="false">
      <c r="A62" s="79"/>
      <c r="B62" s="82"/>
      <c r="C62" s="98" t="s">
        <v>37</v>
      </c>
      <c r="D62" s="70" t="s">
        <v>114</v>
      </c>
      <c r="E62" s="98" t="n">
        <v>24</v>
      </c>
      <c r="F62" s="99" t="n">
        <f aca="false">E62/B56</f>
        <v>0.242424242424242</v>
      </c>
      <c r="G62" s="100" t="n">
        <f aca="false">C6*F62</f>
        <v>0.606060606060606</v>
      </c>
      <c r="H62" s="101"/>
      <c r="I62" s="102" t="str">
        <f aca="false">IF(H62="","",G62)</f>
        <v/>
      </c>
      <c r="J62" s="90" t="s">
        <v>24</v>
      </c>
      <c r="K62" s="91" t="n">
        <f aca="false">F62/2</f>
        <v>0.121212121212121</v>
      </c>
      <c r="L62" s="23" t="n">
        <f aca="false">$C$6*K62</f>
        <v>0.303030303030303</v>
      </c>
      <c r="M62" s="24"/>
      <c r="N62" s="24" t="str">
        <f aca="false">IF(M62="","",L62)</f>
        <v/>
      </c>
      <c r="O62" s="28" t="s">
        <v>115</v>
      </c>
      <c r="Q62" s="7"/>
    </row>
    <row r="63" customFormat="false" ht="13.8" hidden="false" customHeight="false" outlineLevel="0" collapsed="false">
      <c r="A63" s="79"/>
      <c r="B63" s="82"/>
      <c r="C63" s="98"/>
      <c r="D63" s="70"/>
      <c r="E63" s="98"/>
      <c r="F63" s="99"/>
      <c r="G63" s="100"/>
      <c r="H63" s="101"/>
      <c r="I63" s="102"/>
      <c r="J63" s="103" t="s">
        <v>26</v>
      </c>
      <c r="K63" s="104" t="n">
        <f aca="false">K62</f>
        <v>0.121212121212121</v>
      </c>
      <c r="L63" s="23" t="n">
        <f aca="false">$C$6*K63</f>
        <v>0.303030303030303</v>
      </c>
      <c r="M63" s="24"/>
      <c r="N63" s="24" t="str">
        <f aca="false">IF(M63="","",L63)</f>
        <v/>
      </c>
      <c r="O63" s="74" t="s">
        <v>116</v>
      </c>
      <c r="Q63" s="7"/>
    </row>
    <row r="64" customFormat="false" ht="13.8" hidden="false" customHeight="true" outlineLevel="0" collapsed="false">
      <c r="A64" s="75" t="s">
        <v>117</v>
      </c>
      <c r="B64" s="105" t="n">
        <f aca="false">SUM(E64:E70)</f>
        <v>66</v>
      </c>
      <c r="C64" s="77" t="s">
        <v>22</v>
      </c>
      <c r="D64" s="16" t="s">
        <v>118</v>
      </c>
      <c r="E64" s="77" t="n">
        <v>33</v>
      </c>
      <c r="F64" s="84" t="n">
        <f aca="false">E64/B64</f>
        <v>0.5</v>
      </c>
      <c r="G64" s="85" t="n">
        <f aca="false">C6*F64</f>
        <v>1.25</v>
      </c>
      <c r="H64" s="86"/>
      <c r="I64" s="87" t="str">
        <f aca="false">IF(H64="","",G64)</f>
        <v/>
      </c>
      <c r="J64" s="88" t="s">
        <v>24</v>
      </c>
      <c r="K64" s="89" t="n">
        <f aca="false">F64/3</f>
        <v>0.166666666666667</v>
      </c>
      <c r="L64" s="23" t="n">
        <f aca="false">$C$6*K64</f>
        <v>0.416666666666667</v>
      </c>
      <c r="M64" s="24"/>
      <c r="N64" s="24" t="str">
        <f aca="false">IF(M64="","",L64)</f>
        <v/>
      </c>
      <c r="O64" s="25" t="s">
        <v>119</v>
      </c>
      <c r="Q64" s="7"/>
    </row>
    <row r="65" customFormat="false" ht="13.8" hidden="false" customHeight="false" outlineLevel="0" collapsed="false">
      <c r="A65" s="75"/>
      <c r="B65" s="105"/>
      <c r="C65" s="77"/>
      <c r="D65" s="16"/>
      <c r="E65" s="77"/>
      <c r="F65" s="84"/>
      <c r="G65" s="85"/>
      <c r="H65" s="86"/>
      <c r="I65" s="87"/>
      <c r="J65" s="90" t="s">
        <v>26</v>
      </c>
      <c r="K65" s="97" t="n">
        <f aca="false">K64</f>
        <v>0.166666666666667</v>
      </c>
      <c r="L65" s="23" t="n">
        <f aca="false">$C$6*K65</f>
        <v>0.416666666666667</v>
      </c>
      <c r="M65" s="24"/>
      <c r="N65" s="24" t="str">
        <f aca="false">IF(M65="","",L65)</f>
        <v/>
      </c>
      <c r="O65" s="28" t="s">
        <v>120</v>
      </c>
      <c r="Q65" s="7"/>
    </row>
    <row r="66" customFormat="false" ht="13.8" hidden="false" customHeight="false" outlineLevel="0" collapsed="false">
      <c r="A66" s="75"/>
      <c r="B66" s="105"/>
      <c r="C66" s="77"/>
      <c r="D66" s="16"/>
      <c r="E66" s="77"/>
      <c r="F66" s="84"/>
      <c r="G66" s="85"/>
      <c r="H66" s="86"/>
      <c r="I66" s="87"/>
      <c r="J66" s="90" t="s">
        <v>32</v>
      </c>
      <c r="K66" s="91" t="n">
        <f aca="false">K65</f>
        <v>0.166666666666667</v>
      </c>
      <c r="L66" s="23" t="n">
        <f aca="false">$C$6*K66</f>
        <v>0.416666666666667</v>
      </c>
      <c r="M66" s="24"/>
      <c r="N66" s="24" t="str">
        <f aca="false">IF(M66="","",L66)</f>
        <v/>
      </c>
      <c r="O66" s="28" t="s">
        <v>121</v>
      </c>
      <c r="Q66" s="7"/>
    </row>
    <row r="67" customFormat="false" ht="13.8" hidden="false" customHeight="false" outlineLevel="0" collapsed="false">
      <c r="A67" s="75"/>
      <c r="B67" s="105"/>
      <c r="C67" s="71" t="s">
        <v>28</v>
      </c>
      <c r="D67" s="70" t="s">
        <v>122</v>
      </c>
      <c r="E67" s="71" t="n">
        <v>33</v>
      </c>
      <c r="F67" s="99" t="n">
        <f aca="false">E67/B64</f>
        <v>0.5</v>
      </c>
      <c r="G67" s="100" t="n">
        <f aca="false">C6*F67</f>
        <v>1.25</v>
      </c>
      <c r="H67" s="101"/>
      <c r="I67" s="102" t="str">
        <f aca="false">IF(H67="","",G67)</f>
        <v/>
      </c>
      <c r="J67" s="90" t="s">
        <v>24</v>
      </c>
      <c r="K67" s="97" t="n">
        <f aca="false">F67/4</f>
        <v>0.125</v>
      </c>
      <c r="L67" s="23" t="n">
        <f aca="false">$C$6*K67</f>
        <v>0.3125</v>
      </c>
      <c r="M67" s="24"/>
      <c r="N67" s="24" t="str">
        <f aca="false">IF(M67="","",L67)</f>
        <v/>
      </c>
      <c r="O67" s="28" t="s">
        <v>123</v>
      </c>
      <c r="Q67" s="7"/>
    </row>
    <row r="68" customFormat="false" ht="13.8" hidden="false" customHeight="false" outlineLevel="0" collapsed="false">
      <c r="A68" s="75"/>
      <c r="B68" s="105"/>
      <c r="C68" s="71"/>
      <c r="D68" s="70"/>
      <c r="E68" s="71"/>
      <c r="F68" s="99"/>
      <c r="G68" s="100"/>
      <c r="H68" s="101"/>
      <c r="I68" s="102"/>
      <c r="J68" s="90" t="s">
        <v>26</v>
      </c>
      <c r="K68" s="91" t="n">
        <f aca="false">K67</f>
        <v>0.125</v>
      </c>
      <c r="L68" s="23" t="n">
        <f aca="false">$C$6*K68</f>
        <v>0.3125</v>
      </c>
      <c r="M68" s="24"/>
      <c r="N68" s="24" t="str">
        <f aca="false">IF(M68="","",L68)</f>
        <v/>
      </c>
      <c r="O68" s="28" t="s">
        <v>124</v>
      </c>
      <c r="Q68" s="7"/>
    </row>
    <row r="69" customFormat="false" ht="13.8" hidden="false" customHeight="false" outlineLevel="0" collapsed="false">
      <c r="A69" s="75"/>
      <c r="B69" s="105"/>
      <c r="C69" s="71"/>
      <c r="D69" s="70"/>
      <c r="E69" s="71"/>
      <c r="F69" s="99"/>
      <c r="G69" s="100"/>
      <c r="H69" s="101"/>
      <c r="I69" s="102"/>
      <c r="J69" s="90" t="s">
        <v>32</v>
      </c>
      <c r="K69" s="91" t="n">
        <f aca="false">K68</f>
        <v>0.125</v>
      </c>
      <c r="L69" s="23" t="n">
        <f aca="false">$C$6*K69</f>
        <v>0.3125</v>
      </c>
      <c r="M69" s="24"/>
      <c r="N69" s="24" t="str">
        <f aca="false">IF(M69="","",L69)</f>
        <v/>
      </c>
      <c r="O69" s="28" t="s">
        <v>125</v>
      </c>
      <c r="Q69" s="7"/>
    </row>
    <row r="70" customFormat="false" ht="13.8" hidden="false" customHeight="false" outlineLevel="0" collapsed="false">
      <c r="A70" s="75"/>
      <c r="B70" s="105"/>
      <c r="C70" s="71"/>
      <c r="D70" s="70"/>
      <c r="E70" s="71"/>
      <c r="F70" s="99"/>
      <c r="G70" s="100"/>
      <c r="H70" s="101"/>
      <c r="I70" s="102"/>
      <c r="J70" s="103" t="s">
        <v>86</v>
      </c>
      <c r="K70" s="91" t="n">
        <f aca="false">K69</f>
        <v>0.125</v>
      </c>
      <c r="L70" s="23" t="n">
        <f aca="false">$C$6*K70</f>
        <v>0.3125</v>
      </c>
      <c r="M70" s="24"/>
      <c r="N70" s="24" t="str">
        <f aca="false">IF(M70="","",L70)</f>
        <v/>
      </c>
      <c r="O70" s="74" t="s">
        <v>126</v>
      </c>
      <c r="Q70" s="7"/>
    </row>
    <row r="71" customFormat="false" ht="13.8" hidden="false" customHeight="true" outlineLevel="0" collapsed="false">
      <c r="A71" s="79" t="s">
        <v>127</v>
      </c>
      <c r="B71" s="105" t="n">
        <f aca="false">E71</f>
        <v>99</v>
      </c>
      <c r="C71" s="106" t="s">
        <v>22</v>
      </c>
      <c r="D71" s="107" t="s">
        <v>128</v>
      </c>
      <c r="E71" s="106" t="n">
        <v>99</v>
      </c>
      <c r="F71" s="108" t="n">
        <f aca="false">E71/B71</f>
        <v>1</v>
      </c>
      <c r="G71" s="109" t="n">
        <f aca="false">C6*F71</f>
        <v>2.5</v>
      </c>
      <c r="H71" s="110"/>
      <c r="I71" s="111" t="str">
        <f aca="false">IF(H71="","",G71)</f>
        <v/>
      </c>
      <c r="J71" s="88" t="s">
        <v>24</v>
      </c>
      <c r="K71" s="112" t="n">
        <f aca="false">F71/6</f>
        <v>0.166666666666667</v>
      </c>
      <c r="L71" s="23" t="n">
        <f aca="false">$C$6*K71</f>
        <v>0.416666666666667</v>
      </c>
      <c r="M71" s="24"/>
      <c r="N71" s="24" t="str">
        <f aca="false">IF(M71="","",L71)</f>
        <v/>
      </c>
      <c r="O71" s="113" t="s">
        <v>129</v>
      </c>
      <c r="Q71" s="7"/>
    </row>
    <row r="72" customFormat="false" ht="13.8" hidden="false" customHeight="false" outlineLevel="0" collapsed="false">
      <c r="A72" s="79"/>
      <c r="B72" s="105"/>
      <c r="C72" s="106"/>
      <c r="D72" s="107"/>
      <c r="E72" s="106"/>
      <c r="F72" s="108"/>
      <c r="G72" s="109"/>
      <c r="H72" s="110"/>
      <c r="I72" s="111"/>
      <c r="J72" s="90" t="s">
        <v>26</v>
      </c>
      <c r="K72" s="97" t="n">
        <f aca="false">K71</f>
        <v>0.166666666666667</v>
      </c>
      <c r="L72" s="23" t="n">
        <f aca="false">$C$6*K72</f>
        <v>0.416666666666667</v>
      </c>
      <c r="M72" s="24"/>
      <c r="N72" s="24" t="str">
        <f aca="false">IF(M72="","",L72)</f>
        <v/>
      </c>
      <c r="O72" s="114" t="s">
        <v>130</v>
      </c>
      <c r="Q72" s="7"/>
    </row>
    <row r="73" customFormat="false" ht="13.8" hidden="false" customHeight="false" outlineLevel="0" collapsed="false">
      <c r="A73" s="79"/>
      <c r="B73" s="105"/>
      <c r="C73" s="106"/>
      <c r="D73" s="107"/>
      <c r="E73" s="106"/>
      <c r="F73" s="108"/>
      <c r="G73" s="109"/>
      <c r="H73" s="110"/>
      <c r="I73" s="111"/>
      <c r="J73" s="90" t="s">
        <v>32</v>
      </c>
      <c r="K73" s="97" t="n">
        <f aca="false">K72</f>
        <v>0.166666666666667</v>
      </c>
      <c r="L73" s="23" t="n">
        <f aca="false">$C$6*K73</f>
        <v>0.416666666666667</v>
      </c>
      <c r="M73" s="24"/>
      <c r="N73" s="24" t="str">
        <f aca="false">IF(M73="","",L73)</f>
        <v/>
      </c>
      <c r="O73" s="114" t="s">
        <v>131</v>
      </c>
      <c r="Q73" s="7"/>
    </row>
    <row r="74" customFormat="false" ht="13.8" hidden="false" customHeight="false" outlineLevel="0" collapsed="false">
      <c r="A74" s="79"/>
      <c r="B74" s="105"/>
      <c r="C74" s="106"/>
      <c r="D74" s="107"/>
      <c r="E74" s="106"/>
      <c r="F74" s="108"/>
      <c r="G74" s="109"/>
      <c r="H74" s="110"/>
      <c r="I74" s="111"/>
      <c r="J74" s="90" t="s">
        <v>86</v>
      </c>
      <c r="K74" s="97" t="n">
        <f aca="false">K73</f>
        <v>0.166666666666667</v>
      </c>
      <c r="L74" s="23" t="n">
        <f aca="false">$C$6*K74</f>
        <v>0.416666666666667</v>
      </c>
      <c r="M74" s="24"/>
      <c r="N74" s="24" t="str">
        <f aca="false">IF(M74="","",L74)</f>
        <v/>
      </c>
      <c r="O74" s="114" t="s">
        <v>132</v>
      </c>
      <c r="Q74" s="7"/>
    </row>
    <row r="75" customFormat="false" ht="13.8" hidden="false" customHeight="false" outlineLevel="0" collapsed="false">
      <c r="A75" s="79"/>
      <c r="B75" s="105"/>
      <c r="C75" s="106"/>
      <c r="D75" s="107"/>
      <c r="E75" s="106"/>
      <c r="F75" s="108"/>
      <c r="G75" s="109"/>
      <c r="H75" s="110"/>
      <c r="I75" s="111"/>
      <c r="J75" s="90" t="s">
        <v>88</v>
      </c>
      <c r="K75" s="97" t="n">
        <f aca="false">K74</f>
        <v>0.166666666666667</v>
      </c>
      <c r="L75" s="23" t="n">
        <f aca="false">$C$6*K75</f>
        <v>0.416666666666667</v>
      </c>
      <c r="M75" s="24"/>
      <c r="N75" s="24" t="str">
        <f aca="false">IF(M75="","",L75)</f>
        <v/>
      </c>
      <c r="O75" s="114" t="s">
        <v>133</v>
      </c>
      <c r="Q75" s="7"/>
    </row>
    <row r="76" customFormat="false" ht="13.8" hidden="false" customHeight="false" outlineLevel="0" collapsed="false">
      <c r="A76" s="79"/>
      <c r="B76" s="105"/>
      <c r="C76" s="106"/>
      <c r="D76" s="107"/>
      <c r="E76" s="106"/>
      <c r="F76" s="108"/>
      <c r="G76" s="109"/>
      <c r="H76" s="110"/>
      <c r="I76" s="111"/>
      <c r="J76" s="103" t="s">
        <v>134</v>
      </c>
      <c r="K76" s="97" t="n">
        <f aca="false">K75</f>
        <v>0.166666666666667</v>
      </c>
      <c r="L76" s="23" t="n">
        <f aca="false">$C$6*K76</f>
        <v>0.416666666666667</v>
      </c>
      <c r="M76" s="24"/>
      <c r="N76" s="24" t="str">
        <f aca="false">IF(M76="","",L76)</f>
        <v/>
      </c>
      <c r="O76" s="115" t="s">
        <v>135</v>
      </c>
      <c r="Q76" s="7"/>
    </row>
    <row r="77" customFormat="false" ht="14.25" hidden="false" customHeight="true" outlineLevel="0" collapsed="false">
      <c r="A77" s="79" t="s">
        <v>136</v>
      </c>
      <c r="B77" s="116" t="n">
        <f aca="false">SUM(E77:E83)</f>
        <v>99</v>
      </c>
      <c r="C77" s="117" t="s">
        <v>22</v>
      </c>
      <c r="D77" s="16" t="s">
        <v>137</v>
      </c>
      <c r="E77" s="117" t="n">
        <v>24</v>
      </c>
      <c r="F77" s="84" t="n">
        <f aca="false">E77/B77</f>
        <v>0.242424242424242</v>
      </c>
      <c r="G77" s="85" t="n">
        <f aca="false">C6*F77</f>
        <v>0.606060606060606</v>
      </c>
      <c r="H77" s="86"/>
      <c r="I77" s="87" t="str">
        <f aca="false">IF(H77="","",G77)</f>
        <v/>
      </c>
      <c r="J77" s="88" t="s">
        <v>24</v>
      </c>
      <c r="K77" s="112" t="n">
        <f aca="false">F77/2</f>
        <v>0.121212121212121</v>
      </c>
      <c r="L77" s="23" t="n">
        <f aca="false">$C$6*K77</f>
        <v>0.303030303030303</v>
      </c>
      <c r="M77" s="24"/>
      <c r="N77" s="24" t="str">
        <f aca="false">IF(M77="","",L77)</f>
        <v/>
      </c>
      <c r="O77" s="25" t="s">
        <v>138</v>
      </c>
      <c r="Q77" s="7"/>
    </row>
    <row r="78" customFormat="false" ht="14.25" hidden="false" customHeight="true" outlineLevel="0" collapsed="false">
      <c r="A78" s="79"/>
      <c r="B78" s="116"/>
      <c r="C78" s="117"/>
      <c r="D78" s="16"/>
      <c r="E78" s="117"/>
      <c r="F78" s="84"/>
      <c r="G78" s="85"/>
      <c r="H78" s="86"/>
      <c r="I78" s="87"/>
      <c r="J78" s="90" t="s">
        <v>26</v>
      </c>
      <c r="K78" s="97" t="n">
        <f aca="false">K77</f>
        <v>0.121212121212121</v>
      </c>
      <c r="L78" s="23" t="n">
        <f aca="false">$C$6*K78</f>
        <v>0.303030303030303</v>
      </c>
      <c r="M78" s="24"/>
      <c r="N78" s="24" t="str">
        <f aca="false">IF(M78="","",L78)</f>
        <v/>
      </c>
      <c r="O78" s="28" t="s">
        <v>139</v>
      </c>
      <c r="Q78" s="7"/>
    </row>
    <row r="79" customFormat="false" ht="14.25" hidden="false" customHeight="true" outlineLevel="0" collapsed="false">
      <c r="A79" s="79"/>
      <c r="B79" s="116"/>
      <c r="C79" s="118" t="s">
        <v>28</v>
      </c>
      <c r="D79" s="30" t="s">
        <v>140</v>
      </c>
      <c r="E79" s="118" t="n">
        <v>24</v>
      </c>
      <c r="F79" s="93" t="n">
        <f aca="false">E79/B77</f>
        <v>0.242424242424242</v>
      </c>
      <c r="G79" s="94" t="n">
        <f aca="false">C6*F79</f>
        <v>0.606060606060606</v>
      </c>
      <c r="H79" s="95"/>
      <c r="I79" s="96" t="str">
        <f aca="false">IF(H79="","",G79)</f>
        <v/>
      </c>
      <c r="J79" s="90" t="s">
        <v>24</v>
      </c>
      <c r="K79" s="97" t="n">
        <f aca="false">F79/2</f>
        <v>0.121212121212121</v>
      </c>
      <c r="L79" s="23" t="n">
        <f aca="false">$C$6*K79</f>
        <v>0.303030303030303</v>
      </c>
      <c r="M79" s="24"/>
      <c r="N79" s="24" t="str">
        <f aca="false">IF(M79="","",L79)</f>
        <v/>
      </c>
      <c r="O79" s="28" t="s">
        <v>141</v>
      </c>
      <c r="Q79" s="7"/>
    </row>
    <row r="80" customFormat="false" ht="14.25" hidden="false" customHeight="true" outlineLevel="0" collapsed="false">
      <c r="A80" s="79"/>
      <c r="B80" s="116"/>
      <c r="C80" s="118"/>
      <c r="D80" s="30"/>
      <c r="E80" s="118"/>
      <c r="F80" s="93"/>
      <c r="G80" s="94"/>
      <c r="H80" s="95"/>
      <c r="I80" s="96"/>
      <c r="J80" s="90" t="s">
        <v>26</v>
      </c>
      <c r="K80" s="97" t="n">
        <f aca="false">K79</f>
        <v>0.121212121212121</v>
      </c>
      <c r="L80" s="23" t="n">
        <f aca="false">$C$6*K80</f>
        <v>0.303030303030303</v>
      </c>
      <c r="M80" s="24"/>
      <c r="N80" s="24" t="str">
        <f aca="false">IF(M80="","",L80)</f>
        <v/>
      </c>
      <c r="O80" s="28" t="s">
        <v>142</v>
      </c>
      <c r="Q80" s="7"/>
    </row>
    <row r="81" customFormat="false" ht="13.8" hidden="false" customHeight="true" outlineLevel="0" collapsed="false">
      <c r="A81" s="79"/>
      <c r="B81" s="116"/>
      <c r="C81" s="118" t="s">
        <v>34</v>
      </c>
      <c r="D81" s="30" t="s">
        <v>143</v>
      </c>
      <c r="E81" s="118" t="n">
        <v>24</v>
      </c>
      <c r="F81" s="93" t="n">
        <f aca="false">E81/B77</f>
        <v>0.242424242424242</v>
      </c>
      <c r="G81" s="94" t="n">
        <f aca="false">C6*F81</f>
        <v>0.606060606060606</v>
      </c>
      <c r="H81" s="95"/>
      <c r="I81" s="96" t="str">
        <f aca="false">IF(H81="","",G81)</f>
        <v/>
      </c>
      <c r="J81" s="90" t="s">
        <v>24</v>
      </c>
      <c r="K81" s="97" t="n">
        <f aca="false">F81/2</f>
        <v>0.121212121212121</v>
      </c>
      <c r="L81" s="23" t="n">
        <f aca="false">$C$6*K81</f>
        <v>0.303030303030303</v>
      </c>
      <c r="M81" s="24"/>
      <c r="N81" s="24" t="str">
        <f aca="false">IF(M81="","",L81)</f>
        <v/>
      </c>
      <c r="O81" s="28" t="s">
        <v>144</v>
      </c>
      <c r="Q81" s="7"/>
    </row>
    <row r="82" customFormat="false" ht="13.8" hidden="false" customHeight="false" outlineLevel="0" collapsed="false">
      <c r="A82" s="79"/>
      <c r="B82" s="116"/>
      <c r="C82" s="118"/>
      <c r="D82" s="30"/>
      <c r="E82" s="118"/>
      <c r="F82" s="93"/>
      <c r="G82" s="94"/>
      <c r="H82" s="95"/>
      <c r="I82" s="96"/>
      <c r="J82" s="90" t="s">
        <v>26</v>
      </c>
      <c r="K82" s="97" t="n">
        <f aca="false">K81</f>
        <v>0.121212121212121</v>
      </c>
      <c r="L82" s="23" t="n">
        <f aca="false">$C$6*K82</f>
        <v>0.303030303030303</v>
      </c>
      <c r="M82" s="24"/>
      <c r="N82" s="24" t="str">
        <f aca="false">IF(M82="","",L82)</f>
        <v/>
      </c>
      <c r="O82" s="28" t="s">
        <v>145</v>
      </c>
      <c r="Q82" s="7"/>
    </row>
    <row r="83" customFormat="false" ht="24.75" hidden="false" customHeight="true" outlineLevel="0" collapsed="false">
      <c r="A83" s="79"/>
      <c r="B83" s="116"/>
      <c r="C83" s="119" t="s">
        <v>37</v>
      </c>
      <c r="D83" s="70" t="s">
        <v>146</v>
      </c>
      <c r="E83" s="119" t="n">
        <v>27</v>
      </c>
      <c r="F83" s="120" t="n">
        <f aca="false">E83/B77</f>
        <v>0.272727272727273</v>
      </c>
      <c r="G83" s="121" t="n">
        <f aca="false">C6*F83</f>
        <v>0.681818181818182</v>
      </c>
      <c r="H83" s="122"/>
      <c r="I83" s="123" t="str">
        <f aca="false">IF(H83="","",G83)</f>
        <v/>
      </c>
      <c r="J83" s="103" t="s">
        <v>24</v>
      </c>
      <c r="K83" s="104" t="n">
        <f aca="false">F83</f>
        <v>0.272727272727273</v>
      </c>
      <c r="L83" s="23" t="n">
        <f aca="false">$C$6*K83</f>
        <v>0.681818181818182</v>
      </c>
      <c r="M83" s="24"/>
      <c r="N83" s="24" t="str">
        <f aca="false">IF(M83="","",L83)</f>
        <v/>
      </c>
      <c r="O83" s="74" t="s">
        <v>147</v>
      </c>
      <c r="Q83" s="7"/>
    </row>
    <row r="84" customFormat="false" ht="23.25" hidden="false" customHeight="true" outlineLevel="0" collapsed="false">
      <c r="A84" s="79" t="s">
        <v>148</v>
      </c>
      <c r="B84" s="105" t="n">
        <f aca="false">SUM(E84:E85)</f>
        <v>99</v>
      </c>
      <c r="C84" s="117" t="s">
        <v>22</v>
      </c>
      <c r="D84" s="16" t="s">
        <v>149</v>
      </c>
      <c r="E84" s="117" t="n">
        <v>33</v>
      </c>
      <c r="F84" s="84" t="n">
        <f aca="false">E84/B84</f>
        <v>0.333333333333333</v>
      </c>
      <c r="G84" s="85" t="n">
        <f aca="false">C6*F84</f>
        <v>0.833333333333333</v>
      </c>
      <c r="H84" s="86"/>
      <c r="I84" s="87" t="str">
        <f aca="false">IF(H84="","",G84)</f>
        <v/>
      </c>
      <c r="J84" s="88" t="s">
        <v>24</v>
      </c>
      <c r="K84" s="112" t="n">
        <f aca="false">F84</f>
        <v>0.333333333333333</v>
      </c>
      <c r="L84" s="23" t="n">
        <f aca="false">$C$6*K84</f>
        <v>0.833333333333333</v>
      </c>
      <c r="M84" s="24"/>
      <c r="N84" s="24" t="str">
        <f aca="false">IF(M84="","",L84)</f>
        <v/>
      </c>
      <c r="O84" s="25" t="s">
        <v>150</v>
      </c>
      <c r="Q84" s="7"/>
    </row>
    <row r="85" customFormat="false" ht="23.25" hidden="false" customHeight="true" outlineLevel="0" collapsed="false">
      <c r="A85" s="79"/>
      <c r="B85" s="105"/>
      <c r="C85" s="119" t="s">
        <v>28</v>
      </c>
      <c r="D85" s="70" t="s">
        <v>151</v>
      </c>
      <c r="E85" s="119" t="n">
        <v>66</v>
      </c>
      <c r="F85" s="120" t="n">
        <f aca="false">E85/B84</f>
        <v>0.666666666666667</v>
      </c>
      <c r="G85" s="121" t="n">
        <f aca="false">C6*F85</f>
        <v>1.66666666666667</v>
      </c>
      <c r="H85" s="122"/>
      <c r="I85" s="123" t="str">
        <f aca="false">IF(H85="","",G85)</f>
        <v/>
      </c>
      <c r="J85" s="103" t="s">
        <v>24</v>
      </c>
      <c r="K85" s="104" t="n">
        <f aca="false">F85</f>
        <v>0.666666666666667</v>
      </c>
      <c r="L85" s="23" t="n">
        <f aca="false">$C$6*K85</f>
        <v>1.66666666666667</v>
      </c>
      <c r="M85" s="24"/>
      <c r="N85" s="24" t="str">
        <f aca="false">IF(M85="","",L85)</f>
        <v/>
      </c>
      <c r="O85" s="74" t="s">
        <v>152</v>
      </c>
      <c r="Q85" s="7"/>
    </row>
    <row r="86" customFormat="false" ht="22.5" hidden="false" customHeight="true" outlineLevel="0" collapsed="false">
      <c r="A86" s="124" t="s">
        <v>153</v>
      </c>
      <c r="B86" s="125" t="n">
        <f aca="false">SUM(E86:E89)</f>
        <v>121</v>
      </c>
      <c r="C86" s="117" t="s">
        <v>22</v>
      </c>
      <c r="D86" s="16" t="s">
        <v>154</v>
      </c>
      <c r="E86" s="117" t="n">
        <v>30</v>
      </c>
      <c r="F86" s="84" t="n">
        <f aca="false">E86/B86</f>
        <v>0.247933884297521</v>
      </c>
      <c r="G86" s="85" t="n">
        <f aca="false">C6*F86</f>
        <v>0.619834710743802</v>
      </c>
      <c r="H86" s="86"/>
      <c r="I86" s="87" t="str">
        <f aca="false">IF(H86="","",G86)</f>
        <v/>
      </c>
      <c r="J86" s="88" t="s">
        <v>24</v>
      </c>
      <c r="K86" s="112" t="n">
        <f aca="false">F86</f>
        <v>0.247933884297521</v>
      </c>
      <c r="L86" s="23" t="n">
        <f aca="false">$C$6*K86</f>
        <v>0.619834710743802</v>
      </c>
      <c r="M86" s="24"/>
      <c r="N86" s="24" t="str">
        <f aca="false">IF(M86="","",L86)</f>
        <v/>
      </c>
      <c r="O86" s="25" t="s">
        <v>155</v>
      </c>
      <c r="Q86" s="7"/>
    </row>
    <row r="87" customFormat="false" ht="22.5" hidden="false" customHeight="true" outlineLevel="0" collapsed="false">
      <c r="A87" s="124"/>
      <c r="B87" s="125"/>
      <c r="C87" s="118" t="s">
        <v>28</v>
      </c>
      <c r="D87" s="30" t="s">
        <v>156</v>
      </c>
      <c r="E87" s="118" t="n">
        <v>30</v>
      </c>
      <c r="F87" s="93" t="n">
        <f aca="false">E87/B86</f>
        <v>0.247933884297521</v>
      </c>
      <c r="G87" s="94" t="n">
        <f aca="false">C6*F87</f>
        <v>0.619834710743802</v>
      </c>
      <c r="H87" s="95"/>
      <c r="I87" s="96" t="str">
        <f aca="false">IF(H87="","",G87)</f>
        <v/>
      </c>
      <c r="J87" s="90" t="s">
        <v>24</v>
      </c>
      <c r="K87" s="97" t="n">
        <f aca="false">F87</f>
        <v>0.247933884297521</v>
      </c>
      <c r="L87" s="23" t="n">
        <f aca="false">$C$6*K87</f>
        <v>0.619834710743802</v>
      </c>
      <c r="M87" s="24"/>
      <c r="N87" s="24" t="str">
        <f aca="false">IF(M87="","",L87)</f>
        <v/>
      </c>
      <c r="O87" s="28" t="s">
        <v>157</v>
      </c>
      <c r="Q87" s="7"/>
    </row>
    <row r="88" customFormat="false" ht="22.5" hidden="false" customHeight="true" outlineLevel="0" collapsed="false">
      <c r="A88" s="124"/>
      <c r="B88" s="125"/>
      <c r="C88" s="118" t="s">
        <v>34</v>
      </c>
      <c r="D88" s="30" t="s">
        <v>158</v>
      </c>
      <c r="E88" s="118" t="n">
        <v>30</v>
      </c>
      <c r="F88" s="93" t="n">
        <f aca="false">E88/B86</f>
        <v>0.247933884297521</v>
      </c>
      <c r="G88" s="94" t="n">
        <f aca="false">C6*F88</f>
        <v>0.619834710743802</v>
      </c>
      <c r="H88" s="95"/>
      <c r="I88" s="96" t="str">
        <f aca="false">IF(H88="","",G88)</f>
        <v/>
      </c>
      <c r="J88" s="90" t="s">
        <v>24</v>
      </c>
      <c r="K88" s="97" t="n">
        <f aca="false">F88</f>
        <v>0.247933884297521</v>
      </c>
      <c r="L88" s="23" t="n">
        <f aca="false">$C$6*K88</f>
        <v>0.619834710743802</v>
      </c>
      <c r="M88" s="24"/>
      <c r="N88" s="24" t="str">
        <f aca="false">IF(M88="","",L88)</f>
        <v/>
      </c>
      <c r="O88" s="28" t="s">
        <v>159</v>
      </c>
      <c r="Q88" s="7"/>
    </row>
    <row r="89" customFormat="false" ht="22.5" hidden="false" customHeight="true" outlineLevel="0" collapsed="false">
      <c r="A89" s="124"/>
      <c r="B89" s="125"/>
      <c r="C89" s="126" t="s">
        <v>37</v>
      </c>
      <c r="D89" s="41" t="s">
        <v>160</v>
      </c>
      <c r="E89" s="126" t="n">
        <v>31</v>
      </c>
      <c r="F89" s="99" t="n">
        <f aca="false">E89/B86</f>
        <v>0.256198347107438</v>
      </c>
      <c r="G89" s="100" t="n">
        <f aca="false">C6*F89</f>
        <v>0.640495867768595</v>
      </c>
      <c r="H89" s="101"/>
      <c r="I89" s="102" t="str">
        <f aca="false">IF(H89="","",G89)</f>
        <v/>
      </c>
      <c r="J89" s="127" t="s">
        <v>24</v>
      </c>
      <c r="K89" s="128" t="n">
        <f aca="false">F89</f>
        <v>0.256198347107438</v>
      </c>
      <c r="L89" s="23" t="n">
        <f aca="false">$C$6*K89</f>
        <v>0.640495867768595</v>
      </c>
      <c r="M89" s="24"/>
      <c r="N89" s="24" t="str">
        <f aca="false">IF(M89="","",L89)</f>
        <v/>
      </c>
      <c r="O89" s="47" t="s">
        <v>161</v>
      </c>
      <c r="Q89" s="7"/>
    </row>
    <row r="90" customFormat="false" ht="15" hidden="false" customHeight="true" outlineLevel="0" collapsed="false">
      <c r="K90" s="3"/>
    </row>
    <row r="91" customFormat="false" ht="15" hidden="false" customHeight="true" outlineLevel="0" collapsed="false">
      <c r="K91" s="3"/>
    </row>
    <row r="92" customFormat="false" ht="15" hidden="false" customHeight="true" outlineLevel="0" collapsed="false">
      <c r="K92" s="3"/>
    </row>
    <row r="93" customFormat="false" ht="15" hidden="false" customHeight="true" outlineLevel="0" collapsed="false">
      <c r="K93" s="3"/>
    </row>
    <row r="94" customFormat="false" ht="15" hidden="false" customHeight="true" outlineLevel="0" collapsed="false">
      <c r="K94" s="3"/>
    </row>
    <row r="95" customFormat="false" ht="15" hidden="false" customHeight="true" outlineLevel="0" collapsed="false">
      <c r="K95" s="3"/>
    </row>
    <row r="96" customFormat="false" ht="15" hidden="false" customHeight="true" outlineLevel="0" collapsed="false">
      <c r="K96" s="3"/>
    </row>
    <row r="97" customFormat="false" ht="15" hidden="false" customHeight="true" outlineLevel="0" collapsed="false">
      <c r="K97" s="3"/>
    </row>
    <row r="98" customFormat="false" ht="15" hidden="false" customHeight="true" outlineLevel="0" collapsed="false">
      <c r="K98" s="3"/>
    </row>
    <row r="99" customFormat="false" ht="15" hidden="false" customHeight="true" outlineLevel="0" collapsed="false">
      <c r="K99" s="3"/>
    </row>
    <row r="100" customFormat="false" ht="15" hidden="false" customHeight="true" outlineLevel="0" collapsed="false">
      <c r="K100" s="3"/>
    </row>
    <row r="101" customFormat="false" ht="15" hidden="false" customHeight="true" outlineLevel="0" collapsed="false">
      <c r="K101" s="3"/>
    </row>
    <row r="102" customFormat="false" ht="15" hidden="false" customHeight="true" outlineLevel="0" collapsed="false">
      <c r="K102" s="3"/>
    </row>
    <row r="103" customFormat="false" ht="15" hidden="false" customHeight="true" outlineLevel="0" collapsed="false">
      <c r="K103" s="3"/>
    </row>
    <row r="104" customFormat="false" ht="15" hidden="false" customHeight="true" outlineLevel="0" collapsed="false">
      <c r="K104" s="3"/>
    </row>
    <row r="105" customFormat="false" ht="15" hidden="false" customHeight="true" outlineLevel="0" collapsed="false">
      <c r="K105" s="3"/>
    </row>
    <row r="106" customFormat="false" ht="15" hidden="false" customHeight="true" outlineLevel="0" collapsed="false">
      <c r="K106" s="3"/>
    </row>
    <row r="107" customFormat="false" ht="15" hidden="false" customHeight="true" outlineLevel="0" collapsed="false">
      <c r="K107" s="3"/>
    </row>
    <row r="108" customFormat="false" ht="15" hidden="false" customHeight="true" outlineLevel="0" collapsed="false">
      <c r="K108" s="3"/>
    </row>
    <row r="109" customFormat="false" ht="15" hidden="false" customHeight="true" outlineLevel="0" collapsed="false">
      <c r="K109" s="3"/>
    </row>
    <row r="110" customFormat="false" ht="15" hidden="false" customHeight="true" outlineLevel="0" collapsed="false">
      <c r="K110" s="3"/>
    </row>
    <row r="111" customFormat="false" ht="15" hidden="false" customHeight="true" outlineLevel="0" collapsed="false">
      <c r="K111" s="3"/>
    </row>
    <row r="112" customFormat="false" ht="15" hidden="false" customHeight="true" outlineLevel="0" collapsed="false">
      <c r="K112" s="3"/>
    </row>
    <row r="113" customFormat="false" ht="15" hidden="false" customHeight="true" outlineLevel="0" collapsed="false">
      <c r="K113" s="3"/>
    </row>
    <row r="114" customFormat="false" ht="15" hidden="false" customHeight="true" outlineLevel="0" collapsed="false">
      <c r="K114" s="3"/>
    </row>
    <row r="115" customFormat="false" ht="15" hidden="false" customHeight="true" outlineLevel="0" collapsed="false">
      <c r="K115" s="3"/>
    </row>
    <row r="116" customFormat="false" ht="15" hidden="false" customHeight="true" outlineLevel="0" collapsed="false">
      <c r="K116" s="3"/>
    </row>
    <row r="117" customFormat="false" ht="15" hidden="false" customHeight="true" outlineLevel="0" collapsed="false">
      <c r="K117" s="3"/>
    </row>
    <row r="118" customFormat="false" ht="15" hidden="false" customHeight="true" outlineLevel="0" collapsed="false">
      <c r="K118" s="3"/>
    </row>
    <row r="119" customFormat="false" ht="15" hidden="false" customHeight="true" outlineLevel="0" collapsed="false">
      <c r="K119" s="3"/>
    </row>
    <row r="120" customFormat="false" ht="15" hidden="false" customHeight="true" outlineLevel="0" collapsed="false">
      <c r="K120" s="3"/>
    </row>
    <row r="121" customFormat="false" ht="15" hidden="false" customHeight="true" outlineLevel="0" collapsed="false">
      <c r="K121" s="3"/>
    </row>
    <row r="122" customFormat="false" ht="15" hidden="false" customHeight="true" outlineLevel="0" collapsed="false">
      <c r="K122" s="3"/>
    </row>
    <row r="123" customFormat="false" ht="15" hidden="false" customHeight="true" outlineLevel="0" collapsed="false">
      <c r="K123" s="3"/>
    </row>
    <row r="124" customFormat="false" ht="15" hidden="false" customHeight="true" outlineLevel="0" collapsed="false">
      <c r="K124" s="3"/>
    </row>
    <row r="125" customFormat="false" ht="15" hidden="false" customHeight="true" outlineLevel="0" collapsed="false">
      <c r="K125" s="3"/>
    </row>
    <row r="126" customFormat="false" ht="15" hidden="false" customHeight="true" outlineLevel="0" collapsed="false">
      <c r="K126" s="3"/>
    </row>
    <row r="127" customFormat="false" ht="15" hidden="false" customHeight="true" outlineLevel="0" collapsed="false">
      <c r="K127" s="3"/>
    </row>
    <row r="128" customFormat="false" ht="15" hidden="false" customHeight="true" outlineLevel="0" collapsed="false">
      <c r="K128" s="3"/>
    </row>
    <row r="129" customFormat="false" ht="15" hidden="false" customHeight="true" outlineLevel="0" collapsed="false">
      <c r="K129" s="3"/>
    </row>
    <row r="130" customFormat="false" ht="15" hidden="false" customHeight="true" outlineLevel="0" collapsed="false">
      <c r="K130" s="3"/>
    </row>
    <row r="131" customFormat="false" ht="15" hidden="false" customHeight="true" outlineLevel="0" collapsed="false">
      <c r="K131" s="3"/>
    </row>
    <row r="132" customFormat="false" ht="15" hidden="false" customHeight="true" outlineLevel="0" collapsed="false">
      <c r="K132" s="3"/>
    </row>
    <row r="133" customFormat="false" ht="15" hidden="false" customHeight="true" outlineLevel="0" collapsed="false">
      <c r="K133" s="3"/>
    </row>
    <row r="134" customFormat="false" ht="15" hidden="false" customHeight="true" outlineLevel="0" collapsed="false">
      <c r="K134" s="3"/>
    </row>
    <row r="135" customFormat="false" ht="15" hidden="false" customHeight="true" outlineLevel="0" collapsed="false">
      <c r="K135" s="3"/>
    </row>
    <row r="136" customFormat="false" ht="15" hidden="false" customHeight="true" outlineLevel="0" collapsed="false">
      <c r="K136" s="3"/>
    </row>
    <row r="137" customFormat="false" ht="15" hidden="false" customHeight="true" outlineLevel="0" collapsed="false">
      <c r="K137" s="3"/>
    </row>
    <row r="138" customFormat="false" ht="15" hidden="false" customHeight="true" outlineLevel="0" collapsed="false">
      <c r="K138" s="3"/>
    </row>
    <row r="139" customFormat="false" ht="15" hidden="false" customHeight="true" outlineLevel="0" collapsed="false">
      <c r="K139" s="3"/>
    </row>
    <row r="140" customFormat="false" ht="15" hidden="false" customHeight="true" outlineLevel="0" collapsed="false">
      <c r="K140" s="3"/>
    </row>
    <row r="141" customFormat="false" ht="15" hidden="false" customHeight="true" outlineLevel="0" collapsed="false">
      <c r="K141" s="3"/>
    </row>
    <row r="142" customFormat="false" ht="15" hidden="false" customHeight="true" outlineLevel="0" collapsed="false">
      <c r="K142" s="3"/>
    </row>
    <row r="143" customFormat="false" ht="15" hidden="false" customHeight="true" outlineLevel="0" collapsed="false">
      <c r="K143" s="3"/>
    </row>
    <row r="144" customFormat="false" ht="15" hidden="false" customHeight="true" outlineLevel="0" collapsed="false">
      <c r="K144" s="3"/>
    </row>
  </sheetData>
  <mergeCells count="209">
    <mergeCell ref="D8:G8"/>
    <mergeCell ref="A10:A18"/>
    <mergeCell ref="B10:B18"/>
    <mergeCell ref="C10:C11"/>
    <mergeCell ref="D10:D11"/>
    <mergeCell ref="E10:E11"/>
    <mergeCell ref="F10:F11"/>
    <mergeCell ref="G10:G11"/>
    <mergeCell ref="H10:H11"/>
    <mergeCell ref="I10:I11"/>
    <mergeCell ref="C12:C14"/>
    <mergeCell ref="D12:D14"/>
    <mergeCell ref="E12:E14"/>
    <mergeCell ref="F12:F14"/>
    <mergeCell ref="G12:G14"/>
    <mergeCell ref="H12:H14"/>
    <mergeCell ref="I12:I14"/>
    <mergeCell ref="C16:C18"/>
    <mergeCell ref="D16:D18"/>
    <mergeCell ref="E16:E18"/>
    <mergeCell ref="F16:F18"/>
    <mergeCell ref="G16:G18"/>
    <mergeCell ref="H16:H18"/>
    <mergeCell ref="I16:I18"/>
    <mergeCell ref="A19:A25"/>
    <mergeCell ref="B19:B25"/>
    <mergeCell ref="C19:C20"/>
    <mergeCell ref="D19:D20"/>
    <mergeCell ref="E19:E20"/>
    <mergeCell ref="F19:F20"/>
    <mergeCell ref="G19:G20"/>
    <mergeCell ref="H19:H20"/>
    <mergeCell ref="I19:I20"/>
    <mergeCell ref="C21:C22"/>
    <mergeCell ref="D21:D22"/>
    <mergeCell ref="E21:E22"/>
    <mergeCell ref="F21:F22"/>
    <mergeCell ref="G21:G22"/>
    <mergeCell ref="H21:H22"/>
    <mergeCell ref="I21:I22"/>
    <mergeCell ref="C23:C25"/>
    <mergeCell ref="D23:D25"/>
    <mergeCell ref="E23:E25"/>
    <mergeCell ref="F23:F25"/>
    <mergeCell ref="G23:G25"/>
    <mergeCell ref="H23:H25"/>
    <mergeCell ref="I23:I25"/>
    <mergeCell ref="A26:A29"/>
    <mergeCell ref="B26:B29"/>
    <mergeCell ref="C26:C27"/>
    <mergeCell ref="D26:D27"/>
    <mergeCell ref="E26:E27"/>
    <mergeCell ref="F26:F27"/>
    <mergeCell ref="G26:G27"/>
    <mergeCell ref="H26:H27"/>
    <mergeCell ref="I26:I27"/>
    <mergeCell ref="A30:A36"/>
    <mergeCell ref="B30:B36"/>
    <mergeCell ref="C30:C32"/>
    <mergeCell ref="D30:D32"/>
    <mergeCell ref="E30:E32"/>
    <mergeCell ref="F30:F32"/>
    <mergeCell ref="G30:G32"/>
    <mergeCell ref="H30:H32"/>
    <mergeCell ref="I30:I32"/>
    <mergeCell ref="C33:C35"/>
    <mergeCell ref="D33:D35"/>
    <mergeCell ref="E33:E35"/>
    <mergeCell ref="F33:F35"/>
    <mergeCell ref="G33:G35"/>
    <mergeCell ref="H33:H35"/>
    <mergeCell ref="I33:I35"/>
    <mergeCell ref="A37:A41"/>
    <mergeCell ref="B37:B41"/>
    <mergeCell ref="C38:C39"/>
    <mergeCell ref="D38:D39"/>
    <mergeCell ref="E38:E39"/>
    <mergeCell ref="F38:F39"/>
    <mergeCell ref="G38:G39"/>
    <mergeCell ref="H38:H39"/>
    <mergeCell ref="I38:I39"/>
    <mergeCell ref="C40:C41"/>
    <mergeCell ref="D40:D41"/>
    <mergeCell ref="E40:E41"/>
    <mergeCell ref="F40:F41"/>
    <mergeCell ref="G40:G41"/>
    <mergeCell ref="H40:H41"/>
    <mergeCell ref="I40:I41"/>
    <mergeCell ref="A42:A48"/>
    <mergeCell ref="B42:B48"/>
    <mergeCell ref="C42:C46"/>
    <mergeCell ref="D42:D46"/>
    <mergeCell ref="E42:E46"/>
    <mergeCell ref="F42:F46"/>
    <mergeCell ref="G42:G46"/>
    <mergeCell ref="H42:H46"/>
    <mergeCell ref="I42:I46"/>
    <mergeCell ref="C47:C48"/>
    <mergeCell ref="D47:D48"/>
    <mergeCell ref="E47:E48"/>
    <mergeCell ref="F47:F48"/>
    <mergeCell ref="G47:G48"/>
    <mergeCell ref="H47:H48"/>
    <mergeCell ref="I47:I48"/>
    <mergeCell ref="A49:A55"/>
    <mergeCell ref="B49:B55"/>
    <mergeCell ref="C49:C50"/>
    <mergeCell ref="D49:D50"/>
    <mergeCell ref="E49:E50"/>
    <mergeCell ref="F49:F50"/>
    <mergeCell ref="G49:G50"/>
    <mergeCell ref="H49:H50"/>
    <mergeCell ref="I49:I50"/>
    <mergeCell ref="C51:C52"/>
    <mergeCell ref="D51:D52"/>
    <mergeCell ref="E51:E52"/>
    <mergeCell ref="F51:F52"/>
    <mergeCell ref="G51:G52"/>
    <mergeCell ref="H51:H52"/>
    <mergeCell ref="I51:I52"/>
    <mergeCell ref="C53:C55"/>
    <mergeCell ref="D53:D55"/>
    <mergeCell ref="E53:E55"/>
    <mergeCell ref="F53:F55"/>
    <mergeCell ref="G53:G55"/>
    <mergeCell ref="H53:H55"/>
    <mergeCell ref="I53:I55"/>
    <mergeCell ref="A56:A63"/>
    <mergeCell ref="B56:B63"/>
    <mergeCell ref="C56:C57"/>
    <mergeCell ref="D56:D57"/>
    <mergeCell ref="E56:E57"/>
    <mergeCell ref="F56:F57"/>
    <mergeCell ref="G56:G57"/>
    <mergeCell ref="H56:H57"/>
    <mergeCell ref="I56:I57"/>
    <mergeCell ref="C58:C59"/>
    <mergeCell ref="D58:D59"/>
    <mergeCell ref="E58:E59"/>
    <mergeCell ref="F58:F59"/>
    <mergeCell ref="G58:G59"/>
    <mergeCell ref="H58:H59"/>
    <mergeCell ref="I58:I59"/>
    <mergeCell ref="C60:C61"/>
    <mergeCell ref="D60:D61"/>
    <mergeCell ref="E60:E61"/>
    <mergeCell ref="F60:F61"/>
    <mergeCell ref="G60:G61"/>
    <mergeCell ref="H60:H61"/>
    <mergeCell ref="I60:I61"/>
    <mergeCell ref="C62:C63"/>
    <mergeCell ref="D62:D63"/>
    <mergeCell ref="E62:E63"/>
    <mergeCell ref="F62:F63"/>
    <mergeCell ref="G62:G63"/>
    <mergeCell ref="H62:H63"/>
    <mergeCell ref="I62:I63"/>
    <mergeCell ref="A64:A70"/>
    <mergeCell ref="B64:B70"/>
    <mergeCell ref="C64:C66"/>
    <mergeCell ref="D64:D66"/>
    <mergeCell ref="E64:E66"/>
    <mergeCell ref="F64:F66"/>
    <mergeCell ref="G64:G66"/>
    <mergeCell ref="H64:H66"/>
    <mergeCell ref="I64:I66"/>
    <mergeCell ref="C67:C70"/>
    <mergeCell ref="D67:D70"/>
    <mergeCell ref="E67:E70"/>
    <mergeCell ref="F67:F70"/>
    <mergeCell ref="G67:G70"/>
    <mergeCell ref="H67:H70"/>
    <mergeCell ref="I67:I70"/>
    <mergeCell ref="A71:A76"/>
    <mergeCell ref="B71:B76"/>
    <mergeCell ref="C71:C76"/>
    <mergeCell ref="D71:D76"/>
    <mergeCell ref="E71:E76"/>
    <mergeCell ref="F71:F76"/>
    <mergeCell ref="G71:G76"/>
    <mergeCell ref="H71:H76"/>
    <mergeCell ref="I71:I76"/>
    <mergeCell ref="A77:A83"/>
    <mergeCell ref="B77:B83"/>
    <mergeCell ref="C77:C78"/>
    <mergeCell ref="D77:D78"/>
    <mergeCell ref="E77:E78"/>
    <mergeCell ref="F77:F78"/>
    <mergeCell ref="G77:G78"/>
    <mergeCell ref="H77:H78"/>
    <mergeCell ref="I77:I78"/>
    <mergeCell ref="C79:C80"/>
    <mergeCell ref="D79:D80"/>
    <mergeCell ref="E79:E80"/>
    <mergeCell ref="F79:F80"/>
    <mergeCell ref="G79:G80"/>
    <mergeCell ref="H79:H80"/>
    <mergeCell ref="I79:I80"/>
    <mergeCell ref="C81:C82"/>
    <mergeCell ref="D81:D82"/>
    <mergeCell ref="E81:E82"/>
    <mergeCell ref="F81:F82"/>
    <mergeCell ref="G81:G82"/>
    <mergeCell ref="H81:H82"/>
    <mergeCell ref="I81:I82"/>
    <mergeCell ref="A84:A85"/>
    <mergeCell ref="B84:B85"/>
    <mergeCell ref="A86:A89"/>
    <mergeCell ref="B86:B89"/>
  </mergeCells>
  <conditionalFormatting sqref="J8 M8:N8">
    <cfRule type="cellIs" priority="2" operator="lessThan" aboveAverage="0" equalAverage="0" bottom="0" percent="0" rank="0" text="" dxfId="0">
      <formula>5</formula>
    </cfRule>
    <cfRule type="cellIs" priority="3" operator="greaterThanOrEqual" aboveAverage="0" equalAverage="0" bottom="0" percent="0" rank="0" text="" dxfId="1">
      <formula>5</formula>
    </cfRule>
  </conditionalFormatting>
  <conditionalFormatting sqref="H10">
    <cfRule type="cellIs" priority="4" operator="notEqual" aboveAverage="0" equalAverage="0" bottom="0" percent="0" rank="0" text="" dxfId="2">
      <formula>""</formula>
    </cfRule>
  </conditionalFormatting>
  <conditionalFormatting sqref="H12:H89">
    <cfRule type="cellIs" priority="5" operator="notEqual" aboveAverage="0" equalAverage="0" bottom="0" percent="0" rank="0" text="" dxfId="2">
      <formula>""</formula>
    </cfRule>
  </conditionalFormatting>
  <conditionalFormatting sqref="M10:M89">
    <cfRule type="cellIs" priority="6" operator="notEqual" aboveAverage="0" equalAverage="0" bottom="0" percent="0" rank="0" text="" dxfId="2">
      <formula>""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D5B181A69924E90B8BCED9CCC6C65" ma:contentTypeVersion="6" ma:contentTypeDescription="Create a new document." ma:contentTypeScope="" ma:versionID="5549324d51125210d2ae7075dfadeddf">
  <xsd:schema xmlns:xsd="http://www.w3.org/2001/XMLSchema" xmlns:xs="http://www.w3.org/2001/XMLSchema" xmlns:p="http://schemas.microsoft.com/office/2006/metadata/properties" xmlns:ns2="d135b65c-c9bb-420a-b76c-b0abee018cff" xmlns:ns3="1dce2bb0-fcc3-4855-92f2-8243e2792566" targetNamespace="http://schemas.microsoft.com/office/2006/metadata/properties" ma:root="true" ma:fieldsID="b8311cb7214e46e2fcb72e3df43e348e" ns2:_="" ns3:_="">
    <xsd:import namespace="d135b65c-c9bb-420a-b76c-b0abee018cff"/>
    <xsd:import namespace="1dce2bb0-fcc3-4855-92f2-8243e27925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35b65c-c9bb-420a-b76c-b0abee018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ce2bb0-fcc3-4855-92f2-8243e279256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A4B994-D1B7-4D11-AA48-AE4F69E63E58}"/>
</file>

<file path=customXml/itemProps2.xml><?xml version="1.0" encoding="utf-8"?>
<ds:datastoreItem xmlns:ds="http://schemas.openxmlformats.org/officeDocument/2006/customXml" ds:itemID="{FE241F7E-8AAC-4482-B9FC-4F19AAEA8DE0}"/>
</file>

<file path=customXml/itemProps3.xml><?xml version="1.0" encoding="utf-8"?>
<ds:datastoreItem xmlns:ds="http://schemas.openxmlformats.org/officeDocument/2006/customXml" ds:itemID="{5298C8A8-1C00-46DA-89F6-AF15C2C7664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LibreOffice/7.5.4.2$MacOSX_X86_64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2021-01-30T15:40:39Z</dcterms:created>
  <dc:creator/>
  <dc:description/>
  <dc:language>es-ES</dc:language>
  <cp:lastModifiedBy/>
  <dcterms:modified xsi:type="dcterms:W3CDTF">2024-01-24T17:24:07Z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0x010100EC1D5B181A69924E90B8BCED9CCC6C65</vt:lpwstr>
  </property>
  <property fmtid="{D5CDD505-2E9C-101B-9397-08002B2CF9AE}" pid="3" name="MediaServiceImageTags">
    <vt:lpwstr/>
  </property>
</Properties>
</file>