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OB\practicas\Excel\practica 4\"/>
    </mc:Choice>
  </mc:AlternateContent>
  <bookViews>
    <workbookView xWindow="0" yWindow="0" windowWidth="21570" windowHeight="8085" activeTab="3"/>
  </bookViews>
  <sheets>
    <sheet name="EJER1" sheetId="1" r:id="rId1"/>
    <sheet name="Ejer2" sheetId="2" r:id="rId2"/>
    <sheet name="Ejer3" sheetId="3" r:id="rId3"/>
    <sheet name="Ejer4" sheetId="4" r:id="rId4"/>
    <sheet name="BUSCARV" sheetId="5" r:id="rId5"/>
    <sheet name="BUSCARV_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4" l="1"/>
  <c r="B1" i="4"/>
  <c r="D3" i="5"/>
  <c r="D4" i="5"/>
  <c r="D5" i="5"/>
  <c r="D6" i="5"/>
  <c r="D7" i="5"/>
  <c r="D2" i="5"/>
  <c r="D3" i="6" l="1"/>
  <c r="D4" i="6"/>
  <c r="D5" i="6"/>
  <c r="D6" i="6"/>
  <c r="D7" i="6"/>
  <c r="D2" i="6"/>
  <c r="E4" i="4" l="1"/>
  <c r="E3" i="4"/>
  <c r="E6" i="4"/>
  <c r="E5" i="4"/>
  <c r="G9" i="3"/>
  <c r="G10" i="3"/>
  <c r="G11" i="3"/>
  <c r="G12" i="3"/>
  <c r="G13" i="3"/>
  <c r="G14" i="3"/>
  <c r="G15" i="3"/>
  <c r="G16" i="3"/>
  <c r="G17" i="3"/>
  <c r="G8" i="3"/>
  <c r="F9" i="3"/>
  <c r="F10" i="3"/>
  <c r="F11" i="3"/>
  <c r="F12" i="3"/>
  <c r="F13" i="3"/>
  <c r="F14" i="3"/>
  <c r="F15" i="3"/>
  <c r="F16" i="3"/>
  <c r="F17" i="3"/>
  <c r="F8" i="3"/>
  <c r="E8" i="4" l="1"/>
  <c r="E9" i="4"/>
  <c r="E10" i="4" s="1"/>
  <c r="I7" i="2"/>
  <c r="I8" i="2"/>
  <c r="I9" i="2"/>
  <c r="I10" i="2"/>
  <c r="I11" i="2"/>
  <c r="I6" i="2"/>
  <c r="H7" i="2"/>
  <c r="H8" i="2"/>
  <c r="H9" i="2"/>
  <c r="H10" i="2"/>
  <c r="H11" i="2"/>
  <c r="H6" i="2"/>
  <c r="G7" i="2"/>
  <c r="G8" i="2"/>
  <c r="G9" i="2"/>
  <c r="G10" i="2"/>
  <c r="G11" i="2"/>
  <c r="G6" i="2"/>
  <c r="F7" i="2"/>
  <c r="F8" i="2"/>
  <c r="F9" i="2"/>
  <c r="F10" i="2"/>
  <c r="F11" i="2"/>
  <c r="F6" i="2"/>
  <c r="I7" i="1"/>
  <c r="I8" i="1"/>
  <c r="I9" i="1"/>
  <c r="I10" i="1"/>
  <c r="I11" i="1"/>
  <c r="I12" i="1"/>
  <c r="I13" i="1"/>
  <c r="I14" i="1"/>
  <c r="I15" i="1"/>
  <c r="I6" i="1"/>
  <c r="H7" i="1"/>
  <c r="H8" i="1"/>
  <c r="H9" i="1"/>
  <c r="H10" i="1"/>
  <c r="H11" i="1"/>
  <c r="H12" i="1"/>
  <c r="H13" i="1"/>
  <c r="H14" i="1"/>
  <c r="H15" i="1"/>
  <c r="H6" i="1"/>
  <c r="G7" i="1"/>
  <c r="G8" i="1"/>
  <c r="G9" i="1"/>
  <c r="G10" i="1"/>
  <c r="G11" i="1"/>
  <c r="G12" i="1"/>
  <c r="G13" i="1"/>
  <c r="G14" i="1"/>
  <c r="G15" i="1"/>
  <c r="G6" i="1"/>
</calcChain>
</file>

<file path=xl/comments1.xml><?xml version="1.0" encoding="utf-8"?>
<comments xmlns="http://schemas.openxmlformats.org/spreadsheetml/2006/main">
  <authors>
    <author>Diego Extremiana Palacín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El IVA es del 8%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<sst xmlns="http://schemas.openxmlformats.org/spreadsheetml/2006/main" count="148" uniqueCount="117">
  <si>
    <t>REGISTRO DE LA EVALUACIÓN</t>
  </si>
  <si>
    <t>CÓDIGO</t>
  </si>
  <si>
    <t>NOMBRE</t>
  </si>
  <si>
    <t>ORAL</t>
  </si>
  <si>
    <t>PRACT</t>
  </si>
  <si>
    <t>EXAMEN</t>
  </si>
  <si>
    <t>PROMEDIO</t>
  </si>
  <si>
    <t>OBSERVACIÓN</t>
  </si>
  <si>
    <t>OBSERVACIÓN2</t>
  </si>
  <si>
    <t>79-0001</t>
  </si>
  <si>
    <t>79-0002</t>
  </si>
  <si>
    <t>79-0003</t>
  </si>
  <si>
    <t>79-0004</t>
  </si>
  <si>
    <t>79-0005</t>
  </si>
  <si>
    <t>79-0006</t>
  </si>
  <si>
    <t>79-0007</t>
  </si>
  <si>
    <t>79-0008</t>
  </si>
  <si>
    <t>79-0009</t>
  </si>
  <si>
    <t>79-0010</t>
  </si>
  <si>
    <t>Luis Miguel</t>
  </si>
  <si>
    <t>Ana</t>
  </si>
  <si>
    <t>gabriel</t>
  </si>
  <si>
    <t>Cristian</t>
  </si>
  <si>
    <t>Enrique</t>
  </si>
  <si>
    <t>marta</t>
  </si>
  <si>
    <t>Catalina</t>
  </si>
  <si>
    <t>Laura</t>
  </si>
  <si>
    <t>Pedro</t>
  </si>
  <si>
    <t>Jesús</t>
  </si>
  <si>
    <t>TARIFA DE TELEFONÍA</t>
  </si>
  <si>
    <t>Nombre</t>
  </si>
  <si>
    <t>Apellidos</t>
  </si>
  <si>
    <t>T_Servicio</t>
  </si>
  <si>
    <t>Categoría</t>
  </si>
  <si>
    <t>BÁSICO</t>
  </si>
  <si>
    <t>BONIF1</t>
  </si>
  <si>
    <t>BONIF2</t>
  </si>
  <si>
    <t>TOTAL</t>
  </si>
  <si>
    <t>Gonzalez</t>
  </si>
  <si>
    <t>A</t>
  </si>
  <si>
    <t>B</t>
  </si>
  <si>
    <t>Juan</t>
  </si>
  <si>
    <t>maría</t>
  </si>
  <si>
    <t>Méndez</t>
  </si>
  <si>
    <t>Ester</t>
  </si>
  <si>
    <t>Pérez</t>
  </si>
  <si>
    <t>jesús</t>
  </si>
  <si>
    <t>Gutierrez</t>
  </si>
  <si>
    <t>Pancho</t>
  </si>
  <si>
    <t>Villa</t>
  </si>
  <si>
    <t>Esperanza</t>
  </si>
  <si>
    <t>Fiel</t>
  </si>
  <si>
    <t>HIPERMERCADOS</t>
  </si>
  <si>
    <t>EL ABUELO FELIZ</t>
  </si>
  <si>
    <t>ARTÍCULO</t>
  </si>
  <si>
    <t>PRECIO</t>
  </si>
  <si>
    <t>COND</t>
  </si>
  <si>
    <t>DESCRIPCIÓN</t>
  </si>
  <si>
    <t>PRECIO PÚBLICO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</si>
  <si>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</si>
  <si>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</si>
  <si>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</si>
  <si>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</si>
  <si>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</si>
  <si>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</si>
  <si>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</si>
  <si>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</si>
  <si>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</si>
  <si>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</si>
  <si>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ARROZ BOMBA</t>
  </si>
  <si>
    <t>ARROZ PAISANA</t>
  </si>
  <si>
    <t>ACEITE ELOUSA</t>
  </si>
  <si>
    <t>ACEITE CARBONEL</t>
  </si>
  <si>
    <t>AZÚCAR</t>
  </si>
  <si>
    <t>LECHE PULEVA</t>
  </si>
  <si>
    <t>LECHE FELIZ</t>
  </si>
  <si>
    <t>FIDEOS FINOS</t>
  </si>
  <si>
    <t>FIDEOS CHINOS</t>
  </si>
  <si>
    <t>SPAGUETTI</t>
  </si>
  <si>
    <t>OF</t>
  </si>
  <si>
    <t>NR</t>
  </si>
  <si>
    <t>Fecha:</t>
  </si>
  <si>
    <t>Artículo</t>
  </si>
  <si>
    <t>cantidad</t>
  </si>
  <si>
    <t>Descuento</t>
  </si>
  <si>
    <t>Importe</t>
  </si>
  <si>
    <t>Latas de atún 100 gr.</t>
  </si>
  <si>
    <t>Paquetes de azúcar</t>
  </si>
  <si>
    <t>BASE IMPONIBLE</t>
  </si>
  <si>
    <t>IVA</t>
  </si>
  <si>
    <t>latas de melocotón</t>
  </si>
  <si>
    <t>Botellas de aceite virgen Extra</t>
  </si>
  <si>
    <t>Precio/Unidad</t>
  </si>
  <si>
    <t>Nº de puntos</t>
  </si>
  <si>
    <t>Premio</t>
  </si>
  <si>
    <t>Una camiseta y bolsa deportiva</t>
  </si>
  <si>
    <t>Un MP4</t>
  </si>
  <si>
    <t>Una torre de música</t>
  </si>
  <si>
    <t>Un ordenador de sobremesa</t>
  </si>
  <si>
    <t>Ganador</t>
  </si>
  <si>
    <t>Antonio Buero Vallejo</t>
  </si>
  <si>
    <t>Catalina La Grande</t>
  </si>
  <si>
    <t>Carlos Sainz</t>
  </si>
  <si>
    <t>Alfonso Alonso</t>
  </si>
  <si>
    <t>Ruth Beitia</t>
  </si>
  <si>
    <t>Cuca Gamarra</t>
  </si>
  <si>
    <t>Promo</t>
  </si>
  <si>
    <t>Premio prom3</t>
  </si>
  <si>
    <t>Premio prom2</t>
  </si>
  <si>
    <t>Entrada cine</t>
  </si>
  <si>
    <t>Entrada teatro</t>
  </si>
  <si>
    <t>Entrada fútbol</t>
  </si>
  <si>
    <t>Entrada ópera</t>
  </si>
  <si>
    <t>Suscripción revista Pronto</t>
  </si>
  <si>
    <t>Libro "Mil recetas de cocina"</t>
  </si>
  <si>
    <t>Vajilla completa</t>
  </si>
  <si>
    <t>Viaje a París dos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</si>
</sst>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#,##0.00\ _€"/>
    <numFmt numFmtId="166" formatCode="[$-C0A]d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Algerian"/>
      <family val="5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0" borderId="1" xfId="0" applyBorder="1"/>
    <xf numFmtId="0" fontId="0" fillId="0" borderId="16" xfId="0" applyBorder="1"/>
    <xf numFmtId="0" fontId="0" fillId="0" borderId="17" xfId="0" applyBorder="1"/>
    <xf numFmtId="1" fontId="0" fillId="0" borderId="1" xfId="0" applyNumberFormat="1" applyBorder="1"/>
    <xf numFmtId="1" fontId="0" fillId="0" borderId="16" xfId="0" applyNumberFormat="1" applyBorder="1"/>
    <xf numFmtId="1" fontId="0" fillId="0" borderId="8" xfId="0" applyNumberFormat="1" applyBorder="1"/>
    <xf numFmtId="164" fontId="0" fillId="0" borderId="1" xfId="0" applyNumberFormat="1" applyBorder="1"/>
    <xf numFmtId="164" fontId="0" fillId="0" borderId="16" xfId="0" applyNumberFormat="1" applyBorder="1"/>
    <xf numFmtId="164" fontId="0" fillId="0" borderId="8" xfId="0" applyNumberFormat="1" applyBorder="1"/>
    <xf numFmtId="10" fontId="0" fillId="0" borderId="1" xfId="0" applyNumberFormat="1" applyBorder="1"/>
    <xf numFmtId="10" fontId="0" fillId="0" borderId="16" xfId="0" applyNumberFormat="1" applyBorder="1"/>
    <xf numFmtId="164" fontId="0" fillId="0" borderId="6" xfId="0" applyNumberFormat="1" applyBorder="1"/>
    <xf numFmtId="14" fontId="0" fillId="0" borderId="0" xfId="0" applyNumberFormat="1"/>
    <xf numFmtId="10" fontId="0" fillId="0" borderId="15" xfId="0" applyNumberFormat="1" applyBorder="1"/>
    <xf numFmtId="10" fontId="0" fillId="0" borderId="18" xfId="0" applyNumberFormat="1" applyBorder="1"/>
    <xf numFmtId="0" fontId="0" fillId="0" borderId="19" xfId="0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6" fontId="0" fillId="0" borderId="0" xfId="0" applyNumberFormat="1"/>
    <xf numFmtId="22" fontId="0" fillId="0" borderId="0" xfId="0" applyNumberFormat="1"/>
    <xf numFmtId="0" fontId="0" fillId="0" borderId="23" xfId="0" applyBorder="1"/>
    <xf numFmtId="0" fontId="1" fillId="0" borderId="2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0" fillId="0" borderId="11" xfId="0" applyBorder="1"/>
    <xf numFmtId="0" fontId="0" fillId="0" borderId="27" xfId="0" applyBorder="1" applyAlignment="1">
      <alignment horizontal="left" vertical="center"/>
    </xf>
    <xf numFmtId="0" fontId="0" fillId="0" borderId="29" xfId="0" applyBorder="1"/>
    <xf numFmtId="0" fontId="0" fillId="0" borderId="28" xfId="0" applyBorder="1"/>
    <xf numFmtId="0" fontId="0" fillId="0" borderId="31" xfId="0" applyBorder="1"/>
    <xf numFmtId="0" fontId="0" fillId="0" borderId="30" xfId="0" applyBorder="1" applyAlignment="1">
      <alignment horizontal="left" vertical="center"/>
    </xf>
    <xf numFmtId="0" fontId="0" fillId="0" borderId="32" xfId="0" applyBorder="1"/>
    <xf numFmtId="0" fontId="0" fillId="0" borderId="33" xfId="0" applyBorder="1" applyAlignment="1">
      <alignment horizontal="left" vertical="center"/>
    </xf>
    <xf numFmtId="0" fontId="0" fillId="0" borderId="34" xfId="0" applyBorder="1"/>
    <xf numFmtId="0" fontId="0" fillId="0" borderId="35" xfId="0" applyBorder="1" applyAlignment="1">
      <alignment horizontal="left" vertical="center"/>
    </xf>
    <xf numFmtId="0" fontId="0" fillId="0" borderId="0" xfId="0" applyBorder="1"/>
    <xf numFmtId="0" fontId="0" fillId="0" borderId="36" xfId="0" applyBorder="1" applyAlignment="1">
      <alignment horizontal="left" vertical="center"/>
    </xf>
    <xf numFmtId="0" fontId="0" fillId="0" borderId="37" xfId="0" applyBorder="1"/>
    <xf numFmtId="0" fontId="0" fillId="0" borderId="28" xfId="0" applyBorder="1" applyAlignment="1">
      <alignment horizontal="left" vertical="center"/>
    </xf>
    <xf numFmtId="0" fontId="1" fillId="9" borderId="0" xfId="0" applyFont="1" applyFill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4" xfId="0" applyBorder="1"/>
    <xf numFmtId="0" fontId="0" fillId="0" borderId="41" xfId="0" applyBorder="1"/>
    <xf numFmtId="0" fontId="0" fillId="0" borderId="28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5050"/>
      <color rgb="FFFFCCFF"/>
      <color rgb="FFFF99FF"/>
      <color rgb="FFFF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2:E10" totalsRowShown="0" headerRowDxfId="6" headerRowBorderDxfId="5" tableBorderDxfId="4">
  <autoFilter ref="A2:E10"/>
  <tableColumns count="5">
    <tableColumn id="1" name="Artículo" dataDxfId="3"/>
    <tableColumn id="2" name="cantidad" dataDxfId="2"/>
    <tableColumn id="3" name="Precio/Unidad" dataDxfId="1"/>
    <tableColumn id="4" name="Descuento" dataDxfId="0"/>
    <tableColumn id="5" name="Impor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B5" sqref="B5:I5"/>
    </sheetView>
  </sheetViews>
  <sheetFormatPr baseColWidth="10" defaultRowHeight="15" x14ac:dyDescent="0.25"/>
  <cols>
    <col min="7" max="7" width="11.85546875" bestFit="1" customWidth="1"/>
    <col min="8" max="8" width="13.85546875" customWidth="1"/>
    <col min="9" max="9" width="15.28515625" customWidth="1"/>
  </cols>
  <sheetData>
    <row r="2" spans="2:9" x14ac:dyDescent="0.25">
      <c r="B2" s="75" t="s">
        <v>0</v>
      </c>
      <c r="C2" s="76"/>
      <c r="D2" s="76"/>
      <c r="E2" s="76"/>
      <c r="F2" s="76"/>
      <c r="G2" s="76"/>
      <c r="H2" s="76"/>
      <c r="I2" s="76"/>
    </row>
    <row r="3" spans="2:9" x14ac:dyDescent="0.25">
      <c r="B3" s="76"/>
      <c r="C3" s="76"/>
      <c r="D3" s="76"/>
      <c r="E3" s="76"/>
      <c r="F3" s="76"/>
      <c r="G3" s="76"/>
      <c r="H3" s="76"/>
      <c r="I3" s="76"/>
    </row>
    <row r="4" spans="2:9" ht="15.75" thickBot="1" x14ac:dyDescent="0.3"/>
    <row r="5" spans="2:9" ht="15.75" x14ac:dyDescent="0.25">
      <c r="B5" s="8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10" t="s">
        <v>8</v>
      </c>
    </row>
    <row r="6" spans="2:9" x14ac:dyDescent="0.25">
      <c r="B6" s="3" t="s">
        <v>9</v>
      </c>
      <c r="C6" s="2" t="s">
        <v>19</v>
      </c>
      <c r="D6" s="2">
        <v>15</v>
      </c>
      <c r="E6" s="2">
        <v>15</v>
      </c>
      <c r="F6" s="2">
        <v>11</v>
      </c>
      <c r="G6" s="2">
        <f>ROUND(AVERAGE(D6:F6),0)</f>
        <v>14</v>
      </c>
      <c r="H6" s="2" t="str">
        <f>IF(F6&gt;10.5,"APROBADO","SUSPENDIDO")</f>
        <v>APROBADO</v>
      </c>
      <c r="I6" s="4" t="str">
        <f>IF(G6&gt;=18,"EXCELENTE",IF(G6&gt;=15,"BUENO",IF(G6&gt;=11,"DEFICIENTE")))</f>
        <v>DEFICIENTE</v>
      </c>
    </row>
    <row r="7" spans="2:9" x14ac:dyDescent="0.25">
      <c r="B7" s="3" t="s">
        <v>10</v>
      </c>
      <c r="C7" s="2" t="s">
        <v>20</v>
      </c>
      <c r="D7" s="2">
        <v>16</v>
      </c>
      <c r="E7" s="2">
        <v>10</v>
      </c>
      <c r="F7" s="2">
        <v>7</v>
      </c>
      <c r="G7" s="2">
        <f t="shared" ref="G7:G15" si="0">ROUND(AVERAGE(D7:F7),0)</f>
        <v>11</v>
      </c>
      <c r="H7" s="2" t="str">
        <f t="shared" ref="H7:H15" si="1">IF(F7&gt;10.5,"APROBADO","SUSPENDIDO")</f>
        <v>SUSPENDIDO</v>
      </c>
      <c r="I7" s="4" t="str">
        <f t="shared" ref="I7:I15" si="2">IF(G7&gt;=18,"EXCELENTE",IF(G7&gt;=15,"BUENO",IF(G7&gt;=11,"DEFICIENTE")))</f>
        <v>DEFICIENTE</v>
      </c>
    </row>
    <row r="8" spans="2:9" x14ac:dyDescent="0.25">
      <c r="B8" s="3" t="s">
        <v>11</v>
      </c>
      <c r="C8" s="2" t="s">
        <v>21</v>
      </c>
      <c r="D8" s="2">
        <v>17</v>
      </c>
      <c r="E8" s="2">
        <v>19</v>
      </c>
      <c r="F8" s="2">
        <v>13</v>
      </c>
      <c r="G8" s="2">
        <f t="shared" si="0"/>
        <v>16</v>
      </c>
      <c r="H8" s="2" t="str">
        <f t="shared" si="1"/>
        <v>APROBADO</v>
      </c>
      <c r="I8" s="4" t="str">
        <f t="shared" si="2"/>
        <v>BUENO</v>
      </c>
    </row>
    <row r="9" spans="2:9" x14ac:dyDescent="0.25">
      <c r="B9" s="3" t="s">
        <v>12</v>
      </c>
      <c r="C9" s="2" t="s">
        <v>22</v>
      </c>
      <c r="D9" s="2">
        <v>13</v>
      </c>
      <c r="E9" s="2">
        <v>13</v>
      </c>
      <c r="F9" s="2">
        <v>18</v>
      </c>
      <c r="G9" s="2">
        <f t="shared" si="0"/>
        <v>15</v>
      </c>
      <c r="H9" s="2" t="str">
        <f t="shared" si="1"/>
        <v>APROBADO</v>
      </c>
      <c r="I9" s="4" t="str">
        <f t="shared" si="2"/>
        <v>BUENO</v>
      </c>
    </row>
    <row r="10" spans="2:9" x14ac:dyDescent="0.25">
      <c r="B10" s="3" t="s">
        <v>13</v>
      </c>
      <c r="C10" s="2" t="s">
        <v>23</v>
      </c>
      <c r="D10" s="2">
        <v>10</v>
      </c>
      <c r="E10" s="2">
        <v>8</v>
      </c>
      <c r="F10" s="2">
        <v>12</v>
      </c>
      <c r="G10" s="2">
        <f t="shared" si="0"/>
        <v>10</v>
      </c>
      <c r="H10" s="2" t="str">
        <f t="shared" si="1"/>
        <v>APROBADO</v>
      </c>
      <c r="I10" s="4" t="b">
        <f t="shared" si="2"/>
        <v>0</v>
      </c>
    </row>
    <row r="11" spans="2:9" x14ac:dyDescent="0.25">
      <c r="B11" s="3" t="s">
        <v>14</v>
      </c>
      <c r="C11" s="2" t="s">
        <v>24</v>
      </c>
      <c r="D11" s="2">
        <v>8</v>
      </c>
      <c r="E11" s="2">
        <v>12</v>
      </c>
      <c r="F11" s="2">
        <v>17</v>
      </c>
      <c r="G11" s="2">
        <f t="shared" si="0"/>
        <v>12</v>
      </c>
      <c r="H11" s="2" t="str">
        <f t="shared" si="1"/>
        <v>APROBADO</v>
      </c>
      <c r="I11" s="4" t="str">
        <f t="shared" si="2"/>
        <v>DEFICIENTE</v>
      </c>
    </row>
    <row r="12" spans="2:9" x14ac:dyDescent="0.25">
      <c r="B12" s="3" t="s">
        <v>15</v>
      </c>
      <c r="C12" s="2" t="s">
        <v>25</v>
      </c>
      <c r="D12" s="2">
        <v>18</v>
      </c>
      <c r="E12" s="2">
        <v>19</v>
      </c>
      <c r="F12" s="2">
        <v>18</v>
      </c>
      <c r="G12" s="2">
        <f t="shared" si="0"/>
        <v>18</v>
      </c>
      <c r="H12" s="2" t="str">
        <f t="shared" si="1"/>
        <v>APROBADO</v>
      </c>
      <c r="I12" s="4" t="str">
        <f t="shared" si="2"/>
        <v>EXCELENTE</v>
      </c>
    </row>
    <row r="13" spans="2:9" x14ac:dyDescent="0.25">
      <c r="B13" s="3" t="s">
        <v>16</v>
      </c>
      <c r="C13" s="2" t="s">
        <v>26</v>
      </c>
      <c r="D13" s="2">
        <v>14</v>
      </c>
      <c r="E13" s="2">
        <v>5</v>
      </c>
      <c r="F13" s="2">
        <v>10</v>
      </c>
      <c r="G13" s="2">
        <f t="shared" si="0"/>
        <v>10</v>
      </c>
      <c r="H13" s="2" t="str">
        <f t="shared" si="1"/>
        <v>SUSPENDIDO</v>
      </c>
      <c r="I13" s="4" t="b">
        <f t="shared" si="2"/>
        <v>0</v>
      </c>
    </row>
    <row r="14" spans="2:9" x14ac:dyDescent="0.25">
      <c r="B14" s="3" t="s">
        <v>17</v>
      </c>
      <c r="C14" s="2" t="s">
        <v>27</v>
      </c>
      <c r="D14" s="2">
        <v>13</v>
      </c>
      <c r="E14" s="2">
        <v>16</v>
      </c>
      <c r="F14" s="2">
        <v>1</v>
      </c>
      <c r="G14" s="2">
        <f t="shared" si="0"/>
        <v>10</v>
      </c>
      <c r="H14" s="2" t="str">
        <f t="shared" si="1"/>
        <v>SUSPENDIDO</v>
      </c>
      <c r="I14" s="4" t="b">
        <f t="shared" si="2"/>
        <v>0</v>
      </c>
    </row>
    <row r="15" spans="2:9" ht="15.75" thickBot="1" x14ac:dyDescent="0.3">
      <c r="B15" s="5" t="s">
        <v>18</v>
      </c>
      <c r="C15" s="6" t="s">
        <v>28</v>
      </c>
      <c r="D15" s="6">
        <v>12</v>
      </c>
      <c r="E15" s="6">
        <v>14</v>
      </c>
      <c r="F15" s="6">
        <v>12</v>
      </c>
      <c r="G15" s="6">
        <f t="shared" si="0"/>
        <v>13</v>
      </c>
      <c r="H15" s="6" t="str">
        <f t="shared" si="1"/>
        <v>APROBADO</v>
      </c>
      <c r="I15" s="7" t="str">
        <f t="shared" si="2"/>
        <v>DEFICIENTE</v>
      </c>
    </row>
  </sheetData>
  <mergeCells count="1">
    <mergeCell ref="B2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I6" sqref="I6:I11"/>
    </sheetView>
  </sheetViews>
  <sheetFormatPr baseColWidth="10" defaultRowHeight="15" x14ac:dyDescent="0.25"/>
  <cols>
    <col min="6" max="6" width="11.85546875" bestFit="1" customWidth="1"/>
  </cols>
  <sheetData>
    <row r="3" spans="2:9" ht="34.5" customHeight="1" x14ac:dyDescent="0.25">
      <c r="C3" s="77" t="s">
        <v>29</v>
      </c>
      <c r="D3" s="78"/>
      <c r="E3" s="78"/>
    </row>
    <row r="5" spans="2:9" x14ac:dyDescent="0.25">
      <c r="B5" s="11" t="s">
        <v>30</v>
      </c>
      <c r="C5" s="11" t="s">
        <v>31</v>
      </c>
      <c r="D5" s="11" t="s">
        <v>32</v>
      </c>
      <c r="E5" s="11" t="s">
        <v>33</v>
      </c>
      <c r="F5" s="11" t="s">
        <v>34</v>
      </c>
      <c r="G5" s="11" t="s">
        <v>35</v>
      </c>
      <c r="H5" s="11" t="s">
        <v>36</v>
      </c>
      <c r="I5" s="11" t="s">
        <v>37</v>
      </c>
    </row>
    <row r="6" spans="2:9" x14ac:dyDescent="0.25">
      <c r="B6" s="2" t="s">
        <v>41</v>
      </c>
      <c r="C6" s="2" t="s">
        <v>38</v>
      </c>
      <c r="D6" s="2">
        <v>8</v>
      </c>
      <c r="E6" s="2" t="s">
        <v>39</v>
      </c>
      <c r="F6" s="2">
        <f>IF(E6="A",50,30)</f>
        <v>50</v>
      </c>
      <c r="G6" s="2">
        <f>IF(E6="A",20%*F6,15%*F6)</f>
        <v>10</v>
      </c>
      <c r="H6" s="2">
        <f>IF(G6&gt;6,20,15)</f>
        <v>20</v>
      </c>
      <c r="I6" s="2">
        <f>F6+G6+H6</f>
        <v>80</v>
      </c>
    </row>
    <row r="7" spans="2:9" x14ac:dyDescent="0.25">
      <c r="B7" s="2" t="s">
        <v>42</v>
      </c>
      <c r="C7" s="2" t="s">
        <v>43</v>
      </c>
      <c r="D7" s="2">
        <v>7</v>
      </c>
      <c r="E7" s="2" t="s">
        <v>40</v>
      </c>
      <c r="F7" s="2">
        <f t="shared" ref="F7:F11" si="0">IF(E7="A",50,30)</f>
        <v>30</v>
      </c>
      <c r="G7" s="2">
        <f t="shared" ref="G7:G11" si="1">IF(E7="A",20%*F7,15%*F7)</f>
        <v>4.5</v>
      </c>
      <c r="H7" s="2">
        <f t="shared" ref="H7:H11" si="2">IF(G7&gt;6,20,15)</f>
        <v>15</v>
      </c>
      <c r="I7" s="2">
        <f t="shared" ref="I7:I11" si="3">F7+G7+H7</f>
        <v>49.5</v>
      </c>
    </row>
    <row r="8" spans="2:9" x14ac:dyDescent="0.25">
      <c r="B8" s="2" t="s">
        <v>44</v>
      </c>
      <c r="C8" s="2" t="s">
        <v>45</v>
      </c>
      <c r="D8" s="2">
        <v>2</v>
      </c>
      <c r="E8" s="2" t="s">
        <v>40</v>
      </c>
      <c r="F8" s="2">
        <f t="shared" si="0"/>
        <v>30</v>
      </c>
      <c r="G8" s="2">
        <f t="shared" si="1"/>
        <v>4.5</v>
      </c>
      <c r="H8" s="2">
        <f t="shared" si="2"/>
        <v>15</v>
      </c>
      <c r="I8" s="2">
        <f t="shared" si="3"/>
        <v>49.5</v>
      </c>
    </row>
    <row r="9" spans="2:9" x14ac:dyDescent="0.25">
      <c r="B9" s="2" t="s">
        <v>46</v>
      </c>
      <c r="C9" s="2" t="s">
        <v>47</v>
      </c>
      <c r="D9" s="2">
        <v>3</v>
      </c>
      <c r="E9" s="2" t="s">
        <v>39</v>
      </c>
      <c r="F9" s="2">
        <f t="shared" si="0"/>
        <v>50</v>
      </c>
      <c r="G9" s="2">
        <f t="shared" si="1"/>
        <v>10</v>
      </c>
      <c r="H9" s="2">
        <f t="shared" si="2"/>
        <v>20</v>
      </c>
      <c r="I9" s="2">
        <f t="shared" si="3"/>
        <v>80</v>
      </c>
    </row>
    <row r="10" spans="2:9" x14ac:dyDescent="0.25">
      <c r="B10" s="2" t="s">
        <v>48</v>
      </c>
      <c r="C10" s="2" t="s">
        <v>49</v>
      </c>
      <c r="D10" s="12">
        <v>6</v>
      </c>
      <c r="E10" s="2" t="s">
        <v>39</v>
      </c>
      <c r="F10" s="2">
        <f t="shared" si="0"/>
        <v>50</v>
      </c>
      <c r="G10" s="2">
        <f t="shared" si="1"/>
        <v>10</v>
      </c>
      <c r="H10" s="2">
        <f t="shared" si="2"/>
        <v>20</v>
      </c>
      <c r="I10" s="2">
        <f t="shared" si="3"/>
        <v>80</v>
      </c>
    </row>
    <row r="11" spans="2:9" x14ac:dyDescent="0.25">
      <c r="B11" s="2" t="s">
        <v>50</v>
      </c>
      <c r="C11" s="2" t="s">
        <v>51</v>
      </c>
      <c r="D11" s="2">
        <v>4</v>
      </c>
      <c r="E11" s="2" t="s">
        <v>40</v>
      </c>
      <c r="F11" s="2">
        <f t="shared" si="0"/>
        <v>30</v>
      </c>
      <c r="G11" s="2">
        <f t="shared" si="1"/>
        <v>4.5</v>
      </c>
      <c r="H11" s="2">
        <f t="shared" si="2"/>
        <v>15</v>
      </c>
      <c r="I11" s="2">
        <f t="shared" si="3"/>
        <v>49.5</v>
      </c>
    </row>
  </sheetData>
  <mergeCells count="1">
    <mergeCell ref="C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F20" sqref="F20"/>
    </sheetView>
  </sheetViews>
  <sheetFormatPr baseColWidth="10" defaultRowHeight="15" x14ac:dyDescent="0.25"/>
  <cols>
    <col min="3" max="3" width="16.42578125" customWidth="1"/>
    <col min="6" max="6" width="12.85546875" bestFit="1" customWidth="1"/>
    <col min="7" max="7" width="15.5703125" bestFit="1" customWidth="1"/>
  </cols>
  <sheetData>
    <row r="2" spans="2:7" ht="22.5" customHeight="1" x14ac:dyDescent="0.25">
      <c r="B2" s="79" t="s">
        <v>52</v>
      </c>
      <c r="C2" s="79"/>
      <c r="D2" s="79"/>
    </row>
    <row r="4" spans="2:7" s="13" customFormat="1" ht="35.25" customHeight="1" x14ac:dyDescent="0.25">
      <c r="B4" s="80" t="s">
        <v>53</v>
      </c>
      <c r="C4" s="81"/>
      <c r="D4" s="81"/>
    </row>
    <row r="6" spans="2:7" ht="15.75" thickBot="1" x14ac:dyDescent="0.3"/>
    <row r="7" spans="2:7" ht="17.25" customHeight="1" thickBot="1" x14ac:dyDescent="0.3">
      <c r="B7" s="21" t="s">
        <v>1</v>
      </c>
      <c r="C7" s="22" t="s">
        <v>54</v>
      </c>
      <c r="D7" s="22" t="s">
        <v>55</v>
      </c>
      <c r="E7" s="22" t="s">
        <v>56</v>
      </c>
      <c r="F7" s="22" t="s">
        <v>57</v>
      </c>
      <c r="G7" s="23" t="s">
        <v>58</v>
      </c>
    </row>
    <row r="8" spans="2:7" x14ac:dyDescent="0.25">
      <c r="B8" s="14" t="s">
        <v>59</v>
      </c>
      <c r="C8" s="16" t="s">
        <v>69</v>
      </c>
      <c r="D8" s="18">
        <v>2.8</v>
      </c>
      <c r="E8" s="15" t="s">
        <v>79</v>
      </c>
      <c r="F8" s="15" t="str">
        <f>IF(E8="OF","OFERTA","NORMAL")</f>
        <v>OFERTA</v>
      </c>
      <c r="G8" s="18">
        <f>IF(F8="OFERTA",D8-(10%*D8),D8)</f>
        <v>2.52</v>
      </c>
    </row>
    <row r="9" spans="2:7" x14ac:dyDescent="0.25">
      <c r="B9" s="14" t="s">
        <v>60</v>
      </c>
      <c r="C9" s="17" t="s">
        <v>70</v>
      </c>
      <c r="D9" s="19">
        <v>2.9</v>
      </c>
      <c r="E9" s="2" t="s">
        <v>80</v>
      </c>
      <c r="F9" s="15" t="str">
        <f t="shared" ref="F9:F17" si="0">IF(E9="OF","OFERTA","NORMAL")</f>
        <v>NORMAL</v>
      </c>
      <c r="G9" s="18">
        <f t="shared" ref="G9:G17" si="1">IF(F9="OFERTA",D9-(10%*D9),D9)</f>
        <v>2.9</v>
      </c>
    </row>
    <row r="10" spans="2:7" x14ac:dyDescent="0.25">
      <c r="B10" s="14" t="s">
        <v>61</v>
      </c>
      <c r="C10" s="17" t="s">
        <v>71</v>
      </c>
      <c r="D10" s="19">
        <v>4.2</v>
      </c>
      <c r="E10" s="2" t="s">
        <v>80</v>
      </c>
      <c r="F10" s="15" t="str">
        <f t="shared" si="0"/>
        <v>NORMAL</v>
      </c>
      <c r="G10" s="18">
        <f t="shared" si="1"/>
        <v>4.2</v>
      </c>
    </row>
    <row r="11" spans="2:7" x14ac:dyDescent="0.25">
      <c r="B11" s="14" t="s">
        <v>62</v>
      </c>
      <c r="C11" s="17" t="s">
        <v>72</v>
      </c>
      <c r="D11" s="20">
        <v>4.8</v>
      </c>
      <c r="E11" s="2" t="s">
        <v>79</v>
      </c>
      <c r="F11" s="15" t="str">
        <f t="shared" si="0"/>
        <v>OFERTA</v>
      </c>
      <c r="G11" s="18">
        <f t="shared" si="1"/>
        <v>4.32</v>
      </c>
    </row>
    <row r="12" spans="2:7" x14ac:dyDescent="0.25">
      <c r="B12" s="14" t="s">
        <v>63</v>
      </c>
      <c r="C12" s="17" t="s">
        <v>73</v>
      </c>
      <c r="D12" s="19">
        <v>1.95</v>
      </c>
      <c r="E12" s="2" t="s">
        <v>80</v>
      </c>
      <c r="F12" s="15" t="str">
        <f t="shared" si="0"/>
        <v>NORMAL</v>
      </c>
      <c r="G12" s="18">
        <f t="shared" si="1"/>
        <v>1.95</v>
      </c>
    </row>
    <row r="13" spans="2:7" x14ac:dyDescent="0.25">
      <c r="B13" s="14" t="s">
        <v>64</v>
      </c>
      <c r="C13" s="17" t="s">
        <v>74</v>
      </c>
      <c r="D13" s="19">
        <v>1.75</v>
      </c>
      <c r="E13" s="19" t="s">
        <v>79</v>
      </c>
      <c r="F13" s="15" t="str">
        <f t="shared" si="0"/>
        <v>OFERTA</v>
      </c>
      <c r="G13" s="18">
        <f t="shared" si="1"/>
        <v>1.575</v>
      </c>
    </row>
    <row r="14" spans="2:7" x14ac:dyDescent="0.25">
      <c r="B14" s="14" t="s">
        <v>65</v>
      </c>
      <c r="C14" s="17" t="s">
        <v>75</v>
      </c>
      <c r="D14" s="19">
        <v>1.1499999999999999</v>
      </c>
      <c r="E14" s="19" t="s">
        <v>79</v>
      </c>
      <c r="F14" s="15" t="str">
        <f t="shared" si="0"/>
        <v>OFERTA</v>
      </c>
      <c r="G14" s="18">
        <f t="shared" si="1"/>
        <v>1.0349999999999999</v>
      </c>
    </row>
    <row r="15" spans="2:7" x14ac:dyDescent="0.25">
      <c r="B15" s="14" t="s">
        <v>66</v>
      </c>
      <c r="C15" s="17" t="s">
        <v>76</v>
      </c>
      <c r="D15" s="19">
        <v>3.2</v>
      </c>
      <c r="E15" s="19" t="s">
        <v>79</v>
      </c>
      <c r="F15" s="15" t="str">
        <f t="shared" si="0"/>
        <v>OFERTA</v>
      </c>
      <c r="G15" s="18">
        <f t="shared" si="1"/>
        <v>2.88</v>
      </c>
    </row>
    <row r="16" spans="2:7" x14ac:dyDescent="0.25">
      <c r="B16" s="14" t="s">
        <v>67</v>
      </c>
      <c r="C16" s="17" t="s">
        <v>77</v>
      </c>
      <c r="D16" s="19">
        <v>3.2</v>
      </c>
      <c r="E16" s="19" t="s">
        <v>80</v>
      </c>
      <c r="F16" s="15" t="str">
        <f t="shared" si="0"/>
        <v>NORMAL</v>
      </c>
      <c r="G16" s="18">
        <f t="shared" si="1"/>
        <v>3.2</v>
      </c>
    </row>
    <row r="17" spans="2:7" x14ac:dyDescent="0.25">
      <c r="B17" s="14" t="s">
        <v>68</v>
      </c>
      <c r="C17" s="17" t="s">
        <v>78</v>
      </c>
      <c r="D17" s="19">
        <v>3.2</v>
      </c>
      <c r="E17" s="19" t="s">
        <v>80</v>
      </c>
      <c r="F17" s="15" t="str">
        <f t="shared" si="0"/>
        <v>NORMAL</v>
      </c>
      <c r="G17" s="18">
        <f t="shared" si="1"/>
        <v>3.2</v>
      </c>
    </row>
  </sheetData>
  <mergeCells count="2">
    <mergeCell ref="B2:D2"/>
    <mergeCell ref="B4:D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showGridLines="0" tabSelected="1" workbookViewId="0">
      <selection activeCell="E15" sqref="E15"/>
    </sheetView>
  </sheetViews>
  <sheetFormatPr baseColWidth="10" defaultRowHeight="15" x14ac:dyDescent="0.25"/>
  <cols>
    <col min="1" max="1" width="28" bestFit="1" customWidth="1"/>
    <col min="2" max="2" width="11.85546875" bestFit="1" customWidth="1"/>
    <col min="3" max="3" width="16" customWidth="1"/>
    <col min="4" max="4" width="15.7109375" bestFit="1" customWidth="1"/>
    <col min="7" max="7" width="11.85546875" bestFit="1" customWidth="1"/>
  </cols>
  <sheetData>
    <row r="1" spans="1:7" x14ac:dyDescent="0.25">
      <c r="A1" t="s">
        <v>81</v>
      </c>
      <c r="B1" s="43">
        <f ca="1">TODAY()</f>
        <v>43896</v>
      </c>
      <c r="D1" s="44">
        <f ca="1">NOW()</f>
        <v>43896.749878125003</v>
      </c>
    </row>
    <row r="2" spans="1:7" x14ac:dyDescent="0.25">
      <c r="A2" s="46" t="s">
        <v>82</v>
      </c>
      <c r="B2" s="47" t="s">
        <v>83</v>
      </c>
      <c r="C2" s="47" t="s">
        <v>92</v>
      </c>
      <c r="D2" s="47" t="s">
        <v>84</v>
      </c>
      <c r="E2" s="48" t="s">
        <v>85</v>
      </c>
    </row>
    <row r="3" spans="1:7" x14ac:dyDescent="0.25">
      <c r="A3" s="26" t="s">
        <v>91</v>
      </c>
      <c r="B3" s="27">
        <v>250</v>
      </c>
      <c r="C3" s="30">
        <v>4</v>
      </c>
      <c r="D3" s="33">
        <v>0</v>
      </c>
      <c r="E3" s="35">
        <f>B3*C3-B3*(C3*D3)</f>
        <v>1000</v>
      </c>
    </row>
    <row r="4" spans="1:7" x14ac:dyDescent="0.25">
      <c r="A4" s="26" t="s">
        <v>86</v>
      </c>
      <c r="B4" s="27">
        <v>100</v>
      </c>
      <c r="C4" s="30">
        <v>3</v>
      </c>
      <c r="D4" s="33">
        <v>0.1</v>
      </c>
      <c r="E4" s="35">
        <f>B4*C4-B4*(C4*D4)</f>
        <v>270</v>
      </c>
      <c r="G4" s="36"/>
    </row>
    <row r="5" spans="1:7" x14ac:dyDescent="0.25">
      <c r="A5" s="26" t="s">
        <v>90</v>
      </c>
      <c r="B5" s="27">
        <v>35</v>
      </c>
      <c r="C5" s="30">
        <v>2</v>
      </c>
      <c r="D5" s="33">
        <v>0.2</v>
      </c>
      <c r="E5" s="35">
        <f>B5*C5-B5*(C5*D5)</f>
        <v>56</v>
      </c>
    </row>
    <row r="6" spans="1:7" x14ac:dyDescent="0.25">
      <c r="A6" s="26" t="s">
        <v>87</v>
      </c>
      <c r="B6" s="27">
        <v>150</v>
      </c>
      <c r="C6" s="30">
        <v>1.5</v>
      </c>
      <c r="D6" s="33">
        <v>0.15</v>
      </c>
      <c r="E6" s="35">
        <f>B6*C6-B6*(C6*D6)</f>
        <v>191.25</v>
      </c>
    </row>
    <row r="7" spans="1:7" ht="15.75" thickBot="1" x14ac:dyDescent="0.3">
      <c r="A7" s="25"/>
      <c r="B7" s="28"/>
      <c r="C7" s="31"/>
      <c r="D7" s="34"/>
      <c r="E7" s="39"/>
    </row>
    <row r="8" spans="1:7" x14ac:dyDescent="0.25">
      <c r="A8" s="26" t="s">
        <v>88</v>
      </c>
      <c r="B8" s="27"/>
      <c r="C8" s="30"/>
      <c r="D8" s="37"/>
      <c r="E8" s="40">
        <f>SUM(E3:E6)</f>
        <v>1517.25</v>
      </c>
    </row>
    <row r="9" spans="1:7" x14ac:dyDescent="0.25">
      <c r="A9" s="26" t="s">
        <v>89</v>
      </c>
      <c r="B9" s="27"/>
      <c r="C9" s="30"/>
      <c r="D9" s="37"/>
      <c r="E9" s="41">
        <f>8%*E8</f>
        <v>121.38</v>
      </c>
    </row>
    <row r="10" spans="1:7" ht="15.75" thickBot="1" x14ac:dyDescent="0.3">
      <c r="A10" s="45" t="s">
        <v>37</v>
      </c>
      <c r="B10" s="29"/>
      <c r="C10" s="32"/>
      <c r="D10" s="38"/>
      <c r="E10" s="42">
        <f>SUM(E8:E9)</f>
        <v>1638.63</v>
      </c>
    </row>
  </sheetData>
  <sortState ref="A3:E6">
    <sortCondition ref="A3"/>
  </sortState>
  <conditionalFormatting sqref="D3:D6">
    <cfRule type="cellIs" dxfId="8" priority="1" operator="equal">
      <formula>0</formula>
    </cfRule>
    <cfRule type="cellIs" dxfId="7" priority="2" operator="greaterThan">
      <formula>0.01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19" sqref="F19"/>
    </sheetView>
  </sheetViews>
  <sheetFormatPr baseColWidth="10" defaultRowHeight="15" x14ac:dyDescent="0.25"/>
  <cols>
    <col min="1" max="1" width="12.5703125" bestFit="1" customWidth="1"/>
    <col min="2" max="2" width="32.5703125" style="1" customWidth="1"/>
    <col min="3" max="3" width="12.5703125" bestFit="1" customWidth="1"/>
    <col min="4" max="4" width="28.7109375" customWidth="1"/>
  </cols>
  <sheetData>
    <row r="1" spans="1:4" ht="15.75" thickBot="1" x14ac:dyDescent="0.3">
      <c r="B1" s="50" t="s">
        <v>99</v>
      </c>
      <c r="C1" s="50" t="s">
        <v>93</v>
      </c>
      <c r="D1" s="50" t="s">
        <v>94</v>
      </c>
    </row>
    <row r="2" spans="1:4" ht="16.5" thickTop="1" thickBot="1" x14ac:dyDescent="0.3">
      <c r="B2" s="52" t="s">
        <v>100</v>
      </c>
      <c r="C2" s="53">
        <v>600</v>
      </c>
      <c r="D2" s="54" t="str">
        <f>VLOOKUP(C2,$A$12:$B$15,2)</f>
        <v>Una camiseta y bolsa deportiva</v>
      </c>
    </row>
    <row r="3" spans="1:4" ht="16.5" thickTop="1" thickBot="1" x14ac:dyDescent="0.3">
      <c r="B3" s="58" t="s">
        <v>101</v>
      </c>
      <c r="C3" s="59">
        <v>1200</v>
      </c>
      <c r="D3" s="54" t="str">
        <f t="shared" ref="D3:D7" si="0">VLOOKUP(C3,$A$12:$B$15,2)</f>
        <v>Un MP4</v>
      </c>
    </row>
    <row r="4" spans="1:4" ht="16.5" thickTop="1" thickBot="1" x14ac:dyDescent="0.3">
      <c r="B4" s="60" t="s">
        <v>102</v>
      </c>
      <c r="C4" s="61">
        <v>900</v>
      </c>
      <c r="D4" s="54" t="str">
        <f t="shared" si="0"/>
        <v>Una camiseta y bolsa deportiva</v>
      </c>
    </row>
    <row r="5" spans="1:4" ht="16.5" thickTop="1" thickBot="1" x14ac:dyDescent="0.3">
      <c r="B5" s="64" t="s">
        <v>103</v>
      </c>
      <c r="C5" s="59">
        <v>2100</v>
      </c>
      <c r="D5" s="54" t="str">
        <f t="shared" si="0"/>
        <v>Una torre de música</v>
      </c>
    </row>
    <row r="6" spans="1:4" ht="16.5" thickTop="1" thickBot="1" x14ac:dyDescent="0.3">
      <c r="B6" s="62" t="s">
        <v>104</v>
      </c>
      <c r="C6" s="63">
        <v>500</v>
      </c>
      <c r="D6" s="54" t="str">
        <f t="shared" si="0"/>
        <v>Una camiseta y bolsa deportiva</v>
      </c>
    </row>
    <row r="7" spans="1:4" ht="16.5" thickTop="1" thickBot="1" x14ac:dyDescent="0.3">
      <c r="B7" s="56" t="s">
        <v>105</v>
      </c>
      <c r="C7" s="55">
        <v>4050</v>
      </c>
      <c r="D7" s="54" t="str">
        <f t="shared" si="0"/>
        <v>Un ordenador de sobremesa</v>
      </c>
    </row>
    <row r="11" spans="1:4" x14ac:dyDescent="0.25">
      <c r="A11" s="49" t="s">
        <v>93</v>
      </c>
      <c r="B11" s="49" t="s">
        <v>94</v>
      </c>
    </row>
    <row r="12" spans="1:4" x14ac:dyDescent="0.25">
      <c r="A12" s="24">
        <v>500</v>
      </c>
      <c r="B12" s="17" t="s">
        <v>95</v>
      </c>
    </row>
    <row r="13" spans="1:4" x14ac:dyDescent="0.25">
      <c r="A13" s="24">
        <v>1000</v>
      </c>
      <c r="B13" s="17" t="s">
        <v>96</v>
      </c>
    </row>
    <row r="14" spans="1:4" x14ac:dyDescent="0.25">
      <c r="A14" s="24">
        <v>2000</v>
      </c>
      <c r="B14" s="17" t="s">
        <v>97</v>
      </c>
    </row>
    <row r="15" spans="1:4" x14ac:dyDescent="0.25">
      <c r="A15" s="24">
        <v>4000</v>
      </c>
      <c r="B15" s="17" t="s">
        <v>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G15" sqref="G15"/>
    </sheetView>
  </sheetViews>
  <sheetFormatPr baseColWidth="10" defaultRowHeight="15" x14ac:dyDescent="0.25"/>
  <cols>
    <col min="1" max="1" width="12.7109375" bestFit="1" customWidth="1"/>
    <col min="2" max="2" width="28.7109375" bestFit="1" customWidth="1"/>
    <col min="3" max="3" width="13.5703125" bestFit="1" customWidth="1"/>
    <col min="4" max="4" width="26.42578125" bestFit="1" customWidth="1"/>
  </cols>
  <sheetData>
    <row r="1" spans="1:4" ht="15.75" thickBot="1" x14ac:dyDescent="0.3">
      <c r="A1" s="65" t="s">
        <v>106</v>
      </c>
      <c r="B1" s="50" t="s">
        <v>99</v>
      </c>
      <c r="C1" s="50" t="s">
        <v>93</v>
      </c>
      <c r="D1" s="50" t="s">
        <v>94</v>
      </c>
    </row>
    <row r="2" spans="1:4" ht="16.5" thickTop="1" thickBot="1" x14ac:dyDescent="0.3">
      <c r="A2" s="74">
        <v>3</v>
      </c>
      <c r="B2" s="66" t="s">
        <v>100</v>
      </c>
      <c r="C2" s="53">
        <v>600</v>
      </c>
      <c r="D2" s="54" t="str">
        <f>IF(A2=1,VLOOKUP(C2,$A$12:$D$15,2),IF(A2=2,VLOOKUP(C2,$A$12:$D$15,3),IF(A2=3,VLOOKUP(C2,$A$12:$D$15,4))))</f>
        <v>Suscripción revista Pronto</v>
      </c>
    </row>
    <row r="3" spans="1:4" ht="16.5" thickTop="1" thickBot="1" x14ac:dyDescent="0.3">
      <c r="A3" s="74">
        <v>1</v>
      </c>
      <c r="B3" s="67" t="s">
        <v>101</v>
      </c>
      <c r="C3" s="59">
        <v>1200</v>
      </c>
      <c r="D3" s="54" t="str">
        <f t="shared" ref="D3:D7" si="0">IF(A3=1,VLOOKUP(C3,$A$12:$D$15,2),IF(A3=2,VLOOKUP(C3,$A$12:$D$15,3),IF(A3=3,VLOOKUP(C3,$A$12:$D$15,4))))</f>
        <v>Un MP4</v>
      </c>
    </row>
    <row r="4" spans="1:4" ht="16.5" thickTop="1" thickBot="1" x14ac:dyDescent="0.3">
      <c r="A4" s="74">
        <v>3</v>
      </c>
      <c r="B4" s="68" t="s">
        <v>102</v>
      </c>
      <c r="C4" s="61">
        <v>900</v>
      </c>
      <c r="D4" s="54" t="str">
        <f t="shared" si="0"/>
        <v>Suscripción revista Pronto</v>
      </c>
    </row>
    <row r="5" spans="1:4" ht="16.5" thickTop="1" thickBot="1" x14ac:dyDescent="0.3">
      <c r="A5" s="74">
        <v>1</v>
      </c>
      <c r="B5" s="67" t="s">
        <v>103</v>
      </c>
      <c r="C5" s="59">
        <v>2100</v>
      </c>
      <c r="D5" s="54" t="str">
        <f t="shared" si="0"/>
        <v>Una torre de música</v>
      </c>
    </row>
    <row r="6" spans="1:4" ht="16.5" thickTop="1" thickBot="1" x14ac:dyDescent="0.3">
      <c r="A6" s="74">
        <v>2</v>
      </c>
      <c r="B6" s="69" t="s">
        <v>104</v>
      </c>
      <c r="C6" s="63">
        <v>500</v>
      </c>
      <c r="D6" s="54" t="str">
        <f t="shared" si="0"/>
        <v>Entrada cine</v>
      </c>
    </row>
    <row r="7" spans="1:4" ht="16.5" thickTop="1" thickBot="1" x14ac:dyDescent="0.3">
      <c r="A7" s="74">
        <v>3</v>
      </c>
      <c r="B7" s="70" t="s">
        <v>105</v>
      </c>
      <c r="C7" s="55">
        <v>4050</v>
      </c>
      <c r="D7" s="54" t="str">
        <f t="shared" si="0"/>
        <v>Viaje a París dos personas</v>
      </c>
    </row>
    <row r="8" spans="1:4" ht="15.75" thickTop="1" x14ac:dyDescent="0.25">
      <c r="B8" s="1"/>
    </row>
    <row r="9" spans="1:4" x14ac:dyDescent="0.25">
      <c r="B9" s="1"/>
    </row>
    <row r="10" spans="1:4" x14ac:dyDescent="0.25">
      <c r="B10" s="1"/>
      <c r="C10" s="57"/>
      <c r="D10" s="57"/>
    </row>
    <row r="11" spans="1:4" x14ac:dyDescent="0.25">
      <c r="A11" s="49" t="s">
        <v>93</v>
      </c>
      <c r="B11" s="49" t="s">
        <v>94</v>
      </c>
      <c r="C11" s="49" t="s">
        <v>108</v>
      </c>
      <c r="D11" s="49" t="s">
        <v>107</v>
      </c>
    </row>
    <row r="12" spans="1:4" x14ac:dyDescent="0.25">
      <c r="A12" s="24">
        <v>500</v>
      </c>
      <c r="B12" s="71" t="s">
        <v>95</v>
      </c>
      <c r="C12" s="24" t="s">
        <v>109</v>
      </c>
      <c r="D12" s="24" t="s">
        <v>113</v>
      </c>
    </row>
    <row r="13" spans="1:4" x14ac:dyDescent="0.25">
      <c r="A13" s="24">
        <v>1000</v>
      </c>
      <c r="B13" s="71" t="s">
        <v>96</v>
      </c>
      <c r="C13" s="51" t="s">
        <v>110</v>
      </c>
      <c r="D13" s="24" t="s">
        <v>114</v>
      </c>
    </row>
    <row r="14" spans="1:4" x14ac:dyDescent="0.25">
      <c r="A14" s="24">
        <v>2000</v>
      </c>
      <c r="B14" s="71" t="s">
        <v>97</v>
      </c>
      <c r="C14" s="24" t="s">
        <v>111</v>
      </c>
      <c r="D14" s="24" t="s">
        <v>115</v>
      </c>
    </row>
    <row r="15" spans="1:4" x14ac:dyDescent="0.25">
      <c r="A15" s="24">
        <v>4000</v>
      </c>
      <c r="B15" s="71" t="s">
        <v>98</v>
      </c>
      <c r="C15" s="51" t="s">
        <v>112</v>
      </c>
      <c r="D15" s="72" t="s">
        <v>116</v>
      </c>
    </row>
    <row r="16" spans="1:4" x14ac:dyDescent="0.25">
      <c r="B16" s="73"/>
      <c r="C16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EJER1</vt:lpstr>
      <vt:lpstr>Ejer2</vt:lpstr>
      <vt:lpstr>Ejer3</vt:lpstr>
      <vt:lpstr>Ejer4</vt:lpstr>
      <vt:lpstr>BUSCARV</vt:lpstr>
      <vt:lpstr>BUSCARV_2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Extremiana Palacín</dc:creator>
  <cp:lastModifiedBy>Diego Extremiana Palacín</cp:lastModifiedBy>
  <cp:lastPrinted>2020-03-06T16:55:09Z</cp:lastPrinted>
  <dcterms:created xsi:type="dcterms:W3CDTF">2020-03-05T20:08:25Z</dcterms:created>
  <dcterms:modified xsi:type="dcterms:W3CDTF">2020-03-06T16:59:58Z</dcterms:modified>
</cp:coreProperties>
</file>