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AOB\practicas\Excel\practica 4\"/>
    </mc:Choice>
  </mc:AlternateContent>
  <bookViews>
    <workbookView xWindow="0" yWindow="0" windowWidth="14130" windowHeight="8940"/>
  </bookViews>
  <sheets>
    <sheet name="Hoja1" sheetId="3" r:id="rId1"/>
    <sheet name="Hoja2" sheetId="4" r:id="rId2"/>
    <sheet name="Hoja3" sheetId="5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7" i="3" l="1"/>
  <c r="G26" i="3"/>
  <c r="H23" i="3"/>
  <c r="H22" i="3"/>
  <c r="H21" i="3"/>
  <c r="G25" i="3"/>
  <c r="D27" i="3"/>
  <c r="D26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5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K3" i="3" l="1"/>
  <c r="F3" i="3"/>
  <c r="B6" i="5"/>
  <c r="B5" i="5"/>
  <c r="B2" i="5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2" i="4"/>
</calcChain>
</file>

<file path=xl/sharedStrings.xml><?xml version="1.0" encoding="utf-8"?>
<sst xmlns="http://schemas.openxmlformats.org/spreadsheetml/2006/main" count="59" uniqueCount="49">
  <si>
    <t>DATOS DE FACTURAS IMPAGADAS</t>
  </si>
  <si>
    <t>I.V.A. Aplicable:</t>
  </si>
  <si>
    <t xml:space="preserve">Fecha actual: </t>
  </si>
  <si>
    <t>Hora actual:</t>
  </si>
  <si>
    <t>Nombre</t>
  </si>
  <si>
    <t>Apellido</t>
  </si>
  <si>
    <t>Fecha de 
Nacimiento</t>
  </si>
  <si>
    <t>Edad
(Años)</t>
  </si>
  <si>
    <t>Numero 
Factura</t>
  </si>
  <si>
    <t>Fecha de 
emision</t>
  </si>
  <si>
    <t>Retraso
(Meses)</t>
  </si>
  <si>
    <t>Valor sin 
I.V.A.</t>
  </si>
  <si>
    <t>Valor 
I. V. A.</t>
  </si>
  <si>
    <t>Ana</t>
  </si>
  <si>
    <t>García</t>
  </si>
  <si>
    <t xml:space="preserve">Teresa </t>
  </si>
  <si>
    <t>Ramírez</t>
  </si>
  <si>
    <t>Fernando</t>
  </si>
  <si>
    <t>Rodríguez</t>
  </si>
  <si>
    <t>Salvador</t>
  </si>
  <si>
    <t>González</t>
  </si>
  <si>
    <t>Luis</t>
  </si>
  <si>
    <t>Jiménez</t>
  </si>
  <si>
    <t>Alberto</t>
  </si>
  <si>
    <t>Gil</t>
  </si>
  <si>
    <t>Carlos</t>
  </si>
  <si>
    <t>Méndez</t>
  </si>
  <si>
    <t>José</t>
  </si>
  <si>
    <t>Alvarez</t>
  </si>
  <si>
    <t>Julia</t>
  </si>
  <si>
    <t>Paloma</t>
  </si>
  <si>
    <t>López</t>
  </si>
  <si>
    <t>Roberto</t>
  </si>
  <si>
    <t>Valor I.V.A incluido</t>
  </si>
  <si>
    <t>Número</t>
  </si>
  <si>
    <t>Cuadrado</t>
  </si>
  <si>
    <t>Cubo</t>
  </si>
  <si>
    <t>Cuarta potencia</t>
  </si>
  <si>
    <t>Raíz cuadrada</t>
  </si>
  <si>
    <t>Raíz cuarta</t>
  </si>
  <si>
    <t>Raíz cúbica</t>
  </si>
  <si>
    <t>Retraso medio:</t>
  </si>
  <si>
    <t>Suma facturas con valor mayor que 1000€:</t>
  </si>
  <si>
    <t>Suma facturas con valor menor que 1000€:</t>
  </si>
  <si>
    <t>Edad máxima:</t>
  </si>
  <si>
    <t xml:space="preserve">Edad mínima: </t>
  </si>
  <si>
    <t>Nº facturas:</t>
  </si>
  <si>
    <t>Retraso&gt;10 meses:</t>
  </si>
  <si>
    <t>Retraso&lt;10 meses: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</si>
</sst>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-* #,##0.00\ _€_-;\-* #,##0.00\ _€_-;_-* &quot;-&quot;??\ _€_-;_-@_-"/>
    <numFmt numFmtId="164" formatCode="dd&quot;-&quot;\ mmmm&quot;-&quot;yyyy"/>
    <numFmt numFmtId="165" formatCode="_-* #,##0\ _p_t_a_-;\-* #,##0\ _p_t_a_-;_-* &quot;-&quot;??\ _p_t_a_-;_-@_-"/>
    <numFmt numFmtId="166" formatCode="d\-m\-yy"/>
    <numFmt numFmtId="167" formatCode="_-* #,##0.00\ [$€]_-;\-* #,##0.00\ [$€]_-;_-* &quot;-&quot;??\ [$€]_-;_-@_-"/>
    <numFmt numFmtId="168" formatCode="[$-409]h:mm:ss\ AM/PM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167" fontId="4" fillId="0" borderId="0" applyFont="0" applyFill="0" applyBorder="0" applyAlignment="0" applyProtection="0"/>
  </cellStyleXfs>
  <cellXfs count="26">
    <xf numFmtId="0" fontId="0" fillId="0" borderId="0" xfId="0"/>
    <xf numFmtId="0" fontId="3" fillId="3" borderId="3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 wrapText="1"/>
    </xf>
    <xf numFmtId="0" fontId="0" fillId="0" borderId="3" xfId="0" applyBorder="1"/>
    <xf numFmtId="164" fontId="0" fillId="0" borderId="3" xfId="0" applyNumberFormat="1" applyBorder="1"/>
    <xf numFmtId="1" fontId="0" fillId="0" borderId="3" xfId="0" applyNumberFormat="1" applyBorder="1"/>
    <xf numFmtId="165" fontId="0" fillId="0" borderId="3" xfId="1" applyNumberFormat="1" applyFont="1" applyBorder="1"/>
    <xf numFmtId="166" fontId="0" fillId="0" borderId="3" xfId="1" applyNumberFormat="1" applyFont="1" applyBorder="1"/>
    <xf numFmtId="1" fontId="0" fillId="0" borderId="3" xfId="1" applyNumberFormat="1" applyFont="1" applyBorder="1"/>
    <xf numFmtId="167" fontId="0" fillId="0" borderId="3" xfId="2" applyFont="1" applyBorder="1"/>
    <xf numFmtId="0" fontId="5" fillId="0" borderId="0" xfId="0" applyFont="1" applyAlignment="1">
      <alignment horizontal="left"/>
    </xf>
    <xf numFmtId="2" fontId="0" fillId="0" borderId="0" xfId="0" applyNumberFormat="1"/>
    <xf numFmtId="0" fontId="2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2" borderId="2" xfId="0" applyFont="1" applyFill="1" applyBorder="1" applyAlignment="1">
      <alignment horizontal="center"/>
    </xf>
    <xf numFmtId="0" fontId="0" fillId="0" borderId="0" xfId="0" applyBorder="1"/>
    <xf numFmtId="9" fontId="0" fillId="0" borderId="0" xfId="0" quotePrefix="1" applyNumberFormat="1" applyBorder="1"/>
    <xf numFmtId="164" fontId="0" fillId="0" borderId="0" xfId="0" applyNumberFormat="1" applyBorder="1"/>
    <xf numFmtId="0" fontId="2" fillId="2" borderId="4" xfId="0" applyFont="1" applyFill="1" applyBorder="1" applyAlignment="1">
      <alignment horizontal="center"/>
    </xf>
    <xf numFmtId="0" fontId="0" fillId="0" borderId="5" xfId="0" applyBorder="1"/>
    <xf numFmtId="0" fontId="0" fillId="0" borderId="4" xfId="0" applyBorder="1" applyAlignment="1">
      <alignment horizontal="right"/>
    </xf>
    <xf numFmtId="0" fontId="0" fillId="0" borderId="1" xfId="0" applyBorder="1" applyAlignment="1">
      <alignment horizontal="right"/>
    </xf>
    <xf numFmtId="164" fontId="0" fillId="0" borderId="2" xfId="0" applyNumberFormat="1" applyBorder="1"/>
    <xf numFmtId="0" fontId="0" fillId="0" borderId="4" xfId="0" applyBorder="1"/>
    <xf numFmtId="168" fontId="0" fillId="0" borderId="2" xfId="0" applyNumberFormat="1" applyBorder="1"/>
    <xf numFmtId="1" fontId="0" fillId="0" borderId="0" xfId="0" applyNumberFormat="1"/>
  </cellXfs>
  <cellStyles count="3">
    <cellStyle name="Euro" xfId="2"/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7"/>
  <sheetViews>
    <sheetView tabSelected="1" zoomScale="85" zoomScaleNormal="85" workbookViewId="0">
      <selection activeCell="G27" sqref="G27"/>
    </sheetView>
  </sheetViews>
  <sheetFormatPr baseColWidth="10" defaultRowHeight="15" x14ac:dyDescent="0.25"/>
  <cols>
    <col min="1" max="1" width="4.5703125" customWidth="1"/>
    <col min="2" max="2" width="15.140625" bestFit="1" customWidth="1"/>
    <col min="4" max="4" width="21.5703125" customWidth="1"/>
    <col min="6" max="6" width="18.42578125" bestFit="1" customWidth="1"/>
    <col min="7" max="7" width="14.42578125" bestFit="1" customWidth="1"/>
    <col min="8" max="8" width="11.85546875" bestFit="1" customWidth="1"/>
    <col min="9" max="9" width="13" customWidth="1"/>
    <col min="10" max="10" width="11.42578125" customWidth="1"/>
    <col min="11" max="11" width="15.7109375" customWidth="1"/>
  </cols>
  <sheetData>
    <row r="2" spans="2:11" ht="18" x14ac:dyDescent="0.25">
      <c r="B2" s="18" t="s">
        <v>0</v>
      </c>
      <c r="C2" s="12"/>
      <c r="D2" s="12"/>
      <c r="E2" s="12"/>
      <c r="F2" s="12"/>
      <c r="G2" s="12"/>
      <c r="H2" s="12"/>
      <c r="I2" s="12"/>
      <c r="J2" s="12"/>
      <c r="K2" s="14"/>
    </row>
    <row r="3" spans="2:11" x14ac:dyDescent="0.25">
      <c r="B3" s="19" t="s">
        <v>1</v>
      </c>
      <c r="C3" s="16">
        <v>0.16</v>
      </c>
      <c r="D3" s="20" t="s">
        <v>2</v>
      </c>
      <c r="E3" s="21"/>
      <c r="F3" s="22">
        <f>DATE(2020,2,28)</f>
        <v>43889</v>
      </c>
      <c r="G3" s="17"/>
      <c r="H3" s="17"/>
      <c r="I3" s="15"/>
      <c r="J3" s="23" t="s">
        <v>3</v>
      </c>
      <c r="K3" s="24">
        <f ca="1">NOW()-TODAY()</f>
        <v>0.7837516203726409</v>
      </c>
    </row>
    <row r="4" spans="2:11" ht="26.25" x14ac:dyDescent="0.25">
      <c r="B4" s="1" t="s">
        <v>4</v>
      </c>
      <c r="C4" s="1" t="s">
        <v>5</v>
      </c>
      <c r="D4" s="2" t="s">
        <v>6</v>
      </c>
      <c r="E4" s="2" t="s">
        <v>7</v>
      </c>
      <c r="F4" s="2" t="s">
        <v>8</v>
      </c>
      <c r="G4" s="2" t="s">
        <v>9</v>
      </c>
      <c r="H4" s="2" t="s">
        <v>10</v>
      </c>
      <c r="I4" s="2" t="s">
        <v>11</v>
      </c>
      <c r="J4" s="2" t="s">
        <v>12</v>
      </c>
      <c r="K4" s="2" t="s">
        <v>33</v>
      </c>
    </row>
    <row r="5" spans="2:11" x14ac:dyDescent="0.25">
      <c r="B5" s="3" t="s">
        <v>13</v>
      </c>
      <c r="C5" s="3" t="s">
        <v>14</v>
      </c>
      <c r="D5" s="4">
        <v>23408</v>
      </c>
      <c r="E5" s="5">
        <f>(F3-D5)/365</f>
        <v>56.112328767123287</v>
      </c>
      <c r="F5" s="6">
        <v>100</v>
      </c>
      <c r="G5" s="7">
        <v>43143</v>
      </c>
      <c r="H5" s="8">
        <f>($F$3-G5)/365*12</f>
        <v>24.526027397260272</v>
      </c>
      <c r="I5" s="9">
        <v>345.34</v>
      </c>
      <c r="J5" s="9">
        <f>I5*C3</f>
        <v>55.254399999999997</v>
      </c>
      <c r="K5" s="9">
        <f>J5+I5</f>
        <v>400.59439999999995</v>
      </c>
    </row>
    <row r="6" spans="2:11" x14ac:dyDescent="0.25">
      <c r="B6" s="3" t="s">
        <v>15</v>
      </c>
      <c r="C6" s="3" t="s">
        <v>16</v>
      </c>
      <c r="D6" s="4">
        <v>28709</v>
      </c>
      <c r="E6" s="5">
        <f>(F3-D6)/365</f>
        <v>41.589041095890408</v>
      </c>
      <c r="F6" s="6">
        <v>4156</v>
      </c>
      <c r="G6" s="7">
        <v>43099</v>
      </c>
      <c r="H6" s="8">
        <f t="shared" ref="H6:H19" si="0">($F$3-G6)/365*12</f>
        <v>25.972602739726028</v>
      </c>
      <c r="I6" s="9">
        <v>416.12</v>
      </c>
      <c r="J6" s="9">
        <f>I6*C3</f>
        <v>66.5792</v>
      </c>
      <c r="K6" s="9">
        <f t="shared" ref="K6:K19" si="1">J6+I6</f>
        <v>482.69920000000002</v>
      </c>
    </row>
    <row r="7" spans="2:11" x14ac:dyDescent="0.25">
      <c r="B7" s="3" t="s">
        <v>17</v>
      </c>
      <c r="C7" s="3" t="s">
        <v>18</v>
      </c>
      <c r="D7" s="4">
        <v>26983</v>
      </c>
      <c r="E7" s="5">
        <f>(F3-D7)/365</f>
        <v>46.317808219178083</v>
      </c>
      <c r="F7" s="6">
        <v>1665</v>
      </c>
      <c r="G7" s="7">
        <v>43156</v>
      </c>
      <c r="H7" s="8">
        <f t="shared" si="0"/>
        <v>24.098630136986301</v>
      </c>
      <c r="I7" s="9">
        <v>665.34</v>
      </c>
      <c r="J7" s="9">
        <f>I7*C3</f>
        <v>106.45440000000001</v>
      </c>
      <c r="K7" s="9">
        <f t="shared" si="1"/>
        <v>771.7944</v>
      </c>
    </row>
    <row r="8" spans="2:11" x14ac:dyDescent="0.25">
      <c r="B8" s="3" t="s">
        <v>19</v>
      </c>
      <c r="C8" s="3" t="s">
        <v>20</v>
      </c>
      <c r="D8" s="4">
        <v>26644</v>
      </c>
      <c r="E8" s="5">
        <f>(F3-D8)/365</f>
        <v>47.246575342465754</v>
      </c>
      <c r="F8" s="6">
        <v>2276</v>
      </c>
      <c r="G8" s="7">
        <v>43349</v>
      </c>
      <c r="H8" s="8">
        <f t="shared" si="0"/>
        <v>17.753424657534246</v>
      </c>
      <c r="I8" s="9">
        <v>1278.33</v>
      </c>
      <c r="J8" s="9">
        <f>I8*C3</f>
        <v>204.53279999999998</v>
      </c>
      <c r="K8" s="9">
        <f t="shared" si="1"/>
        <v>1482.8627999999999</v>
      </c>
    </row>
    <row r="9" spans="2:11" x14ac:dyDescent="0.25">
      <c r="B9" s="3" t="s">
        <v>21</v>
      </c>
      <c r="C9" s="3" t="s">
        <v>22</v>
      </c>
      <c r="D9" s="4">
        <v>26644</v>
      </c>
      <c r="E9" s="5">
        <f>(F3-D9)/365</f>
        <v>47.246575342465754</v>
      </c>
      <c r="F9" s="6">
        <v>2576</v>
      </c>
      <c r="G9" s="7">
        <v>43108</v>
      </c>
      <c r="H9" s="8">
        <f t="shared" si="0"/>
        <v>25.676712328767124</v>
      </c>
      <c r="I9" s="9">
        <v>478.77</v>
      </c>
      <c r="J9" s="9">
        <f>I9*C3</f>
        <v>76.603200000000001</v>
      </c>
      <c r="K9" s="9">
        <f t="shared" si="1"/>
        <v>555.3732</v>
      </c>
    </row>
    <row r="10" spans="2:11" x14ac:dyDescent="0.25">
      <c r="B10" s="3" t="s">
        <v>23</v>
      </c>
      <c r="C10" s="3" t="s">
        <v>24</v>
      </c>
      <c r="D10" s="4">
        <v>23865</v>
      </c>
      <c r="E10" s="5">
        <f>(F3-D10)/365</f>
        <v>54.860273972602741</v>
      </c>
      <c r="F10" s="6">
        <v>123</v>
      </c>
      <c r="G10" s="7">
        <v>43131</v>
      </c>
      <c r="H10" s="8">
        <f t="shared" si="0"/>
        <v>24.920547945205481</v>
      </c>
      <c r="I10" s="9">
        <v>546.55999999999995</v>
      </c>
      <c r="J10" s="9">
        <f>I10*C3</f>
        <v>87.44959999999999</v>
      </c>
      <c r="K10" s="9">
        <f t="shared" si="1"/>
        <v>634.00959999999998</v>
      </c>
    </row>
    <row r="11" spans="2:11" x14ac:dyDescent="0.25">
      <c r="B11" s="3" t="s">
        <v>25</v>
      </c>
      <c r="C11" s="3" t="s">
        <v>20</v>
      </c>
      <c r="D11" s="4">
        <v>27186</v>
      </c>
      <c r="E11" s="5">
        <f>(F3-D11)/365</f>
        <v>45.761643835616439</v>
      </c>
      <c r="F11" s="6">
        <v>6671</v>
      </c>
      <c r="G11" s="7">
        <v>43095</v>
      </c>
      <c r="H11" s="8">
        <f t="shared" si="0"/>
        <v>26.104109589041098</v>
      </c>
      <c r="I11" s="9">
        <v>667.09</v>
      </c>
      <c r="J11" s="9">
        <f>I11*C3</f>
        <v>106.73440000000001</v>
      </c>
      <c r="K11" s="9">
        <f t="shared" si="1"/>
        <v>773.82440000000008</v>
      </c>
    </row>
    <row r="12" spans="2:11" x14ac:dyDescent="0.25">
      <c r="B12" s="3" t="s">
        <v>25</v>
      </c>
      <c r="C12" s="3" t="s">
        <v>26</v>
      </c>
      <c r="D12" s="4">
        <v>29325</v>
      </c>
      <c r="E12" s="5">
        <f>(F3-D12)/365</f>
        <v>39.901369863013699</v>
      </c>
      <c r="F12" s="6">
        <v>4581</v>
      </c>
      <c r="G12" s="7">
        <v>43103</v>
      </c>
      <c r="H12" s="8">
        <f t="shared" si="0"/>
        <v>25.841095890410955</v>
      </c>
      <c r="I12" s="9">
        <v>478.1</v>
      </c>
      <c r="J12" s="9">
        <f>I12*C3</f>
        <v>76.496000000000009</v>
      </c>
      <c r="K12" s="9">
        <f t="shared" si="1"/>
        <v>554.596</v>
      </c>
    </row>
    <row r="13" spans="2:11" x14ac:dyDescent="0.25">
      <c r="B13" s="3" t="s">
        <v>27</v>
      </c>
      <c r="C13" s="3" t="s">
        <v>28</v>
      </c>
      <c r="D13" s="4">
        <v>25216</v>
      </c>
      <c r="E13" s="5">
        <f>(F3-D13)/365</f>
        <v>51.158904109589038</v>
      </c>
      <c r="F13" s="6">
        <v>1436</v>
      </c>
      <c r="G13" s="7">
        <v>43146</v>
      </c>
      <c r="H13" s="8">
        <f t="shared" si="0"/>
        <v>24.42739726027397</v>
      </c>
      <c r="I13" s="9">
        <v>446.12</v>
      </c>
      <c r="J13" s="9">
        <f>I13*C3</f>
        <v>71.379199999999997</v>
      </c>
      <c r="K13" s="9">
        <f t="shared" si="1"/>
        <v>517.49919999999997</v>
      </c>
    </row>
    <row r="14" spans="2:11" x14ac:dyDescent="0.25">
      <c r="B14" s="3" t="s">
        <v>29</v>
      </c>
      <c r="C14" s="3" t="s">
        <v>14</v>
      </c>
      <c r="D14" s="4">
        <v>27042</v>
      </c>
      <c r="E14" s="5">
        <f>(F3-D14)/365</f>
        <v>46.156164383561645</v>
      </c>
      <c r="F14" s="6">
        <v>1160</v>
      </c>
      <c r="G14" s="7">
        <v>43115</v>
      </c>
      <c r="H14" s="8">
        <f t="shared" si="0"/>
        <v>25.446575342465753</v>
      </c>
      <c r="I14" s="9">
        <v>416.23</v>
      </c>
      <c r="J14" s="9">
        <f>I14*C3</f>
        <v>66.596800000000002</v>
      </c>
      <c r="K14" s="9">
        <f t="shared" si="1"/>
        <v>482.82680000000005</v>
      </c>
    </row>
    <row r="15" spans="2:11" x14ac:dyDescent="0.25">
      <c r="B15" s="3" t="s">
        <v>30</v>
      </c>
      <c r="C15" s="3" t="s">
        <v>31</v>
      </c>
      <c r="D15" s="4">
        <v>28441</v>
      </c>
      <c r="E15" s="5">
        <f>(F3-D15)/365</f>
        <v>42.323287671232876</v>
      </c>
      <c r="F15" s="6">
        <v>412</v>
      </c>
      <c r="G15" s="7">
        <v>43294</v>
      </c>
      <c r="H15" s="8">
        <f t="shared" si="0"/>
        <v>19.56164383561644</v>
      </c>
      <c r="I15" s="9">
        <v>332.8</v>
      </c>
      <c r="J15" s="9">
        <f>I15*C3</f>
        <v>53.248000000000005</v>
      </c>
      <c r="K15" s="9">
        <f t="shared" si="1"/>
        <v>386.048</v>
      </c>
    </row>
    <row r="16" spans="2:11" x14ac:dyDescent="0.25">
      <c r="B16" s="3" t="s">
        <v>27</v>
      </c>
      <c r="C16" s="3" t="s">
        <v>28</v>
      </c>
      <c r="D16" s="4">
        <v>25216</v>
      </c>
      <c r="E16" s="5">
        <f>(F3-D16)/365</f>
        <v>51.158904109589038</v>
      </c>
      <c r="F16" s="6">
        <v>1235</v>
      </c>
      <c r="G16" s="7">
        <v>43144</v>
      </c>
      <c r="H16" s="8">
        <f t="shared" si="0"/>
        <v>24.493150684931507</v>
      </c>
      <c r="I16" s="9">
        <v>235.32</v>
      </c>
      <c r="J16" s="9">
        <f>I16*C3</f>
        <v>37.651200000000003</v>
      </c>
      <c r="K16" s="9">
        <f t="shared" si="1"/>
        <v>272.97120000000001</v>
      </c>
    </row>
    <row r="17" spans="2:11" x14ac:dyDescent="0.25">
      <c r="B17" s="3" t="s">
        <v>13</v>
      </c>
      <c r="C17" s="3" t="s">
        <v>14</v>
      </c>
      <c r="D17" s="4">
        <v>23408</v>
      </c>
      <c r="E17" s="5">
        <f>(F3-D17)/365</f>
        <v>56.112328767123287</v>
      </c>
      <c r="F17" s="6">
        <v>5871</v>
      </c>
      <c r="G17" s="7">
        <v>43136</v>
      </c>
      <c r="H17" s="8">
        <f t="shared" si="0"/>
        <v>24.756164383561647</v>
      </c>
      <c r="I17" s="9">
        <v>887</v>
      </c>
      <c r="J17" s="9">
        <f>I17*C3</f>
        <v>141.92000000000002</v>
      </c>
      <c r="K17" s="9">
        <f t="shared" si="1"/>
        <v>1028.92</v>
      </c>
    </row>
    <row r="18" spans="2:11" x14ac:dyDescent="0.25">
      <c r="B18" s="3" t="s">
        <v>17</v>
      </c>
      <c r="C18" s="3" t="s">
        <v>31</v>
      </c>
      <c r="D18" s="4">
        <v>25541</v>
      </c>
      <c r="E18" s="5">
        <f>(F3-D18)/365</f>
        <v>50.268493150684932</v>
      </c>
      <c r="F18" s="6">
        <v>1714</v>
      </c>
      <c r="G18" s="7">
        <v>43155</v>
      </c>
      <c r="H18" s="8">
        <f t="shared" si="0"/>
        <v>24.131506849315066</v>
      </c>
      <c r="I18" s="9">
        <v>774.65</v>
      </c>
      <c r="J18" s="9">
        <f>I18*C3</f>
        <v>123.944</v>
      </c>
      <c r="K18" s="9">
        <f t="shared" si="1"/>
        <v>898.59399999999994</v>
      </c>
    </row>
    <row r="19" spans="2:11" x14ac:dyDescent="0.25">
      <c r="B19" s="3" t="s">
        <v>32</v>
      </c>
      <c r="C19" s="3" t="s">
        <v>28</v>
      </c>
      <c r="D19" s="4">
        <v>28709</v>
      </c>
      <c r="E19" s="5">
        <f>(F3-D19)/365</f>
        <v>41.589041095890408</v>
      </c>
      <c r="F19" s="6">
        <v>2566</v>
      </c>
      <c r="G19" s="7">
        <v>43462</v>
      </c>
      <c r="H19" s="8">
        <f t="shared" si="0"/>
        <v>14.038356164383561</v>
      </c>
      <c r="I19" s="9">
        <v>546</v>
      </c>
      <c r="J19" s="9">
        <f>I19*C3</f>
        <v>87.36</v>
      </c>
      <c r="K19" s="9">
        <f t="shared" si="1"/>
        <v>633.36</v>
      </c>
    </row>
    <row r="21" spans="2:11" x14ac:dyDescent="0.25">
      <c r="G21" t="s">
        <v>41</v>
      </c>
      <c r="H21" s="25">
        <f>AVERAGE(H6:H19)</f>
        <v>23.372994129158517</v>
      </c>
    </row>
    <row r="22" spans="2:11" x14ac:dyDescent="0.25">
      <c r="D22" s="13" t="s">
        <v>42</v>
      </c>
      <c r="E22" s="13"/>
      <c r="F22" s="13"/>
      <c r="G22" s="13"/>
      <c r="H22">
        <f>SUMIF(K5:K19,"&gt;=1000")</f>
        <v>2511.7828</v>
      </c>
    </row>
    <row r="23" spans="2:11" x14ac:dyDescent="0.25">
      <c r="D23" s="13" t="s">
        <v>43</v>
      </c>
      <c r="E23" s="13"/>
      <c r="F23" s="13"/>
      <c r="G23" s="13"/>
      <c r="H23">
        <f>SUMIF(K5:K19,"&lt;1000")</f>
        <v>7364.1903999999995</v>
      </c>
    </row>
    <row r="25" spans="2:11" x14ac:dyDescent="0.25">
      <c r="F25" t="s">
        <v>46</v>
      </c>
      <c r="G25">
        <f>COUNT(E5:E19)</f>
        <v>15</v>
      </c>
    </row>
    <row r="26" spans="2:11" x14ac:dyDescent="0.25">
      <c r="B26" s="13" t="s">
        <v>44</v>
      </c>
      <c r="C26" s="13"/>
      <c r="D26" s="25">
        <f>MAX(E5:E19)</f>
        <v>56.112328767123287</v>
      </c>
      <c r="F26" t="s">
        <v>47</v>
      </c>
      <c r="G26">
        <f>COUNTIF(H5:H19,"&gt;=10")</f>
        <v>15</v>
      </c>
    </row>
    <row r="27" spans="2:11" x14ac:dyDescent="0.25">
      <c r="B27" s="13" t="s">
        <v>45</v>
      </c>
      <c r="C27" s="13"/>
      <c r="D27" s="25">
        <f>MIN(E5:E19)</f>
        <v>39.901369863013699</v>
      </c>
      <c r="F27" t="s">
        <v>48</v>
      </c>
      <c r="G27">
        <f>COUNTIF(H5:H19,"&lt;=10")</f>
        <v>0</v>
      </c>
    </row>
  </sheetData>
  <mergeCells count="5">
    <mergeCell ref="B2:K2"/>
    <mergeCell ref="D22:G22"/>
    <mergeCell ref="D23:G23"/>
    <mergeCell ref="B26:C26"/>
    <mergeCell ref="B27:C2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I31"/>
  <sheetViews>
    <sheetView workbookViewId="0">
      <selection activeCell="B21" sqref="B21"/>
    </sheetView>
  </sheetViews>
  <sheetFormatPr baseColWidth="10" defaultRowHeight="15" x14ac:dyDescent="0.25"/>
  <cols>
    <col min="6" max="6" width="14.85546875" customWidth="1"/>
    <col min="7" max="7" width="12.85546875" customWidth="1"/>
    <col min="8" max="8" width="11.85546875" customWidth="1"/>
  </cols>
  <sheetData>
    <row r="1" spans="3:9" x14ac:dyDescent="0.25">
      <c r="C1" s="10" t="s">
        <v>34</v>
      </c>
      <c r="D1" s="10" t="s">
        <v>35</v>
      </c>
      <c r="E1" s="10" t="s">
        <v>36</v>
      </c>
      <c r="F1" s="10" t="s">
        <v>37</v>
      </c>
      <c r="G1" s="10" t="s">
        <v>38</v>
      </c>
      <c r="H1" s="10" t="s">
        <v>40</v>
      </c>
      <c r="I1" s="10" t="s">
        <v>39</v>
      </c>
    </row>
    <row r="2" spans="3:9" x14ac:dyDescent="0.25">
      <c r="C2">
        <v>1</v>
      </c>
      <c r="D2">
        <f>POWER(C2,2)</f>
        <v>1</v>
      </c>
      <c r="E2">
        <f>POWER(C2,3)</f>
        <v>1</v>
      </c>
      <c r="F2">
        <f>POWER(C2,4)</f>
        <v>1</v>
      </c>
      <c r="G2" s="11">
        <f>SQRT(C2)</f>
        <v>1</v>
      </c>
      <c r="H2" s="11">
        <f>C2^(1/3)</f>
        <v>1</v>
      </c>
      <c r="I2" s="11">
        <f>C2^(1/4)</f>
        <v>1</v>
      </c>
    </row>
    <row r="3" spans="3:9" x14ac:dyDescent="0.25">
      <c r="C3">
        <v>2</v>
      </c>
      <c r="D3">
        <f t="shared" ref="D3:D31" si="0">POWER(C3,2)</f>
        <v>4</v>
      </c>
      <c r="E3">
        <f t="shared" ref="E3:E31" si="1">POWER(C3,3)</f>
        <v>8</v>
      </c>
      <c r="F3">
        <f t="shared" ref="F3:F31" si="2">POWER(C3,4)</f>
        <v>16</v>
      </c>
      <c r="G3" s="11">
        <f t="shared" ref="G3:G31" si="3">SQRT(C3)</f>
        <v>1.4142135623730951</v>
      </c>
      <c r="H3" s="11">
        <f t="shared" ref="H3:H31" si="4">C3^(1/3)</f>
        <v>1.2599210498948732</v>
      </c>
      <c r="I3" s="11">
        <f t="shared" ref="I3:I31" si="5">C3^(1/4)</f>
        <v>1.189207115002721</v>
      </c>
    </row>
    <row r="4" spans="3:9" x14ac:dyDescent="0.25">
      <c r="C4">
        <v>3</v>
      </c>
      <c r="D4">
        <f t="shared" si="0"/>
        <v>9</v>
      </c>
      <c r="E4">
        <f t="shared" si="1"/>
        <v>27</v>
      </c>
      <c r="F4">
        <f t="shared" si="2"/>
        <v>81</v>
      </c>
      <c r="G4" s="11">
        <f t="shared" si="3"/>
        <v>1.7320508075688772</v>
      </c>
      <c r="H4" s="11">
        <f t="shared" si="4"/>
        <v>1.4422495703074083</v>
      </c>
      <c r="I4" s="11">
        <f t="shared" si="5"/>
        <v>1.3160740129524926</v>
      </c>
    </row>
    <row r="5" spans="3:9" x14ac:dyDescent="0.25">
      <c r="C5">
        <v>4</v>
      </c>
      <c r="D5">
        <f t="shared" si="0"/>
        <v>16</v>
      </c>
      <c r="E5">
        <f t="shared" si="1"/>
        <v>64</v>
      </c>
      <c r="F5">
        <f t="shared" si="2"/>
        <v>256</v>
      </c>
      <c r="G5" s="11">
        <f t="shared" si="3"/>
        <v>2</v>
      </c>
      <c r="H5" s="11">
        <f t="shared" si="4"/>
        <v>1.5874010519681994</v>
      </c>
      <c r="I5" s="11">
        <f t="shared" si="5"/>
        <v>1.4142135623730949</v>
      </c>
    </row>
    <row r="6" spans="3:9" x14ac:dyDescent="0.25">
      <c r="C6">
        <v>5</v>
      </c>
      <c r="D6">
        <f t="shared" si="0"/>
        <v>25</v>
      </c>
      <c r="E6">
        <f t="shared" si="1"/>
        <v>125</v>
      </c>
      <c r="F6">
        <f t="shared" si="2"/>
        <v>625</v>
      </c>
      <c r="G6" s="11">
        <f t="shared" si="3"/>
        <v>2.2360679774997898</v>
      </c>
      <c r="H6" s="11">
        <f t="shared" si="4"/>
        <v>1.7099759466766968</v>
      </c>
      <c r="I6" s="11">
        <f t="shared" si="5"/>
        <v>1.4953487812212205</v>
      </c>
    </row>
    <row r="7" spans="3:9" x14ac:dyDescent="0.25">
      <c r="C7">
        <v>6</v>
      </c>
      <c r="D7">
        <f t="shared" si="0"/>
        <v>36</v>
      </c>
      <c r="E7">
        <f t="shared" si="1"/>
        <v>216</v>
      </c>
      <c r="F7">
        <f t="shared" si="2"/>
        <v>1296</v>
      </c>
      <c r="G7" s="11">
        <f t="shared" si="3"/>
        <v>2.4494897427831779</v>
      </c>
      <c r="H7" s="11">
        <f t="shared" si="4"/>
        <v>1.8171205928321397</v>
      </c>
      <c r="I7" s="11">
        <f t="shared" si="5"/>
        <v>1.5650845800732873</v>
      </c>
    </row>
    <row r="8" spans="3:9" x14ac:dyDescent="0.25">
      <c r="C8">
        <v>7</v>
      </c>
      <c r="D8">
        <f t="shared" si="0"/>
        <v>49</v>
      </c>
      <c r="E8">
        <f t="shared" si="1"/>
        <v>343</v>
      </c>
      <c r="F8">
        <f t="shared" si="2"/>
        <v>2401</v>
      </c>
      <c r="G8" s="11">
        <f t="shared" si="3"/>
        <v>2.6457513110645907</v>
      </c>
      <c r="H8" s="11">
        <f t="shared" si="4"/>
        <v>1.9129311827723889</v>
      </c>
      <c r="I8" s="11">
        <f t="shared" si="5"/>
        <v>1.6265765616977856</v>
      </c>
    </row>
    <row r="9" spans="3:9" x14ac:dyDescent="0.25">
      <c r="C9">
        <v>8</v>
      </c>
      <c r="D9">
        <f t="shared" si="0"/>
        <v>64</v>
      </c>
      <c r="E9">
        <f t="shared" si="1"/>
        <v>512</v>
      </c>
      <c r="F9">
        <f t="shared" si="2"/>
        <v>4096</v>
      </c>
      <c r="G9" s="11">
        <f t="shared" si="3"/>
        <v>2.8284271247461903</v>
      </c>
      <c r="H9" s="11">
        <f t="shared" si="4"/>
        <v>1.9999999999999998</v>
      </c>
      <c r="I9" s="11">
        <f t="shared" si="5"/>
        <v>1.681792830507429</v>
      </c>
    </row>
    <row r="10" spans="3:9" x14ac:dyDescent="0.25">
      <c r="C10">
        <v>9</v>
      </c>
      <c r="D10">
        <f t="shared" si="0"/>
        <v>81</v>
      </c>
      <c r="E10">
        <f t="shared" si="1"/>
        <v>729</v>
      </c>
      <c r="F10">
        <f t="shared" si="2"/>
        <v>6561</v>
      </c>
      <c r="G10" s="11">
        <f t="shared" si="3"/>
        <v>3</v>
      </c>
      <c r="H10" s="11">
        <f t="shared" si="4"/>
        <v>2.0800838230519041</v>
      </c>
      <c r="I10" s="11">
        <f t="shared" si="5"/>
        <v>1.7320508075688774</v>
      </c>
    </row>
    <row r="11" spans="3:9" x14ac:dyDescent="0.25">
      <c r="C11">
        <v>10</v>
      </c>
      <c r="D11">
        <f t="shared" si="0"/>
        <v>100</v>
      </c>
      <c r="E11">
        <f t="shared" si="1"/>
        <v>1000</v>
      </c>
      <c r="F11">
        <f t="shared" si="2"/>
        <v>10000</v>
      </c>
      <c r="G11" s="11">
        <f t="shared" si="3"/>
        <v>3.1622776601683795</v>
      </c>
      <c r="H11" s="11">
        <f t="shared" si="4"/>
        <v>2.1544346900318838</v>
      </c>
      <c r="I11" s="11">
        <f t="shared" si="5"/>
        <v>1.778279410038923</v>
      </c>
    </row>
    <row r="12" spans="3:9" x14ac:dyDescent="0.25">
      <c r="C12">
        <v>11</v>
      </c>
      <c r="D12">
        <f t="shared" si="0"/>
        <v>121</v>
      </c>
      <c r="E12">
        <f t="shared" si="1"/>
        <v>1331</v>
      </c>
      <c r="F12">
        <f t="shared" si="2"/>
        <v>14641</v>
      </c>
      <c r="G12" s="11">
        <f t="shared" si="3"/>
        <v>3.3166247903553998</v>
      </c>
      <c r="H12" s="11">
        <f t="shared" si="4"/>
        <v>2.2239800905693157</v>
      </c>
      <c r="I12" s="11">
        <f t="shared" si="5"/>
        <v>1.821160286837872</v>
      </c>
    </row>
    <row r="13" spans="3:9" x14ac:dyDescent="0.25">
      <c r="C13">
        <v>12</v>
      </c>
      <c r="D13">
        <f t="shared" si="0"/>
        <v>144</v>
      </c>
      <c r="E13">
        <f t="shared" si="1"/>
        <v>1728</v>
      </c>
      <c r="F13">
        <f t="shared" si="2"/>
        <v>20736</v>
      </c>
      <c r="G13" s="11">
        <f t="shared" si="3"/>
        <v>3.4641016151377544</v>
      </c>
      <c r="H13" s="11">
        <f t="shared" si="4"/>
        <v>2.2894284851066637</v>
      </c>
      <c r="I13" s="11">
        <f t="shared" si="5"/>
        <v>1.8612097182041991</v>
      </c>
    </row>
    <row r="14" spans="3:9" x14ac:dyDescent="0.25">
      <c r="C14">
        <v>13</v>
      </c>
      <c r="D14">
        <f t="shared" si="0"/>
        <v>169</v>
      </c>
      <c r="E14">
        <f t="shared" si="1"/>
        <v>2197</v>
      </c>
      <c r="F14">
        <f t="shared" si="2"/>
        <v>28561</v>
      </c>
      <c r="G14" s="11">
        <f t="shared" si="3"/>
        <v>3.6055512754639891</v>
      </c>
      <c r="H14" s="11">
        <f t="shared" si="4"/>
        <v>2.3513346877207573</v>
      </c>
      <c r="I14" s="11">
        <f t="shared" si="5"/>
        <v>1.8988289221159418</v>
      </c>
    </row>
    <row r="15" spans="3:9" x14ac:dyDescent="0.25">
      <c r="C15">
        <v>14</v>
      </c>
      <c r="D15">
        <f t="shared" si="0"/>
        <v>196</v>
      </c>
      <c r="E15">
        <f t="shared" si="1"/>
        <v>2744</v>
      </c>
      <c r="F15">
        <f t="shared" si="2"/>
        <v>38416</v>
      </c>
      <c r="G15" s="11">
        <f t="shared" si="3"/>
        <v>3.7416573867739413</v>
      </c>
      <c r="H15" s="11">
        <f t="shared" si="4"/>
        <v>2.4101422641752297</v>
      </c>
      <c r="I15" s="11">
        <f t="shared" si="5"/>
        <v>1.9343364202676692</v>
      </c>
    </row>
    <row r="16" spans="3:9" x14ac:dyDescent="0.25">
      <c r="C16">
        <v>15</v>
      </c>
      <c r="D16">
        <f t="shared" si="0"/>
        <v>225</v>
      </c>
      <c r="E16">
        <f t="shared" si="1"/>
        <v>3375</v>
      </c>
      <c r="F16">
        <f t="shared" si="2"/>
        <v>50625</v>
      </c>
      <c r="G16" s="11">
        <f t="shared" si="3"/>
        <v>3.872983346207417</v>
      </c>
      <c r="H16" s="11">
        <f t="shared" si="4"/>
        <v>2.4662120743304703</v>
      </c>
      <c r="I16" s="11">
        <f t="shared" si="5"/>
        <v>1.9679896712654303</v>
      </c>
    </row>
    <row r="17" spans="3:9" x14ac:dyDescent="0.25">
      <c r="C17">
        <v>16</v>
      </c>
      <c r="D17">
        <f t="shared" si="0"/>
        <v>256</v>
      </c>
      <c r="E17">
        <f t="shared" si="1"/>
        <v>4096</v>
      </c>
      <c r="F17">
        <f t="shared" si="2"/>
        <v>65536</v>
      </c>
      <c r="G17" s="11">
        <f t="shared" si="3"/>
        <v>4</v>
      </c>
      <c r="H17" s="11">
        <f t="shared" si="4"/>
        <v>2.5198420997897459</v>
      </c>
      <c r="I17" s="11">
        <f t="shared" si="5"/>
        <v>2</v>
      </c>
    </row>
    <row r="18" spans="3:9" x14ac:dyDescent="0.25">
      <c r="C18">
        <v>17</v>
      </c>
      <c r="D18">
        <f t="shared" si="0"/>
        <v>289</v>
      </c>
      <c r="E18">
        <f t="shared" si="1"/>
        <v>4913</v>
      </c>
      <c r="F18">
        <f t="shared" si="2"/>
        <v>83521</v>
      </c>
      <c r="G18" s="11">
        <f t="shared" si="3"/>
        <v>4.1231056256176606</v>
      </c>
      <c r="H18" s="11">
        <f t="shared" si="4"/>
        <v>2.5712815906582351</v>
      </c>
      <c r="I18" s="11">
        <f t="shared" si="5"/>
        <v>2.0305431848689306</v>
      </c>
    </row>
    <row r="19" spans="3:9" x14ac:dyDescent="0.25">
      <c r="C19">
        <v>18</v>
      </c>
      <c r="D19">
        <f t="shared" si="0"/>
        <v>324</v>
      </c>
      <c r="E19">
        <f t="shared" si="1"/>
        <v>5832</v>
      </c>
      <c r="F19">
        <f t="shared" si="2"/>
        <v>104976</v>
      </c>
      <c r="G19" s="11">
        <f t="shared" si="3"/>
        <v>4.2426406871192848</v>
      </c>
      <c r="H19" s="11">
        <f t="shared" si="4"/>
        <v>2.6207413942088964</v>
      </c>
      <c r="I19" s="11">
        <f t="shared" si="5"/>
        <v>2.0597671439071177</v>
      </c>
    </row>
    <row r="20" spans="3:9" x14ac:dyDescent="0.25">
      <c r="C20">
        <v>19</v>
      </c>
      <c r="D20">
        <f t="shared" si="0"/>
        <v>361</v>
      </c>
      <c r="E20">
        <f t="shared" si="1"/>
        <v>6859</v>
      </c>
      <c r="F20">
        <f t="shared" si="2"/>
        <v>130321</v>
      </c>
      <c r="G20" s="11">
        <f t="shared" si="3"/>
        <v>4.358898943540674</v>
      </c>
      <c r="H20" s="11">
        <f t="shared" si="4"/>
        <v>2.6684016487219444</v>
      </c>
      <c r="I20" s="11">
        <f t="shared" si="5"/>
        <v>2.087797629929844</v>
      </c>
    </row>
    <row r="21" spans="3:9" x14ac:dyDescent="0.25">
      <c r="C21">
        <v>20</v>
      </c>
      <c r="D21">
        <f t="shared" si="0"/>
        <v>400</v>
      </c>
      <c r="E21">
        <f t="shared" si="1"/>
        <v>8000</v>
      </c>
      <c r="F21">
        <f t="shared" si="2"/>
        <v>160000</v>
      </c>
      <c r="G21" s="11">
        <f t="shared" si="3"/>
        <v>4.4721359549995796</v>
      </c>
      <c r="H21" s="11">
        <f t="shared" si="4"/>
        <v>2.7144176165949063</v>
      </c>
      <c r="I21" s="11">
        <f t="shared" si="5"/>
        <v>2.1147425268811282</v>
      </c>
    </row>
    <row r="22" spans="3:9" x14ac:dyDescent="0.25">
      <c r="C22">
        <v>21</v>
      </c>
      <c r="D22">
        <f t="shared" si="0"/>
        <v>441</v>
      </c>
      <c r="E22">
        <f t="shared" si="1"/>
        <v>9261</v>
      </c>
      <c r="F22">
        <f t="shared" si="2"/>
        <v>194481</v>
      </c>
      <c r="G22" s="11">
        <f t="shared" si="3"/>
        <v>4.5825756949558398</v>
      </c>
      <c r="H22" s="11">
        <f t="shared" si="4"/>
        <v>2.7589241763811208</v>
      </c>
      <c r="I22" s="11">
        <f t="shared" si="5"/>
        <v>2.1406951429280725</v>
      </c>
    </row>
    <row r="23" spans="3:9" x14ac:dyDescent="0.25">
      <c r="C23">
        <v>22</v>
      </c>
      <c r="D23">
        <f t="shared" si="0"/>
        <v>484</v>
      </c>
      <c r="E23">
        <f t="shared" si="1"/>
        <v>10648</v>
      </c>
      <c r="F23">
        <f t="shared" si="2"/>
        <v>234256</v>
      </c>
      <c r="G23" s="11">
        <f t="shared" si="3"/>
        <v>4.6904157598234297</v>
      </c>
      <c r="H23" s="11">
        <f t="shared" si="4"/>
        <v>2.8020393306553872</v>
      </c>
      <c r="I23" s="11">
        <f t="shared" si="5"/>
        <v>2.1657367706679937</v>
      </c>
    </row>
    <row r="24" spans="3:9" x14ac:dyDescent="0.25">
      <c r="C24">
        <v>23</v>
      </c>
      <c r="D24">
        <f t="shared" si="0"/>
        <v>529</v>
      </c>
      <c r="E24">
        <f t="shared" si="1"/>
        <v>12167</v>
      </c>
      <c r="F24">
        <f t="shared" si="2"/>
        <v>279841</v>
      </c>
      <c r="G24" s="11">
        <f t="shared" si="3"/>
        <v>4.7958315233127191</v>
      </c>
      <c r="H24" s="11">
        <f t="shared" si="4"/>
        <v>2.8438669798515654</v>
      </c>
      <c r="I24" s="11">
        <f t="shared" si="5"/>
        <v>2.1899387030948421</v>
      </c>
    </row>
    <row r="25" spans="3:9" x14ac:dyDescent="0.25">
      <c r="C25">
        <v>24</v>
      </c>
      <c r="D25">
        <f t="shared" si="0"/>
        <v>576</v>
      </c>
      <c r="E25">
        <f t="shared" si="1"/>
        <v>13824</v>
      </c>
      <c r="F25">
        <f t="shared" si="2"/>
        <v>331776</v>
      </c>
      <c r="G25" s="11">
        <f t="shared" si="3"/>
        <v>4.8989794855663558</v>
      </c>
      <c r="H25" s="11">
        <f t="shared" si="4"/>
        <v>2.8844991406148166</v>
      </c>
      <c r="I25" s="11">
        <f t="shared" si="5"/>
        <v>2.2133638394006434</v>
      </c>
    </row>
    <row r="26" spans="3:9" x14ac:dyDescent="0.25">
      <c r="C26">
        <v>25</v>
      </c>
      <c r="D26">
        <f t="shared" si="0"/>
        <v>625</v>
      </c>
      <c r="E26">
        <f t="shared" si="1"/>
        <v>15625</v>
      </c>
      <c r="F26">
        <f t="shared" si="2"/>
        <v>390625</v>
      </c>
      <c r="G26" s="11">
        <f t="shared" si="3"/>
        <v>5</v>
      </c>
      <c r="H26" s="11">
        <f t="shared" si="4"/>
        <v>2.9240177382128656</v>
      </c>
      <c r="I26" s="11">
        <f t="shared" si="5"/>
        <v>2.2360679774997898</v>
      </c>
    </row>
    <row r="27" spans="3:9" x14ac:dyDescent="0.25">
      <c r="C27">
        <v>26</v>
      </c>
      <c r="D27">
        <f t="shared" si="0"/>
        <v>676</v>
      </c>
      <c r="E27">
        <f t="shared" si="1"/>
        <v>17576</v>
      </c>
      <c r="F27">
        <f t="shared" si="2"/>
        <v>456976</v>
      </c>
      <c r="G27" s="11">
        <f t="shared" si="3"/>
        <v>5.0990195135927845</v>
      </c>
      <c r="H27" s="11">
        <f t="shared" si="4"/>
        <v>2.9624960684073702</v>
      </c>
      <c r="I27" s="11">
        <f t="shared" si="5"/>
        <v>2.2581008643532257</v>
      </c>
    </row>
    <row r="28" spans="3:9" x14ac:dyDescent="0.25">
      <c r="C28">
        <v>27</v>
      </c>
      <c r="D28">
        <f t="shared" si="0"/>
        <v>729</v>
      </c>
      <c r="E28">
        <f t="shared" si="1"/>
        <v>19683</v>
      </c>
      <c r="F28">
        <f t="shared" si="2"/>
        <v>531441</v>
      </c>
      <c r="G28" s="11">
        <f t="shared" si="3"/>
        <v>5.196152422706632</v>
      </c>
      <c r="H28" s="11">
        <f t="shared" si="4"/>
        <v>2.9999999999999996</v>
      </c>
      <c r="I28" s="11">
        <f t="shared" si="5"/>
        <v>2.2795070569547775</v>
      </c>
    </row>
    <row r="29" spans="3:9" x14ac:dyDescent="0.25">
      <c r="C29">
        <v>28</v>
      </c>
      <c r="D29">
        <f t="shared" si="0"/>
        <v>784</v>
      </c>
      <c r="E29">
        <f t="shared" si="1"/>
        <v>21952</v>
      </c>
      <c r="F29">
        <f t="shared" si="2"/>
        <v>614656</v>
      </c>
      <c r="G29" s="11">
        <f t="shared" si="3"/>
        <v>5.2915026221291814</v>
      </c>
      <c r="H29" s="11">
        <f t="shared" si="4"/>
        <v>3.0365889718756618</v>
      </c>
      <c r="I29" s="11">
        <f t="shared" si="5"/>
        <v>2.3003266337912058</v>
      </c>
    </row>
    <row r="30" spans="3:9" x14ac:dyDescent="0.25">
      <c r="C30">
        <v>29</v>
      </c>
      <c r="D30">
        <f t="shared" si="0"/>
        <v>841</v>
      </c>
      <c r="E30">
        <f t="shared" si="1"/>
        <v>24389</v>
      </c>
      <c r="F30">
        <f t="shared" si="2"/>
        <v>707281</v>
      </c>
      <c r="G30" s="11">
        <f t="shared" si="3"/>
        <v>5.3851648071345037</v>
      </c>
      <c r="H30" s="11">
        <f t="shared" si="4"/>
        <v>3.0723168256858471</v>
      </c>
      <c r="I30" s="11">
        <f t="shared" si="5"/>
        <v>2.3205957871060838</v>
      </c>
    </row>
    <row r="31" spans="3:9" x14ac:dyDescent="0.25">
      <c r="C31">
        <v>30</v>
      </c>
      <c r="D31">
        <f t="shared" si="0"/>
        <v>900</v>
      </c>
      <c r="E31">
        <f t="shared" si="1"/>
        <v>27000</v>
      </c>
      <c r="F31">
        <f t="shared" si="2"/>
        <v>810000</v>
      </c>
      <c r="G31" s="11">
        <f t="shared" si="3"/>
        <v>5.4772255750516612</v>
      </c>
      <c r="H31" s="11">
        <f t="shared" si="4"/>
        <v>3.1072325059538586</v>
      </c>
      <c r="I31" s="11">
        <f t="shared" si="5"/>
        <v>2.340347319320716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6"/>
  <sheetViews>
    <sheetView workbookViewId="0">
      <selection activeCell="B7" sqref="B7"/>
    </sheetView>
  </sheetViews>
  <sheetFormatPr baseColWidth="10" defaultRowHeight="15" x14ac:dyDescent="0.25"/>
  <sheetData>
    <row r="2" spans="2:2" x14ac:dyDescent="0.25">
      <c r="B2">
        <f ca="1">RAND()</f>
        <v>0.83224919674983389</v>
      </c>
    </row>
    <row r="3" spans="2:2" x14ac:dyDescent="0.25">
      <c r="B3">
        <v>56</v>
      </c>
    </row>
    <row r="5" spans="2:2" x14ac:dyDescent="0.25">
      <c r="B5">
        <f ca="1">INT(100*RAND())</f>
        <v>69</v>
      </c>
    </row>
    <row r="6" spans="2:2" x14ac:dyDescent="0.25">
      <c r="B6">
        <f ca="1">INT(10*RAND())</f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 Luz Ancin</dc:creator>
  <cp:lastModifiedBy>Diego Extremiana Palacín</cp:lastModifiedBy>
  <dcterms:created xsi:type="dcterms:W3CDTF">2019-02-20T12:59:50Z</dcterms:created>
  <dcterms:modified xsi:type="dcterms:W3CDTF">2020-03-02T17:48:47Z</dcterms:modified>
</cp:coreProperties>
</file>