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說明" sheetId="1" r:id="rId4"/>
    <sheet state="visible" name="中獎結果表" sheetId="2" r:id="rId5"/>
    <sheet state="hidden" name="「中獎結果表」(保留.5倍數版本)" sheetId="3" r:id="rId6"/>
    <sheet state="visible" name="未中結果表" sheetId="4" r:id="rId7"/>
    <sheet state="visible" name="驗證需求範例" sheetId="5" r:id="rId8"/>
    <sheet state="visible" name="驗證需求_100%" sheetId="6" r:id="rId9"/>
    <sheet state="visible" name="驗證需求_96.5%" sheetId="7" r:id="rId10"/>
    <sheet state="visible" name="驗證需求_95%" sheetId="8" r:id="rId11"/>
    <sheet state="visible" name="驗證需求_93%" sheetId="9" r:id="rId12"/>
    <sheet state="visible" name="數值驗證100%（Ｍike)" sheetId="10" r:id="rId13"/>
    <sheet state="visible" name="數值驗證96.5%（Ｍike)" sheetId="11" r:id="rId14"/>
    <sheet state="visible" name="數值驗證95%（Ｍike)" sheetId="12" r:id="rId15"/>
    <sheet state="visible" name="數值驗證93%（Ｍike)" sheetId="13" r:id="rId16"/>
    <sheet state="hidden" name="「中獎結果表」實驗用" sheetId="14" r:id="rId17"/>
    <sheet state="hidden" name="「驗算用」實驗用副本" sheetId="15" r:id="rId18"/>
  </sheets>
  <definedNames/>
  <calcPr/>
</workbook>
</file>

<file path=xl/sharedStrings.xml><?xml version="1.0" encoding="utf-8"?>
<sst xmlns="http://schemas.openxmlformats.org/spreadsheetml/2006/main" count="532" uniqueCount="197">
  <si>
    <t>相關資料</t>
  </si>
  <si>
    <t>遊戲規格</t>
  </si>
  <si>
    <t>Conflunce</t>
  </si>
  <si>
    <t>參考遊戲</t>
  </si>
  <si>
    <t>菲律賓傳統刮刮卡Gobananas</t>
  </si>
  <si>
    <t>遊戲負責人</t>
  </si>
  <si>
    <t>YiHsiu</t>
  </si>
  <si>
    <t>數值</t>
  </si>
  <si>
    <t>YiHsiu、Mike</t>
  </si>
  <si>
    <t>機率結構與遊戲方法</t>
  </si>
  <si>
    <r>
      <rPr/>
      <t xml:space="preserve">見 </t>
    </r>
    <r>
      <rPr>
        <color rgb="FF1155CC"/>
        <u/>
      </rPr>
      <t>https://confluence.ftgaming.cc/pages/viewpage.action?pageId=223121767</t>
    </r>
  </si>
  <si>
    <t>更新歷程</t>
  </si>
  <si>
    <t>日期</t>
  </si>
  <si>
    <t>說明</t>
  </si>
  <si>
    <t>2025.08.07</t>
  </si>
  <si>
    <t>配合新的RTP控制方法，改為RTP 100%的設置</t>
  </si>
  <si>
    <t>2025.07.21</t>
  </si>
  <si>
    <t>確認遊戲名稱為Gold Rush: Wild Dig 瘋狂挖金</t>
  </si>
  <si>
    <t>2025.07.09</t>
  </si>
  <si>
    <t>新增驗證紀錄</t>
  </si>
  <si>
    <t>2025.07.07</t>
  </si>
  <si>
    <t>機率結構規格移到Conflunce上，本文件改為只有數值。
原有三個倍數值，改為只有一個倍數值。</t>
  </si>
  <si>
    <t>2025.06.30</t>
  </si>
  <si>
    <t>第一版本，只有訂定結構，尚未完成數值，待討論用。</t>
  </si>
  <si>
    <t>以下空白</t>
  </si>
  <si>
    <t>中獎結果表</t>
  </si>
  <si>
    <t>以下是驗算用，製作不用看</t>
  </si>
  <si>
    <t>中獎率</t>
  </si>
  <si>
    <t>RTP</t>
  </si>
  <si>
    <t>項目</t>
  </si>
  <si>
    <t>倍數</t>
  </si>
  <si>
    <t>獎金設置(倍數)</t>
  </si>
  <si>
    <t>權重</t>
  </si>
  <si>
    <t>倍數種類</t>
  </si>
  <si>
    <t>獎金倍數1</t>
  </si>
  <si>
    <t>Bonus</t>
  </si>
  <si>
    <t>RTP 100 %</t>
  </si>
  <si>
    <t>同倍數籤數檢查</t>
  </si>
  <si>
    <t>結果</t>
  </si>
  <si>
    <t>幾卡一次</t>
  </si>
  <si>
    <t>累積RTP</t>
  </si>
  <si>
    <t>0倍</t>
  </si>
  <si>
    <t>5001~10000倍</t>
  </si>
  <si>
    <t>2001~5000倍</t>
  </si>
  <si>
    <t>1001~2000倍</t>
  </si>
  <si>
    <t>501~1000倍</t>
  </si>
  <si>
    <t>201~500倍</t>
  </si>
  <si>
    <t>101~200倍</t>
  </si>
  <si>
    <t>51~100倍</t>
  </si>
  <si>
    <t>21~50倍</t>
  </si>
  <si>
    <t>11~20倍</t>
  </si>
  <si>
    <t>6~10倍</t>
  </si>
  <si>
    <t>1~5倍</t>
  </si>
  <si>
    <t>RTP 96.5 %</t>
  </si>
  <si>
    <t>RTP 95.0 %</t>
  </si>
  <si>
    <t>RTP 93.0 %</t>
  </si>
  <si>
    <t>重複檢查</t>
  </si>
  <si>
    <t>未中結果表</t>
  </si>
  <si>
    <t>機率</t>
  </si>
  <si>
    <t>幾個獎圖出現一次</t>
  </si>
  <si>
    <t>10倍以下</t>
  </si>
  <si>
    <t>10~99</t>
  </si>
  <si>
    <t>100~999</t>
  </si>
  <si>
    <t>1000~9999</t>
  </si>
  <si>
    <t>驗證1. RTP 驗證</t>
  </si>
  <si>
    <t>每1000萬卡為一個單位紀錄，分別驗算RTP 100% 、96.5 % 、95% 、93%的結果</t>
  </si>
  <si>
    <t>以下為RTP 100% 範例</t>
  </si>
  <si>
    <t>驗證次數</t>
  </si>
  <si>
    <t>統計</t>
  </si>
  <si>
    <t>中獎組合</t>
  </si>
  <si>
    <t>Total Pay</t>
  </si>
  <si>
    <t>Total Win</t>
  </si>
  <si>
    <t>標準差</t>
  </si>
  <si>
    <t>累積標準差</t>
  </si>
  <si>
    <t>中獎卡數</t>
  </si>
  <si>
    <t>總計</t>
  </si>
  <si>
    <t>驗證2. 100注生存驗證</t>
  </si>
  <si>
    <t>以每100注為一個單位，根據本次100注的RTP的結果，在列表內範圍+1次。</t>
  </si>
  <si>
    <t>計算1萬個單位，共100萬注。</t>
  </si>
  <si>
    <t>分佈以RTP = 0.05為單位</t>
  </si>
  <si>
    <t>此驗證只需要驗RTP為1即可，主要是預測新玩家體驗</t>
  </si>
  <si>
    <t>以下為範例</t>
  </si>
  <si>
    <t>RTP範圍</t>
  </si>
  <si>
    <t>數量</t>
  </si>
  <si>
    <t>佔比例</t>
  </si>
  <si>
    <t>≥2</t>
  </si>
  <si>
    <t>&lt;2, ≥ 1.95</t>
  </si>
  <si>
    <t>&lt;1.95 , ≥ 1.9</t>
  </si>
  <si>
    <t>&lt;1.9 , ≥ 1.85</t>
  </si>
  <si>
    <t>&lt;1.85 , ≥ 1.8</t>
  </si>
  <si>
    <t>&lt;1.8 , ≥ 1.75</t>
  </si>
  <si>
    <t>&lt;1.75 , ≥ 1.7</t>
  </si>
  <si>
    <t>&lt;1.7 , ≥ 1.65</t>
  </si>
  <si>
    <t>&lt;1.65 , ≥ 1.6</t>
  </si>
  <si>
    <t>&lt;1.6 , ≥ 1.55</t>
  </si>
  <si>
    <t>&lt;1.55 , ≥ 1.5</t>
  </si>
  <si>
    <t>&lt;1.5 , ≥ 1.45</t>
  </si>
  <si>
    <t>&lt;1.45 , ≥ 1.4</t>
  </si>
  <si>
    <t>&lt;1.4 , ≥ 1.35</t>
  </si>
  <si>
    <t>&lt;1.35 , ≥ 1.3</t>
  </si>
  <si>
    <t>&lt;1.3 , ≥ 1.25</t>
  </si>
  <si>
    <t>&lt;1.25 , ≥ 1.2</t>
  </si>
  <si>
    <t>&lt;1.2 , ≥ 1.15</t>
  </si>
  <si>
    <t>&lt;1.15 , ≥ 1.1</t>
  </si>
  <si>
    <t>&lt;1.1 , ≥ 1.05</t>
  </si>
  <si>
    <t>&lt;1.05 , ≥ 1</t>
  </si>
  <si>
    <t>&lt;1 , ≥ 0.95</t>
  </si>
  <si>
    <t>&lt;0.95 , ≥ 0.9</t>
  </si>
  <si>
    <t>&lt;0.9 , ≥ 0.85</t>
  </si>
  <si>
    <t>&lt;0.85 , ≥ 0.8</t>
  </si>
  <si>
    <t>&lt;0.8 , ≥ 0.75</t>
  </si>
  <si>
    <t>&lt;0.75 , ≥ 0.7</t>
  </si>
  <si>
    <t>&lt;0.7 , ≥ 0.65</t>
  </si>
  <si>
    <t>&lt;0.65 , ≥ 0.6</t>
  </si>
  <si>
    <t>&lt;0.6 , ≥ 0.55</t>
  </si>
  <si>
    <t>&lt;0.55 , ≥ 0.5</t>
  </si>
  <si>
    <t>&lt;0.5 , ≥ 0.45</t>
  </si>
  <si>
    <t>&lt;0.45 , ≥ 0.4</t>
  </si>
  <si>
    <t>&lt;0.4 , ≥ 0.35</t>
  </si>
  <si>
    <t>&lt;0.35 , ≥ 0.3</t>
  </si>
  <si>
    <t>&lt;0.3 , ≥ 0.25</t>
  </si>
  <si>
    <t>&lt;0.25 , ≥ 0.2</t>
  </si>
  <si>
    <t>&lt;0.2 , ≥ 0.15</t>
  </si>
  <si>
    <t>&lt;0.15 , ≥ 0.1</t>
  </si>
  <si>
    <t>&lt;0.1 , ≥ 0.05</t>
  </si>
  <si>
    <t>&lt;0.05 , ≥ 0</t>
  </si>
  <si>
    <t>總押</t>
  </si>
  <si>
    <t>總贏</t>
  </si>
  <si>
    <t>&lt;2.00, ≥ 1.95</t>
  </si>
  <si>
    <t>&lt;1.95, ≥ 1.90</t>
  </si>
  <si>
    <t>&lt;1.90, ≥ 1.85</t>
  </si>
  <si>
    <t>&lt;1.85, ≥ 1.80</t>
  </si>
  <si>
    <t>&lt;1.80, ≥ 1.75</t>
  </si>
  <si>
    <t>&lt;1.75, ≥ 1.70</t>
  </si>
  <si>
    <t>&lt;1.70, ≥ 1.65</t>
  </si>
  <si>
    <t>&lt;1.65, ≥ 1.60</t>
  </si>
  <si>
    <t>&lt;1.60, ≥ 1.55</t>
  </si>
  <si>
    <t>&lt;1.55, ≥ 1.50</t>
  </si>
  <si>
    <t>&lt;1.50, ≥ 1.45</t>
  </si>
  <si>
    <t>&lt;1.45, ≥ 1.40</t>
  </si>
  <si>
    <t>&lt;1.40, ≥ 1.35</t>
  </si>
  <si>
    <t>&lt;1.35, ≥ 1.30</t>
  </si>
  <si>
    <t>&lt;1.30, ≥ 1.25</t>
  </si>
  <si>
    <t>&lt;1.25, ≥ 1.20</t>
  </si>
  <si>
    <t>&lt;1.20, ≥ 1.15</t>
  </si>
  <si>
    <t>&lt;1.15, ≥ 1.10</t>
  </si>
  <si>
    <t>&lt;1.10, ≥ 1.05</t>
  </si>
  <si>
    <t>&lt;1.05, ≥ 1.00</t>
  </si>
  <si>
    <t>&lt;1.00, ≥ 0.95</t>
  </si>
  <si>
    <t>&lt;0.95, ≥ 0.90</t>
  </si>
  <si>
    <t>&lt;0.90, ≥ 0.85</t>
  </si>
  <si>
    <t>&lt;0.85, ≥ 0.80</t>
  </si>
  <si>
    <t>&lt;0.80, ≥ 0.75</t>
  </si>
  <si>
    <t>&lt;0.75, ≥ 0.70</t>
  </si>
  <si>
    <t>&lt;0.70, ≥ 0.65</t>
  </si>
  <si>
    <t>&lt;0.65, ≥ 0.60</t>
  </si>
  <si>
    <t>&lt;0.60, ≥ 0.55</t>
  </si>
  <si>
    <t>&lt;0.55, ≥ 0.50</t>
  </si>
  <si>
    <t>&lt;0.50, ≥ 0.45</t>
  </si>
  <si>
    <t>&lt;0.45, ≥ 0.40</t>
  </si>
  <si>
    <t>&lt;0.40, ≥ 0.35</t>
  </si>
  <si>
    <t>&lt;0.35, ≥ 0.30</t>
  </si>
  <si>
    <t>&lt;0.30, ≥ 0.25</t>
  </si>
  <si>
    <t>&lt;0.25, ≥ 0.20</t>
  </si>
  <si>
    <t>&lt;0.20, ≥ 0.15</t>
  </si>
  <si>
    <t>&lt;0.15, ≥ 0.10</t>
  </si>
  <si>
    <t>&lt;0.10, ≥ 0.05</t>
  </si>
  <si>
    <t>&lt;0.05, ≥ 0.00</t>
  </si>
  <si>
    <t>理論權重</t>
  </si>
  <si>
    <t>理論出現佔比 (%)</t>
  </si>
  <si>
    <t>實際出現次數</t>
  </si>
  <si>
    <t>實際出現佔比 (%)</t>
  </si>
  <si>
    <t>🎯 模擬總次數：270,000,000</t>
  </si>
  <si>
    <t>📈 最終 RTP：0.99996</t>
  </si>
  <si>
    <t>🥇 中獎率：31.69%</t>
  </si>
  <si>
    <t>實際預期理論</t>
  </si>
  <si>
    <t>預期出現次數</t>
  </si>
  <si>
    <t>差異數量</t>
  </si>
  <si>
    <t>差異比</t>
  </si>
  <si>
    <t>預期佔RTP</t>
  </si>
  <si>
    <t>實際佔RTP</t>
  </si>
  <si>
    <t>差異RTP</t>
  </si>
  <si>
    <t>🎯 模擬總次數：280,000,000</t>
  </si>
  <si>
    <t>📈 最終 RTP：0.96456</t>
  </si>
  <si>
    <t>🥇 中獎率：30.58%</t>
  </si>
  <si>
    <t>🎯 模擬總次數：660,000,000</t>
  </si>
  <si>
    <t>📈 最終 RTP：0.94963</t>
  </si>
  <si>
    <t>🥇 中獎率：30.11%</t>
  </si>
  <si>
    <t>🎯 模擬總次數：210,000,000</t>
  </si>
  <si>
    <t>📈 最終 RTP：0.92980</t>
  </si>
  <si>
    <t>🥇 中獎率：29.47%</t>
  </si>
  <si>
    <t>Bonus倍數</t>
  </si>
  <si>
    <t>驗算用</t>
  </si>
  <si>
    <t>驗算</t>
  </si>
  <si>
    <t>倍數下限</t>
  </si>
  <si>
    <t>倍數上限</t>
  </si>
  <si>
    <t>幾張一次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</si>
</sst>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"/>
    <numFmt numFmtId="165" formatCode="0.0000"/>
    <numFmt numFmtId="166" formatCode="0.0"/>
    <numFmt numFmtId="167" formatCode="0.000000"/>
    <numFmt numFmtId="168" formatCode="#,##0.0000"/>
    <numFmt numFmtId="169" formatCode="0.0000%"/>
    <numFmt numFmtId="170" formatCode="0.00000%"/>
  </numFmts>
  <fonts count="19">
    <font>
      <sz val="10.0"/>
      <color rgb="FF000000"/>
      <name val="Arial"/>
      <scheme val="minor"/>
    </font>
    <font>
      <sz val="16.0"/>
      <color rgb="FFFFFFFF"/>
      <name val="Arial"/>
    </font>
    <font>
      <color theme="1"/>
      <name val="Arial"/>
    </font>
    <font>
      <u/>
      <color rgb="FF0000FF"/>
      <name val="Arial"/>
    </font>
    <font/>
    <font>
      <u/>
      <color rgb="FF0000FF"/>
    </font>
    <font>
      <sz val="13.0"/>
      <color rgb="FFFFFFFF"/>
      <name val="Arial"/>
    </font>
    <font>
      <color theme="1"/>
      <name val="Arial"/>
      <scheme val="minor"/>
    </font>
    <font>
      <color rgb="FF000000"/>
      <name val="Arial"/>
    </font>
    <font>
      <sz val="22.0"/>
      <color rgb="FFFFFFFF"/>
      <name val="Arial"/>
      <scheme val="minor"/>
    </font>
    <font>
      <sz val="22.0"/>
      <color theme="1"/>
      <name val="Arial"/>
      <scheme val="minor"/>
    </font>
    <font>
      <sz val="8.0"/>
      <color rgb="FF000000"/>
      <name val="Calibri"/>
    </font>
    <font>
      <color rgb="FF000000"/>
      <name val="Arial"/>
      <scheme val="minor"/>
    </font>
    <font>
      <sz val="8.0"/>
      <color rgb="FF000000"/>
      <name val="&quot;PingFang TC&quot;"/>
    </font>
    <font>
      <b/>
      <sz val="12.0"/>
      <color rgb="FF000000"/>
      <name val="&quot;PingFang TC&quot;"/>
    </font>
    <font>
      <sz val="12.0"/>
      <color theme="1"/>
      <name val="Arial"/>
      <scheme val="minor"/>
    </font>
    <font>
      <sz val="12.0"/>
      <color rgb="FF000000"/>
      <name val="Calibri"/>
    </font>
    <font>
      <sz val="12.0"/>
      <color theme="1"/>
      <name val="Arial"/>
    </font>
    <font>
      <sz val="12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1" fillId="3" fontId="2" numFmtId="0" xfId="0" applyBorder="1" applyFill="1" applyFont="1"/>
    <xf borderId="2" fillId="0" fontId="3" numFmtId="0" xfId="0" applyAlignment="1" applyBorder="1" applyFont="1">
      <alignment readingOrder="0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Font="1"/>
    <xf borderId="2" fillId="0" fontId="2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1" fillId="4" fontId="2" numFmtId="0" xfId="0" applyAlignment="1" applyBorder="1" applyFill="1" applyFont="1">
      <alignment vertical="bottom"/>
    </xf>
    <xf borderId="2" fillId="4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2" fillId="0" fontId="2" numFmtId="0" xfId="0" applyAlignment="1" applyBorder="1" applyFont="1">
      <alignment shrinkToFit="0" wrapText="1"/>
    </xf>
    <xf borderId="0" fillId="5" fontId="1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0" fillId="5" fontId="2" numFmtId="0" xfId="0" applyFont="1"/>
    <xf borderId="0" fillId="2" fontId="6" numFmtId="0" xfId="0" applyAlignment="1" applyFont="1">
      <alignment readingOrder="0"/>
    </xf>
    <xf borderId="0" fillId="2" fontId="2" numFmtId="164" xfId="0" applyFont="1" applyNumberFormat="1"/>
    <xf borderId="0" fillId="0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0" fontId="7" numFmtId="164" xfId="0" applyFont="1" applyNumberFormat="1"/>
    <xf borderId="0" fillId="0" fontId="7" numFmtId="10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5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4" fontId="7" numFmtId="0" xfId="0" applyAlignment="1" applyBorder="1" applyFont="1">
      <alignment readingOrder="0"/>
    </xf>
    <xf borderId="6" fillId="0" fontId="4" numFmtId="0" xfId="0" applyBorder="1" applyFont="1"/>
    <xf borderId="1" fillId="6" fontId="8" numFmtId="0" xfId="0" applyAlignment="1" applyBorder="1" applyFill="1" applyFont="1">
      <alignment horizontal="right" readingOrder="0" shrinkToFit="0" vertical="bottom" wrapText="0"/>
    </xf>
    <xf borderId="0" fillId="5" fontId="7" numFmtId="0" xfId="0" applyFont="1"/>
    <xf borderId="0" fillId="0" fontId="7" numFmtId="164" xfId="0" applyAlignment="1" applyFont="1" applyNumberFormat="1">
      <alignment readingOrder="0"/>
    </xf>
    <xf borderId="1" fillId="0" fontId="7" numFmtId="0" xfId="0" applyBorder="1" applyFont="1"/>
    <xf borderId="0" fillId="0" fontId="7" numFmtId="0" xfId="0" applyFont="1"/>
    <xf borderId="0" fillId="0" fontId="7" numFmtId="166" xfId="0" applyFont="1" applyNumberFormat="1"/>
    <xf borderId="1" fillId="6" fontId="8" numFmtId="3" xfId="0" applyAlignment="1" applyBorder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left" readingOrder="0"/>
    </xf>
    <xf borderId="0" fillId="7" fontId="9" numFmtId="0" xfId="0" applyAlignment="1" applyFill="1" applyFont="1">
      <alignment readingOrder="0"/>
    </xf>
    <xf borderId="0" fillId="7" fontId="9" numFmtId="0" xfId="0" applyFont="1"/>
    <xf borderId="0" fillId="0" fontId="10" numFmtId="0" xfId="0" applyFont="1"/>
    <xf borderId="7" fillId="0" fontId="4" numFmtId="0" xfId="0" applyBorder="1" applyFont="1"/>
    <xf borderId="1" fillId="4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7" numFmtId="3" xfId="0" applyBorder="1" applyFont="1" applyNumberFormat="1"/>
    <xf borderId="1" fillId="0" fontId="7" numFmtId="165" xfId="0" applyBorder="1" applyFont="1" applyNumberFormat="1"/>
    <xf borderId="1" fillId="0" fontId="7" numFmtId="3" xfId="0" applyAlignment="1" applyBorder="1" applyFont="1" applyNumberFormat="1">
      <alignment readingOrder="0"/>
    </xf>
    <xf borderId="1" fillId="0" fontId="7" numFmtId="10" xfId="0" applyAlignment="1" applyBorder="1" applyFont="1" applyNumberFormat="1">
      <alignment readingOrder="0"/>
    </xf>
    <xf borderId="0" fillId="0" fontId="7" numFmtId="3" xfId="0" applyFont="1" applyNumberFormat="1"/>
    <xf borderId="0" fillId="0" fontId="7" numFmtId="165" xfId="0" applyFont="1" applyNumberFormat="1"/>
    <xf borderId="1" fillId="0" fontId="7" numFmtId="165" xfId="0" applyAlignment="1" applyBorder="1" applyFont="1" applyNumberFormat="1">
      <alignment readingOrder="0"/>
    </xf>
    <xf borderId="1" fillId="0" fontId="7" numFmtId="10" xfId="0" applyBorder="1" applyFont="1" applyNumberFormat="1"/>
    <xf borderId="0" fillId="0" fontId="7" numFmtId="167" xfId="0" applyFont="1" applyNumberFormat="1"/>
    <xf borderId="8" fillId="0" fontId="11" numFmtId="0" xfId="0" applyAlignment="1" applyBorder="1" applyFont="1">
      <alignment readingOrder="0" vertical="bottom"/>
    </xf>
    <xf borderId="8" fillId="0" fontId="11" numFmtId="3" xfId="0" applyAlignment="1" applyBorder="1" applyFont="1" applyNumberFormat="1">
      <alignment readingOrder="0" vertical="bottom"/>
    </xf>
    <xf borderId="8" fillId="0" fontId="11" numFmtId="165" xfId="0" applyAlignment="1" applyBorder="1" applyFont="1" applyNumberFormat="1">
      <alignment readingOrder="0" vertical="bottom"/>
    </xf>
    <xf borderId="8" fillId="0" fontId="11" numFmtId="168" xfId="0" applyAlignment="1" applyBorder="1" applyFont="1" applyNumberFormat="1">
      <alignment readingOrder="0" vertical="bottom"/>
    </xf>
    <xf borderId="9" fillId="0" fontId="12" numFmtId="168" xfId="0" applyAlignment="1" applyBorder="1" applyFont="1" applyNumberFormat="1">
      <alignment vertical="bottom"/>
    </xf>
    <xf borderId="9" fillId="0" fontId="11" numFmtId="0" xfId="0" applyAlignment="1" applyBorder="1" applyFont="1">
      <alignment readingOrder="0" vertical="bottom"/>
    </xf>
    <xf borderId="9" fillId="0" fontId="11" numFmtId="3" xfId="0" applyAlignment="1" applyBorder="1" applyFont="1" applyNumberFormat="1">
      <alignment readingOrder="0" vertical="bottom"/>
    </xf>
    <xf borderId="9" fillId="0" fontId="11" numFmtId="165" xfId="0" applyAlignment="1" applyBorder="1" applyFont="1" applyNumberFormat="1">
      <alignment readingOrder="0" vertical="bottom"/>
    </xf>
    <xf borderId="9" fillId="0" fontId="11" numFmtId="168" xfId="0" applyAlignment="1" applyBorder="1" applyFont="1" applyNumberFormat="1">
      <alignment readingOrder="0" vertical="bottom"/>
    </xf>
    <xf borderId="9" fillId="0" fontId="13" numFmtId="0" xfId="0" applyAlignment="1" applyBorder="1" applyFont="1">
      <alignment readingOrder="0" vertical="bottom"/>
    </xf>
    <xf borderId="9" fillId="0" fontId="12" numFmtId="0" xfId="0" applyAlignment="1" applyBorder="1" applyFont="1">
      <alignment vertical="bottom"/>
    </xf>
    <xf borderId="1" fillId="6" fontId="14" numFmtId="3" xfId="0" applyAlignment="1" applyBorder="1" applyFont="1" applyNumberFormat="1">
      <alignment horizontal="center" readingOrder="0" vertical="top"/>
    </xf>
    <xf borderId="1" fillId="6" fontId="14" numFmtId="0" xfId="0" applyAlignment="1" applyBorder="1" applyFont="1">
      <alignment horizontal="center" readingOrder="0" vertical="top"/>
    </xf>
    <xf borderId="1" fillId="6" fontId="14" numFmtId="165" xfId="0" applyAlignment="1" applyBorder="1" applyFont="1" applyNumberFormat="1">
      <alignment horizontal="center" readingOrder="0" vertical="top"/>
    </xf>
    <xf borderId="0" fillId="0" fontId="15" numFmtId="0" xfId="0" applyFont="1"/>
    <xf borderId="8" fillId="0" fontId="16" numFmtId="3" xfId="0" applyAlignment="1" applyBorder="1" applyFont="1" applyNumberFormat="1">
      <alignment readingOrder="0" vertical="bottom"/>
    </xf>
    <xf borderId="8" fillId="0" fontId="16" numFmtId="0" xfId="0" applyAlignment="1" applyBorder="1" applyFont="1">
      <alignment readingOrder="0" vertical="bottom"/>
    </xf>
    <xf borderId="8" fillId="0" fontId="16" numFmtId="165" xfId="0" applyAlignment="1" applyBorder="1" applyFont="1" applyNumberFormat="1">
      <alignment readingOrder="0" vertical="bottom"/>
    </xf>
    <xf borderId="0" fillId="0" fontId="15" numFmtId="0" xfId="0" applyAlignment="1" applyFont="1">
      <alignment readingOrder="0"/>
    </xf>
    <xf borderId="9" fillId="0" fontId="16" numFmtId="3" xfId="0" applyAlignment="1" applyBorder="1" applyFont="1" applyNumberFormat="1">
      <alignment readingOrder="0" vertical="bottom"/>
    </xf>
    <xf borderId="9" fillId="0" fontId="16" numFmtId="0" xfId="0" applyAlignment="1" applyBorder="1" applyFont="1">
      <alignment readingOrder="0" vertical="bottom"/>
    </xf>
    <xf borderId="9" fillId="0" fontId="16" numFmtId="165" xfId="0" applyAlignment="1" applyBorder="1" applyFont="1" applyNumberFormat="1">
      <alignment readingOrder="0" vertical="bottom"/>
    </xf>
    <xf borderId="0" fillId="0" fontId="15" numFmtId="3" xfId="0" applyFont="1" applyNumberFormat="1"/>
    <xf borderId="0" fillId="0" fontId="15" numFmtId="165" xfId="0" applyFont="1" applyNumberFormat="1"/>
    <xf borderId="0" fillId="0" fontId="17" numFmtId="0" xfId="0" applyAlignment="1" applyFont="1">
      <alignment horizontal="right" vertical="bottom"/>
    </xf>
    <xf borderId="0" fillId="0" fontId="17" numFmtId="3" xfId="0" applyAlignment="1" applyFont="1" applyNumberFormat="1">
      <alignment vertical="bottom"/>
    </xf>
    <xf borderId="0" fillId="0" fontId="17" numFmtId="0" xfId="0" applyAlignment="1" applyFont="1">
      <alignment vertical="bottom"/>
    </xf>
    <xf borderId="0" fillId="0" fontId="17" numFmtId="3" xfId="0" applyAlignment="1" applyFont="1" applyNumberFormat="1">
      <alignment horizontal="right" readingOrder="0" vertical="bottom"/>
    </xf>
    <xf borderId="0" fillId="8" fontId="18" numFmtId="3" xfId="0" applyAlignment="1" applyFill="1" applyFont="1" applyNumberFormat="1">
      <alignment horizontal="right" vertical="bottom"/>
    </xf>
    <xf borderId="0" fillId="8" fontId="18" numFmtId="169" xfId="0" applyAlignment="1" applyFont="1" applyNumberFormat="1">
      <alignment horizontal="right" vertical="bottom"/>
    </xf>
    <xf borderId="0" fillId="0" fontId="17" numFmtId="169" xfId="0" applyAlignment="1" applyFont="1" applyNumberFormat="1">
      <alignment horizontal="right" vertical="bottom"/>
    </xf>
    <xf borderId="0" fillId="0" fontId="17" numFmtId="3" xfId="0" applyAlignment="1" applyFont="1" applyNumberFormat="1">
      <alignment horizontal="right" vertical="bottom"/>
    </xf>
    <xf borderId="0" fillId="0" fontId="17" numFmtId="0" xfId="0" applyAlignment="1" applyFont="1">
      <alignment horizontal="right" readingOrder="0" vertical="bottom"/>
    </xf>
    <xf borderId="0" fillId="0" fontId="7" numFmtId="169" xfId="0" applyAlignment="1" applyFont="1" applyNumberFormat="1">
      <alignment readingOrder="0"/>
    </xf>
    <xf borderId="0" fillId="0" fontId="7" numFmtId="2" xfId="0" applyFont="1" applyNumberFormat="1"/>
    <xf borderId="0" fillId="0" fontId="7" numFmtId="170" xfId="0" applyFont="1" applyNumberFormat="1"/>
    <xf borderId="0" fillId="0" fontId="7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2</xdr:row>
      <xdr:rowOff>95250</xdr:rowOff>
    </xdr:from>
    <xdr:ext cx="4133850" cy="2295525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nfluence.ftgaming.cc/pages/viewpage.action?pageId=223118962" TargetMode="External"/><Relationship Id="rId2" Type="http://schemas.openxmlformats.org/officeDocument/2006/relationships/hyperlink" Target="https://confluence.ftgaming.cc/pages/viewpage.action?pageId=223121767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 t="s">
        <v>2</v>
      </c>
      <c r="C2" s="5"/>
      <c r="D2" s="6"/>
      <c r="E2" s="7"/>
      <c r="F2" s="7"/>
      <c r="G2" s="7"/>
      <c r="H2" s="7"/>
      <c r="I2" s="7"/>
    </row>
    <row r="3">
      <c r="A3" s="3" t="s">
        <v>3</v>
      </c>
      <c r="B3" s="8" t="s">
        <v>4</v>
      </c>
      <c r="C3" s="5"/>
      <c r="D3" s="6"/>
      <c r="E3" s="7"/>
      <c r="G3" s="7"/>
      <c r="H3" s="7"/>
      <c r="I3" s="7"/>
    </row>
    <row r="4">
      <c r="A4" s="3" t="s">
        <v>5</v>
      </c>
      <c r="B4" s="8" t="s">
        <v>6</v>
      </c>
      <c r="C4" s="5"/>
      <c r="D4" s="6"/>
      <c r="E4" s="7"/>
      <c r="F4" s="7"/>
      <c r="G4" s="7"/>
      <c r="H4" s="7"/>
      <c r="I4" s="7"/>
    </row>
    <row r="5">
      <c r="A5" s="3" t="s">
        <v>7</v>
      </c>
      <c r="B5" s="8" t="s">
        <v>8</v>
      </c>
      <c r="C5" s="5"/>
      <c r="D5" s="6"/>
      <c r="E5" s="7"/>
      <c r="F5" s="7"/>
      <c r="G5" s="7"/>
      <c r="H5" s="7"/>
      <c r="I5" s="7"/>
    </row>
    <row r="6">
      <c r="A6" s="9"/>
      <c r="B6" s="7"/>
      <c r="C6" s="7"/>
      <c r="D6" s="7"/>
      <c r="E6" s="7"/>
      <c r="F6" s="7"/>
      <c r="G6" s="7"/>
      <c r="H6" s="7"/>
      <c r="I6" s="7"/>
    </row>
    <row r="7">
      <c r="A7" s="9"/>
      <c r="B7" s="7"/>
      <c r="C7" s="7"/>
      <c r="D7" s="7"/>
      <c r="E7" s="7"/>
      <c r="F7" s="7"/>
      <c r="G7" s="7"/>
      <c r="H7" s="7"/>
      <c r="I7" s="7"/>
    </row>
    <row r="8">
      <c r="A8" s="9"/>
      <c r="B8" s="7"/>
      <c r="C8" s="7"/>
      <c r="D8" s="7"/>
      <c r="E8" s="7"/>
      <c r="F8" s="7"/>
      <c r="G8" s="7"/>
      <c r="H8" s="7"/>
      <c r="I8" s="7"/>
    </row>
    <row r="9">
      <c r="A9" s="9"/>
      <c r="B9" s="7"/>
      <c r="C9" s="7"/>
      <c r="D9" s="7"/>
      <c r="E9" s="7"/>
      <c r="F9" s="7"/>
      <c r="G9" s="7"/>
      <c r="H9" s="7"/>
      <c r="I9" s="7"/>
    </row>
    <row r="10">
      <c r="A10" s="9"/>
      <c r="B10" s="7"/>
      <c r="C10" s="7"/>
      <c r="D10" s="7"/>
      <c r="E10" s="7"/>
      <c r="F10" s="7"/>
      <c r="G10" s="7"/>
      <c r="H10" s="7"/>
      <c r="I10" s="7"/>
    </row>
    <row r="11">
      <c r="A11" s="9"/>
      <c r="B11" s="7"/>
      <c r="C11" s="7"/>
      <c r="D11" s="7"/>
      <c r="E11" s="7"/>
      <c r="F11" s="7"/>
      <c r="G11" s="7"/>
      <c r="H11" s="7"/>
      <c r="I11" s="7"/>
    </row>
    <row r="12">
      <c r="A12" s="9"/>
      <c r="B12" s="7"/>
      <c r="C12" s="7"/>
      <c r="D12" s="7"/>
      <c r="E12" s="7"/>
      <c r="F12" s="7"/>
      <c r="G12" s="7"/>
      <c r="H12" s="7"/>
      <c r="I12" s="7"/>
    </row>
    <row r="13">
      <c r="A13" s="9"/>
      <c r="B13" s="7"/>
      <c r="C13" s="7"/>
      <c r="D13" s="7"/>
      <c r="E13" s="7"/>
      <c r="F13" s="7"/>
      <c r="G13" s="7"/>
      <c r="H13" s="7"/>
      <c r="I13" s="7"/>
    </row>
    <row r="14">
      <c r="A14" s="9"/>
      <c r="B14" s="7"/>
      <c r="C14" s="7"/>
      <c r="D14" s="7"/>
      <c r="E14" s="7"/>
      <c r="F14" s="7"/>
      <c r="G14" s="7"/>
      <c r="H14" s="7"/>
      <c r="I14" s="7"/>
    </row>
    <row r="15">
      <c r="A15" s="9"/>
      <c r="B15" s="7"/>
      <c r="C15" s="7"/>
      <c r="D15" s="7"/>
      <c r="E15" s="7"/>
      <c r="F15" s="7"/>
      <c r="G15" s="7"/>
      <c r="H15" s="7"/>
      <c r="I15" s="7"/>
    </row>
    <row r="16">
      <c r="A16" s="9"/>
      <c r="B16" s="7"/>
      <c r="C16" s="7"/>
      <c r="D16" s="7"/>
      <c r="E16" s="7"/>
      <c r="F16" s="7"/>
      <c r="G16" s="7"/>
      <c r="H16" s="7"/>
      <c r="I16" s="7"/>
    </row>
    <row r="17">
      <c r="A17" s="10"/>
      <c r="B17" s="11"/>
      <c r="C17" s="11"/>
      <c r="D17" s="11"/>
      <c r="E17" s="11"/>
      <c r="F17" s="11"/>
      <c r="G17" s="11"/>
      <c r="H17" s="11"/>
      <c r="I17" s="11"/>
    </row>
    <row r="18">
      <c r="A18" s="12" t="s">
        <v>9</v>
      </c>
      <c r="B18" s="2"/>
      <c r="C18" s="2"/>
      <c r="D18" s="2"/>
      <c r="E18" s="2"/>
      <c r="F18" s="2"/>
      <c r="G18" s="2"/>
      <c r="H18" s="2"/>
      <c r="I18" s="2"/>
    </row>
    <row r="19">
      <c r="A19" s="13" t="s">
        <v>10</v>
      </c>
    </row>
    <row r="20">
      <c r="A20" s="14" t="s">
        <v>11</v>
      </c>
      <c r="B20" s="15"/>
      <c r="C20" s="15"/>
      <c r="D20" s="15"/>
      <c r="E20" s="15"/>
      <c r="F20" s="15"/>
      <c r="G20" s="15"/>
      <c r="H20" s="15"/>
      <c r="I20" s="15"/>
    </row>
    <row r="22">
      <c r="A22" s="16" t="s">
        <v>12</v>
      </c>
      <c r="B22" s="17" t="s">
        <v>13</v>
      </c>
      <c r="C22" s="5"/>
      <c r="D22" s="5"/>
      <c r="E22" s="5"/>
      <c r="F22" s="5"/>
      <c r="G22" s="5"/>
      <c r="H22" s="6"/>
      <c r="I22" s="11"/>
    </row>
    <row r="23">
      <c r="A23" s="18" t="s">
        <v>14</v>
      </c>
      <c r="B23" s="19" t="s">
        <v>15</v>
      </c>
      <c r="C23" s="5"/>
      <c r="D23" s="5"/>
      <c r="E23" s="5"/>
      <c r="F23" s="5"/>
      <c r="G23" s="5"/>
      <c r="H23" s="6"/>
      <c r="I23" s="7"/>
    </row>
    <row r="24">
      <c r="A24" s="18" t="s">
        <v>16</v>
      </c>
      <c r="B24" s="19" t="s">
        <v>17</v>
      </c>
      <c r="C24" s="5"/>
      <c r="D24" s="5"/>
      <c r="E24" s="5"/>
      <c r="F24" s="5"/>
      <c r="G24" s="5"/>
      <c r="H24" s="6"/>
      <c r="I24" s="7"/>
    </row>
    <row r="25">
      <c r="A25" s="18" t="s">
        <v>18</v>
      </c>
      <c r="B25" s="19" t="s">
        <v>19</v>
      </c>
      <c r="C25" s="5"/>
      <c r="D25" s="5"/>
      <c r="E25" s="5"/>
      <c r="F25" s="5"/>
      <c r="G25" s="5"/>
      <c r="H25" s="6"/>
      <c r="I25" s="7"/>
    </row>
    <row r="26">
      <c r="A26" s="18" t="s">
        <v>20</v>
      </c>
      <c r="B26" s="19" t="s">
        <v>21</v>
      </c>
      <c r="C26" s="5"/>
      <c r="D26" s="5"/>
      <c r="E26" s="5"/>
      <c r="F26" s="5"/>
      <c r="G26" s="5"/>
      <c r="H26" s="6"/>
      <c r="I26" s="7"/>
    </row>
    <row r="27">
      <c r="A27" s="18" t="s">
        <v>22</v>
      </c>
      <c r="B27" s="8" t="s">
        <v>23</v>
      </c>
      <c r="C27" s="5"/>
      <c r="D27" s="5"/>
      <c r="E27" s="5"/>
      <c r="F27" s="5"/>
      <c r="G27" s="5"/>
      <c r="H27" s="6"/>
      <c r="I27" s="7"/>
    </row>
    <row r="28">
      <c r="A28" s="20"/>
      <c r="B28" s="21"/>
      <c r="C28" s="5"/>
      <c r="D28" s="5"/>
      <c r="E28" s="5"/>
      <c r="F28" s="5"/>
      <c r="G28" s="5"/>
      <c r="H28" s="6"/>
      <c r="I28" s="7"/>
    </row>
    <row r="31">
      <c r="A31" s="22" t="s">
        <v>24</v>
      </c>
      <c r="B31" s="23"/>
      <c r="C31" s="23"/>
      <c r="D31" s="23"/>
      <c r="E31" s="23"/>
      <c r="F31" s="23"/>
      <c r="G31" s="23"/>
      <c r="H31" s="23"/>
      <c r="I31" s="23"/>
    </row>
  </sheetData>
  <mergeCells count="11">
    <mergeCell ref="B25:H25"/>
    <mergeCell ref="B26:H26"/>
    <mergeCell ref="B27:H27"/>
    <mergeCell ref="B28:H28"/>
    <mergeCell ref="B2:D2"/>
    <mergeCell ref="B3:D3"/>
    <mergeCell ref="B4:D4"/>
    <mergeCell ref="B5:D5"/>
    <mergeCell ref="B22:H22"/>
    <mergeCell ref="B23:H23"/>
    <mergeCell ref="B24:H24"/>
  </mergeCells>
  <hyperlinks>
    <hyperlink r:id="rId1" ref="B2"/>
    <hyperlink r:id="rId2" ref="A19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4" max="4" width="13.0"/>
    <col customWidth="1" min="5" max="5" width="16.63"/>
  </cols>
  <sheetData>
    <row r="1">
      <c r="A1" s="71" t="s">
        <v>30</v>
      </c>
      <c r="B1" s="71" t="s">
        <v>168</v>
      </c>
      <c r="C1" s="72" t="s">
        <v>169</v>
      </c>
      <c r="D1" s="71" t="s">
        <v>170</v>
      </c>
      <c r="E1" s="73" t="s">
        <v>171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>
      <c r="A2" s="75">
        <v>10000.0</v>
      </c>
      <c r="B2" s="75">
        <v>3.0</v>
      </c>
      <c r="C2" s="76">
        <v>3.0E-4</v>
      </c>
      <c r="D2" s="75">
        <v>838.0</v>
      </c>
      <c r="E2" s="77">
        <v>3.1037037037037E-4</v>
      </c>
      <c r="F2" s="74"/>
      <c r="G2" s="78" t="s">
        <v>172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>
      <c r="A3" s="79">
        <v>8000.0</v>
      </c>
      <c r="B3" s="79">
        <v>2.0</v>
      </c>
      <c r="C3" s="80">
        <v>2.0E-4</v>
      </c>
      <c r="D3" s="79">
        <v>542.0</v>
      </c>
      <c r="E3" s="81">
        <v>2.00740740740741E-4</v>
      </c>
      <c r="F3" s="74"/>
      <c r="G3" s="78" t="s">
        <v>173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>
      <c r="A4" s="79">
        <v>6000.0</v>
      </c>
      <c r="B4" s="79">
        <v>2.0</v>
      </c>
      <c r="C4" s="80">
        <v>2.0E-4</v>
      </c>
      <c r="D4" s="79">
        <v>503.0</v>
      </c>
      <c r="E4" s="81">
        <v>1.86296296296296E-4</v>
      </c>
      <c r="F4" s="74"/>
      <c r="G4" s="78" t="s">
        <v>174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>
      <c r="A5" s="79">
        <v>5000.0</v>
      </c>
      <c r="B5" s="79">
        <v>2.0</v>
      </c>
      <c r="C5" s="80">
        <v>2.0E-4</v>
      </c>
      <c r="D5" s="79">
        <v>501.0</v>
      </c>
      <c r="E5" s="81">
        <v>1.85555555555556E-4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>
      <c r="A6" s="79">
        <v>4000.0</v>
      </c>
      <c r="B6" s="79">
        <v>4.0</v>
      </c>
      <c r="C6" s="80">
        <v>4.0E-4</v>
      </c>
      <c r="D6" s="79">
        <v>1143.0</v>
      </c>
      <c r="E6" s="81">
        <v>4.23333333333333E-4</v>
      </c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>
      <c r="A7" s="79">
        <v>3000.0</v>
      </c>
      <c r="B7" s="79">
        <v>4.0</v>
      </c>
      <c r="C7" s="80">
        <v>4.0E-4</v>
      </c>
      <c r="D7" s="79">
        <v>1031.0</v>
      </c>
      <c r="E7" s="81">
        <v>3.81851851851852E-4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</row>
    <row r="8">
      <c r="A8" s="79">
        <v>2000.0</v>
      </c>
      <c r="B8" s="79">
        <v>4.0</v>
      </c>
      <c r="C8" s="80">
        <v>4.0E-4</v>
      </c>
      <c r="D8" s="79">
        <v>1071.0</v>
      </c>
      <c r="E8" s="81">
        <v>3.96666666666667E-4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</row>
    <row r="9">
      <c r="A9" s="79">
        <v>1500.0</v>
      </c>
      <c r="B9" s="79">
        <v>5.0</v>
      </c>
      <c r="C9" s="80">
        <v>5.0E-4</v>
      </c>
      <c r="D9" s="79">
        <v>1404.0</v>
      </c>
      <c r="E9" s="81">
        <v>5.2E-4</v>
      </c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</row>
    <row r="10">
      <c r="A10" s="79">
        <v>1000.0</v>
      </c>
      <c r="B10" s="79">
        <v>8.0</v>
      </c>
      <c r="C10" s="80">
        <v>8.0E-4</v>
      </c>
      <c r="D10" s="79">
        <v>2159.0</v>
      </c>
      <c r="E10" s="81">
        <v>7.9962962962963E-4</v>
      </c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</row>
    <row r="11">
      <c r="A11" s="79">
        <v>800.0</v>
      </c>
      <c r="B11" s="79">
        <v>10.0</v>
      </c>
      <c r="C11" s="80">
        <v>0.001</v>
      </c>
      <c r="D11" s="79">
        <v>2693.0</v>
      </c>
      <c r="E11" s="81">
        <v>9.97407407407407E-4</v>
      </c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</row>
    <row r="12">
      <c r="A12" s="79">
        <v>600.0</v>
      </c>
      <c r="B12" s="79">
        <v>10.0</v>
      </c>
      <c r="C12" s="80">
        <v>0.001</v>
      </c>
      <c r="D12" s="79">
        <v>2774.0</v>
      </c>
      <c r="E12" s="81">
        <v>0.00102740740740741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>
      <c r="A13" s="79">
        <v>500.0</v>
      </c>
      <c r="B13" s="79">
        <v>20.0</v>
      </c>
      <c r="C13" s="80">
        <v>0.002</v>
      </c>
      <c r="D13" s="79">
        <v>5399.0</v>
      </c>
      <c r="E13" s="81">
        <v>0.00199962962962963</v>
      </c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>
      <c r="A14" s="79">
        <v>400.0</v>
      </c>
      <c r="B14" s="79">
        <v>30.0</v>
      </c>
      <c r="C14" s="80">
        <v>0.003</v>
      </c>
      <c r="D14" s="79">
        <v>8188.0</v>
      </c>
      <c r="E14" s="81">
        <v>0.00303259259259259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>
      <c r="A15" s="79">
        <v>300.0</v>
      </c>
      <c r="B15" s="79">
        <v>40.0</v>
      </c>
      <c r="C15" s="80">
        <v>0.004</v>
      </c>
      <c r="D15" s="79">
        <v>10652.0</v>
      </c>
      <c r="E15" s="81">
        <v>0.00394518518518519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</row>
    <row r="16">
      <c r="A16" s="79">
        <v>200.0</v>
      </c>
      <c r="B16" s="79">
        <v>43.0</v>
      </c>
      <c r="C16" s="80">
        <v>0.0043</v>
      </c>
      <c r="D16" s="79">
        <v>11535.0</v>
      </c>
      <c r="E16" s="81">
        <v>0.00427222222222222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</row>
    <row r="17">
      <c r="A17" s="79">
        <v>150.0</v>
      </c>
      <c r="B17" s="79">
        <v>50.0</v>
      </c>
      <c r="C17" s="80">
        <v>0.005</v>
      </c>
      <c r="D17" s="79">
        <v>13340.0</v>
      </c>
      <c r="E17" s="81">
        <v>0.00494074074074074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</row>
    <row r="18">
      <c r="A18" s="79">
        <v>100.0</v>
      </c>
      <c r="B18" s="79">
        <v>125.0</v>
      </c>
      <c r="C18" s="80">
        <v>0.0125</v>
      </c>
      <c r="D18" s="79">
        <v>33764.0</v>
      </c>
      <c r="E18" s="81">
        <v>0.0125051851851852</v>
      </c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</row>
    <row r="19">
      <c r="A19" s="79">
        <v>80.0</v>
      </c>
      <c r="B19" s="79">
        <v>150.0</v>
      </c>
      <c r="C19" s="80">
        <v>0.015</v>
      </c>
      <c r="D19" s="79">
        <v>40352.0</v>
      </c>
      <c r="E19" s="81">
        <v>0.0149451851851852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</row>
    <row r="20">
      <c r="A20" s="79">
        <v>75.0</v>
      </c>
      <c r="B20" s="79">
        <v>150.0</v>
      </c>
      <c r="C20" s="80">
        <v>0.015</v>
      </c>
      <c r="D20" s="79">
        <v>40407.0</v>
      </c>
      <c r="E20" s="81">
        <v>0.0149655555555555</v>
      </c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</row>
    <row r="21">
      <c r="A21" s="79">
        <v>60.0</v>
      </c>
      <c r="B21" s="79">
        <v>200.0</v>
      </c>
      <c r="C21" s="80">
        <v>0.02</v>
      </c>
      <c r="D21" s="79">
        <v>54080.0</v>
      </c>
      <c r="E21" s="81">
        <v>0.0200296296296296</v>
      </c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</row>
    <row r="22">
      <c r="A22" s="79">
        <v>50.0</v>
      </c>
      <c r="B22" s="79">
        <v>500.0</v>
      </c>
      <c r="C22" s="80">
        <v>0.05</v>
      </c>
      <c r="D22" s="79">
        <v>135034.0</v>
      </c>
      <c r="E22" s="81">
        <v>0.0500125925925926</v>
      </c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</row>
    <row r="23">
      <c r="A23" s="79">
        <v>40.0</v>
      </c>
      <c r="B23" s="79">
        <v>800.0</v>
      </c>
      <c r="C23" s="80">
        <v>0.08</v>
      </c>
      <c r="D23" s="79">
        <v>216261.0</v>
      </c>
      <c r="E23" s="81">
        <v>0.0800966666666667</v>
      </c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</row>
    <row r="24">
      <c r="A24" s="79">
        <v>30.0</v>
      </c>
      <c r="B24" s="79">
        <v>650.0</v>
      </c>
      <c r="C24" s="80">
        <v>0.065</v>
      </c>
      <c r="D24" s="79">
        <v>175276.0</v>
      </c>
      <c r="E24" s="81">
        <v>0.064917037037037</v>
      </c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</row>
    <row r="25">
      <c r="A25" s="79">
        <v>25.0</v>
      </c>
      <c r="B25" s="79">
        <v>1000.0</v>
      </c>
      <c r="C25" s="80">
        <v>0.1</v>
      </c>
      <c r="D25" s="79">
        <v>269001.0</v>
      </c>
      <c r="E25" s="81">
        <v>0.09963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</row>
    <row r="26">
      <c r="A26" s="79">
        <v>20.0</v>
      </c>
      <c r="B26" s="79">
        <v>2110.0</v>
      </c>
      <c r="C26" s="80">
        <v>0.211</v>
      </c>
      <c r="D26" s="79">
        <v>569511.0</v>
      </c>
      <c r="E26" s="81">
        <v>0.21093</v>
      </c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</row>
    <row r="27">
      <c r="A27" s="79">
        <v>15.0</v>
      </c>
      <c r="B27" s="79">
        <v>2200.0</v>
      </c>
      <c r="C27" s="80">
        <v>0.22</v>
      </c>
      <c r="D27" s="79">
        <v>593935.0</v>
      </c>
      <c r="E27" s="81">
        <v>0.219975925925926</v>
      </c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</row>
    <row r="28">
      <c r="A28" s="79">
        <v>10.0</v>
      </c>
      <c r="B28" s="79">
        <v>2800.0</v>
      </c>
      <c r="C28" s="80">
        <v>0.28</v>
      </c>
      <c r="D28" s="79">
        <v>756874.0</v>
      </c>
      <c r="E28" s="81">
        <v>0.280323703703704</v>
      </c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</row>
    <row r="29">
      <c r="A29" s="79">
        <v>8.0</v>
      </c>
      <c r="B29" s="79">
        <v>2900.0</v>
      </c>
      <c r="C29" s="80">
        <v>0.29</v>
      </c>
      <c r="D29" s="79">
        <v>781461.0</v>
      </c>
      <c r="E29" s="81">
        <v>0.28943</v>
      </c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</row>
    <row r="30">
      <c r="A30" s="79">
        <v>6.0</v>
      </c>
      <c r="B30" s="79">
        <v>3000.0</v>
      </c>
      <c r="C30" s="80">
        <v>0.3</v>
      </c>
      <c r="D30" s="79">
        <v>809328.0</v>
      </c>
      <c r="E30" s="81">
        <v>0.299751111111111</v>
      </c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</row>
    <row r="31">
      <c r="A31" s="79">
        <v>5.0</v>
      </c>
      <c r="B31" s="79">
        <v>8500.0</v>
      </c>
      <c r="C31" s="80">
        <v>0.85</v>
      </c>
      <c r="D31" s="79">
        <v>2298229.0</v>
      </c>
      <c r="E31" s="81">
        <v>0.851195925925926</v>
      </c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</row>
    <row r="32">
      <c r="A32" s="79">
        <v>4.0</v>
      </c>
      <c r="B32" s="79">
        <v>11700.0</v>
      </c>
      <c r="C32" s="80">
        <v>1.17</v>
      </c>
      <c r="D32" s="79">
        <v>3158566.0</v>
      </c>
      <c r="E32" s="81">
        <v>1.16983925925926</v>
      </c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</row>
    <row r="33">
      <c r="A33" s="79">
        <v>3.0</v>
      </c>
      <c r="B33" s="79">
        <v>14000.0</v>
      </c>
      <c r="C33" s="80">
        <v>1.4</v>
      </c>
      <c r="D33" s="79">
        <v>3778713.0</v>
      </c>
      <c r="E33" s="81">
        <v>1.39952333333333</v>
      </c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</row>
    <row r="34">
      <c r="A34" s="79">
        <v>2.0</v>
      </c>
      <c r="B34" s="79">
        <v>125500.0</v>
      </c>
      <c r="C34" s="80">
        <v>12.55</v>
      </c>
      <c r="D34" s="79">
        <v>3.3884542E7</v>
      </c>
      <c r="E34" s="81">
        <v>12.5498303703704</v>
      </c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>
      <c r="A35" s="79">
        <v>1.0</v>
      </c>
      <c r="B35" s="79">
        <v>140400.0</v>
      </c>
      <c r="C35" s="80">
        <v>14.04</v>
      </c>
      <c r="D35" s="79">
        <v>3.7909867E7</v>
      </c>
      <c r="E35" s="81">
        <v>14.0406914814815</v>
      </c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>
      <c r="A36" s="79">
        <v>0.0</v>
      </c>
      <c r="B36" s="79">
        <v>683078.0</v>
      </c>
      <c r="C36" s="80">
        <v>68.3078</v>
      </c>
      <c r="D36" s="79">
        <v>1.84431026E8</v>
      </c>
      <c r="E36" s="81">
        <v>68.3077874074074</v>
      </c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>
      <c r="A37" s="82"/>
      <c r="B37" s="82"/>
      <c r="C37" s="74"/>
      <c r="D37" s="82"/>
      <c r="E37" s="83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  <row r="38">
      <c r="A38" s="82"/>
      <c r="B38" s="82"/>
      <c r="C38" s="74"/>
      <c r="D38" s="82"/>
      <c r="E38" s="83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</row>
    <row r="39">
      <c r="A39" s="82"/>
      <c r="B39" s="82"/>
      <c r="C39" s="74"/>
      <c r="D39" s="82"/>
      <c r="E39" s="83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</row>
    <row r="40">
      <c r="A40" s="82"/>
      <c r="B40" s="82"/>
      <c r="C40" s="74"/>
      <c r="D40" s="82"/>
      <c r="E40" s="83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</row>
    <row r="41">
      <c r="A41" s="82"/>
      <c r="B41" s="82"/>
      <c r="C41" s="74"/>
      <c r="D41" s="82"/>
      <c r="E41" s="83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</row>
    <row r="42">
      <c r="A42" s="82"/>
      <c r="B42" s="82"/>
      <c r="C42" s="74"/>
      <c r="D42" s="82"/>
      <c r="E42" s="83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</row>
    <row r="43">
      <c r="A43" s="82"/>
      <c r="B43" s="82"/>
      <c r="C43" s="74"/>
      <c r="D43" s="82"/>
      <c r="E43" s="83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</row>
    <row r="44">
      <c r="A44" s="82"/>
      <c r="B44" s="82"/>
      <c r="C44" s="74"/>
      <c r="D44" s="82"/>
      <c r="E44" s="83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</row>
    <row r="45">
      <c r="A45" s="82"/>
      <c r="B45" s="82"/>
      <c r="C45" s="74"/>
      <c r="D45" s="82"/>
      <c r="E45" s="83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</row>
    <row r="46">
      <c r="A46" s="82"/>
      <c r="B46" s="82"/>
      <c r="C46" s="74"/>
      <c r="D46" s="82"/>
      <c r="E46" s="83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</row>
    <row r="47">
      <c r="A47" s="82"/>
      <c r="B47" s="82"/>
      <c r="C47" s="74"/>
      <c r="D47" s="82"/>
      <c r="E47" s="83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</row>
    <row r="48">
      <c r="A48" s="82"/>
      <c r="B48" s="82"/>
      <c r="C48" s="74"/>
      <c r="D48" s="82"/>
      <c r="E48" s="83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</row>
    <row r="49">
      <c r="A49" s="82"/>
      <c r="B49" s="82"/>
      <c r="C49" s="74"/>
      <c r="D49" s="82"/>
      <c r="E49" s="83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</row>
    <row r="50">
      <c r="A50" s="82"/>
      <c r="B50" s="82"/>
      <c r="C50" s="74"/>
      <c r="D50" s="82"/>
      <c r="E50" s="83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</row>
    <row r="51">
      <c r="A51" s="82"/>
      <c r="B51" s="82"/>
      <c r="C51" s="74"/>
      <c r="D51" s="82"/>
      <c r="E51" s="83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</row>
    <row r="52">
      <c r="A52" s="82"/>
      <c r="B52" s="82"/>
      <c r="C52" s="74"/>
      <c r="D52" s="82"/>
      <c r="E52" s="83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</row>
    <row r="53">
      <c r="A53" s="82"/>
      <c r="B53" s="82"/>
      <c r="C53" s="74"/>
      <c r="D53" s="82"/>
      <c r="E53" s="83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</row>
    <row r="54">
      <c r="A54" s="82"/>
      <c r="B54" s="82"/>
      <c r="C54" s="74"/>
      <c r="D54" s="82"/>
      <c r="E54" s="83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</row>
    <row r="55">
      <c r="A55" s="82"/>
      <c r="B55" s="82"/>
      <c r="C55" s="74"/>
      <c r="D55" s="82"/>
      <c r="E55" s="83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</row>
    <row r="56">
      <c r="A56" s="82"/>
      <c r="B56" s="82"/>
      <c r="C56" s="74"/>
      <c r="D56" s="82"/>
      <c r="E56" s="83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>
      <c r="A57" s="82"/>
      <c r="B57" s="82"/>
      <c r="C57" s="74"/>
      <c r="D57" s="82"/>
      <c r="E57" s="83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</row>
    <row r="58">
      <c r="A58" s="82"/>
      <c r="B58" s="82"/>
      <c r="C58" s="74"/>
      <c r="D58" s="82"/>
      <c r="E58" s="83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</row>
    <row r="59">
      <c r="A59" s="82"/>
      <c r="B59" s="82"/>
      <c r="C59" s="74"/>
      <c r="D59" s="82"/>
      <c r="E59" s="83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</row>
    <row r="60">
      <c r="A60" s="82"/>
      <c r="B60" s="82"/>
      <c r="C60" s="74"/>
      <c r="D60" s="82"/>
      <c r="E60" s="83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>
      <c r="A61" s="82"/>
      <c r="B61" s="82"/>
      <c r="C61" s="74"/>
      <c r="D61" s="82"/>
      <c r="E61" s="83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>
      <c r="A62" s="82"/>
      <c r="B62" s="82"/>
      <c r="C62" s="74"/>
      <c r="D62" s="82"/>
      <c r="E62" s="83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>
      <c r="A63" s="82"/>
      <c r="B63" s="82"/>
      <c r="C63" s="74"/>
      <c r="D63" s="82"/>
      <c r="E63" s="83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>
      <c r="A64" s="82"/>
      <c r="B64" s="82"/>
      <c r="C64" s="74"/>
      <c r="D64" s="82"/>
      <c r="E64" s="83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>
      <c r="A65" s="82"/>
      <c r="B65" s="82"/>
      <c r="C65" s="74"/>
      <c r="D65" s="82"/>
      <c r="E65" s="83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>
      <c r="A66" s="82"/>
      <c r="B66" s="82"/>
      <c r="C66" s="74"/>
      <c r="D66" s="82"/>
      <c r="E66" s="83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>
      <c r="A67" s="82"/>
      <c r="B67" s="82"/>
      <c r="C67" s="74"/>
      <c r="D67" s="82"/>
      <c r="E67" s="83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>
      <c r="A68" s="82"/>
      <c r="B68" s="82"/>
      <c r="C68" s="74"/>
      <c r="D68" s="82"/>
      <c r="E68" s="83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>
      <c r="A69" s="82"/>
      <c r="B69" s="82"/>
      <c r="C69" s="74"/>
      <c r="D69" s="82"/>
      <c r="E69" s="83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</row>
    <row r="70">
      <c r="A70" s="82"/>
      <c r="B70" s="82"/>
      <c r="C70" s="74"/>
      <c r="D70" s="82"/>
      <c r="E70" s="83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</row>
    <row r="71">
      <c r="A71" s="82"/>
      <c r="B71" s="82"/>
      <c r="C71" s="74"/>
      <c r="D71" s="82"/>
      <c r="E71" s="83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</row>
    <row r="72">
      <c r="A72" s="82"/>
      <c r="B72" s="82"/>
      <c r="C72" s="74"/>
      <c r="D72" s="82"/>
      <c r="E72" s="83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</row>
    <row r="73">
      <c r="A73" s="82"/>
      <c r="B73" s="82"/>
      <c r="C73" s="74"/>
      <c r="D73" s="82"/>
      <c r="E73" s="83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</row>
    <row r="74">
      <c r="A74" s="82"/>
      <c r="B74" s="82"/>
      <c r="C74" s="74"/>
      <c r="D74" s="82"/>
      <c r="E74" s="83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</row>
    <row r="75">
      <c r="A75" s="82"/>
      <c r="B75" s="82"/>
      <c r="C75" s="74"/>
      <c r="D75" s="82"/>
      <c r="E75" s="83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</row>
    <row r="76">
      <c r="A76" s="82"/>
      <c r="B76" s="82"/>
      <c r="C76" s="74"/>
      <c r="D76" s="82"/>
      <c r="E76" s="83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</row>
    <row r="77">
      <c r="A77" s="82"/>
      <c r="B77" s="82"/>
      <c r="C77" s="74"/>
      <c r="D77" s="82"/>
      <c r="E77" s="83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</row>
    <row r="78">
      <c r="A78" s="82"/>
      <c r="B78" s="82"/>
      <c r="C78" s="74"/>
      <c r="D78" s="82"/>
      <c r="E78" s="83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79">
      <c r="A79" s="82"/>
      <c r="B79" s="82"/>
      <c r="C79" s="74"/>
      <c r="D79" s="82"/>
      <c r="E79" s="83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</row>
    <row r="80">
      <c r="A80" s="82"/>
      <c r="B80" s="82"/>
      <c r="C80" s="74"/>
      <c r="D80" s="82"/>
      <c r="E80" s="83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</row>
    <row r="81">
      <c r="A81" s="82"/>
      <c r="B81" s="82"/>
      <c r="C81" s="74"/>
      <c r="D81" s="82"/>
      <c r="E81" s="83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</row>
    <row r="82">
      <c r="A82" s="82"/>
      <c r="B82" s="82"/>
      <c r="C82" s="74"/>
      <c r="D82" s="82"/>
      <c r="E82" s="83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</row>
    <row r="83">
      <c r="A83" s="82"/>
      <c r="B83" s="82"/>
      <c r="C83" s="74"/>
      <c r="D83" s="82"/>
      <c r="E83" s="83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</row>
    <row r="84">
      <c r="A84" s="82"/>
      <c r="B84" s="82"/>
      <c r="C84" s="74"/>
      <c r="D84" s="82"/>
      <c r="E84" s="83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</row>
    <row r="85">
      <c r="A85" s="82"/>
      <c r="B85" s="82"/>
      <c r="C85" s="74"/>
      <c r="D85" s="82"/>
      <c r="E85" s="83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</row>
    <row r="86">
      <c r="A86" s="82"/>
      <c r="B86" s="82"/>
      <c r="C86" s="74"/>
      <c r="D86" s="82"/>
      <c r="E86" s="83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>
      <c r="A87" s="82"/>
      <c r="B87" s="82"/>
      <c r="C87" s="74"/>
      <c r="D87" s="82"/>
      <c r="E87" s="83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</row>
    <row r="88">
      <c r="A88" s="82"/>
      <c r="B88" s="82"/>
      <c r="C88" s="74"/>
      <c r="D88" s="82"/>
      <c r="E88" s="83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</row>
    <row r="89">
      <c r="A89" s="82"/>
      <c r="B89" s="82"/>
      <c r="C89" s="74"/>
      <c r="D89" s="82"/>
      <c r="E89" s="83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</row>
    <row r="90">
      <c r="A90" s="82"/>
      <c r="B90" s="82"/>
      <c r="C90" s="74"/>
      <c r="D90" s="82"/>
      <c r="E90" s="83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</row>
    <row r="91">
      <c r="A91" s="82"/>
      <c r="B91" s="82"/>
      <c r="C91" s="74"/>
      <c r="D91" s="82"/>
      <c r="E91" s="83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</row>
    <row r="92">
      <c r="A92" s="82"/>
      <c r="B92" s="82"/>
      <c r="C92" s="74"/>
      <c r="D92" s="82"/>
      <c r="E92" s="83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</row>
    <row r="93">
      <c r="A93" s="82"/>
      <c r="B93" s="82"/>
      <c r="C93" s="74"/>
      <c r="D93" s="82"/>
      <c r="E93" s="83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</row>
    <row r="94">
      <c r="A94" s="82"/>
      <c r="B94" s="82"/>
      <c r="C94" s="74"/>
      <c r="D94" s="82"/>
      <c r="E94" s="83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>
      <c r="A95" s="82"/>
      <c r="B95" s="82"/>
      <c r="C95" s="74"/>
      <c r="D95" s="82"/>
      <c r="E95" s="83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>
      <c r="A96" s="82"/>
      <c r="B96" s="82"/>
      <c r="C96" s="74"/>
      <c r="D96" s="82"/>
      <c r="E96" s="83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</row>
    <row r="97">
      <c r="A97" s="82"/>
      <c r="B97" s="82"/>
      <c r="C97" s="74"/>
      <c r="D97" s="82"/>
      <c r="E97" s="83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</row>
    <row r="98">
      <c r="A98" s="82"/>
      <c r="B98" s="82"/>
      <c r="C98" s="74"/>
      <c r="D98" s="82"/>
      <c r="E98" s="83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</row>
    <row r="99">
      <c r="A99" s="82"/>
      <c r="B99" s="82"/>
      <c r="C99" s="74"/>
      <c r="D99" s="82"/>
      <c r="E99" s="83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</row>
    <row r="100">
      <c r="A100" s="82"/>
      <c r="B100" s="82"/>
      <c r="C100" s="74"/>
      <c r="D100" s="82"/>
      <c r="E100" s="83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</row>
    <row r="101">
      <c r="A101" s="82"/>
      <c r="B101" s="82"/>
      <c r="C101" s="74"/>
      <c r="D101" s="82"/>
      <c r="E101" s="83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</row>
    <row r="102">
      <c r="A102" s="82"/>
      <c r="B102" s="82"/>
      <c r="C102" s="74"/>
      <c r="D102" s="82"/>
      <c r="E102" s="83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</row>
    <row r="103">
      <c r="A103" s="82"/>
      <c r="B103" s="82"/>
      <c r="C103" s="74"/>
      <c r="D103" s="82"/>
      <c r="E103" s="83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</row>
    <row r="104">
      <c r="A104" s="82"/>
      <c r="B104" s="82"/>
      <c r="C104" s="74"/>
      <c r="D104" s="82"/>
      <c r="E104" s="83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</row>
    <row r="105">
      <c r="A105" s="82"/>
      <c r="B105" s="82"/>
      <c r="C105" s="74"/>
      <c r="D105" s="82"/>
      <c r="E105" s="83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</row>
    <row r="106">
      <c r="A106" s="82"/>
      <c r="B106" s="82"/>
      <c r="C106" s="74"/>
      <c r="D106" s="82"/>
      <c r="E106" s="83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</row>
    <row r="107">
      <c r="A107" s="82"/>
      <c r="B107" s="82"/>
      <c r="C107" s="74"/>
      <c r="D107" s="82"/>
      <c r="E107" s="83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</row>
    <row r="108">
      <c r="A108" s="82"/>
      <c r="B108" s="82"/>
      <c r="C108" s="74"/>
      <c r="D108" s="82"/>
      <c r="E108" s="83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</row>
    <row r="109">
      <c r="A109" s="82"/>
      <c r="B109" s="82"/>
      <c r="C109" s="74"/>
      <c r="D109" s="82"/>
      <c r="E109" s="83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</row>
    <row r="110">
      <c r="A110" s="82"/>
      <c r="B110" s="82"/>
      <c r="C110" s="74"/>
      <c r="D110" s="82"/>
      <c r="E110" s="83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</row>
    <row r="111">
      <c r="A111" s="82"/>
      <c r="B111" s="82"/>
      <c r="C111" s="74"/>
      <c r="D111" s="82"/>
      <c r="E111" s="83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</row>
    <row r="112">
      <c r="A112" s="82"/>
      <c r="B112" s="82"/>
      <c r="C112" s="74"/>
      <c r="D112" s="82"/>
      <c r="E112" s="83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</row>
    <row r="113">
      <c r="A113" s="82"/>
      <c r="B113" s="82"/>
      <c r="C113" s="74"/>
      <c r="D113" s="82"/>
      <c r="E113" s="83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</row>
    <row r="114">
      <c r="A114" s="82"/>
      <c r="B114" s="82"/>
      <c r="C114" s="74"/>
      <c r="D114" s="82"/>
      <c r="E114" s="83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</row>
    <row r="115">
      <c r="A115" s="82"/>
      <c r="B115" s="82"/>
      <c r="C115" s="74"/>
      <c r="D115" s="82"/>
      <c r="E115" s="83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</row>
    <row r="116">
      <c r="A116" s="82"/>
      <c r="B116" s="82"/>
      <c r="C116" s="74"/>
      <c r="D116" s="82"/>
      <c r="E116" s="83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</row>
    <row r="117">
      <c r="A117" s="82"/>
      <c r="B117" s="82"/>
      <c r="C117" s="74"/>
      <c r="D117" s="82"/>
      <c r="E117" s="83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</row>
    <row r="118">
      <c r="A118" s="82"/>
      <c r="B118" s="82"/>
      <c r="C118" s="74"/>
      <c r="D118" s="82"/>
      <c r="E118" s="83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</row>
    <row r="119">
      <c r="A119" s="82"/>
      <c r="B119" s="82"/>
      <c r="C119" s="74"/>
      <c r="D119" s="82"/>
      <c r="E119" s="83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</row>
    <row r="120">
      <c r="A120" s="82"/>
      <c r="B120" s="82"/>
      <c r="C120" s="74"/>
      <c r="D120" s="82"/>
      <c r="E120" s="83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</row>
    <row r="121">
      <c r="A121" s="82"/>
      <c r="B121" s="82"/>
      <c r="C121" s="74"/>
      <c r="D121" s="82"/>
      <c r="E121" s="83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</row>
    <row r="122">
      <c r="A122" s="82"/>
      <c r="B122" s="82"/>
      <c r="C122" s="74"/>
      <c r="D122" s="82"/>
      <c r="E122" s="83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</row>
    <row r="123">
      <c r="A123" s="82"/>
      <c r="B123" s="82"/>
      <c r="C123" s="74"/>
      <c r="D123" s="82"/>
      <c r="E123" s="83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</row>
    <row r="124">
      <c r="A124" s="82"/>
      <c r="B124" s="82"/>
      <c r="C124" s="74"/>
      <c r="D124" s="82"/>
      <c r="E124" s="83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</row>
    <row r="125">
      <c r="A125" s="82"/>
      <c r="B125" s="82"/>
      <c r="C125" s="74"/>
      <c r="D125" s="82"/>
      <c r="E125" s="83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</row>
    <row r="126">
      <c r="A126" s="82"/>
      <c r="B126" s="82"/>
      <c r="C126" s="74"/>
      <c r="D126" s="82"/>
      <c r="E126" s="83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</row>
    <row r="127">
      <c r="A127" s="82"/>
      <c r="B127" s="82"/>
      <c r="C127" s="74"/>
      <c r="D127" s="82"/>
      <c r="E127" s="83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</row>
    <row r="128">
      <c r="A128" s="82"/>
      <c r="B128" s="82"/>
      <c r="C128" s="74"/>
      <c r="D128" s="82"/>
      <c r="E128" s="83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</row>
    <row r="129">
      <c r="A129" s="82"/>
      <c r="B129" s="82"/>
      <c r="C129" s="74"/>
      <c r="D129" s="82"/>
      <c r="E129" s="83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</row>
    <row r="130">
      <c r="A130" s="82"/>
      <c r="B130" s="82"/>
      <c r="C130" s="74"/>
      <c r="D130" s="82"/>
      <c r="E130" s="83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</row>
    <row r="131">
      <c r="A131" s="82"/>
      <c r="B131" s="82"/>
      <c r="C131" s="74"/>
      <c r="D131" s="82"/>
      <c r="E131" s="83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</row>
    <row r="132">
      <c r="A132" s="82"/>
      <c r="B132" s="82"/>
      <c r="C132" s="74"/>
      <c r="D132" s="82"/>
      <c r="E132" s="83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</row>
    <row r="133">
      <c r="A133" s="82"/>
      <c r="B133" s="82"/>
      <c r="C133" s="74"/>
      <c r="D133" s="82"/>
      <c r="E133" s="83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</row>
    <row r="134">
      <c r="A134" s="82"/>
      <c r="B134" s="82"/>
      <c r="C134" s="74"/>
      <c r="D134" s="82"/>
      <c r="E134" s="83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</row>
    <row r="135">
      <c r="A135" s="82"/>
      <c r="B135" s="82"/>
      <c r="C135" s="74"/>
      <c r="D135" s="82"/>
      <c r="E135" s="83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</row>
    <row r="136">
      <c r="A136" s="82"/>
      <c r="B136" s="82"/>
      <c r="C136" s="74"/>
      <c r="D136" s="82"/>
      <c r="E136" s="83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</row>
    <row r="137">
      <c r="A137" s="82"/>
      <c r="B137" s="82"/>
      <c r="C137" s="74"/>
      <c r="D137" s="82"/>
      <c r="E137" s="83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</row>
    <row r="138">
      <c r="A138" s="82"/>
      <c r="B138" s="82"/>
      <c r="C138" s="74"/>
      <c r="D138" s="82"/>
      <c r="E138" s="83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</row>
    <row r="139">
      <c r="A139" s="82"/>
      <c r="B139" s="82"/>
      <c r="C139" s="74"/>
      <c r="D139" s="82"/>
      <c r="E139" s="83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</row>
    <row r="140">
      <c r="A140" s="82"/>
      <c r="B140" s="82"/>
      <c r="C140" s="74"/>
      <c r="D140" s="82"/>
      <c r="E140" s="83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</row>
    <row r="141">
      <c r="A141" s="82"/>
      <c r="B141" s="82"/>
      <c r="C141" s="74"/>
      <c r="D141" s="82"/>
      <c r="E141" s="83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</row>
    <row r="142">
      <c r="A142" s="82"/>
      <c r="B142" s="82"/>
      <c r="C142" s="74"/>
      <c r="D142" s="82"/>
      <c r="E142" s="83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</row>
    <row r="143">
      <c r="A143" s="82"/>
      <c r="B143" s="82"/>
      <c r="C143" s="74"/>
      <c r="D143" s="82"/>
      <c r="E143" s="83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</row>
    <row r="144">
      <c r="A144" s="82"/>
      <c r="B144" s="82"/>
      <c r="C144" s="74"/>
      <c r="D144" s="82"/>
      <c r="E144" s="83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</row>
    <row r="145">
      <c r="A145" s="82"/>
      <c r="B145" s="82"/>
      <c r="C145" s="74"/>
      <c r="D145" s="82"/>
      <c r="E145" s="83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</row>
    <row r="146">
      <c r="A146" s="82"/>
      <c r="B146" s="82"/>
      <c r="C146" s="74"/>
      <c r="D146" s="82"/>
      <c r="E146" s="83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</row>
    <row r="147">
      <c r="A147" s="82"/>
      <c r="B147" s="82"/>
      <c r="C147" s="74"/>
      <c r="D147" s="82"/>
      <c r="E147" s="83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</row>
    <row r="148">
      <c r="A148" s="82"/>
      <c r="B148" s="82"/>
      <c r="C148" s="74"/>
      <c r="D148" s="82"/>
      <c r="E148" s="83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</row>
    <row r="149">
      <c r="A149" s="82"/>
      <c r="B149" s="82"/>
      <c r="C149" s="74"/>
      <c r="D149" s="82"/>
      <c r="E149" s="83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</row>
    <row r="150">
      <c r="A150" s="82"/>
      <c r="B150" s="82"/>
      <c r="C150" s="74"/>
      <c r="D150" s="82"/>
      <c r="E150" s="83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</row>
    <row r="151">
      <c r="A151" s="82"/>
      <c r="B151" s="82"/>
      <c r="C151" s="74"/>
      <c r="D151" s="82"/>
      <c r="E151" s="83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</row>
    <row r="152">
      <c r="A152" s="82"/>
      <c r="B152" s="82"/>
      <c r="C152" s="74"/>
      <c r="D152" s="82"/>
      <c r="E152" s="83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</row>
    <row r="153">
      <c r="A153" s="82"/>
      <c r="B153" s="82"/>
      <c r="C153" s="74"/>
      <c r="D153" s="82"/>
      <c r="E153" s="83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</row>
    <row r="154">
      <c r="A154" s="82"/>
      <c r="B154" s="82"/>
      <c r="C154" s="74"/>
      <c r="D154" s="82"/>
      <c r="E154" s="83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</row>
    <row r="155">
      <c r="A155" s="82"/>
      <c r="B155" s="82"/>
      <c r="C155" s="74"/>
      <c r="D155" s="82"/>
      <c r="E155" s="83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</row>
    <row r="156">
      <c r="A156" s="82"/>
      <c r="B156" s="82"/>
      <c r="C156" s="74"/>
      <c r="D156" s="82"/>
      <c r="E156" s="83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</row>
    <row r="157">
      <c r="A157" s="82"/>
      <c r="B157" s="82"/>
      <c r="C157" s="74"/>
      <c r="D157" s="82"/>
      <c r="E157" s="83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</row>
    <row r="158">
      <c r="A158" s="82"/>
      <c r="B158" s="82"/>
      <c r="C158" s="74"/>
      <c r="D158" s="82"/>
      <c r="E158" s="83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</row>
    <row r="159">
      <c r="A159" s="82"/>
      <c r="B159" s="82"/>
      <c r="C159" s="74"/>
      <c r="D159" s="82"/>
      <c r="E159" s="83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</row>
    <row r="160">
      <c r="A160" s="82"/>
      <c r="B160" s="82"/>
      <c r="C160" s="74"/>
      <c r="D160" s="82"/>
      <c r="E160" s="83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</row>
    <row r="161">
      <c r="A161" s="82"/>
      <c r="B161" s="82"/>
      <c r="C161" s="74"/>
      <c r="D161" s="82"/>
      <c r="E161" s="83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</row>
    <row r="162">
      <c r="A162" s="82"/>
      <c r="B162" s="82"/>
      <c r="C162" s="74"/>
      <c r="D162" s="82"/>
      <c r="E162" s="83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</row>
    <row r="163">
      <c r="A163" s="82"/>
      <c r="B163" s="82"/>
      <c r="C163" s="74"/>
      <c r="D163" s="82"/>
      <c r="E163" s="83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</row>
    <row r="164">
      <c r="A164" s="82"/>
      <c r="B164" s="82"/>
      <c r="C164" s="74"/>
      <c r="D164" s="82"/>
      <c r="E164" s="83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</row>
    <row r="165">
      <c r="A165" s="82"/>
      <c r="B165" s="82"/>
      <c r="C165" s="74"/>
      <c r="D165" s="82"/>
      <c r="E165" s="83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</row>
    <row r="166">
      <c r="A166" s="82"/>
      <c r="B166" s="82"/>
      <c r="C166" s="74"/>
      <c r="D166" s="82"/>
      <c r="E166" s="83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</row>
    <row r="167">
      <c r="A167" s="82"/>
      <c r="B167" s="82"/>
      <c r="C167" s="74"/>
      <c r="D167" s="82"/>
      <c r="E167" s="83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>
      <c r="A168" s="82"/>
      <c r="B168" s="82"/>
      <c r="C168" s="74"/>
      <c r="D168" s="82"/>
      <c r="E168" s="83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</row>
    <row r="169">
      <c r="A169" s="82"/>
      <c r="B169" s="82"/>
      <c r="C169" s="74"/>
      <c r="D169" s="82"/>
      <c r="E169" s="83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</row>
    <row r="170">
      <c r="A170" s="82"/>
      <c r="B170" s="82"/>
      <c r="C170" s="74"/>
      <c r="D170" s="82"/>
      <c r="E170" s="83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</row>
    <row r="171">
      <c r="A171" s="82"/>
      <c r="B171" s="82"/>
      <c r="C171" s="74"/>
      <c r="D171" s="82"/>
      <c r="E171" s="83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>
      <c r="A172" s="82"/>
      <c r="B172" s="82"/>
      <c r="C172" s="74"/>
      <c r="D172" s="82"/>
      <c r="E172" s="83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</row>
    <row r="173">
      <c r="A173" s="82"/>
      <c r="B173" s="82"/>
      <c r="C173" s="74"/>
      <c r="D173" s="82"/>
      <c r="E173" s="83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</row>
    <row r="174">
      <c r="A174" s="82"/>
      <c r="B174" s="82"/>
      <c r="C174" s="74"/>
      <c r="D174" s="82"/>
      <c r="E174" s="83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</row>
    <row r="175">
      <c r="A175" s="82"/>
      <c r="B175" s="82"/>
      <c r="C175" s="74"/>
      <c r="D175" s="82"/>
      <c r="E175" s="83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>
      <c r="A176" s="82"/>
      <c r="B176" s="82"/>
      <c r="C176" s="74"/>
      <c r="D176" s="82"/>
      <c r="E176" s="83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</row>
    <row r="177">
      <c r="A177" s="82"/>
      <c r="B177" s="82"/>
      <c r="C177" s="74"/>
      <c r="D177" s="82"/>
      <c r="E177" s="83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</row>
    <row r="178">
      <c r="A178" s="82"/>
      <c r="B178" s="82"/>
      <c r="C178" s="74"/>
      <c r="D178" s="82"/>
      <c r="E178" s="83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</row>
    <row r="179">
      <c r="A179" s="82"/>
      <c r="B179" s="82"/>
      <c r="C179" s="74"/>
      <c r="D179" s="82"/>
      <c r="E179" s="83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>
      <c r="A180" s="82"/>
      <c r="B180" s="82"/>
      <c r="C180" s="74"/>
      <c r="D180" s="82"/>
      <c r="E180" s="83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</row>
    <row r="181">
      <c r="A181" s="82"/>
      <c r="B181" s="82"/>
      <c r="C181" s="74"/>
      <c r="D181" s="82"/>
      <c r="E181" s="83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</row>
    <row r="182">
      <c r="A182" s="82"/>
      <c r="B182" s="82"/>
      <c r="C182" s="74"/>
      <c r="D182" s="82"/>
      <c r="E182" s="83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</row>
    <row r="183">
      <c r="A183" s="82"/>
      <c r="B183" s="82"/>
      <c r="C183" s="74"/>
      <c r="D183" s="82"/>
      <c r="E183" s="83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>
      <c r="A184" s="82"/>
      <c r="B184" s="82"/>
      <c r="C184" s="74"/>
      <c r="D184" s="82"/>
      <c r="E184" s="83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</row>
    <row r="185">
      <c r="A185" s="82"/>
      <c r="B185" s="82"/>
      <c r="C185" s="74"/>
      <c r="D185" s="82"/>
      <c r="E185" s="83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</row>
    <row r="186">
      <c r="A186" s="82"/>
      <c r="B186" s="82"/>
      <c r="C186" s="74"/>
      <c r="D186" s="82"/>
      <c r="E186" s="83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</row>
    <row r="187">
      <c r="A187" s="82"/>
      <c r="B187" s="82"/>
      <c r="C187" s="74"/>
      <c r="D187" s="82"/>
      <c r="E187" s="83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>
      <c r="A188" s="82"/>
      <c r="B188" s="82"/>
      <c r="C188" s="74"/>
      <c r="D188" s="82"/>
      <c r="E188" s="83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</row>
    <row r="189">
      <c r="A189" s="82"/>
      <c r="B189" s="82"/>
      <c r="C189" s="74"/>
      <c r="D189" s="82"/>
      <c r="E189" s="83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</row>
    <row r="190">
      <c r="A190" s="82"/>
      <c r="B190" s="82"/>
      <c r="C190" s="74"/>
      <c r="D190" s="82"/>
      <c r="E190" s="83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</row>
    <row r="191">
      <c r="A191" s="82"/>
      <c r="B191" s="82"/>
      <c r="C191" s="74"/>
      <c r="D191" s="82"/>
      <c r="E191" s="83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>
      <c r="A192" s="82"/>
      <c r="B192" s="82"/>
      <c r="C192" s="74"/>
      <c r="D192" s="82"/>
      <c r="E192" s="83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</row>
    <row r="193">
      <c r="A193" s="82"/>
      <c r="B193" s="82"/>
      <c r="C193" s="74"/>
      <c r="D193" s="82"/>
      <c r="E193" s="83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</row>
    <row r="194">
      <c r="A194" s="82"/>
      <c r="B194" s="82"/>
      <c r="C194" s="74"/>
      <c r="D194" s="82"/>
      <c r="E194" s="83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</row>
    <row r="195">
      <c r="A195" s="82"/>
      <c r="B195" s="82"/>
      <c r="C195" s="74"/>
      <c r="D195" s="82"/>
      <c r="E195" s="83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>
      <c r="A196" s="82"/>
      <c r="B196" s="82"/>
      <c r="C196" s="74"/>
      <c r="D196" s="82"/>
      <c r="E196" s="83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</row>
    <row r="197">
      <c r="A197" s="82"/>
      <c r="B197" s="82"/>
      <c r="C197" s="74"/>
      <c r="D197" s="82"/>
      <c r="E197" s="83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</row>
    <row r="198">
      <c r="A198" s="82"/>
      <c r="B198" s="82"/>
      <c r="C198" s="74"/>
      <c r="D198" s="82"/>
      <c r="E198" s="83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</row>
    <row r="199">
      <c r="A199" s="82"/>
      <c r="B199" s="82"/>
      <c r="C199" s="74"/>
      <c r="D199" s="82"/>
      <c r="E199" s="83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>
      <c r="A200" s="82"/>
      <c r="B200" s="82"/>
      <c r="C200" s="74"/>
      <c r="D200" s="82"/>
      <c r="E200" s="83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</row>
    <row r="201">
      <c r="A201" s="82"/>
      <c r="B201" s="82"/>
      <c r="C201" s="74"/>
      <c r="D201" s="82"/>
      <c r="E201" s="83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</row>
    <row r="202">
      <c r="A202" s="82"/>
      <c r="B202" s="82"/>
      <c r="C202" s="74"/>
      <c r="D202" s="82"/>
      <c r="E202" s="83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</row>
    <row r="203">
      <c r="A203" s="82"/>
      <c r="B203" s="82"/>
      <c r="C203" s="74"/>
      <c r="D203" s="82"/>
      <c r="E203" s="83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>
      <c r="A204" s="82"/>
      <c r="B204" s="82"/>
      <c r="C204" s="74"/>
      <c r="D204" s="82"/>
      <c r="E204" s="83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</row>
    <row r="205">
      <c r="A205" s="82"/>
      <c r="B205" s="82"/>
      <c r="C205" s="74"/>
      <c r="D205" s="82"/>
      <c r="E205" s="83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</row>
    <row r="206">
      <c r="A206" s="82"/>
      <c r="B206" s="82"/>
      <c r="C206" s="74"/>
      <c r="D206" s="82"/>
      <c r="E206" s="83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</row>
    <row r="207">
      <c r="A207" s="82"/>
      <c r="B207" s="82"/>
      <c r="C207" s="74"/>
      <c r="D207" s="82"/>
      <c r="E207" s="83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>
      <c r="A208" s="82"/>
      <c r="B208" s="82"/>
      <c r="C208" s="74"/>
      <c r="D208" s="82"/>
      <c r="E208" s="83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</row>
    <row r="209">
      <c r="A209" s="82"/>
      <c r="B209" s="82"/>
      <c r="C209" s="74"/>
      <c r="D209" s="82"/>
      <c r="E209" s="83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</row>
    <row r="210">
      <c r="A210" s="82"/>
      <c r="B210" s="82"/>
      <c r="C210" s="74"/>
      <c r="D210" s="82"/>
      <c r="E210" s="83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</row>
    <row r="211">
      <c r="A211" s="82"/>
      <c r="B211" s="82"/>
      <c r="C211" s="74"/>
      <c r="D211" s="82"/>
      <c r="E211" s="83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>
      <c r="A212" s="82"/>
      <c r="B212" s="82"/>
      <c r="C212" s="74"/>
      <c r="D212" s="82"/>
      <c r="E212" s="83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</row>
    <row r="213">
      <c r="A213" s="82"/>
      <c r="B213" s="82"/>
      <c r="C213" s="74"/>
      <c r="D213" s="82"/>
      <c r="E213" s="83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</row>
    <row r="214">
      <c r="A214" s="82"/>
      <c r="B214" s="82"/>
      <c r="C214" s="74"/>
      <c r="D214" s="82"/>
      <c r="E214" s="83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</row>
    <row r="215">
      <c r="A215" s="82"/>
      <c r="B215" s="82"/>
      <c r="C215" s="74"/>
      <c r="D215" s="82"/>
      <c r="E215" s="83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>
      <c r="A216" s="82"/>
      <c r="B216" s="82"/>
      <c r="C216" s="74"/>
      <c r="D216" s="82"/>
      <c r="E216" s="83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</row>
    <row r="217">
      <c r="A217" s="82"/>
      <c r="B217" s="82"/>
      <c r="C217" s="74"/>
      <c r="D217" s="82"/>
      <c r="E217" s="83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</row>
    <row r="218">
      <c r="A218" s="82"/>
      <c r="B218" s="82"/>
      <c r="C218" s="74"/>
      <c r="D218" s="82"/>
      <c r="E218" s="83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</row>
    <row r="219">
      <c r="A219" s="82"/>
      <c r="B219" s="82"/>
      <c r="C219" s="74"/>
      <c r="D219" s="82"/>
      <c r="E219" s="83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>
      <c r="A220" s="82"/>
      <c r="B220" s="82"/>
      <c r="C220" s="74"/>
      <c r="D220" s="82"/>
      <c r="E220" s="83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</row>
    <row r="221">
      <c r="A221" s="82"/>
      <c r="B221" s="82"/>
      <c r="C221" s="74"/>
      <c r="D221" s="82"/>
      <c r="E221" s="83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</row>
    <row r="222">
      <c r="A222" s="82"/>
      <c r="B222" s="82"/>
      <c r="C222" s="74"/>
      <c r="D222" s="82"/>
      <c r="E222" s="83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</row>
    <row r="223">
      <c r="A223" s="82"/>
      <c r="B223" s="82"/>
      <c r="C223" s="74"/>
      <c r="D223" s="82"/>
      <c r="E223" s="83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>
      <c r="A224" s="82"/>
      <c r="B224" s="82"/>
      <c r="C224" s="74"/>
      <c r="D224" s="82"/>
      <c r="E224" s="83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</row>
    <row r="225">
      <c r="A225" s="82"/>
      <c r="B225" s="82"/>
      <c r="C225" s="74"/>
      <c r="D225" s="82"/>
      <c r="E225" s="83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</row>
    <row r="226">
      <c r="A226" s="82"/>
      <c r="B226" s="82"/>
      <c r="C226" s="74"/>
      <c r="D226" s="82"/>
      <c r="E226" s="83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</row>
    <row r="227">
      <c r="A227" s="82"/>
      <c r="B227" s="82"/>
      <c r="C227" s="74"/>
      <c r="D227" s="82"/>
      <c r="E227" s="83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>
      <c r="A228" s="82"/>
      <c r="B228" s="82"/>
      <c r="C228" s="74"/>
      <c r="D228" s="82"/>
      <c r="E228" s="83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</row>
    <row r="229">
      <c r="A229" s="82"/>
      <c r="B229" s="82"/>
      <c r="C229" s="74"/>
      <c r="D229" s="82"/>
      <c r="E229" s="83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</row>
    <row r="230">
      <c r="A230" s="82"/>
      <c r="B230" s="82"/>
      <c r="C230" s="74"/>
      <c r="D230" s="82"/>
      <c r="E230" s="83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</row>
    <row r="231">
      <c r="A231" s="82"/>
      <c r="B231" s="82"/>
      <c r="C231" s="74"/>
      <c r="D231" s="82"/>
      <c r="E231" s="83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>
      <c r="A232" s="82"/>
      <c r="B232" s="82"/>
      <c r="C232" s="74"/>
      <c r="D232" s="82"/>
      <c r="E232" s="83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</row>
    <row r="233">
      <c r="A233" s="82"/>
      <c r="B233" s="82"/>
      <c r="C233" s="74"/>
      <c r="D233" s="82"/>
      <c r="E233" s="83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</row>
    <row r="234">
      <c r="A234" s="82"/>
      <c r="B234" s="82"/>
      <c r="C234" s="74"/>
      <c r="D234" s="82"/>
      <c r="E234" s="83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</row>
    <row r="235">
      <c r="A235" s="82"/>
      <c r="B235" s="82"/>
      <c r="C235" s="74"/>
      <c r="D235" s="82"/>
      <c r="E235" s="83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>
      <c r="A236" s="82"/>
      <c r="B236" s="82"/>
      <c r="C236" s="74"/>
      <c r="D236" s="82"/>
      <c r="E236" s="83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</row>
    <row r="237">
      <c r="A237" s="82"/>
      <c r="B237" s="82"/>
      <c r="C237" s="74"/>
      <c r="D237" s="82"/>
      <c r="E237" s="83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</row>
    <row r="238">
      <c r="A238" s="82"/>
      <c r="B238" s="82"/>
      <c r="C238" s="74"/>
      <c r="D238" s="82"/>
      <c r="E238" s="83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</row>
    <row r="239">
      <c r="A239" s="82"/>
      <c r="B239" s="82"/>
      <c r="C239" s="74"/>
      <c r="D239" s="82"/>
      <c r="E239" s="83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>
      <c r="A240" s="82"/>
      <c r="B240" s="82"/>
      <c r="C240" s="74"/>
      <c r="D240" s="82"/>
      <c r="E240" s="83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</row>
    <row r="241">
      <c r="A241" s="82"/>
      <c r="B241" s="82"/>
      <c r="C241" s="74"/>
      <c r="D241" s="82"/>
      <c r="E241" s="83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</row>
    <row r="242">
      <c r="A242" s="82"/>
      <c r="B242" s="82"/>
      <c r="C242" s="74"/>
      <c r="D242" s="82"/>
      <c r="E242" s="83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</row>
    <row r="243">
      <c r="A243" s="82"/>
      <c r="B243" s="82"/>
      <c r="C243" s="74"/>
      <c r="D243" s="82"/>
      <c r="E243" s="83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</row>
    <row r="244">
      <c r="A244" s="82"/>
      <c r="B244" s="82"/>
      <c r="C244" s="74"/>
      <c r="D244" s="82"/>
      <c r="E244" s="83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</row>
    <row r="245">
      <c r="A245" s="82"/>
      <c r="B245" s="82"/>
      <c r="C245" s="74"/>
      <c r="D245" s="82"/>
      <c r="E245" s="83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</row>
    <row r="246">
      <c r="A246" s="82"/>
      <c r="B246" s="82"/>
      <c r="C246" s="74"/>
      <c r="D246" s="82"/>
      <c r="E246" s="83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</row>
    <row r="247">
      <c r="A247" s="82"/>
      <c r="B247" s="82"/>
      <c r="C247" s="74"/>
      <c r="D247" s="82"/>
      <c r="E247" s="83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</row>
    <row r="248">
      <c r="A248" s="82"/>
      <c r="B248" s="82"/>
      <c r="C248" s="74"/>
      <c r="D248" s="82"/>
      <c r="E248" s="83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</row>
    <row r="249">
      <c r="A249" s="82"/>
      <c r="B249" s="82"/>
      <c r="C249" s="74"/>
      <c r="D249" s="82"/>
      <c r="E249" s="83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</row>
    <row r="250">
      <c r="A250" s="82"/>
      <c r="B250" s="82"/>
      <c r="C250" s="74"/>
      <c r="D250" s="82"/>
      <c r="E250" s="83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</row>
    <row r="251">
      <c r="A251" s="82"/>
      <c r="B251" s="82"/>
      <c r="C251" s="74"/>
      <c r="D251" s="82"/>
      <c r="E251" s="83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</row>
    <row r="252">
      <c r="A252" s="82"/>
      <c r="B252" s="82"/>
      <c r="C252" s="74"/>
      <c r="D252" s="82"/>
      <c r="E252" s="83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</row>
    <row r="253">
      <c r="A253" s="82"/>
      <c r="B253" s="82"/>
      <c r="C253" s="74"/>
      <c r="D253" s="82"/>
      <c r="E253" s="83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</row>
    <row r="254">
      <c r="A254" s="82"/>
      <c r="B254" s="82"/>
      <c r="C254" s="74"/>
      <c r="D254" s="82"/>
      <c r="E254" s="83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</row>
    <row r="255">
      <c r="A255" s="82"/>
      <c r="B255" s="82"/>
      <c r="C255" s="74"/>
      <c r="D255" s="82"/>
      <c r="E255" s="83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</row>
    <row r="256">
      <c r="A256" s="82"/>
      <c r="B256" s="82"/>
      <c r="C256" s="74"/>
      <c r="D256" s="82"/>
      <c r="E256" s="83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</row>
    <row r="257">
      <c r="A257" s="82"/>
      <c r="B257" s="82"/>
      <c r="C257" s="74"/>
      <c r="D257" s="82"/>
      <c r="E257" s="83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</row>
    <row r="258">
      <c r="A258" s="82"/>
      <c r="B258" s="82"/>
      <c r="C258" s="74"/>
      <c r="D258" s="82"/>
      <c r="E258" s="83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</row>
    <row r="259">
      <c r="A259" s="82"/>
      <c r="B259" s="82"/>
      <c r="C259" s="74"/>
      <c r="D259" s="82"/>
      <c r="E259" s="83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</row>
    <row r="260">
      <c r="A260" s="82"/>
      <c r="B260" s="82"/>
      <c r="C260" s="74"/>
      <c r="D260" s="82"/>
      <c r="E260" s="83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</row>
    <row r="261">
      <c r="A261" s="82"/>
      <c r="B261" s="82"/>
      <c r="C261" s="74"/>
      <c r="D261" s="82"/>
      <c r="E261" s="83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</row>
    <row r="262">
      <c r="A262" s="82"/>
      <c r="B262" s="82"/>
      <c r="C262" s="74"/>
      <c r="D262" s="82"/>
      <c r="E262" s="83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</row>
    <row r="263">
      <c r="A263" s="82"/>
      <c r="B263" s="82"/>
      <c r="C263" s="74"/>
      <c r="D263" s="82"/>
      <c r="E263" s="83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</row>
    <row r="264">
      <c r="A264" s="82"/>
      <c r="B264" s="82"/>
      <c r="C264" s="74"/>
      <c r="D264" s="82"/>
      <c r="E264" s="83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</row>
    <row r="265">
      <c r="A265" s="82"/>
      <c r="B265" s="82"/>
      <c r="C265" s="74"/>
      <c r="D265" s="82"/>
      <c r="E265" s="83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</row>
    <row r="266">
      <c r="A266" s="82"/>
      <c r="B266" s="82"/>
      <c r="C266" s="74"/>
      <c r="D266" s="82"/>
      <c r="E266" s="83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</row>
    <row r="267">
      <c r="A267" s="82"/>
      <c r="B267" s="82"/>
      <c r="C267" s="74"/>
      <c r="D267" s="82"/>
      <c r="E267" s="83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</row>
    <row r="268">
      <c r="A268" s="82"/>
      <c r="B268" s="82"/>
      <c r="C268" s="74"/>
      <c r="D268" s="82"/>
      <c r="E268" s="83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</row>
    <row r="269">
      <c r="A269" s="82"/>
      <c r="B269" s="82"/>
      <c r="C269" s="74"/>
      <c r="D269" s="82"/>
      <c r="E269" s="83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</row>
    <row r="270">
      <c r="A270" s="82"/>
      <c r="B270" s="82"/>
      <c r="C270" s="74"/>
      <c r="D270" s="82"/>
      <c r="E270" s="83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</row>
    <row r="271">
      <c r="A271" s="82"/>
      <c r="B271" s="82"/>
      <c r="C271" s="74"/>
      <c r="D271" s="82"/>
      <c r="E271" s="83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</row>
    <row r="272">
      <c r="A272" s="82"/>
      <c r="B272" s="82"/>
      <c r="C272" s="74"/>
      <c r="D272" s="82"/>
      <c r="E272" s="83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</row>
    <row r="273">
      <c r="A273" s="82"/>
      <c r="B273" s="82"/>
      <c r="C273" s="74"/>
      <c r="D273" s="82"/>
      <c r="E273" s="83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</row>
    <row r="274">
      <c r="A274" s="82"/>
      <c r="B274" s="82"/>
      <c r="C274" s="74"/>
      <c r="D274" s="82"/>
      <c r="E274" s="83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</row>
    <row r="275">
      <c r="A275" s="82"/>
      <c r="B275" s="82"/>
      <c r="C275" s="74"/>
      <c r="D275" s="82"/>
      <c r="E275" s="83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</row>
    <row r="276">
      <c r="A276" s="82"/>
      <c r="B276" s="82"/>
      <c r="C276" s="74"/>
      <c r="D276" s="82"/>
      <c r="E276" s="83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</row>
    <row r="277">
      <c r="A277" s="82"/>
      <c r="B277" s="82"/>
      <c r="C277" s="74"/>
      <c r="D277" s="82"/>
      <c r="E277" s="83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</row>
    <row r="278">
      <c r="A278" s="82"/>
      <c r="B278" s="82"/>
      <c r="C278" s="74"/>
      <c r="D278" s="82"/>
      <c r="E278" s="83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</row>
    <row r="279">
      <c r="A279" s="82"/>
      <c r="B279" s="82"/>
      <c r="C279" s="74"/>
      <c r="D279" s="82"/>
      <c r="E279" s="83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</row>
    <row r="280">
      <c r="A280" s="82"/>
      <c r="B280" s="82"/>
      <c r="C280" s="74"/>
      <c r="D280" s="82"/>
      <c r="E280" s="83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</row>
    <row r="281">
      <c r="A281" s="82"/>
      <c r="B281" s="82"/>
      <c r="C281" s="74"/>
      <c r="D281" s="82"/>
      <c r="E281" s="83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</row>
    <row r="282">
      <c r="A282" s="82"/>
      <c r="B282" s="82"/>
      <c r="C282" s="74"/>
      <c r="D282" s="82"/>
      <c r="E282" s="83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</row>
    <row r="283">
      <c r="A283" s="82"/>
      <c r="B283" s="82"/>
      <c r="C283" s="74"/>
      <c r="D283" s="82"/>
      <c r="E283" s="83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</row>
    <row r="284">
      <c r="A284" s="82"/>
      <c r="B284" s="82"/>
      <c r="C284" s="74"/>
      <c r="D284" s="82"/>
      <c r="E284" s="83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</row>
    <row r="285">
      <c r="A285" s="82"/>
      <c r="B285" s="82"/>
      <c r="C285" s="74"/>
      <c r="D285" s="82"/>
      <c r="E285" s="83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</row>
    <row r="286">
      <c r="A286" s="82"/>
      <c r="B286" s="82"/>
      <c r="C286" s="74"/>
      <c r="D286" s="82"/>
      <c r="E286" s="83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</row>
    <row r="287">
      <c r="A287" s="82"/>
      <c r="B287" s="82"/>
      <c r="C287" s="74"/>
      <c r="D287" s="82"/>
      <c r="E287" s="83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</row>
    <row r="288">
      <c r="A288" s="82"/>
      <c r="B288" s="82"/>
      <c r="C288" s="74"/>
      <c r="D288" s="82"/>
      <c r="E288" s="83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</row>
    <row r="289">
      <c r="A289" s="82"/>
      <c r="B289" s="82"/>
      <c r="C289" s="74"/>
      <c r="D289" s="82"/>
      <c r="E289" s="83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</row>
    <row r="290">
      <c r="A290" s="82"/>
      <c r="B290" s="82"/>
      <c r="C290" s="74"/>
      <c r="D290" s="82"/>
      <c r="E290" s="83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</row>
    <row r="291">
      <c r="A291" s="82"/>
      <c r="B291" s="82"/>
      <c r="C291" s="74"/>
      <c r="D291" s="82"/>
      <c r="E291" s="83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</row>
    <row r="292">
      <c r="A292" s="82"/>
      <c r="B292" s="82"/>
      <c r="C292" s="74"/>
      <c r="D292" s="82"/>
      <c r="E292" s="83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</row>
    <row r="293">
      <c r="A293" s="82"/>
      <c r="B293" s="82"/>
      <c r="C293" s="74"/>
      <c r="D293" s="82"/>
      <c r="E293" s="83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</row>
    <row r="294">
      <c r="A294" s="82"/>
      <c r="B294" s="82"/>
      <c r="C294" s="74"/>
      <c r="D294" s="82"/>
      <c r="E294" s="83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</row>
    <row r="295">
      <c r="A295" s="82"/>
      <c r="B295" s="82"/>
      <c r="C295" s="74"/>
      <c r="D295" s="82"/>
      <c r="E295" s="83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</row>
    <row r="296">
      <c r="A296" s="82"/>
      <c r="B296" s="82"/>
      <c r="C296" s="74"/>
      <c r="D296" s="82"/>
      <c r="E296" s="83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</row>
    <row r="297">
      <c r="A297" s="82"/>
      <c r="B297" s="82"/>
      <c r="C297" s="74"/>
      <c r="D297" s="82"/>
      <c r="E297" s="83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</row>
    <row r="298">
      <c r="A298" s="82"/>
      <c r="B298" s="82"/>
      <c r="C298" s="74"/>
      <c r="D298" s="82"/>
      <c r="E298" s="83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</row>
    <row r="299">
      <c r="A299" s="82"/>
      <c r="B299" s="82"/>
      <c r="C299" s="74"/>
      <c r="D299" s="82"/>
      <c r="E299" s="83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</row>
    <row r="300">
      <c r="A300" s="82"/>
      <c r="B300" s="82"/>
      <c r="C300" s="74"/>
      <c r="D300" s="82"/>
      <c r="E300" s="83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</row>
    <row r="301">
      <c r="A301" s="82"/>
      <c r="B301" s="82"/>
      <c r="C301" s="74"/>
      <c r="D301" s="82"/>
      <c r="E301" s="83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</row>
    <row r="302">
      <c r="A302" s="82"/>
      <c r="B302" s="82"/>
      <c r="C302" s="74"/>
      <c r="D302" s="82"/>
      <c r="E302" s="83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</row>
    <row r="303">
      <c r="A303" s="82"/>
      <c r="B303" s="82"/>
      <c r="C303" s="74"/>
      <c r="D303" s="82"/>
      <c r="E303" s="83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</row>
    <row r="304">
      <c r="A304" s="82"/>
      <c r="B304" s="82"/>
      <c r="C304" s="74"/>
      <c r="D304" s="82"/>
      <c r="E304" s="83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</row>
    <row r="305">
      <c r="A305" s="82"/>
      <c r="B305" s="82"/>
      <c r="C305" s="74"/>
      <c r="D305" s="82"/>
      <c r="E305" s="83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</row>
    <row r="306">
      <c r="A306" s="82"/>
      <c r="B306" s="82"/>
      <c r="C306" s="74"/>
      <c r="D306" s="82"/>
      <c r="E306" s="83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</row>
    <row r="307">
      <c r="A307" s="82"/>
      <c r="B307" s="82"/>
      <c r="C307" s="74"/>
      <c r="D307" s="82"/>
      <c r="E307" s="83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</row>
    <row r="308">
      <c r="A308" s="82"/>
      <c r="B308" s="82"/>
      <c r="C308" s="74"/>
      <c r="D308" s="82"/>
      <c r="E308" s="83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</row>
    <row r="309">
      <c r="A309" s="82"/>
      <c r="B309" s="82"/>
      <c r="C309" s="74"/>
      <c r="D309" s="82"/>
      <c r="E309" s="83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</row>
    <row r="310">
      <c r="A310" s="82"/>
      <c r="B310" s="82"/>
      <c r="C310" s="74"/>
      <c r="D310" s="82"/>
      <c r="E310" s="83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</row>
    <row r="311">
      <c r="A311" s="82"/>
      <c r="B311" s="82"/>
      <c r="C311" s="74"/>
      <c r="D311" s="82"/>
      <c r="E311" s="83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</row>
    <row r="312">
      <c r="A312" s="82"/>
      <c r="B312" s="82"/>
      <c r="C312" s="74"/>
      <c r="D312" s="82"/>
      <c r="E312" s="83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</row>
    <row r="313">
      <c r="A313" s="82"/>
      <c r="B313" s="82"/>
      <c r="C313" s="74"/>
      <c r="D313" s="82"/>
      <c r="E313" s="83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</row>
    <row r="314">
      <c r="A314" s="82"/>
      <c r="B314" s="82"/>
      <c r="C314" s="74"/>
      <c r="D314" s="82"/>
      <c r="E314" s="83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</row>
    <row r="315">
      <c r="A315" s="82"/>
      <c r="B315" s="82"/>
      <c r="C315" s="74"/>
      <c r="D315" s="82"/>
      <c r="E315" s="83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</row>
    <row r="316">
      <c r="A316" s="82"/>
      <c r="B316" s="82"/>
      <c r="C316" s="74"/>
      <c r="D316" s="82"/>
      <c r="E316" s="83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</row>
    <row r="317">
      <c r="A317" s="82"/>
      <c r="B317" s="82"/>
      <c r="C317" s="74"/>
      <c r="D317" s="82"/>
      <c r="E317" s="83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</row>
    <row r="318">
      <c r="A318" s="82"/>
      <c r="B318" s="82"/>
      <c r="C318" s="74"/>
      <c r="D318" s="82"/>
      <c r="E318" s="83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</row>
    <row r="319">
      <c r="A319" s="82"/>
      <c r="B319" s="82"/>
      <c r="C319" s="74"/>
      <c r="D319" s="82"/>
      <c r="E319" s="83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</row>
    <row r="320">
      <c r="A320" s="82"/>
      <c r="B320" s="82"/>
      <c r="C320" s="74"/>
      <c r="D320" s="82"/>
      <c r="E320" s="83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</row>
    <row r="321">
      <c r="A321" s="82"/>
      <c r="B321" s="82"/>
      <c r="C321" s="74"/>
      <c r="D321" s="82"/>
      <c r="E321" s="83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</row>
    <row r="322">
      <c r="A322" s="82"/>
      <c r="B322" s="82"/>
      <c r="C322" s="74"/>
      <c r="D322" s="82"/>
      <c r="E322" s="83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</row>
    <row r="323">
      <c r="A323" s="82"/>
      <c r="B323" s="82"/>
      <c r="C323" s="74"/>
      <c r="D323" s="82"/>
      <c r="E323" s="83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</row>
    <row r="324">
      <c r="A324" s="82"/>
      <c r="B324" s="82"/>
      <c r="C324" s="74"/>
      <c r="D324" s="82"/>
      <c r="E324" s="83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</row>
    <row r="325">
      <c r="A325" s="82"/>
      <c r="B325" s="82"/>
      <c r="C325" s="74"/>
      <c r="D325" s="82"/>
      <c r="E325" s="83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</row>
    <row r="326">
      <c r="A326" s="82"/>
      <c r="B326" s="82"/>
      <c r="C326" s="74"/>
      <c r="D326" s="82"/>
      <c r="E326" s="83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</row>
    <row r="327">
      <c r="A327" s="82"/>
      <c r="B327" s="82"/>
      <c r="C327" s="74"/>
      <c r="D327" s="82"/>
      <c r="E327" s="83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</row>
    <row r="328">
      <c r="A328" s="82"/>
      <c r="B328" s="82"/>
      <c r="C328" s="74"/>
      <c r="D328" s="82"/>
      <c r="E328" s="83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</row>
    <row r="329">
      <c r="A329" s="82"/>
      <c r="B329" s="82"/>
      <c r="C329" s="74"/>
      <c r="D329" s="82"/>
      <c r="E329" s="83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</row>
    <row r="330">
      <c r="A330" s="82"/>
      <c r="B330" s="82"/>
      <c r="C330" s="74"/>
      <c r="D330" s="82"/>
      <c r="E330" s="83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</row>
    <row r="331">
      <c r="A331" s="82"/>
      <c r="B331" s="82"/>
      <c r="C331" s="74"/>
      <c r="D331" s="82"/>
      <c r="E331" s="83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</row>
    <row r="332">
      <c r="A332" s="82"/>
      <c r="B332" s="82"/>
      <c r="C332" s="74"/>
      <c r="D332" s="82"/>
      <c r="E332" s="83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</row>
    <row r="333">
      <c r="A333" s="82"/>
      <c r="B333" s="82"/>
      <c r="C333" s="74"/>
      <c r="D333" s="82"/>
      <c r="E333" s="83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</row>
    <row r="334">
      <c r="A334" s="82"/>
      <c r="B334" s="82"/>
      <c r="C334" s="74"/>
      <c r="D334" s="82"/>
      <c r="E334" s="83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</row>
    <row r="335">
      <c r="A335" s="82"/>
      <c r="B335" s="82"/>
      <c r="C335" s="74"/>
      <c r="D335" s="82"/>
      <c r="E335" s="83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</row>
    <row r="336">
      <c r="A336" s="82"/>
      <c r="B336" s="82"/>
      <c r="C336" s="74"/>
      <c r="D336" s="82"/>
      <c r="E336" s="83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</row>
    <row r="337">
      <c r="A337" s="82"/>
      <c r="B337" s="82"/>
      <c r="C337" s="74"/>
      <c r="D337" s="82"/>
      <c r="E337" s="83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</row>
    <row r="338">
      <c r="A338" s="82"/>
      <c r="B338" s="82"/>
      <c r="C338" s="74"/>
      <c r="D338" s="82"/>
      <c r="E338" s="83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</row>
    <row r="339">
      <c r="A339" s="82"/>
      <c r="B339" s="82"/>
      <c r="C339" s="74"/>
      <c r="D339" s="82"/>
      <c r="E339" s="83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</row>
    <row r="340">
      <c r="A340" s="82"/>
      <c r="B340" s="82"/>
      <c r="C340" s="74"/>
      <c r="D340" s="82"/>
      <c r="E340" s="83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</row>
    <row r="341">
      <c r="A341" s="82"/>
      <c r="B341" s="82"/>
      <c r="C341" s="74"/>
      <c r="D341" s="82"/>
      <c r="E341" s="83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</row>
    <row r="342">
      <c r="A342" s="82"/>
      <c r="B342" s="82"/>
      <c r="C342" s="74"/>
      <c r="D342" s="82"/>
      <c r="E342" s="83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</row>
    <row r="343">
      <c r="A343" s="82"/>
      <c r="B343" s="82"/>
      <c r="C343" s="74"/>
      <c r="D343" s="82"/>
      <c r="E343" s="83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</row>
    <row r="344">
      <c r="A344" s="82"/>
      <c r="B344" s="82"/>
      <c r="C344" s="74"/>
      <c r="D344" s="82"/>
      <c r="E344" s="83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</row>
    <row r="345">
      <c r="A345" s="82"/>
      <c r="B345" s="82"/>
      <c r="C345" s="74"/>
      <c r="D345" s="82"/>
      <c r="E345" s="83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</row>
    <row r="346">
      <c r="A346" s="82"/>
      <c r="B346" s="82"/>
      <c r="C346" s="74"/>
      <c r="D346" s="82"/>
      <c r="E346" s="83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</row>
    <row r="347">
      <c r="A347" s="82"/>
      <c r="B347" s="82"/>
      <c r="C347" s="74"/>
      <c r="D347" s="82"/>
      <c r="E347" s="83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</row>
    <row r="348">
      <c r="A348" s="82"/>
      <c r="B348" s="82"/>
      <c r="C348" s="74"/>
      <c r="D348" s="82"/>
      <c r="E348" s="83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</row>
    <row r="349">
      <c r="A349" s="82"/>
      <c r="B349" s="82"/>
      <c r="C349" s="74"/>
      <c r="D349" s="82"/>
      <c r="E349" s="83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</row>
    <row r="350">
      <c r="A350" s="82"/>
      <c r="B350" s="82"/>
      <c r="C350" s="74"/>
      <c r="D350" s="82"/>
      <c r="E350" s="83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</row>
    <row r="351">
      <c r="A351" s="82"/>
      <c r="B351" s="82"/>
      <c r="C351" s="74"/>
      <c r="D351" s="82"/>
      <c r="E351" s="83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</row>
    <row r="352">
      <c r="A352" s="82"/>
      <c r="B352" s="82"/>
      <c r="C352" s="74"/>
      <c r="D352" s="82"/>
      <c r="E352" s="83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</row>
    <row r="353">
      <c r="A353" s="82"/>
      <c r="B353" s="82"/>
      <c r="C353" s="74"/>
      <c r="D353" s="82"/>
      <c r="E353" s="83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</row>
    <row r="354">
      <c r="A354" s="82"/>
      <c r="B354" s="82"/>
      <c r="C354" s="74"/>
      <c r="D354" s="82"/>
      <c r="E354" s="83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</row>
    <row r="355">
      <c r="A355" s="82"/>
      <c r="B355" s="82"/>
      <c r="C355" s="74"/>
      <c r="D355" s="82"/>
      <c r="E355" s="83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</row>
    <row r="356">
      <c r="A356" s="82"/>
      <c r="B356" s="82"/>
      <c r="C356" s="74"/>
      <c r="D356" s="82"/>
      <c r="E356" s="83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</row>
    <row r="357">
      <c r="A357" s="82"/>
      <c r="B357" s="82"/>
      <c r="C357" s="74"/>
      <c r="D357" s="82"/>
      <c r="E357" s="83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</row>
    <row r="358">
      <c r="A358" s="82"/>
      <c r="B358" s="82"/>
      <c r="C358" s="74"/>
      <c r="D358" s="82"/>
      <c r="E358" s="83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</row>
    <row r="359">
      <c r="A359" s="82"/>
      <c r="B359" s="82"/>
      <c r="C359" s="74"/>
      <c r="D359" s="82"/>
      <c r="E359" s="83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</row>
    <row r="360">
      <c r="A360" s="82"/>
      <c r="B360" s="82"/>
      <c r="C360" s="74"/>
      <c r="D360" s="82"/>
      <c r="E360" s="83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</row>
    <row r="361">
      <c r="A361" s="82"/>
      <c r="B361" s="82"/>
      <c r="C361" s="74"/>
      <c r="D361" s="82"/>
      <c r="E361" s="83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</row>
    <row r="362">
      <c r="A362" s="82"/>
      <c r="B362" s="82"/>
      <c r="C362" s="74"/>
      <c r="D362" s="82"/>
      <c r="E362" s="83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</row>
    <row r="363">
      <c r="A363" s="82"/>
      <c r="B363" s="82"/>
      <c r="C363" s="74"/>
      <c r="D363" s="82"/>
      <c r="E363" s="83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</row>
    <row r="364">
      <c r="A364" s="82"/>
      <c r="B364" s="82"/>
      <c r="C364" s="74"/>
      <c r="D364" s="82"/>
      <c r="E364" s="83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</row>
    <row r="365">
      <c r="A365" s="82"/>
      <c r="B365" s="82"/>
      <c r="C365" s="74"/>
      <c r="D365" s="82"/>
      <c r="E365" s="83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</row>
    <row r="366">
      <c r="A366" s="82"/>
      <c r="B366" s="82"/>
      <c r="C366" s="74"/>
      <c r="D366" s="82"/>
      <c r="E366" s="83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</row>
    <row r="367">
      <c r="A367" s="82"/>
      <c r="B367" s="82"/>
      <c r="C367" s="74"/>
      <c r="D367" s="82"/>
      <c r="E367" s="83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</row>
    <row r="368">
      <c r="A368" s="82"/>
      <c r="B368" s="82"/>
      <c r="C368" s="74"/>
      <c r="D368" s="82"/>
      <c r="E368" s="83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</row>
    <row r="369">
      <c r="A369" s="82"/>
      <c r="B369" s="82"/>
      <c r="C369" s="74"/>
      <c r="D369" s="82"/>
      <c r="E369" s="83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</row>
    <row r="370">
      <c r="A370" s="82"/>
      <c r="B370" s="82"/>
      <c r="C370" s="74"/>
      <c r="D370" s="82"/>
      <c r="E370" s="83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</row>
    <row r="371">
      <c r="A371" s="82"/>
      <c r="B371" s="82"/>
      <c r="C371" s="74"/>
      <c r="D371" s="82"/>
      <c r="E371" s="83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</row>
    <row r="372">
      <c r="A372" s="82"/>
      <c r="B372" s="82"/>
      <c r="C372" s="74"/>
      <c r="D372" s="82"/>
      <c r="E372" s="83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</row>
    <row r="373">
      <c r="A373" s="82"/>
      <c r="B373" s="82"/>
      <c r="C373" s="74"/>
      <c r="D373" s="82"/>
      <c r="E373" s="83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</row>
    <row r="374">
      <c r="A374" s="82"/>
      <c r="B374" s="82"/>
      <c r="C374" s="74"/>
      <c r="D374" s="82"/>
      <c r="E374" s="83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</row>
    <row r="375">
      <c r="A375" s="82"/>
      <c r="B375" s="82"/>
      <c r="C375" s="74"/>
      <c r="D375" s="82"/>
      <c r="E375" s="83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</row>
    <row r="376">
      <c r="A376" s="82"/>
      <c r="B376" s="82"/>
      <c r="C376" s="74"/>
      <c r="D376" s="82"/>
      <c r="E376" s="83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</row>
    <row r="377">
      <c r="A377" s="82"/>
      <c r="B377" s="82"/>
      <c r="C377" s="74"/>
      <c r="D377" s="82"/>
      <c r="E377" s="83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</row>
    <row r="378">
      <c r="A378" s="82"/>
      <c r="B378" s="82"/>
      <c r="C378" s="74"/>
      <c r="D378" s="82"/>
      <c r="E378" s="83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</row>
    <row r="379">
      <c r="A379" s="82"/>
      <c r="B379" s="82"/>
      <c r="C379" s="74"/>
      <c r="D379" s="82"/>
      <c r="E379" s="83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</row>
    <row r="380">
      <c r="A380" s="82"/>
      <c r="B380" s="82"/>
      <c r="C380" s="74"/>
      <c r="D380" s="82"/>
      <c r="E380" s="83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</row>
    <row r="381">
      <c r="A381" s="82"/>
      <c r="B381" s="82"/>
      <c r="C381" s="74"/>
      <c r="D381" s="82"/>
      <c r="E381" s="83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</row>
    <row r="382">
      <c r="A382" s="82"/>
      <c r="B382" s="82"/>
      <c r="C382" s="74"/>
      <c r="D382" s="82"/>
      <c r="E382" s="83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</row>
    <row r="383">
      <c r="A383" s="82"/>
      <c r="B383" s="82"/>
      <c r="C383" s="74"/>
      <c r="D383" s="82"/>
      <c r="E383" s="83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</row>
    <row r="384">
      <c r="A384" s="82"/>
      <c r="B384" s="82"/>
      <c r="C384" s="74"/>
      <c r="D384" s="82"/>
      <c r="E384" s="83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</row>
    <row r="385">
      <c r="A385" s="82"/>
      <c r="B385" s="82"/>
      <c r="C385" s="74"/>
      <c r="D385" s="82"/>
      <c r="E385" s="83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</row>
    <row r="386">
      <c r="A386" s="82"/>
      <c r="B386" s="82"/>
      <c r="C386" s="74"/>
      <c r="D386" s="82"/>
      <c r="E386" s="83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</row>
    <row r="387">
      <c r="A387" s="82"/>
      <c r="B387" s="82"/>
      <c r="C387" s="74"/>
      <c r="D387" s="82"/>
      <c r="E387" s="83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</row>
    <row r="388">
      <c r="A388" s="82"/>
      <c r="B388" s="82"/>
      <c r="C388" s="74"/>
      <c r="D388" s="82"/>
      <c r="E388" s="83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</row>
    <row r="389">
      <c r="A389" s="82"/>
      <c r="B389" s="82"/>
      <c r="C389" s="74"/>
      <c r="D389" s="82"/>
      <c r="E389" s="83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</row>
    <row r="390">
      <c r="A390" s="82"/>
      <c r="B390" s="82"/>
      <c r="C390" s="74"/>
      <c r="D390" s="82"/>
      <c r="E390" s="83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</row>
    <row r="391">
      <c r="A391" s="82"/>
      <c r="B391" s="82"/>
      <c r="C391" s="74"/>
      <c r="D391" s="82"/>
      <c r="E391" s="83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</row>
    <row r="392">
      <c r="A392" s="82"/>
      <c r="B392" s="82"/>
      <c r="C392" s="74"/>
      <c r="D392" s="82"/>
      <c r="E392" s="83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</row>
    <row r="393">
      <c r="A393" s="82"/>
      <c r="B393" s="82"/>
      <c r="C393" s="74"/>
      <c r="D393" s="82"/>
      <c r="E393" s="83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</row>
    <row r="394">
      <c r="A394" s="82"/>
      <c r="B394" s="82"/>
      <c r="C394" s="74"/>
      <c r="D394" s="82"/>
      <c r="E394" s="83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</row>
    <row r="395">
      <c r="A395" s="82"/>
      <c r="B395" s="82"/>
      <c r="C395" s="74"/>
      <c r="D395" s="82"/>
      <c r="E395" s="83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</row>
    <row r="396">
      <c r="A396" s="82"/>
      <c r="B396" s="82"/>
      <c r="C396" s="74"/>
      <c r="D396" s="82"/>
      <c r="E396" s="83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</row>
    <row r="397">
      <c r="A397" s="82"/>
      <c r="B397" s="82"/>
      <c r="C397" s="74"/>
      <c r="D397" s="82"/>
      <c r="E397" s="83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</row>
    <row r="398">
      <c r="A398" s="82"/>
      <c r="B398" s="82"/>
      <c r="C398" s="74"/>
      <c r="D398" s="82"/>
      <c r="E398" s="83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</row>
    <row r="399">
      <c r="A399" s="82"/>
      <c r="B399" s="82"/>
      <c r="C399" s="74"/>
      <c r="D399" s="82"/>
      <c r="E399" s="83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</row>
    <row r="400">
      <c r="A400" s="82"/>
      <c r="B400" s="82"/>
      <c r="C400" s="74"/>
      <c r="D400" s="82"/>
      <c r="E400" s="83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</row>
    <row r="401">
      <c r="A401" s="82"/>
      <c r="B401" s="82"/>
      <c r="C401" s="74"/>
      <c r="D401" s="82"/>
      <c r="E401" s="83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</row>
    <row r="402">
      <c r="A402" s="82"/>
      <c r="B402" s="82"/>
      <c r="C402" s="74"/>
      <c r="D402" s="82"/>
      <c r="E402" s="83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</row>
    <row r="403">
      <c r="A403" s="82"/>
      <c r="B403" s="82"/>
      <c r="C403" s="74"/>
      <c r="D403" s="82"/>
      <c r="E403" s="83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</row>
    <row r="404">
      <c r="A404" s="82"/>
      <c r="B404" s="82"/>
      <c r="C404" s="74"/>
      <c r="D404" s="82"/>
      <c r="E404" s="83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</row>
    <row r="405">
      <c r="A405" s="82"/>
      <c r="B405" s="82"/>
      <c r="C405" s="74"/>
      <c r="D405" s="82"/>
      <c r="E405" s="83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</row>
    <row r="406">
      <c r="A406" s="82"/>
      <c r="B406" s="82"/>
      <c r="C406" s="74"/>
      <c r="D406" s="82"/>
      <c r="E406" s="83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</row>
    <row r="407">
      <c r="A407" s="82"/>
      <c r="B407" s="82"/>
      <c r="C407" s="74"/>
      <c r="D407" s="82"/>
      <c r="E407" s="83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</row>
    <row r="408">
      <c r="A408" s="82"/>
      <c r="B408" s="82"/>
      <c r="C408" s="74"/>
      <c r="D408" s="82"/>
      <c r="E408" s="83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</row>
    <row r="409">
      <c r="A409" s="82"/>
      <c r="B409" s="82"/>
      <c r="C409" s="74"/>
      <c r="D409" s="82"/>
      <c r="E409" s="83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</row>
    <row r="410">
      <c r="A410" s="82"/>
      <c r="B410" s="82"/>
      <c r="C410" s="74"/>
      <c r="D410" s="82"/>
      <c r="E410" s="83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</row>
    <row r="411">
      <c r="A411" s="82"/>
      <c r="B411" s="82"/>
      <c r="C411" s="74"/>
      <c r="D411" s="82"/>
      <c r="E411" s="83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</row>
    <row r="412">
      <c r="A412" s="82"/>
      <c r="B412" s="82"/>
      <c r="C412" s="74"/>
      <c r="D412" s="82"/>
      <c r="E412" s="83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</row>
    <row r="413">
      <c r="A413" s="82"/>
      <c r="B413" s="82"/>
      <c r="C413" s="74"/>
      <c r="D413" s="82"/>
      <c r="E413" s="83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</row>
    <row r="414">
      <c r="A414" s="82"/>
      <c r="B414" s="82"/>
      <c r="C414" s="74"/>
      <c r="D414" s="82"/>
      <c r="E414" s="83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</row>
    <row r="415">
      <c r="A415" s="82"/>
      <c r="B415" s="82"/>
      <c r="C415" s="74"/>
      <c r="D415" s="82"/>
      <c r="E415" s="83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</row>
    <row r="416">
      <c r="A416" s="82"/>
      <c r="B416" s="82"/>
      <c r="C416" s="74"/>
      <c r="D416" s="82"/>
      <c r="E416" s="83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</row>
    <row r="417">
      <c r="A417" s="82"/>
      <c r="B417" s="82"/>
      <c r="C417" s="74"/>
      <c r="D417" s="82"/>
      <c r="E417" s="83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</row>
    <row r="418">
      <c r="A418" s="82"/>
      <c r="B418" s="82"/>
      <c r="C418" s="74"/>
      <c r="D418" s="82"/>
      <c r="E418" s="83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</row>
    <row r="419">
      <c r="A419" s="82"/>
      <c r="B419" s="82"/>
      <c r="C419" s="74"/>
      <c r="D419" s="82"/>
      <c r="E419" s="83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</row>
    <row r="420">
      <c r="A420" s="82"/>
      <c r="B420" s="82"/>
      <c r="C420" s="74"/>
      <c r="D420" s="82"/>
      <c r="E420" s="83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</row>
    <row r="421">
      <c r="A421" s="82"/>
      <c r="B421" s="82"/>
      <c r="C421" s="74"/>
      <c r="D421" s="82"/>
      <c r="E421" s="83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</row>
    <row r="422">
      <c r="A422" s="82"/>
      <c r="B422" s="82"/>
      <c r="C422" s="74"/>
      <c r="D422" s="82"/>
      <c r="E422" s="83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</row>
    <row r="423">
      <c r="A423" s="82"/>
      <c r="B423" s="82"/>
      <c r="C423" s="74"/>
      <c r="D423" s="82"/>
      <c r="E423" s="83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</row>
    <row r="424">
      <c r="A424" s="82"/>
      <c r="B424" s="82"/>
      <c r="C424" s="74"/>
      <c r="D424" s="82"/>
      <c r="E424" s="83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</row>
    <row r="425">
      <c r="A425" s="82"/>
      <c r="B425" s="82"/>
      <c r="C425" s="74"/>
      <c r="D425" s="82"/>
      <c r="E425" s="83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</row>
    <row r="426">
      <c r="A426" s="82"/>
      <c r="B426" s="82"/>
      <c r="C426" s="74"/>
      <c r="D426" s="82"/>
      <c r="E426" s="83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</row>
    <row r="427">
      <c r="A427" s="82"/>
      <c r="B427" s="82"/>
      <c r="C427" s="74"/>
      <c r="D427" s="82"/>
      <c r="E427" s="83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</row>
    <row r="428">
      <c r="A428" s="82"/>
      <c r="B428" s="82"/>
      <c r="C428" s="74"/>
      <c r="D428" s="82"/>
      <c r="E428" s="83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</row>
    <row r="429">
      <c r="A429" s="82"/>
      <c r="B429" s="82"/>
      <c r="C429" s="74"/>
      <c r="D429" s="82"/>
      <c r="E429" s="83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</row>
    <row r="430">
      <c r="A430" s="82"/>
      <c r="B430" s="82"/>
      <c r="C430" s="74"/>
      <c r="D430" s="82"/>
      <c r="E430" s="83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</row>
    <row r="431">
      <c r="A431" s="82"/>
      <c r="B431" s="82"/>
      <c r="C431" s="74"/>
      <c r="D431" s="82"/>
      <c r="E431" s="83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</row>
    <row r="432">
      <c r="A432" s="82"/>
      <c r="B432" s="82"/>
      <c r="C432" s="74"/>
      <c r="D432" s="82"/>
      <c r="E432" s="83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</row>
    <row r="433">
      <c r="A433" s="82"/>
      <c r="B433" s="82"/>
      <c r="C433" s="74"/>
      <c r="D433" s="82"/>
      <c r="E433" s="83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</row>
    <row r="434">
      <c r="A434" s="82"/>
      <c r="B434" s="82"/>
      <c r="C434" s="74"/>
      <c r="D434" s="82"/>
      <c r="E434" s="83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</row>
    <row r="435">
      <c r="A435" s="82"/>
      <c r="B435" s="82"/>
      <c r="C435" s="74"/>
      <c r="D435" s="82"/>
      <c r="E435" s="83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</row>
    <row r="436">
      <c r="A436" s="82"/>
      <c r="B436" s="82"/>
      <c r="C436" s="74"/>
      <c r="D436" s="82"/>
      <c r="E436" s="83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</row>
    <row r="437">
      <c r="A437" s="82"/>
      <c r="B437" s="82"/>
      <c r="C437" s="74"/>
      <c r="D437" s="82"/>
      <c r="E437" s="83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</row>
    <row r="438">
      <c r="A438" s="82"/>
      <c r="B438" s="82"/>
      <c r="C438" s="74"/>
      <c r="D438" s="82"/>
      <c r="E438" s="83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</row>
    <row r="439">
      <c r="A439" s="82"/>
      <c r="B439" s="82"/>
      <c r="C439" s="74"/>
      <c r="D439" s="82"/>
      <c r="E439" s="83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</row>
    <row r="440">
      <c r="A440" s="82"/>
      <c r="B440" s="82"/>
      <c r="C440" s="74"/>
      <c r="D440" s="82"/>
      <c r="E440" s="83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</row>
    <row r="441">
      <c r="A441" s="82"/>
      <c r="B441" s="82"/>
      <c r="C441" s="74"/>
      <c r="D441" s="82"/>
      <c r="E441" s="83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</row>
    <row r="442">
      <c r="A442" s="82"/>
      <c r="B442" s="82"/>
      <c r="C442" s="74"/>
      <c r="D442" s="82"/>
      <c r="E442" s="83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</row>
    <row r="443">
      <c r="A443" s="82"/>
      <c r="B443" s="82"/>
      <c r="C443" s="74"/>
      <c r="D443" s="82"/>
      <c r="E443" s="83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</row>
    <row r="444">
      <c r="A444" s="82"/>
      <c r="B444" s="82"/>
      <c r="C444" s="74"/>
      <c r="D444" s="82"/>
      <c r="E444" s="83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</row>
    <row r="445">
      <c r="A445" s="82"/>
      <c r="B445" s="82"/>
      <c r="C445" s="74"/>
      <c r="D445" s="82"/>
      <c r="E445" s="83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</row>
    <row r="446">
      <c r="A446" s="82"/>
      <c r="B446" s="82"/>
      <c r="C446" s="74"/>
      <c r="D446" s="82"/>
      <c r="E446" s="83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</row>
    <row r="447">
      <c r="A447" s="82"/>
      <c r="B447" s="82"/>
      <c r="C447" s="74"/>
      <c r="D447" s="82"/>
      <c r="E447" s="83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</row>
    <row r="448">
      <c r="A448" s="82"/>
      <c r="B448" s="82"/>
      <c r="C448" s="74"/>
      <c r="D448" s="82"/>
      <c r="E448" s="83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</row>
    <row r="449">
      <c r="A449" s="82"/>
      <c r="B449" s="82"/>
      <c r="C449" s="74"/>
      <c r="D449" s="82"/>
      <c r="E449" s="83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</row>
    <row r="450">
      <c r="A450" s="82"/>
      <c r="B450" s="82"/>
      <c r="C450" s="74"/>
      <c r="D450" s="82"/>
      <c r="E450" s="83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</row>
    <row r="451">
      <c r="A451" s="82"/>
      <c r="B451" s="82"/>
      <c r="C451" s="74"/>
      <c r="D451" s="82"/>
      <c r="E451" s="83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</row>
    <row r="452">
      <c r="A452" s="82"/>
      <c r="B452" s="82"/>
      <c r="C452" s="74"/>
      <c r="D452" s="82"/>
      <c r="E452" s="83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</row>
    <row r="453">
      <c r="A453" s="82"/>
      <c r="B453" s="82"/>
      <c r="C453" s="74"/>
      <c r="D453" s="82"/>
      <c r="E453" s="83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</row>
    <row r="454">
      <c r="A454" s="82"/>
      <c r="B454" s="82"/>
      <c r="C454" s="74"/>
      <c r="D454" s="82"/>
      <c r="E454" s="83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</row>
    <row r="455">
      <c r="A455" s="82"/>
      <c r="B455" s="82"/>
      <c r="C455" s="74"/>
      <c r="D455" s="82"/>
      <c r="E455" s="83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</row>
    <row r="456">
      <c r="A456" s="82"/>
      <c r="B456" s="82"/>
      <c r="C456" s="74"/>
      <c r="D456" s="82"/>
      <c r="E456" s="83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</row>
    <row r="457">
      <c r="A457" s="82"/>
      <c r="B457" s="82"/>
      <c r="C457" s="74"/>
      <c r="D457" s="82"/>
      <c r="E457" s="83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</row>
    <row r="458">
      <c r="A458" s="82"/>
      <c r="B458" s="82"/>
      <c r="C458" s="74"/>
      <c r="D458" s="82"/>
      <c r="E458" s="83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</row>
    <row r="459">
      <c r="A459" s="82"/>
      <c r="B459" s="82"/>
      <c r="C459" s="74"/>
      <c r="D459" s="82"/>
      <c r="E459" s="83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</row>
    <row r="460">
      <c r="A460" s="82"/>
      <c r="B460" s="82"/>
      <c r="C460" s="74"/>
      <c r="D460" s="82"/>
      <c r="E460" s="83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</row>
    <row r="461">
      <c r="A461" s="82"/>
      <c r="B461" s="82"/>
      <c r="C461" s="74"/>
      <c r="D461" s="82"/>
      <c r="E461" s="83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</row>
    <row r="462">
      <c r="A462" s="82"/>
      <c r="B462" s="82"/>
      <c r="C462" s="74"/>
      <c r="D462" s="82"/>
      <c r="E462" s="83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</row>
    <row r="463">
      <c r="A463" s="82"/>
      <c r="B463" s="82"/>
      <c r="C463" s="74"/>
      <c r="D463" s="82"/>
      <c r="E463" s="83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</row>
    <row r="464">
      <c r="A464" s="82"/>
      <c r="B464" s="82"/>
      <c r="C464" s="74"/>
      <c r="D464" s="82"/>
      <c r="E464" s="83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</row>
    <row r="465">
      <c r="A465" s="82"/>
      <c r="B465" s="82"/>
      <c r="C465" s="74"/>
      <c r="D465" s="82"/>
      <c r="E465" s="83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</row>
    <row r="466">
      <c r="A466" s="82"/>
      <c r="B466" s="82"/>
      <c r="C466" s="74"/>
      <c r="D466" s="82"/>
      <c r="E466" s="83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</row>
    <row r="467">
      <c r="A467" s="82"/>
      <c r="B467" s="82"/>
      <c r="C467" s="74"/>
      <c r="D467" s="82"/>
      <c r="E467" s="83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</row>
    <row r="468">
      <c r="A468" s="82"/>
      <c r="B468" s="82"/>
      <c r="C468" s="74"/>
      <c r="D468" s="82"/>
      <c r="E468" s="83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</row>
    <row r="469">
      <c r="A469" s="82"/>
      <c r="B469" s="82"/>
      <c r="C469" s="74"/>
      <c r="D469" s="82"/>
      <c r="E469" s="83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</row>
    <row r="470">
      <c r="A470" s="82"/>
      <c r="B470" s="82"/>
      <c r="C470" s="74"/>
      <c r="D470" s="82"/>
      <c r="E470" s="83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</row>
    <row r="471">
      <c r="A471" s="82"/>
      <c r="B471" s="82"/>
      <c r="C471" s="74"/>
      <c r="D471" s="82"/>
      <c r="E471" s="83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</row>
    <row r="472">
      <c r="A472" s="82"/>
      <c r="B472" s="82"/>
      <c r="C472" s="74"/>
      <c r="D472" s="82"/>
      <c r="E472" s="83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</row>
    <row r="473">
      <c r="A473" s="82"/>
      <c r="B473" s="82"/>
      <c r="C473" s="74"/>
      <c r="D473" s="82"/>
      <c r="E473" s="83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</row>
    <row r="474">
      <c r="A474" s="82"/>
      <c r="B474" s="82"/>
      <c r="C474" s="74"/>
      <c r="D474" s="82"/>
      <c r="E474" s="83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</row>
    <row r="475">
      <c r="A475" s="82"/>
      <c r="B475" s="82"/>
      <c r="C475" s="74"/>
      <c r="D475" s="82"/>
      <c r="E475" s="83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</row>
    <row r="476">
      <c r="A476" s="82"/>
      <c r="B476" s="82"/>
      <c r="C476" s="74"/>
      <c r="D476" s="82"/>
      <c r="E476" s="83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</row>
    <row r="477">
      <c r="A477" s="82"/>
      <c r="B477" s="82"/>
      <c r="C477" s="74"/>
      <c r="D477" s="82"/>
      <c r="E477" s="83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</row>
    <row r="478">
      <c r="A478" s="82"/>
      <c r="B478" s="82"/>
      <c r="C478" s="74"/>
      <c r="D478" s="82"/>
      <c r="E478" s="83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</row>
    <row r="479">
      <c r="A479" s="82"/>
      <c r="B479" s="82"/>
      <c r="C479" s="74"/>
      <c r="D479" s="82"/>
      <c r="E479" s="83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</row>
    <row r="480">
      <c r="A480" s="82"/>
      <c r="B480" s="82"/>
      <c r="C480" s="74"/>
      <c r="D480" s="82"/>
      <c r="E480" s="83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</row>
    <row r="481">
      <c r="A481" s="82"/>
      <c r="B481" s="82"/>
      <c r="C481" s="74"/>
      <c r="D481" s="82"/>
      <c r="E481" s="83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</row>
    <row r="482">
      <c r="A482" s="82"/>
      <c r="B482" s="82"/>
      <c r="C482" s="74"/>
      <c r="D482" s="82"/>
      <c r="E482" s="83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</row>
    <row r="483">
      <c r="A483" s="82"/>
      <c r="B483" s="82"/>
      <c r="C483" s="74"/>
      <c r="D483" s="82"/>
      <c r="E483" s="83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</row>
    <row r="484">
      <c r="A484" s="82"/>
      <c r="B484" s="82"/>
      <c r="C484" s="74"/>
      <c r="D484" s="82"/>
      <c r="E484" s="83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</row>
    <row r="485">
      <c r="A485" s="82"/>
      <c r="B485" s="82"/>
      <c r="C485" s="74"/>
      <c r="D485" s="82"/>
      <c r="E485" s="83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</row>
    <row r="486">
      <c r="A486" s="82"/>
      <c r="B486" s="82"/>
      <c r="C486" s="74"/>
      <c r="D486" s="82"/>
      <c r="E486" s="83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</row>
    <row r="487">
      <c r="A487" s="82"/>
      <c r="B487" s="82"/>
      <c r="C487" s="74"/>
      <c r="D487" s="82"/>
      <c r="E487" s="83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</row>
    <row r="488">
      <c r="A488" s="82"/>
      <c r="B488" s="82"/>
      <c r="C488" s="74"/>
      <c r="D488" s="82"/>
      <c r="E488" s="83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</row>
    <row r="489">
      <c r="A489" s="82"/>
      <c r="B489" s="82"/>
      <c r="C489" s="74"/>
      <c r="D489" s="82"/>
      <c r="E489" s="83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</row>
    <row r="490">
      <c r="A490" s="82"/>
      <c r="B490" s="82"/>
      <c r="C490" s="74"/>
      <c r="D490" s="82"/>
      <c r="E490" s="83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</row>
    <row r="491">
      <c r="A491" s="82"/>
      <c r="B491" s="82"/>
      <c r="C491" s="74"/>
      <c r="D491" s="82"/>
      <c r="E491" s="83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</row>
    <row r="492">
      <c r="A492" s="82"/>
      <c r="B492" s="82"/>
      <c r="C492" s="74"/>
      <c r="D492" s="82"/>
      <c r="E492" s="83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</row>
    <row r="493">
      <c r="A493" s="82"/>
      <c r="B493" s="82"/>
      <c r="C493" s="74"/>
      <c r="D493" s="82"/>
      <c r="E493" s="83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</row>
    <row r="494">
      <c r="A494" s="82"/>
      <c r="B494" s="82"/>
      <c r="C494" s="74"/>
      <c r="D494" s="82"/>
      <c r="E494" s="83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</row>
    <row r="495">
      <c r="A495" s="82"/>
      <c r="B495" s="82"/>
      <c r="C495" s="74"/>
      <c r="D495" s="82"/>
      <c r="E495" s="83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</row>
    <row r="496">
      <c r="A496" s="82"/>
      <c r="B496" s="82"/>
      <c r="C496" s="74"/>
      <c r="D496" s="82"/>
      <c r="E496" s="83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</row>
    <row r="497">
      <c r="A497" s="82"/>
      <c r="B497" s="82"/>
      <c r="C497" s="74"/>
      <c r="D497" s="82"/>
      <c r="E497" s="83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</row>
    <row r="498">
      <c r="A498" s="82"/>
      <c r="B498" s="82"/>
      <c r="C498" s="74"/>
      <c r="D498" s="82"/>
      <c r="E498" s="83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</row>
    <row r="499">
      <c r="A499" s="82"/>
      <c r="B499" s="82"/>
      <c r="C499" s="74"/>
      <c r="D499" s="82"/>
      <c r="E499" s="83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</row>
    <row r="500">
      <c r="A500" s="82"/>
      <c r="B500" s="82"/>
      <c r="C500" s="74"/>
      <c r="D500" s="82"/>
      <c r="E500" s="83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</row>
    <row r="501">
      <c r="A501" s="82"/>
      <c r="B501" s="82"/>
      <c r="C501" s="74"/>
      <c r="D501" s="82"/>
      <c r="E501" s="83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</row>
    <row r="502">
      <c r="A502" s="82"/>
      <c r="B502" s="82"/>
      <c r="C502" s="74"/>
      <c r="D502" s="82"/>
      <c r="E502" s="83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</row>
    <row r="503">
      <c r="A503" s="82"/>
      <c r="B503" s="82"/>
      <c r="C503" s="74"/>
      <c r="D503" s="82"/>
      <c r="E503" s="83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</row>
    <row r="504">
      <c r="A504" s="82"/>
      <c r="B504" s="82"/>
      <c r="C504" s="74"/>
      <c r="D504" s="82"/>
      <c r="E504" s="83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</row>
    <row r="505">
      <c r="A505" s="82"/>
      <c r="B505" s="82"/>
      <c r="C505" s="74"/>
      <c r="D505" s="82"/>
      <c r="E505" s="83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</row>
    <row r="506">
      <c r="A506" s="82"/>
      <c r="B506" s="82"/>
      <c r="C506" s="74"/>
      <c r="D506" s="82"/>
      <c r="E506" s="83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</row>
    <row r="507">
      <c r="A507" s="82"/>
      <c r="B507" s="82"/>
      <c r="C507" s="74"/>
      <c r="D507" s="82"/>
      <c r="E507" s="83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</row>
    <row r="508">
      <c r="A508" s="82"/>
      <c r="B508" s="82"/>
      <c r="C508" s="74"/>
      <c r="D508" s="82"/>
      <c r="E508" s="83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</row>
    <row r="509">
      <c r="A509" s="82"/>
      <c r="B509" s="82"/>
      <c r="C509" s="74"/>
      <c r="D509" s="82"/>
      <c r="E509" s="83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</row>
    <row r="510">
      <c r="A510" s="82"/>
      <c r="B510" s="82"/>
      <c r="C510" s="74"/>
      <c r="D510" s="82"/>
      <c r="E510" s="83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</row>
    <row r="511">
      <c r="A511" s="82"/>
      <c r="B511" s="82"/>
      <c r="C511" s="74"/>
      <c r="D511" s="82"/>
      <c r="E511" s="83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</row>
    <row r="512">
      <c r="A512" s="82"/>
      <c r="B512" s="82"/>
      <c r="C512" s="74"/>
      <c r="D512" s="82"/>
      <c r="E512" s="83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</row>
    <row r="513">
      <c r="A513" s="82"/>
      <c r="B513" s="82"/>
      <c r="C513" s="74"/>
      <c r="D513" s="82"/>
      <c r="E513" s="83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</row>
    <row r="514">
      <c r="A514" s="82"/>
      <c r="B514" s="82"/>
      <c r="C514" s="74"/>
      <c r="D514" s="82"/>
      <c r="E514" s="83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</row>
    <row r="515">
      <c r="A515" s="82"/>
      <c r="B515" s="82"/>
      <c r="C515" s="74"/>
      <c r="D515" s="82"/>
      <c r="E515" s="83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</row>
    <row r="516">
      <c r="A516" s="82"/>
      <c r="B516" s="82"/>
      <c r="C516" s="74"/>
      <c r="D516" s="82"/>
      <c r="E516" s="83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</row>
    <row r="517">
      <c r="A517" s="82"/>
      <c r="B517" s="82"/>
      <c r="C517" s="74"/>
      <c r="D517" s="82"/>
      <c r="E517" s="83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</row>
    <row r="518">
      <c r="A518" s="82"/>
      <c r="B518" s="82"/>
      <c r="C518" s="74"/>
      <c r="D518" s="82"/>
      <c r="E518" s="83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</row>
    <row r="519">
      <c r="A519" s="82"/>
      <c r="B519" s="82"/>
      <c r="C519" s="74"/>
      <c r="D519" s="82"/>
      <c r="E519" s="83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</row>
    <row r="520">
      <c r="A520" s="82"/>
      <c r="B520" s="82"/>
      <c r="C520" s="74"/>
      <c r="D520" s="82"/>
      <c r="E520" s="83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</row>
    <row r="521">
      <c r="A521" s="82"/>
      <c r="B521" s="82"/>
      <c r="C521" s="74"/>
      <c r="D521" s="82"/>
      <c r="E521" s="83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</row>
    <row r="522">
      <c r="A522" s="82"/>
      <c r="B522" s="82"/>
      <c r="C522" s="74"/>
      <c r="D522" s="82"/>
      <c r="E522" s="83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</row>
    <row r="523">
      <c r="A523" s="82"/>
      <c r="B523" s="82"/>
      <c r="C523" s="74"/>
      <c r="D523" s="82"/>
      <c r="E523" s="83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</row>
    <row r="524">
      <c r="A524" s="82"/>
      <c r="B524" s="82"/>
      <c r="C524" s="74"/>
      <c r="D524" s="82"/>
      <c r="E524" s="83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</row>
    <row r="525">
      <c r="A525" s="82"/>
      <c r="B525" s="82"/>
      <c r="C525" s="74"/>
      <c r="D525" s="82"/>
      <c r="E525" s="83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</row>
    <row r="526">
      <c r="A526" s="82"/>
      <c r="B526" s="82"/>
      <c r="C526" s="74"/>
      <c r="D526" s="82"/>
      <c r="E526" s="83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</row>
    <row r="527">
      <c r="A527" s="82"/>
      <c r="B527" s="82"/>
      <c r="C527" s="74"/>
      <c r="D527" s="82"/>
      <c r="E527" s="83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</row>
    <row r="528">
      <c r="A528" s="82"/>
      <c r="B528" s="82"/>
      <c r="C528" s="74"/>
      <c r="D528" s="82"/>
      <c r="E528" s="83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</row>
    <row r="529">
      <c r="A529" s="82"/>
      <c r="B529" s="82"/>
      <c r="C529" s="74"/>
      <c r="D529" s="82"/>
      <c r="E529" s="83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</row>
    <row r="530">
      <c r="A530" s="82"/>
      <c r="B530" s="82"/>
      <c r="C530" s="74"/>
      <c r="D530" s="82"/>
      <c r="E530" s="83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</row>
    <row r="531">
      <c r="A531" s="82"/>
      <c r="B531" s="82"/>
      <c r="C531" s="74"/>
      <c r="D531" s="82"/>
      <c r="E531" s="83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</row>
    <row r="532">
      <c r="A532" s="82"/>
      <c r="B532" s="82"/>
      <c r="C532" s="74"/>
      <c r="D532" s="82"/>
      <c r="E532" s="83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</row>
    <row r="533">
      <c r="A533" s="82"/>
      <c r="B533" s="82"/>
      <c r="C533" s="74"/>
      <c r="D533" s="82"/>
      <c r="E533" s="83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</row>
    <row r="534">
      <c r="A534" s="82"/>
      <c r="B534" s="82"/>
      <c r="C534" s="74"/>
      <c r="D534" s="82"/>
      <c r="E534" s="83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</row>
    <row r="535">
      <c r="A535" s="82"/>
      <c r="B535" s="82"/>
      <c r="C535" s="74"/>
      <c r="D535" s="82"/>
      <c r="E535" s="83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</row>
    <row r="536">
      <c r="A536" s="82"/>
      <c r="B536" s="82"/>
      <c r="C536" s="74"/>
      <c r="D536" s="82"/>
      <c r="E536" s="83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</row>
    <row r="537">
      <c r="A537" s="82"/>
      <c r="B537" s="82"/>
      <c r="C537" s="74"/>
      <c r="D537" s="82"/>
      <c r="E537" s="83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</row>
    <row r="538">
      <c r="A538" s="82"/>
      <c r="B538" s="82"/>
      <c r="C538" s="74"/>
      <c r="D538" s="82"/>
      <c r="E538" s="83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</row>
    <row r="539">
      <c r="A539" s="82"/>
      <c r="B539" s="82"/>
      <c r="C539" s="74"/>
      <c r="D539" s="82"/>
      <c r="E539" s="83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</row>
    <row r="540">
      <c r="A540" s="82"/>
      <c r="B540" s="82"/>
      <c r="C540" s="74"/>
      <c r="D540" s="82"/>
      <c r="E540" s="83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</row>
    <row r="541">
      <c r="A541" s="82"/>
      <c r="B541" s="82"/>
      <c r="C541" s="74"/>
      <c r="D541" s="82"/>
      <c r="E541" s="83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</row>
    <row r="542">
      <c r="A542" s="82"/>
      <c r="B542" s="82"/>
      <c r="C542" s="74"/>
      <c r="D542" s="82"/>
      <c r="E542" s="83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</row>
    <row r="543">
      <c r="A543" s="82"/>
      <c r="B543" s="82"/>
      <c r="C543" s="74"/>
      <c r="D543" s="82"/>
      <c r="E543" s="83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</row>
    <row r="544">
      <c r="A544" s="82"/>
      <c r="B544" s="82"/>
      <c r="C544" s="74"/>
      <c r="D544" s="82"/>
      <c r="E544" s="83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</row>
    <row r="545">
      <c r="A545" s="82"/>
      <c r="B545" s="82"/>
      <c r="C545" s="74"/>
      <c r="D545" s="82"/>
      <c r="E545" s="83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</row>
    <row r="546">
      <c r="A546" s="82"/>
      <c r="B546" s="82"/>
      <c r="C546" s="74"/>
      <c r="D546" s="82"/>
      <c r="E546" s="83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</row>
    <row r="547">
      <c r="A547" s="82"/>
      <c r="B547" s="82"/>
      <c r="C547" s="74"/>
      <c r="D547" s="82"/>
      <c r="E547" s="83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</row>
    <row r="548">
      <c r="A548" s="82"/>
      <c r="B548" s="82"/>
      <c r="C548" s="74"/>
      <c r="D548" s="82"/>
      <c r="E548" s="83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</row>
    <row r="549">
      <c r="A549" s="82"/>
      <c r="B549" s="82"/>
      <c r="C549" s="74"/>
      <c r="D549" s="82"/>
      <c r="E549" s="83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</row>
    <row r="550">
      <c r="A550" s="82"/>
      <c r="B550" s="82"/>
      <c r="C550" s="74"/>
      <c r="D550" s="82"/>
      <c r="E550" s="83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</row>
    <row r="551">
      <c r="A551" s="82"/>
      <c r="B551" s="82"/>
      <c r="C551" s="74"/>
      <c r="D551" s="82"/>
      <c r="E551" s="83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</row>
    <row r="552">
      <c r="A552" s="82"/>
      <c r="B552" s="82"/>
      <c r="C552" s="74"/>
      <c r="D552" s="82"/>
      <c r="E552" s="83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</row>
    <row r="553">
      <c r="A553" s="82"/>
      <c r="B553" s="82"/>
      <c r="C553" s="74"/>
      <c r="D553" s="82"/>
      <c r="E553" s="83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</row>
    <row r="554">
      <c r="A554" s="82"/>
      <c r="B554" s="82"/>
      <c r="C554" s="74"/>
      <c r="D554" s="82"/>
      <c r="E554" s="83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</row>
    <row r="555">
      <c r="A555" s="82"/>
      <c r="B555" s="82"/>
      <c r="C555" s="74"/>
      <c r="D555" s="82"/>
      <c r="E555" s="83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</row>
    <row r="556">
      <c r="A556" s="82"/>
      <c r="B556" s="82"/>
      <c r="C556" s="74"/>
      <c r="D556" s="82"/>
      <c r="E556" s="83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</row>
    <row r="557">
      <c r="A557" s="82"/>
      <c r="B557" s="82"/>
      <c r="C557" s="74"/>
      <c r="D557" s="82"/>
      <c r="E557" s="83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</row>
    <row r="558">
      <c r="A558" s="82"/>
      <c r="B558" s="82"/>
      <c r="C558" s="74"/>
      <c r="D558" s="82"/>
      <c r="E558" s="83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</row>
    <row r="559">
      <c r="A559" s="82"/>
      <c r="B559" s="82"/>
      <c r="C559" s="74"/>
      <c r="D559" s="82"/>
      <c r="E559" s="83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</row>
    <row r="560">
      <c r="A560" s="82"/>
      <c r="B560" s="82"/>
      <c r="C560" s="74"/>
      <c r="D560" s="82"/>
      <c r="E560" s="83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</row>
    <row r="561">
      <c r="A561" s="82"/>
      <c r="B561" s="82"/>
      <c r="C561" s="74"/>
      <c r="D561" s="82"/>
      <c r="E561" s="83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</row>
    <row r="562">
      <c r="A562" s="82"/>
      <c r="B562" s="82"/>
      <c r="C562" s="74"/>
      <c r="D562" s="82"/>
      <c r="E562" s="83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</row>
    <row r="563">
      <c r="A563" s="82"/>
      <c r="B563" s="82"/>
      <c r="C563" s="74"/>
      <c r="D563" s="82"/>
      <c r="E563" s="83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</row>
    <row r="564">
      <c r="A564" s="82"/>
      <c r="B564" s="82"/>
      <c r="C564" s="74"/>
      <c r="D564" s="82"/>
      <c r="E564" s="83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</row>
    <row r="565">
      <c r="A565" s="82"/>
      <c r="B565" s="82"/>
      <c r="C565" s="74"/>
      <c r="D565" s="82"/>
      <c r="E565" s="83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</row>
    <row r="566">
      <c r="A566" s="82"/>
      <c r="B566" s="82"/>
      <c r="C566" s="74"/>
      <c r="D566" s="82"/>
      <c r="E566" s="83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</row>
    <row r="567">
      <c r="A567" s="82"/>
      <c r="B567" s="82"/>
      <c r="C567" s="74"/>
      <c r="D567" s="82"/>
      <c r="E567" s="83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</row>
    <row r="568">
      <c r="A568" s="82"/>
      <c r="B568" s="82"/>
      <c r="C568" s="74"/>
      <c r="D568" s="82"/>
      <c r="E568" s="83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</row>
    <row r="569">
      <c r="A569" s="82"/>
      <c r="B569" s="82"/>
      <c r="C569" s="74"/>
      <c r="D569" s="82"/>
      <c r="E569" s="83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</row>
    <row r="570">
      <c r="A570" s="82"/>
      <c r="B570" s="82"/>
      <c r="C570" s="74"/>
      <c r="D570" s="82"/>
      <c r="E570" s="83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</row>
    <row r="571">
      <c r="A571" s="82"/>
      <c r="B571" s="82"/>
      <c r="C571" s="74"/>
      <c r="D571" s="82"/>
      <c r="E571" s="83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</row>
    <row r="572">
      <c r="A572" s="82"/>
      <c r="B572" s="82"/>
      <c r="C572" s="74"/>
      <c r="D572" s="82"/>
      <c r="E572" s="83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</row>
    <row r="573">
      <c r="A573" s="82"/>
      <c r="B573" s="82"/>
      <c r="C573" s="74"/>
      <c r="D573" s="82"/>
      <c r="E573" s="83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</row>
    <row r="574">
      <c r="A574" s="82"/>
      <c r="B574" s="82"/>
      <c r="C574" s="74"/>
      <c r="D574" s="82"/>
      <c r="E574" s="83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</row>
    <row r="575">
      <c r="A575" s="82"/>
      <c r="B575" s="82"/>
      <c r="C575" s="74"/>
      <c r="D575" s="82"/>
      <c r="E575" s="83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</row>
    <row r="576">
      <c r="A576" s="82"/>
      <c r="B576" s="82"/>
      <c r="C576" s="74"/>
      <c r="D576" s="82"/>
      <c r="E576" s="83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</row>
    <row r="577">
      <c r="A577" s="82"/>
      <c r="B577" s="82"/>
      <c r="C577" s="74"/>
      <c r="D577" s="82"/>
      <c r="E577" s="83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</row>
    <row r="578">
      <c r="A578" s="82"/>
      <c r="B578" s="82"/>
      <c r="C578" s="74"/>
      <c r="D578" s="82"/>
      <c r="E578" s="83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</row>
    <row r="579">
      <c r="A579" s="82"/>
      <c r="B579" s="82"/>
      <c r="C579" s="74"/>
      <c r="D579" s="82"/>
      <c r="E579" s="83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</row>
    <row r="580">
      <c r="A580" s="82"/>
      <c r="B580" s="82"/>
      <c r="C580" s="74"/>
      <c r="D580" s="82"/>
      <c r="E580" s="83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</row>
    <row r="581">
      <c r="A581" s="82"/>
      <c r="B581" s="82"/>
      <c r="C581" s="74"/>
      <c r="D581" s="82"/>
      <c r="E581" s="83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</row>
    <row r="582">
      <c r="A582" s="82"/>
      <c r="B582" s="82"/>
      <c r="C582" s="74"/>
      <c r="D582" s="82"/>
      <c r="E582" s="83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</row>
    <row r="583">
      <c r="A583" s="82"/>
      <c r="B583" s="82"/>
      <c r="C583" s="74"/>
      <c r="D583" s="82"/>
      <c r="E583" s="83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</row>
    <row r="584">
      <c r="A584" s="82"/>
      <c r="B584" s="82"/>
      <c r="C584" s="74"/>
      <c r="D584" s="82"/>
      <c r="E584" s="83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</row>
    <row r="585">
      <c r="A585" s="82"/>
      <c r="B585" s="82"/>
      <c r="C585" s="74"/>
      <c r="D585" s="82"/>
      <c r="E585" s="83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</row>
    <row r="586">
      <c r="A586" s="82"/>
      <c r="B586" s="82"/>
      <c r="C586" s="74"/>
      <c r="D586" s="82"/>
      <c r="E586" s="83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</row>
    <row r="587">
      <c r="A587" s="82"/>
      <c r="B587" s="82"/>
      <c r="C587" s="74"/>
      <c r="D587" s="82"/>
      <c r="E587" s="83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</row>
    <row r="588">
      <c r="A588" s="82"/>
      <c r="B588" s="82"/>
      <c r="C588" s="74"/>
      <c r="D588" s="82"/>
      <c r="E588" s="83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</row>
    <row r="589">
      <c r="A589" s="82"/>
      <c r="B589" s="82"/>
      <c r="C589" s="74"/>
      <c r="D589" s="82"/>
      <c r="E589" s="83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</row>
    <row r="590">
      <c r="A590" s="82"/>
      <c r="B590" s="82"/>
      <c r="C590" s="74"/>
      <c r="D590" s="82"/>
      <c r="E590" s="83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</row>
    <row r="591">
      <c r="A591" s="82"/>
      <c r="B591" s="82"/>
      <c r="C591" s="74"/>
      <c r="D591" s="82"/>
      <c r="E591" s="83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</row>
    <row r="592">
      <c r="A592" s="82"/>
      <c r="B592" s="82"/>
      <c r="C592" s="74"/>
      <c r="D592" s="82"/>
      <c r="E592" s="83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</row>
    <row r="593">
      <c r="A593" s="82"/>
      <c r="B593" s="82"/>
      <c r="C593" s="74"/>
      <c r="D593" s="82"/>
      <c r="E593" s="83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</row>
    <row r="594">
      <c r="A594" s="82"/>
      <c r="B594" s="82"/>
      <c r="C594" s="74"/>
      <c r="D594" s="82"/>
      <c r="E594" s="83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</row>
    <row r="595">
      <c r="A595" s="82"/>
      <c r="B595" s="82"/>
      <c r="C595" s="74"/>
      <c r="D595" s="82"/>
      <c r="E595" s="83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</row>
    <row r="596">
      <c r="A596" s="82"/>
      <c r="B596" s="82"/>
      <c r="C596" s="74"/>
      <c r="D596" s="82"/>
      <c r="E596" s="83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</row>
    <row r="597">
      <c r="A597" s="82"/>
      <c r="B597" s="82"/>
      <c r="C597" s="74"/>
      <c r="D597" s="82"/>
      <c r="E597" s="83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</row>
    <row r="598">
      <c r="A598" s="82"/>
      <c r="B598" s="82"/>
      <c r="C598" s="74"/>
      <c r="D598" s="82"/>
      <c r="E598" s="83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</row>
    <row r="599">
      <c r="A599" s="82"/>
      <c r="B599" s="82"/>
      <c r="C599" s="74"/>
      <c r="D599" s="82"/>
      <c r="E599" s="83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</row>
    <row r="600">
      <c r="A600" s="82"/>
      <c r="B600" s="82"/>
      <c r="C600" s="74"/>
      <c r="D600" s="82"/>
      <c r="E600" s="83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</row>
    <row r="601">
      <c r="A601" s="82"/>
      <c r="B601" s="82"/>
      <c r="C601" s="74"/>
      <c r="D601" s="82"/>
      <c r="E601" s="83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</row>
    <row r="602">
      <c r="A602" s="82"/>
      <c r="B602" s="82"/>
      <c r="C602" s="74"/>
      <c r="D602" s="82"/>
      <c r="E602" s="83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</row>
    <row r="603">
      <c r="A603" s="82"/>
      <c r="B603" s="82"/>
      <c r="C603" s="74"/>
      <c r="D603" s="82"/>
      <c r="E603" s="83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</row>
    <row r="604">
      <c r="A604" s="82"/>
      <c r="B604" s="82"/>
      <c r="C604" s="74"/>
      <c r="D604" s="82"/>
      <c r="E604" s="83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</row>
    <row r="605">
      <c r="A605" s="82"/>
      <c r="B605" s="82"/>
      <c r="C605" s="74"/>
      <c r="D605" s="82"/>
      <c r="E605" s="83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</row>
    <row r="606">
      <c r="A606" s="82"/>
      <c r="B606" s="82"/>
      <c r="C606" s="74"/>
      <c r="D606" s="82"/>
      <c r="E606" s="83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</row>
    <row r="607">
      <c r="A607" s="82"/>
      <c r="B607" s="82"/>
      <c r="C607" s="74"/>
      <c r="D607" s="82"/>
      <c r="E607" s="83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</row>
    <row r="608">
      <c r="A608" s="82"/>
      <c r="B608" s="82"/>
      <c r="C608" s="74"/>
      <c r="D608" s="82"/>
      <c r="E608" s="83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</row>
    <row r="609">
      <c r="A609" s="82"/>
      <c r="B609" s="82"/>
      <c r="C609" s="74"/>
      <c r="D609" s="82"/>
      <c r="E609" s="83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</row>
    <row r="610">
      <c r="A610" s="82"/>
      <c r="B610" s="82"/>
      <c r="C610" s="74"/>
      <c r="D610" s="82"/>
      <c r="E610" s="83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</row>
    <row r="611">
      <c r="A611" s="82"/>
      <c r="B611" s="82"/>
      <c r="C611" s="74"/>
      <c r="D611" s="82"/>
      <c r="E611" s="83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</row>
    <row r="612">
      <c r="A612" s="82"/>
      <c r="B612" s="82"/>
      <c r="C612" s="74"/>
      <c r="D612" s="82"/>
      <c r="E612" s="83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</row>
    <row r="613">
      <c r="A613" s="82"/>
      <c r="B613" s="82"/>
      <c r="C613" s="74"/>
      <c r="D613" s="82"/>
      <c r="E613" s="83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</row>
    <row r="614">
      <c r="A614" s="82"/>
      <c r="B614" s="82"/>
      <c r="C614" s="74"/>
      <c r="D614" s="82"/>
      <c r="E614" s="83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</row>
    <row r="615">
      <c r="A615" s="82"/>
      <c r="B615" s="82"/>
      <c r="C615" s="74"/>
      <c r="D615" s="82"/>
      <c r="E615" s="83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</row>
    <row r="616">
      <c r="A616" s="82"/>
      <c r="B616" s="82"/>
      <c r="C616" s="74"/>
      <c r="D616" s="82"/>
      <c r="E616" s="83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</row>
    <row r="617">
      <c r="A617" s="82"/>
      <c r="B617" s="82"/>
      <c r="C617" s="74"/>
      <c r="D617" s="82"/>
      <c r="E617" s="83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</row>
    <row r="618">
      <c r="A618" s="82"/>
      <c r="B618" s="82"/>
      <c r="C618" s="74"/>
      <c r="D618" s="82"/>
      <c r="E618" s="83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</row>
    <row r="619">
      <c r="A619" s="82"/>
      <c r="B619" s="82"/>
      <c r="C619" s="74"/>
      <c r="D619" s="82"/>
      <c r="E619" s="83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</row>
    <row r="620">
      <c r="A620" s="82"/>
      <c r="B620" s="82"/>
      <c r="C620" s="74"/>
      <c r="D620" s="82"/>
      <c r="E620" s="83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</row>
    <row r="621">
      <c r="A621" s="82"/>
      <c r="B621" s="82"/>
      <c r="C621" s="74"/>
      <c r="D621" s="82"/>
      <c r="E621" s="83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</row>
    <row r="622">
      <c r="A622" s="82"/>
      <c r="B622" s="82"/>
      <c r="C622" s="74"/>
      <c r="D622" s="82"/>
      <c r="E622" s="83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</row>
    <row r="623">
      <c r="A623" s="82"/>
      <c r="B623" s="82"/>
      <c r="C623" s="74"/>
      <c r="D623" s="82"/>
      <c r="E623" s="83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</row>
    <row r="624">
      <c r="A624" s="82"/>
      <c r="B624" s="82"/>
      <c r="C624" s="74"/>
      <c r="D624" s="82"/>
      <c r="E624" s="83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</row>
    <row r="625">
      <c r="A625" s="82"/>
      <c r="B625" s="82"/>
      <c r="C625" s="74"/>
      <c r="D625" s="82"/>
      <c r="E625" s="83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</row>
    <row r="626">
      <c r="A626" s="82"/>
      <c r="B626" s="82"/>
      <c r="C626" s="74"/>
      <c r="D626" s="82"/>
      <c r="E626" s="83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</row>
    <row r="627">
      <c r="A627" s="82"/>
      <c r="B627" s="82"/>
      <c r="C627" s="74"/>
      <c r="D627" s="82"/>
      <c r="E627" s="83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</row>
    <row r="628">
      <c r="A628" s="82"/>
      <c r="B628" s="82"/>
      <c r="C628" s="74"/>
      <c r="D628" s="82"/>
      <c r="E628" s="83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</row>
    <row r="629">
      <c r="A629" s="82"/>
      <c r="B629" s="82"/>
      <c r="C629" s="74"/>
      <c r="D629" s="82"/>
      <c r="E629" s="83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</row>
    <row r="630">
      <c r="A630" s="82"/>
      <c r="B630" s="82"/>
      <c r="C630" s="74"/>
      <c r="D630" s="82"/>
      <c r="E630" s="83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</row>
    <row r="631">
      <c r="A631" s="82"/>
      <c r="B631" s="82"/>
      <c r="C631" s="74"/>
      <c r="D631" s="82"/>
      <c r="E631" s="83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</row>
    <row r="632">
      <c r="A632" s="82"/>
      <c r="B632" s="82"/>
      <c r="C632" s="74"/>
      <c r="D632" s="82"/>
      <c r="E632" s="83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</row>
    <row r="633">
      <c r="A633" s="82"/>
      <c r="B633" s="82"/>
      <c r="C633" s="74"/>
      <c r="D633" s="82"/>
      <c r="E633" s="83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</row>
    <row r="634">
      <c r="A634" s="82"/>
      <c r="B634" s="82"/>
      <c r="C634" s="74"/>
      <c r="D634" s="82"/>
      <c r="E634" s="83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</row>
    <row r="635">
      <c r="A635" s="82"/>
      <c r="B635" s="82"/>
      <c r="C635" s="74"/>
      <c r="D635" s="82"/>
      <c r="E635" s="83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</row>
    <row r="636">
      <c r="A636" s="82"/>
      <c r="B636" s="82"/>
      <c r="C636" s="74"/>
      <c r="D636" s="82"/>
      <c r="E636" s="83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</row>
    <row r="637">
      <c r="A637" s="82"/>
      <c r="B637" s="82"/>
      <c r="C637" s="74"/>
      <c r="D637" s="82"/>
      <c r="E637" s="83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</row>
    <row r="638">
      <c r="A638" s="82"/>
      <c r="B638" s="82"/>
      <c r="C638" s="74"/>
      <c r="D638" s="82"/>
      <c r="E638" s="83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</row>
    <row r="639">
      <c r="A639" s="82"/>
      <c r="B639" s="82"/>
      <c r="C639" s="74"/>
      <c r="D639" s="82"/>
      <c r="E639" s="83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</row>
    <row r="640">
      <c r="A640" s="82"/>
      <c r="B640" s="82"/>
      <c r="C640" s="74"/>
      <c r="D640" s="82"/>
      <c r="E640" s="83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</row>
    <row r="641">
      <c r="A641" s="82"/>
      <c r="B641" s="82"/>
      <c r="C641" s="74"/>
      <c r="D641" s="82"/>
      <c r="E641" s="83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</row>
    <row r="642">
      <c r="A642" s="82"/>
      <c r="B642" s="82"/>
      <c r="C642" s="74"/>
      <c r="D642" s="82"/>
      <c r="E642" s="83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</row>
    <row r="643">
      <c r="A643" s="82"/>
      <c r="B643" s="82"/>
      <c r="C643" s="74"/>
      <c r="D643" s="82"/>
      <c r="E643" s="83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</row>
    <row r="644">
      <c r="A644" s="82"/>
      <c r="B644" s="82"/>
      <c r="C644" s="74"/>
      <c r="D644" s="82"/>
      <c r="E644" s="83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</row>
    <row r="645">
      <c r="A645" s="82"/>
      <c r="B645" s="82"/>
      <c r="C645" s="74"/>
      <c r="D645" s="82"/>
      <c r="E645" s="83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</row>
    <row r="646">
      <c r="A646" s="82"/>
      <c r="B646" s="82"/>
      <c r="C646" s="74"/>
      <c r="D646" s="82"/>
      <c r="E646" s="83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</row>
    <row r="647">
      <c r="A647" s="82"/>
      <c r="B647" s="82"/>
      <c r="C647" s="74"/>
      <c r="D647" s="82"/>
      <c r="E647" s="83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</row>
    <row r="648">
      <c r="A648" s="82"/>
      <c r="B648" s="82"/>
      <c r="C648" s="74"/>
      <c r="D648" s="82"/>
      <c r="E648" s="83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</row>
    <row r="649">
      <c r="A649" s="82"/>
      <c r="B649" s="82"/>
      <c r="C649" s="74"/>
      <c r="D649" s="82"/>
      <c r="E649" s="83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</row>
    <row r="650">
      <c r="A650" s="82"/>
      <c r="B650" s="82"/>
      <c r="C650" s="74"/>
      <c r="D650" s="82"/>
      <c r="E650" s="83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</row>
    <row r="651">
      <c r="A651" s="82"/>
      <c r="B651" s="82"/>
      <c r="C651" s="74"/>
      <c r="D651" s="82"/>
      <c r="E651" s="83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</row>
    <row r="652">
      <c r="A652" s="82"/>
      <c r="B652" s="82"/>
      <c r="C652" s="74"/>
      <c r="D652" s="82"/>
      <c r="E652" s="83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</row>
    <row r="653">
      <c r="A653" s="82"/>
      <c r="B653" s="82"/>
      <c r="C653" s="74"/>
      <c r="D653" s="82"/>
      <c r="E653" s="83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</row>
    <row r="654">
      <c r="A654" s="82"/>
      <c r="B654" s="82"/>
      <c r="C654" s="74"/>
      <c r="D654" s="82"/>
      <c r="E654" s="83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</row>
    <row r="655">
      <c r="A655" s="82"/>
      <c r="B655" s="82"/>
      <c r="C655" s="74"/>
      <c r="D655" s="82"/>
      <c r="E655" s="83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</row>
    <row r="656">
      <c r="A656" s="82"/>
      <c r="B656" s="82"/>
      <c r="C656" s="74"/>
      <c r="D656" s="82"/>
      <c r="E656" s="83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</row>
    <row r="657">
      <c r="A657" s="82"/>
      <c r="B657" s="82"/>
      <c r="C657" s="74"/>
      <c r="D657" s="82"/>
      <c r="E657" s="83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</row>
    <row r="658">
      <c r="A658" s="82"/>
      <c r="B658" s="82"/>
      <c r="C658" s="74"/>
      <c r="D658" s="82"/>
      <c r="E658" s="83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</row>
    <row r="659">
      <c r="A659" s="82"/>
      <c r="B659" s="82"/>
      <c r="C659" s="74"/>
      <c r="D659" s="82"/>
      <c r="E659" s="83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</row>
    <row r="660">
      <c r="A660" s="82"/>
      <c r="B660" s="82"/>
      <c r="C660" s="74"/>
      <c r="D660" s="82"/>
      <c r="E660" s="83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</row>
    <row r="661">
      <c r="A661" s="82"/>
      <c r="B661" s="82"/>
      <c r="C661" s="74"/>
      <c r="D661" s="82"/>
      <c r="E661" s="83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</row>
    <row r="662">
      <c r="A662" s="82"/>
      <c r="B662" s="82"/>
      <c r="C662" s="74"/>
      <c r="D662" s="82"/>
      <c r="E662" s="83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</row>
    <row r="663">
      <c r="A663" s="82"/>
      <c r="B663" s="82"/>
      <c r="C663" s="74"/>
      <c r="D663" s="82"/>
      <c r="E663" s="83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</row>
    <row r="664">
      <c r="A664" s="82"/>
      <c r="B664" s="82"/>
      <c r="C664" s="74"/>
      <c r="D664" s="82"/>
      <c r="E664" s="83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</row>
    <row r="665">
      <c r="A665" s="82"/>
      <c r="B665" s="82"/>
      <c r="C665" s="74"/>
      <c r="D665" s="82"/>
      <c r="E665" s="83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</row>
    <row r="666">
      <c r="A666" s="82"/>
      <c r="B666" s="82"/>
      <c r="C666" s="74"/>
      <c r="D666" s="82"/>
      <c r="E666" s="83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</row>
    <row r="667">
      <c r="A667" s="82"/>
      <c r="B667" s="82"/>
      <c r="C667" s="74"/>
      <c r="D667" s="82"/>
      <c r="E667" s="83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</row>
    <row r="668">
      <c r="A668" s="82"/>
      <c r="B668" s="82"/>
      <c r="C668" s="74"/>
      <c r="D668" s="82"/>
      <c r="E668" s="83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</row>
    <row r="669">
      <c r="A669" s="82"/>
      <c r="B669" s="82"/>
      <c r="C669" s="74"/>
      <c r="D669" s="82"/>
      <c r="E669" s="83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</row>
    <row r="670">
      <c r="A670" s="82"/>
      <c r="B670" s="82"/>
      <c r="C670" s="74"/>
      <c r="D670" s="82"/>
      <c r="E670" s="83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</row>
    <row r="671">
      <c r="A671" s="82"/>
      <c r="B671" s="82"/>
      <c r="C671" s="74"/>
      <c r="D671" s="82"/>
      <c r="E671" s="83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</row>
    <row r="672">
      <c r="A672" s="82"/>
      <c r="B672" s="82"/>
      <c r="C672" s="74"/>
      <c r="D672" s="82"/>
      <c r="E672" s="83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</row>
    <row r="673">
      <c r="A673" s="82"/>
      <c r="B673" s="82"/>
      <c r="C673" s="74"/>
      <c r="D673" s="82"/>
      <c r="E673" s="83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</row>
    <row r="674">
      <c r="A674" s="82"/>
      <c r="B674" s="82"/>
      <c r="C674" s="74"/>
      <c r="D674" s="82"/>
      <c r="E674" s="83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</row>
    <row r="675">
      <c r="A675" s="82"/>
      <c r="B675" s="82"/>
      <c r="C675" s="74"/>
      <c r="D675" s="82"/>
      <c r="E675" s="83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</row>
    <row r="676">
      <c r="A676" s="82"/>
      <c r="B676" s="82"/>
      <c r="C676" s="74"/>
      <c r="D676" s="82"/>
      <c r="E676" s="83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</row>
    <row r="677">
      <c r="A677" s="82"/>
      <c r="B677" s="82"/>
      <c r="C677" s="74"/>
      <c r="D677" s="82"/>
      <c r="E677" s="83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</row>
    <row r="678">
      <c r="A678" s="82"/>
      <c r="B678" s="82"/>
      <c r="C678" s="74"/>
      <c r="D678" s="82"/>
      <c r="E678" s="83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</row>
    <row r="679">
      <c r="A679" s="82"/>
      <c r="B679" s="82"/>
      <c r="C679" s="74"/>
      <c r="D679" s="82"/>
      <c r="E679" s="83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</row>
    <row r="680">
      <c r="A680" s="82"/>
      <c r="B680" s="82"/>
      <c r="C680" s="74"/>
      <c r="D680" s="82"/>
      <c r="E680" s="83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</row>
    <row r="681">
      <c r="A681" s="82"/>
      <c r="B681" s="82"/>
      <c r="C681" s="74"/>
      <c r="D681" s="82"/>
      <c r="E681" s="83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</row>
    <row r="682">
      <c r="A682" s="82"/>
      <c r="B682" s="82"/>
      <c r="C682" s="74"/>
      <c r="D682" s="82"/>
      <c r="E682" s="83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</row>
    <row r="683">
      <c r="A683" s="82"/>
      <c r="B683" s="82"/>
      <c r="C683" s="74"/>
      <c r="D683" s="82"/>
      <c r="E683" s="83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</row>
    <row r="684">
      <c r="A684" s="82"/>
      <c r="B684" s="82"/>
      <c r="C684" s="74"/>
      <c r="D684" s="82"/>
      <c r="E684" s="83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</row>
    <row r="685">
      <c r="A685" s="82"/>
      <c r="B685" s="82"/>
      <c r="C685" s="74"/>
      <c r="D685" s="82"/>
      <c r="E685" s="83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</row>
    <row r="686">
      <c r="A686" s="82"/>
      <c r="B686" s="82"/>
      <c r="C686" s="74"/>
      <c r="D686" s="82"/>
      <c r="E686" s="83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</row>
    <row r="687">
      <c r="A687" s="82"/>
      <c r="B687" s="82"/>
      <c r="C687" s="74"/>
      <c r="D687" s="82"/>
      <c r="E687" s="83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</row>
    <row r="688">
      <c r="A688" s="82"/>
      <c r="B688" s="82"/>
      <c r="C688" s="74"/>
      <c r="D688" s="82"/>
      <c r="E688" s="83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</row>
    <row r="689">
      <c r="A689" s="82"/>
      <c r="B689" s="82"/>
      <c r="C689" s="74"/>
      <c r="D689" s="82"/>
      <c r="E689" s="83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</row>
    <row r="690">
      <c r="A690" s="82"/>
      <c r="B690" s="82"/>
      <c r="C690" s="74"/>
      <c r="D690" s="82"/>
      <c r="E690" s="83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</row>
    <row r="691">
      <c r="A691" s="82"/>
      <c r="B691" s="82"/>
      <c r="C691" s="74"/>
      <c r="D691" s="82"/>
      <c r="E691" s="83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</row>
    <row r="692">
      <c r="A692" s="82"/>
      <c r="B692" s="82"/>
      <c r="C692" s="74"/>
      <c r="D692" s="82"/>
      <c r="E692" s="83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</row>
    <row r="693">
      <c r="A693" s="82"/>
      <c r="B693" s="82"/>
      <c r="C693" s="74"/>
      <c r="D693" s="82"/>
      <c r="E693" s="83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</row>
    <row r="694">
      <c r="A694" s="82"/>
      <c r="B694" s="82"/>
      <c r="C694" s="74"/>
      <c r="D694" s="82"/>
      <c r="E694" s="83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</row>
    <row r="695">
      <c r="A695" s="82"/>
      <c r="B695" s="82"/>
      <c r="C695" s="74"/>
      <c r="D695" s="82"/>
      <c r="E695" s="83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</row>
    <row r="696">
      <c r="A696" s="82"/>
      <c r="B696" s="82"/>
      <c r="C696" s="74"/>
      <c r="D696" s="82"/>
      <c r="E696" s="83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</row>
    <row r="697">
      <c r="A697" s="82"/>
      <c r="B697" s="82"/>
      <c r="C697" s="74"/>
      <c r="D697" s="82"/>
      <c r="E697" s="83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</row>
    <row r="698">
      <c r="A698" s="82"/>
      <c r="B698" s="82"/>
      <c r="C698" s="74"/>
      <c r="D698" s="82"/>
      <c r="E698" s="83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</row>
    <row r="699">
      <c r="A699" s="82"/>
      <c r="B699" s="82"/>
      <c r="C699" s="74"/>
      <c r="D699" s="82"/>
      <c r="E699" s="83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</row>
    <row r="700">
      <c r="A700" s="82"/>
      <c r="B700" s="82"/>
      <c r="C700" s="74"/>
      <c r="D700" s="82"/>
      <c r="E700" s="83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</row>
    <row r="701">
      <c r="A701" s="82"/>
      <c r="B701" s="82"/>
      <c r="C701" s="74"/>
      <c r="D701" s="82"/>
      <c r="E701" s="83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</row>
    <row r="702">
      <c r="A702" s="82"/>
      <c r="B702" s="82"/>
      <c r="C702" s="74"/>
      <c r="D702" s="82"/>
      <c r="E702" s="83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</row>
    <row r="703">
      <c r="A703" s="82"/>
      <c r="B703" s="82"/>
      <c r="C703" s="74"/>
      <c r="D703" s="82"/>
      <c r="E703" s="83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</row>
    <row r="704">
      <c r="A704" s="82"/>
      <c r="B704" s="82"/>
      <c r="C704" s="74"/>
      <c r="D704" s="82"/>
      <c r="E704" s="83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</row>
    <row r="705">
      <c r="A705" s="82"/>
      <c r="B705" s="82"/>
      <c r="C705" s="74"/>
      <c r="D705" s="82"/>
      <c r="E705" s="83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</row>
    <row r="706">
      <c r="A706" s="82"/>
      <c r="B706" s="82"/>
      <c r="C706" s="74"/>
      <c r="D706" s="82"/>
      <c r="E706" s="83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</row>
    <row r="707">
      <c r="A707" s="82"/>
      <c r="B707" s="82"/>
      <c r="C707" s="74"/>
      <c r="D707" s="82"/>
      <c r="E707" s="83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</row>
    <row r="708">
      <c r="A708" s="82"/>
      <c r="B708" s="82"/>
      <c r="C708" s="74"/>
      <c r="D708" s="82"/>
      <c r="E708" s="83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</row>
    <row r="709">
      <c r="A709" s="82"/>
      <c r="B709" s="82"/>
      <c r="C709" s="74"/>
      <c r="D709" s="82"/>
      <c r="E709" s="83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</row>
    <row r="710">
      <c r="A710" s="82"/>
      <c r="B710" s="82"/>
      <c r="C710" s="74"/>
      <c r="D710" s="82"/>
      <c r="E710" s="83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</row>
    <row r="711">
      <c r="A711" s="82"/>
      <c r="B711" s="82"/>
      <c r="C711" s="74"/>
      <c r="D711" s="82"/>
      <c r="E711" s="83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</row>
    <row r="712">
      <c r="A712" s="82"/>
      <c r="B712" s="82"/>
      <c r="C712" s="74"/>
      <c r="D712" s="82"/>
      <c r="E712" s="83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</row>
    <row r="713">
      <c r="A713" s="82"/>
      <c r="B713" s="82"/>
      <c r="C713" s="74"/>
      <c r="D713" s="82"/>
      <c r="E713" s="83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</row>
    <row r="714">
      <c r="A714" s="82"/>
      <c r="B714" s="82"/>
      <c r="C714" s="74"/>
      <c r="D714" s="82"/>
      <c r="E714" s="83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</row>
    <row r="715">
      <c r="A715" s="82"/>
      <c r="B715" s="82"/>
      <c r="C715" s="74"/>
      <c r="D715" s="82"/>
      <c r="E715" s="83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</row>
    <row r="716">
      <c r="A716" s="82"/>
      <c r="B716" s="82"/>
      <c r="C716" s="74"/>
      <c r="D716" s="82"/>
      <c r="E716" s="83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</row>
    <row r="717">
      <c r="A717" s="82"/>
      <c r="B717" s="82"/>
      <c r="C717" s="74"/>
      <c r="D717" s="82"/>
      <c r="E717" s="83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</row>
    <row r="718">
      <c r="A718" s="82"/>
      <c r="B718" s="82"/>
      <c r="C718" s="74"/>
      <c r="D718" s="82"/>
      <c r="E718" s="83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</row>
    <row r="719">
      <c r="A719" s="82"/>
      <c r="B719" s="82"/>
      <c r="C719" s="74"/>
      <c r="D719" s="82"/>
      <c r="E719" s="83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</row>
    <row r="720">
      <c r="A720" s="82"/>
      <c r="B720" s="82"/>
      <c r="C720" s="74"/>
      <c r="D720" s="82"/>
      <c r="E720" s="83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</row>
    <row r="721">
      <c r="A721" s="82"/>
      <c r="B721" s="82"/>
      <c r="C721" s="74"/>
      <c r="D721" s="82"/>
      <c r="E721" s="83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</row>
    <row r="722">
      <c r="A722" s="82"/>
      <c r="B722" s="82"/>
      <c r="C722" s="74"/>
      <c r="D722" s="82"/>
      <c r="E722" s="83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</row>
    <row r="723">
      <c r="A723" s="82"/>
      <c r="B723" s="82"/>
      <c r="C723" s="74"/>
      <c r="D723" s="82"/>
      <c r="E723" s="83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</row>
    <row r="724">
      <c r="A724" s="82"/>
      <c r="B724" s="82"/>
      <c r="C724" s="74"/>
      <c r="D724" s="82"/>
      <c r="E724" s="83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</row>
    <row r="725">
      <c r="A725" s="82"/>
      <c r="B725" s="82"/>
      <c r="C725" s="74"/>
      <c r="D725" s="82"/>
      <c r="E725" s="83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</row>
    <row r="726">
      <c r="A726" s="82"/>
      <c r="B726" s="82"/>
      <c r="C726" s="74"/>
      <c r="D726" s="82"/>
      <c r="E726" s="83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</row>
    <row r="727">
      <c r="A727" s="82"/>
      <c r="B727" s="82"/>
      <c r="C727" s="74"/>
      <c r="D727" s="82"/>
      <c r="E727" s="83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</row>
    <row r="728">
      <c r="A728" s="82"/>
      <c r="B728" s="82"/>
      <c r="C728" s="74"/>
      <c r="D728" s="82"/>
      <c r="E728" s="83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</row>
    <row r="729">
      <c r="A729" s="82"/>
      <c r="B729" s="82"/>
      <c r="C729" s="74"/>
      <c r="D729" s="82"/>
      <c r="E729" s="83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</row>
    <row r="730">
      <c r="A730" s="82"/>
      <c r="B730" s="82"/>
      <c r="C730" s="74"/>
      <c r="D730" s="82"/>
      <c r="E730" s="83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</row>
    <row r="731">
      <c r="A731" s="82"/>
      <c r="B731" s="82"/>
      <c r="C731" s="74"/>
      <c r="D731" s="82"/>
      <c r="E731" s="83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</row>
    <row r="732">
      <c r="A732" s="82"/>
      <c r="B732" s="82"/>
      <c r="C732" s="74"/>
      <c r="D732" s="82"/>
      <c r="E732" s="83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</row>
    <row r="733">
      <c r="A733" s="82"/>
      <c r="B733" s="82"/>
      <c r="C733" s="74"/>
      <c r="D733" s="82"/>
      <c r="E733" s="83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</row>
    <row r="734">
      <c r="A734" s="82"/>
      <c r="B734" s="82"/>
      <c r="C734" s="74"/>
      <c r="D734" s="82"/>
      <c r="E734" s="83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</row>
    <row r="735">
      <c r="A735" s="82"/>
      <c r="B735" s="82"/>
      <c r="C735" s="74"/>
      <c r="D735" s="82"/>
      <c r="E735" s="83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</row>
    <row r="736">
      <c r="A736" s="82"/>
      <c r="B736" s="82"/>
      <c r="C736" s="74"/>
      <c r="D736" s="82"/>
      <c r="E736" s="83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</row>
    <row r="737">
      <c r="A737" s="82"/>
      <c r="B737" s="82"/>
      <c r="C737" s="74"/>
      <c r="D737" s="82"/>
      <c r="E737" s="83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</row>
    <row r="738">
      <c r="A738" s="82"/>
      <c r="B738" s="82"/>
      <c r="C738" s="74"/>
      <c r="D738" s="82"/>
      <c r="E738" s="83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</row>
    <row r="739">
      <c r="A739" s="82"/>
      <c r="B739" s="82"/>
      <c r="C739" s="74"/>
      <c r="D739" s="82"/>
      <c r="E739" s="83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</row>
    <row r="740">
      <c r="A740" s="82"/>
      <c r="B740" s="82"/>
      <c r="C740" s="74"/>
      <c r="D740" s="82"/>
      <c r="E740" s="83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</row>
    <row r="741">
      <c r="A741" s="82"/>
      <c r="B741" s="82"/>
      <c r="C741" s="74"/>
      <c r="D741" s="82"/>
      <c r="E741" s="83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</row>
    <row r="742">
      <c r="A742" s="82"/>
      <c r="B742" s="82"/>
      <c r="C742" s="74"/>
      <c r="D742" s="82"/>
      <c r="E742" s="83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</row>
    <row r="743">
      <c r="A743" s="82"/>
      <c r="B743" s="82"/>
      <c r="C743" s="74"/>
      <c r="D743" s="82"/>
      <c r="E743" s="83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</row>
    <row r="744">
      <c r="A744" s="82"/>
      <c r="B744" s="82"/>
      <c r="C744" s="74"/>
      <c r="D744" s="82"/>
      <c r="E744" s="83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</row>
    <row r="745">
      <c r="A745" s="82"/>
      <c r="B745" s="82"/>
      <c r="C745" s="74"/>
      <c r="D745" s="82"/>
      <c r="E745" s="83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</row>
    <row r="746">
      <c r="A746" s="82"/>
      <c r="B746" s="82"/>
      <c r="C746" s="74"/>
      <c r="D746" s="82"/>
      <c r="E746" s="83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</row>
    <row r="747">
      <c r="A747" s="82"/>
      <c r="B747" s="82"/>
      <c r="C747" s="74"/>
      <c r="D747" s="82"/>
      <c r="E747" s="83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</row>
    <row r="748">
      <c r="A748" s="82"/>
      <c r="B748" s="82"/>
      <c r="C748" s="74"/>
      <c r="D748" s="82"/>
      <c r="E748" s="83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</row>
    <row r="749">
      <c r="A749" s="82"/>
      <c r="B749" s="82"/>
      <c r="C749" s="74"/>
      <c r="D749" s="82"/>
      <c r="E749" s="83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</row>
    <row r="750">
      <c r="A750" s="82"/>
      <c r="B750" s="82"/>
      <c r="C750" s="74"/>
      <c r="D750" s="82"/>
      <c r="E750" s="83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</row>
    <row r="751">
      <c r="A751" s="82"/>
      <c r="B751" s="82"/>
      <c r="C751" s="74"/>
      <c r="D751" s="82"/>
      <c r="E751" s="83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</row>
    <row r="752">
      <c r="A752" s="82"/>
      <c r="B752" s="82"/>
      <c r="C752" s="74"/>
      <c r="D752" s="82"/>
      <c r="E752" s="83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</row>
    <row r="753">
      <c r="A753" s="82"/>
      <c r="B753" s="82"/>
      <c r="C753" s="74"/>
      <c r="D753" s="82"/>
      <c r="E753" s="83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</row>
    <row r="754">
      <c r="A754" s="82"/>
      <c r="B754" s="82"/>
      <c r="C754" s="74"/>
      <c r="D754" s="82"/>
      <c r="E754" s="83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</row>
    <row r="755">
      <c r="A755" s="82"/>
      <c r="B755" s="82"/>
      <c r="C755" s="74"/>
      <c r="D755" s="82"/>
      <c r="E755" s="83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</row>
    <row r="756">
      <c r="A756" s="82"/>
      <c r="B756" s="82"/>
      <c r="C756" s="74"/>
      <c r="D756" s="82"/>
      <c r="E756" s="83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</row>
    <row r="757">
      <c r="A757" s="82"/>
      <c r="B757" s="82"/>
      <c r="C757" s="74"/>
      <c r="D757" s="82"/>
      <c r="E757" s="83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</row>
    <row r="758">
      <c r="A758" s="82"/>
      <c r="B758" s="82"/>
      <c r="C758" s="74"/>
      <c r="D758" s="82"/>
      <c r="E758" s="83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</row>
    <row r="759">
      <c r="A759" s="82"/>
      <c r="B759" s="82"/>
      <c r="C759" s="74"/>
      <c r="D759" s="82"/>
      <c r="E759" s="83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</row>
    <row r="760">
      <c r="A760" s="82"/>
      <c r="B760" s="82"/>
      <c r="C760" s="74"/>
      <c r="D760" s="82"/>
      <c r="E760" s="83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</row>
    <row r="761">
      <c r="A761" s="82"/>
      <c r="B761" s="82"/>
      <c r="C761" s="74"/>
      <c r="D761" s="82"/>
      <c r="E761" s="83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</row>
    <row r="762">
      <c r="A762" s="82"/>
      <c r="B762" s="82"/>
      <c r="C762" s="74"/>
      <c r="D762" s="82"/>
      <c r="E762" s="83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</row>
    <row r="763">
      <c r="A763" s="82"/>
      <c r="B763" s="82"/>
      <c r="C763" s="74"/>
      <c r="D763" s="82"/>
      <c r="E763" s="83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</row>
    <row r="764">
      <c r="A764" s="82"/>
      <c r="B764" s="82"/>
      <c r="C764" s="74"/>
      <c r="D764" s="82"/>
      <c r="E764" s="83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</row>
    <row r="765">
      <c r="A765" s="82"/>
      <c r="B765" s="82"/>
      <c r="C765" s="74"/>
      <c r="D765" s="82"/>
      <c r="E765" s="83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</row>
    <row r="766">
      <c r="A766" s="82"/>
      <c r="B766" s="82"/>
      <c r="C766" s="74"/>
      <c r="D766" s="82"/>
      <c r="E766" s="83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</row>
    <row r="767">
      <c r="A767" s="82"/>
      <c r="B767" s="82"/>
      <c r="C767" s="74"/>
      <c r="D767" s="82"/>
      <c r="E767" s="83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</row>
    <row r="768">
      <c r="A768" s="82"/>
      <c r="B768" s="82"/>
      <c r="C768" s="74"/>
      <c r="D768" s="82"/>
      <c r="E768" s="83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</row>
    <row r="769">
      <c r="A769" s="82"/>
      <c r="B769" s="82"/>
      <c r="C769" s="74"/>
      <c r="D769" s="82"/>
      <c r="E769" s="83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</row>
    <row r="770">
      <c r="A770" s="82"/>
      <c r="B770" s="82"/>
      <c r="C770" s="74"/>
      <c r="D770" s="82"/>
      <c r="E770" s="83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</row>
    <row r="771">
      <c r="A771" s="82"/>
      <c r="B771" s="82"/>
      <c r="C771" s="74"/>
      <c r="D771" s="82"/>
      <c r="E771" s="83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</row>
    <row r="772">
      <c r="A772" s="82"/>
      <c r="B772" s="82"/>
      <c r="C772" s="74"/>
      <c r="D772" s="82"/>
      <c r="E772" s="83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</row>
    <row r="773">
      <c r="A773" s="82"/>
      <c r="B773" s="82"/>
      <c r="C773" s="74"/>
      <c r="D773" s="82"/>
      <c r="E773" s="83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</row>
    <row r="774">
      <c r="A774" s="82"/>
      <c r="B774" s="82"/>
      <c r="C774" s="74"/>
      <c r="D774" s="82"/>
      <c r="E774" s="83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</row>
    <row r="775">
      <c r="A775" s="82"/>
      <c r="B775" s="82"/>
      <c r="C775" s="74"/>
      <c r="D775" s="82"/>
      <c r="E775" s="83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</row>
    <row r="776">
      <c r="A776" s="82"/>
      <c r="B776" s="82"/>
      <c r="C776" s="74"/>
      <c r="D776" s="82"/>
      <c r="E776" s="83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</row>
    <row r="777">
      <c r="A777" s="82"/>
      <c r="B777" s="82"/>
      <c r="C777" s="74"/>
      <c r="D777" s="82"/>
      <c r="E777" s="83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</row>
    <row r="778">
      <c r="A778" s="82"/>
      <c r="B778" s="82"/>
      <c r="C778" s="74"/>
      <c r="D778" s="82"/>
      <c r="E778" s="83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</row>
    <row r="779">
      <c r="A779" s="82"/>
      <c r="B779" s="82"/>
      <c r="C779" s="74"/>
      <c r="D779" s="82"/>
      <c r="E779" s="83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</row>
    <row r="780">
      <c r="A780" s="82"/>
      <c r="B780" s="82"/>
      <c r="C780" s="74"/>
      <c r="D780" s="82"/>
      <c r="E780" s="83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</row>
    <row r="781">
      <c r="A781" s="82"/>
      <c r="B781" s="82"/>
      <c r="C781" s="74"/>
      <c r="D781" s="82"/>
      <c r="E781" s="83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</row>
    <row r="782">
      <c r="A782" s="82"/>
      <c r="B782" s="82"/>
      <c r="C782" s="74"/>
      <c r="D782" s="82"/>
      <c r="E782" s="83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</row>
    <row r="783">
      <c r="A783" s="82"/>
      <c r="B783" s="82"/>
      <c r="C783" s="74"/>
      <c r="D783" s="82"/>
      <c r="E783" s="83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</row>
    <row r="784">
      <c r="A784" s="82"/>
      <c r="B784" s="82"/>
      <c r="C784" s="74"/>
      <c r="D784" s="82"/>
      <c r="E784" s="83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</row>
    <row r="785">
      <c r="A785" s="82"/>
      <c r="B785" s="82"/>
      <c r="C785" s="74"/>
      <c r="D785" s="82"/>
      <c r="E785" s="83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</row>
    <row r="786">
      <c r="A786" s="82"/>
      <c r="B786" s="82"/>
      <c r="C786" s="74"/>
      <c r="D786" s="82"/>
      <c r="E786" s="83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</row>
    <row r="787">
      <c r="A787" s="82"/>
      <c r="B787" s="82"/>
      <c r="C787" s="74"/>
      <c r="D787" s="82"/>
      <c r="E787" s="83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</row>
    <row r="788">
      <c r="A788" s="82"/>
      <c r="B788" s="82"/>
      <c r="C788" s="74"/>
      <c r="D788" s="82"/>
      <c r="E788" s="83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</row>
    <row r="789">
      <c r="A789" s="82"/>
      <c r="B789" s="82"/>
      <c r="C789" s="74"/>
      <c r="D789" s="82"/>
      <c r="E789" s="83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</row>
    <row r="790">
      <c r="A790" s="82"/>
      <c r="B790" s="82"/>
      <c r="C790" s="74"/>
      <c r="D790" s="82"/>
      <c r="E790" s="83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</row>
    <row r="791">
      <c r="A791" s="82"/>
      <c r="B791" s="82"/>
      <c r="C791" s="74"/>
      <c r="D791" s="82"/>
      <c r="E791" s="83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</row>
    <row r="792">
      <c r="A792" s="82"/>
      <c r="B792" s="82"/>
      <c r="C792" s="74"/>
      <c r="D792" s="82"/>
      <c r="E792" s="83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</row>
    <row r="793">
      <c r="A793" s="82"/>
      <c r="B793" s="82"/>
      <c r="C793" s="74"/>
      <c r="D793" s="82"/>
      <c r="E793" s="83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</row>
    <row r="794">
      <c r="A794" s="82"/>
      <c r="B794" s="82"/>
      <c r="C794" s="74"/>
      <c r="D794" s="82"/>
      <c r="E794" s="83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</row>
    <row r="795">
      <c r="A795" s="82"/>
      <c r="B795" s="82"/>
      <c r="C795" s="74"/>
      <c r="D795" s="82"/>
      <c r="E795" s="83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</row>
    <row r="796">
      <c r="A796" s="82"/>
      <c r="B796" s="82"/>
      <c r="C796" s="74"/>
      <c r="D796" s="82"/>
      <c r="E796" s="83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</row>
    <row r="797">
      <c r="A797" s="82"/>
      <c r="B797" s="82"/>
      <c r="C797" s="74"/>
      <c r="D797" s="82"/>
      <c r="E797" s="83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</row>
    <row r="798">
      <c r="A798" s="82"/>
      <c r="B798" s="82"/>
      <c r="C798" s="74"/>
      <c r="D798" s="82"/>
      <c r="E798" s="83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</row>
    <row r="799">
      <c r="A799" s="82"/>
      <c r="B799" s="82"/>
      <c r="C799" s="74"/>
      <c r="D799" s="82"/>
      <c r="E799" s="83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</row>
    <row r="800">
      <c r="A800" s="82"/>
      <c r="B800" s="82"/>
      <c r="C800" s="74"/>
      <c r="D800" s="82"/>
      <c r="E800" s="83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</row>
    <row r="801">
      <c r="A801" s="82"/>
      <c r="B801" s="82"/>
      <c r="C801" s="74"/>
      <c r="D801" s="82"/>
      <c r="E801" s="83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</row>
    <row r="802">
      <c r="A802" s="82"/>
      <c r="B802" s="82"/>
      <c r="C802" s="74"/>
      <c r="D802" s="82"/>
      <c r="E802" s="83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</row>
    <row r="803">
      <c r="A803" s="82"/>
      <c r="B803" s="82"/>
      <c r="C803" s="74"/>
      <c r="D803" s="82"/>
      <c r="E803" s="83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</row>
    <row r="804">
      <c r="A804" s="82"/>
      <c r="B804" s="82"/>
      <c r="C804" s="74"/>
      <c r="D804" s="82"/>
      <c r="E804" s="83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</row>
    <row r="805">
      <c r="A805" s="82"/>
      <c r="B805" s="82"/>
      <c r="C805" s="74"/>
      <c r="D805" s="82"/>
      <c r="E805" s="83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</row>
    <row r="806">
      <c r="A806" s="82"/>
      <c r="B806" s="82"/>
      <c r="C806" s="74"/>
      <c r="D806" s="82"/>
      <c r="E806" s="83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</row>
    <row r="807">
      <c r="A807" s="82"/>
      <c r="B807" s="82"/>
      <c r="C807" s="74"/>
      <c r="D807" s="82"/>
      <c r="E807" s="83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</row>
    <row r="808">
      <c r="A808" s="82"/>
      <c r="B808" s="82"/>
      <c r="C808" s="74"/>
      <c r="D808" s="82"/>
      <c r="E808" s="83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</row>
    <row r="809">
      <c r="A809" s="82"/>
      <c r="B809" s="82"/>
      <c r="C809" s="74"/>
      <c r="D809" s="82"/>
      <c r="E809" s="83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</row>
    <row r="810">
      <c r="A810" s="82"/>
      <c r="B810" s="82"/>
      <c r="C810" s="74"/>
      <c r="D810" s="82"/>
      <c r="E810" s="83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</row>
    <row r="811">
      <c r="A811" s="82"/>
      <c r="B811" s="82"/>
      <c r="C811" s="74"/>
      <c r="D811" s="82"/>
      <c r="E811" s="83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</row>
    <row r="812">
      <c r="A812" s="82"/>
      <c r="B812" s="82"/>
      <c r="C812" s="74"/>
      <c r="D812" s="82"/>
      <c r="E812" s="83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</row>
    <row r="813">
      <c r="A813" s="82"/>
      <c r="B813" s="82"/>
      <c r="C813" s="74"/>
      <c r="D813" s="82"/>
      <c r="E813" s="83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</row>
    <row r="814">
      <c r="A814" s="82"/>
      <c r="B814" s="82"/>
      <c r="C814" s="74"/>
      <c r="D814" s="82"/>
      <c r="E814" s="83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</row>
    <row r="815">
      <c r="A815" s="82"/>
      <c r="B815" s="82"/>
      <c r="C815" s="74"/>
      <c r="D815" s="82"/>
      <c r="E815" s="83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</row>
    <row r="816">
      <c r="A816" s="82"/>
      <c r="B816" s="82"/>
      <c r="C816" s="74"/>
      <c r="D816" s="82"/>
      <c r="E816" s="83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</row>
    <row r="817">
      <c r="A817" s="82"/>
      <c r="B817" s="82"/>
      <c r="C817" s="74"/>
      <c r="D817" s="82"/>
      <c r="E817" s="83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</row>
    <row r="818">
      <c r="A818" s="82"/>
      <c r="B818" s="82"/>
      <c r="C818" s="74"/>
      <c r="D818" s="82"/>
      <c r="E818" s="83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</row>
    <row r="819">
      <c r="A819" s="82"/>
      <c r="B819" s="82"/>
      <c r="C819" s="74"/>
      <c r="D819" s="82"/>
      <c r="E819" s="83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</row>
    <row r="820">
      <c r="A820" s="82"/>
      <c r="B820" s="82"/>
      <c r="C820" s="74"/>
      <c r="D820" s="82"/>
      <c r="E820" s="83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</row>
    <row r="821">
      <c r="A821" s="82"/>
      <c r="B821" s="82"/>
      <c r="C821" s="74"/>
      <c r="D821" s="82"/>
      <c r="E821" s="83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</row>
    <row r="822">
      <c r="A822" s="82"/>
      <c r="B822" s="82"/>
      <c r="C822" s="74"/>
      <c r="D822" s="82"/>
      <c r="E822" s="83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</row>
    <row r="823">
      <c r="A823" s="82"/>
      <c r="B823" s="82"/>
      <c r="C823" s="74"/>
      <c r="D823" s="82"/>
      <c r="E823" s="83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</row>
    <row r="824">
      <c r="A824" s="82"/>
      <c r="B824" s="82"/>
      <c r="C824" s="74"/>
      <c r="D824" s="82"/>
      <c r="E824" s="83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</row>
    <row r="825">
      <c r="A825" s="82"/>
      <c r="B825" s="82"/>
      <c r="C825" s="74"/>
      <c r="D825" s="82"/>
      <c r="E825" s="83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</row>
    <row r="826">
      <c r="A826" s="82"/>
      <c r="B826" s="82"/>
      <c r="C826" s="74"/>
      <c r="D826" s="82"/>
      <c r="E826" s="83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</row>
    <row r="827">
      <c r="A827" s="82"/>
      <c r="B827" s="82"/>
      <c r="C827" s="74"/>
      <c r="D827" s="82"/>
      <c r="E827" s="83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</row>
    <row r="828">
      <c r="A828" s="82"/>
      <c r="B828" s="82"/>
      <c r="C828" s="74"/>
      <c r="D828" s="82"/>
      <c r="E828" s="83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</row>
    <row r="829">
      <c r="A829" s="82"/>
      <c r="B829" s="82"/>
      <c r="C829" s="74"/>
      <c r="D829" s="82"/>
      <c r="E829" s="83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</row>
    <row r="830">
      <c r="A830" s="82"/>
      <c r="B830" s="82"/>
      <c r="C830" s="74"/>
      <c r="D830" s="82"/>
      <c r="E830" s="83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</row>
    <row r="831">
      <c r="A831" s="82"/>
      <c r="B831" s="82"/>
      <c r="C831" s="74"/>
      <c r="D831" s="82"/>
      <c r="E831" s="83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</row>
    <row r="832">
      <c r="A832" s="82"/>
      <c r="B832" s="82"/>
      <c r="C832" s="74"/>
      <c r="D832" s="82"/>
      <c r="E832" s="83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</row>
    <row r="833">
      <c r="A833" s="82"/>
      <c r="B833" s="82"/>
      <c r="C833" s="74"/>
      <c r="D833" s="82"/>
      <c r="E833" s="83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</row>
    <row r="834">
      <c r="A834" s="82"/>
      <c r="B834" s="82"/>
      <c r="C834" s="74"/>
      <c r="D834" s="82"/>
      <c r="E834" s="83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</row>
    <row r="835">
      <c r="A835" s="82"/>
      <c r="B835" s="82"/>
      <c r="C835" s="74"/>
      <c r="D835" s="82"/>
      <c r="E835" s="83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</row>
    <row r="836">
      <c r="A836" s="82"/>
      <c r="B836" s="82"/>
      <c r="C836" s="74"/>
      <c r="D836" s="82"/>
      <c r="E836" s="83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</row>
    <row r="837">
      <c r="A837" s="82"/>
      <c r="B837" s="82"/>
      <c r="C837" s="74"/>
      <c r="D837" s="82"/>
      <c r="E837" s="83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</row>
    <row r="838">
      <c r="A838" s="82"/>
      <c r="B838" s="82"/>
      <c r="C838" s="74"/>
      <c r="D838" s="82"/>
      <c r="E838" s="83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</row>
    <row r="839">
      <c r="A839" s="82"/>
      <c r="B839" s="82"/>
      <c r="C839" s="74"/>
      <c r="D839" s="82"/>
      <c r="E839" s="83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</row>
    <row r="840">
      <c r="A840" s="82"/>
      <c r="B840" s="82"/>
      <c r="C840" s="74"/>
      <c r="D840" s="82"/>
      <c r="E840" s="83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</row>
    <row r="841">
      <c r="A841" s="82"/>
      <c r="B841" s="82"/>
      <c r="C841" s="74"/>
      <c r="D841" s="82"/>
      <c r="E841" s="83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</row>
    <row r="842">
      <c r="A842" s="82"/>
      <c r="B842" s="82"/>
      <c r="C842" s="74"/>
      <c r="D842" s="82"/>
      <c r="E842" s="83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</row>
    <row r="843">
      <c r="A843" s="82"/>
      <c r="B843" s="82"/>
      <c r="C843" s="74"/>
      <c r="D843" s="82"/>
      <c r="E843" s="83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</row>
    <row r="844">
      <c r="A844" s="82"/>
      <c r="B844" s="82"/>
      <c r="C844" s="74"/>
      <c r="D844" s="82"/>
      <c r="E844" s="83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</row>
    <row r="845">
      <c r="A845" s="82"/>
      <c r="B845" s="82"/>
      <c r="C845" s="74"/>
      <c r="D845" s="82"/>
      <c r="E845" s="83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</row>
    <row r="846">
      <c r="A846" s="82"/>
      <c r="B846" s="82"/>
      <c r="C846" s="74"/>
      <c r="D846" s="82"/>
      <c r="E846" s="83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</row>
    <row r="847">
      <c r="A847" s="82"/>
      <c r="B847" s="82"/>
      <c r="C847" s="74"/>
      <c r="D847" s="82"/>
      <c r="E847" s="83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</row>
    <row r="848">
      <c r="A848" s="82"/>
      <c r="B848" s="82"/>
      <c r="C848" s="74"/>
      <c r="D848" s="82"/>
      <c r="E848" s="83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</row>
    <row r="849">
      <c r="A849" s="82"/>
      <c r="B849" s="82"/>
      <c r="C849" s="74"/>
      <c r="D849" s="82"/>
      <c r="E849" s="83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</row>
    <row r="850">
      <c r="A850" s="82"/>
      <c r="B850" s="82"/>
      <c r="C850" s="74"/>
      <c r="D850" s="82"/>
      <c r="E850" s="83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</row>
    <row r="851">
      <c r="A851" s="82"/>
      <c r="B851" s="82"/>
      <c r="C851" s="74"/>
      <c r="D851" s="82"/>
      <c r="E851" s="83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</row>
    <row r="852">
      <c r="A852" s="82"/>
      <c r="B852" s="82"/>
      <c r="C852" s="74"/>
      <c r="D852" s="82"/>
      <c r="E852" s="83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</row>
    <row r="853">
      <c r="A853" s="82"/>
      <c r="B853" s="82"/>
      <c r="C853" s="74"/>
      <c r="D853" s="82"/>
      <c r="E853" s="83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</row>
    <row r="854">
      <c r="A854" s="82"/>
      <c r="B854" s="82"/>
      <c r="C854" s="74"/>
      <c r="D854" s="82"/>
      <c r="E854" s="83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</row>
    <row r="855">
      <c r="A855" s="82"/>
      <c r="B855" s="82"/>
      <c r="C855" s="74"/>
      <c r="D855" s="82"/>
      <c r="E855" s="83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</row>
    <row r="856">
      <c r="A856" s="82"/>
      <c r="B856" s="82"/>
      <c r="C856" s="74"/>
      <c r="D856" s="82"/>
      <c r="E856" s="83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</row>
    <row r="857">
      <c r="A857" s="82"/>
      <c r="B857" s="82"/>
      <c r="C857" s="74"/>
      <c r="D857" s="82"/>
      <c r="E857" s="83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</row>
    <row r="858">
      <c r="A858" s="82"/>
      <c r="B858" s="82"/>
      <c r="C858" s="74"/>
      <c r="D858" s="82"/>
      <c r="E858" s="83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</row>
    <row r="859">
      <c r="A859" s="82"/>
      <c r="B859" s="82"/>
      <c r="C859" s="74"/>
      <c r="D859" s="82"/>
      <c r="E859" s="83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</row>
    <row r="860">
      <c r="A860" s="82"/>
      <c r="B860" s="82"/>
      <c r="C860" s="74"/>
      <c r="D860" s="82"/>
      <c r="E860" s="83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</row>
    <row r="861">
      <c r="A861" s="82"/>
      <c r="B861" s="82"/>
      <c r="C861" s="74"/>
      <c r="D861" s="82"/>
      <c r="E861" s="83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</row>
    <row r="862">
      <c r="A862" s="82"/>
      <c r="B862" s="82"/>
      <c r="C862" s="74"/>
      <c r="D862" s="82"/>
      <c r="E862" s="83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</row>
    <row r="863">
      <c r="A863" s="82"/>
      <c r="B863" s="82"/>
      <c r="C863" s="74"/>
      <c r="D863" s="82"/>
      <c r="E863" s="83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</row>
    <row r="864">
      <c r="A864" s="82"/>
      <c r="B864" s="82"/>
      <c r="C864" s="74"/>
      <c r="D864" s="82"/>
      <c r="E864" s="83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</row>
    <row r="865">
      <c r="A865" s="82"/>
      <c r="B865" s="82"/>
      <c r="C865" s="74"/>
      <c r="D865" s="82"/>
      <c r="E865" s="83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</row>
    <row r="866">
      <c r="A866" s="82"/>
      <c r="B866" s="82"/>
      <c r="C866" s="74"/>
      <c r="D866" s="82"/>
      <c r="E866" s="83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</row>
    <row r="867">
      <c r="A867" s="82"/>
      <c r="B867" s="82"/>
      <c r="C867" s="74"/>
      <c r="D867" s="82"/>
      <c r="E867" s="83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</row>
    <row r="868">
      <c r="A868" s="82"/>
      <c r="B868" s="82"/>
      <c r="C868" s="74"/>
      <c r="D868" s="82"/>
      <c r="E868" s="83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</row>
    <row r="869">
      <c r="A869" s="82"/>
      <c r="B869" s="82"/>
      <c r="C869" s="74"/>
      <c r="D869" s="82"/>
      <c r="E869" s="83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</row>
    <row r="870">
      <c r="A870" s="82"/>
      <c r="B870" s="82"/>
      <c r="C870" s="74"/>
      <c r="D870" s="82"/>
      <c r="E870" s="83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</row>
    <row r="871">
      <c r="A871" s="82"/>
      <c r="B871" s="82"/>
      <c r="C871" s="74"/>
      <c r="D871" s="82"/>
      <c r="E871" s="83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</row>
    <row r="872">
      <c r="A872" s="82"/>
      <c r="B872" s="82"/>
      <c r="C872" s="74"/>
      <c r="D872" s="82"/>
      <c r="E872" s="83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</row>
    <row r="873">
      <c r="A873" s="82"/>
      <c r="B873" s="82"/>
      <c r="C873" s="74"/>
      <c r="D873" s="82"/>
      <c r="E873" s="83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</row>
    <row r="874">
      <c r="A874" s="82"/>
      <c r="B874" s="82"/>
      <c r="C874" s="74"/>
      <c r="D874" s="82"/>
      <c r="E874" s="83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</row>
    <row r="875">
      <c r="A875" s="82"/>
      <c r="B875" s="82"/>
      <c r="C875" s="74"/>
      <c r="D875" s="82"/>
      <c r="E875" s="83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</row>
    <row r="876">
      <c r="A876" s="82"/>
      <c r="B876" s="82"/>
      <c r="C876" s="74"/>
      <c r="D876" s="82"/>
      <c r="E876" s="83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</row>
    <row r="877">
      <c r="A877" s="82"/>
      <c r="B877" s="82"/>
      <c r="C877" s="74"/>
      <c r="D877" s="82"/>
      <c r="E877" s="83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</row>
    <row r="878">
      <c r="A878" s="82"/>
      <c r="B878" s="82"/>
      <c r="C878" s="74"/>
      <c r="D878" s="82"/>
      <c r="E878" s="83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</row>
    <row r="879">
      <c r="A879" s="82"/>
      <c r="B879" s="82"/>
      <c r="C879" s="74"/>
      <c r="D879" s="82"/>
      <c r="E879" s="83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</row>
    <row r="880">
      <c r="A880" s="82"/>
      <c r="B880" s="82"/>
      <c r="C880" s="74"/>
      <c r="D880" s="82"/>
      <c r="E880" s="83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</row>
    <row r="881">
      <c r="A881" s="82"/>
      <c r="B881" s="82"/>
      <c r="C881" s="74"/>
      <c r="D881" s="82"/>
      <c r="E881" s="83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</row>
    <row r="882">
      <c r="A882" s="82"/>
      <c r="B882" s="82"/>
      <c r="C882" s="74"/>
      <c r="D882" s="82"/>
      <c r="E882" s="83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</row>
    <row r="883">
      <c r="A883" s="82"/>
      <c r="B883" s="82"/>
      <c r="C883" s="74"/>
      <c r="D883" s="82"/>
      <c r="E883" s="83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</row>
    <row r="884">
      <c r="A884" s="82"/>
      <c r="B884" s="82"/>
      <c r="C884" s="74"/>
      <c r="D884" s="82"/>
      <c r="E884" s="83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</row>
    <row r="885">
      <c r="A885" s="82"/>
      <c r="B885" s="82"/>
      <c r="C885" s="74"/>
      <c r="D885" s="82"/>
      <c r="E885" s="83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</row>
    <row r="886">
      <c r="A886" s="82"/>
      <c r="B886" s="82"/>
      <c r="C886" s="74"/>
      <c r="D886" s="82"/>
      <c r="E886" s="83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</row>
    <row r="887">
      <c r="A887" s="82"/>
      <c r="B887" s="82"/>
      <c r="C887" s="74"/>
      <c r="D887" s="82"/>
      <c r="E887" s="83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</row>
    <row r="888">
      <c r="A888" s="82"/>
      <c r="B888" s="82"/>
      <c r="C888" s="74"/>
      <c r="D888" s="82"/>
      <c r="E888" s="83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</row>
    <row r="889">
      <c r="A889" s="82"/>
      <c r="B889" s="82"/>
      <c r="C889" s="74"/>
      <c r="D889" s="82"/>
      <c r="E889" s="83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</row>
    <row r="890">
      <c r="A890" s="82"/>
      <c r="B890" s="82"/>
      <c r="C890" s="74"/>
      <c r="D890" s="82"/>
      <c r="E890" s="83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</row>
    <row r="891">
      <c r="A891" s="82"/>
      <c r="B891" s="82"/>
      <c r="C891" s="74"/>
      <c r="D891" s="82"/>
      <c r="E891" s="83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</row>
    <row r="892">
      <c r="A892" s="82"/>
      <c r="B892" s="82"/>
      <c r="C892" s="74"/>
      <c r="D892" s="82"/>
      <c r="E892" s="83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</row>
    <row r="893">
      <c r="A893" s="82"/>
      <c r="B893" s="82"/>
      <c r="C893" s="74"/>
      <c r="D893" s="82"/>
      <c r="E893" s="83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</row>
    <row r="894">
      <c r="A894" s="82"/>
      <c r="B894" s="82"/>
      <c r="C894" s="74"/>
      <c r="D894" s="82"/>
      <c r="E894" s="83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</row>
    <row r="895">
      <c r="A895" s="82"/>
      <c r="B895" s="82"/>
      <c r="C895" s="74"/>
      <c r="D895" s="82"/>
      <c r="E895" s="83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</row>
    <row r="896">
      <c r="A896" s="82"/>
      <c r="B896" s="82"/>
      <c r="C896" s="74"/>
      <c r="D896" s="82"/>
      <c r="E896" s="83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</row>
    <row r="897">
      <c r="A897" s="82"/>
      <c r="B897" s="82"/>
      <c r="C897" s="74"/>
      <c r="D897" s="82"/>
      <c r="E897" s="83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</row>
    <row r="898">
      <c r="A898" s="82"/>
      <c r="B898" s="82"/>
      <c r="C898" s="74"/>
      <c r="D898" s="82"/>
      <c r="E898" s="83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</row>
    <row r="899">
      <c r="A899" s="82"/>
      <c r="B899" s="82"/>
      <c r="C899" s="74"/>
      <c r="D899" s="82"/>
      <c r="E899" s="83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</row>
    <row r="900">
      <c r="A900" s="82"/>
      <c r="B900" s="82"/>
      <c r="C900" s="74"/>
      <c r="D900" s="82"/>
      <c r="E900" s="83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</row>
    <row r="901">
      <c r="A901" s="82"/>
      <c r="B901" s="82"/>
      <c r="C901" s="74"/>
      <c r="D901" s="82"/>
      <c r="E901" s="83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</row>
    <row r="902">
      <c r="A902" s="82"/>
      <c r="B902" s="82"/>
      <c r="C902" s="74"/>
      <c r="D902" s="82"/>
      <c r="E902" s="83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</row>
    <row r="903">
      <c r="A903" s="82"/>
      <c r="B903" s="82"/>
      <c r="C903" s="74"/>
      <c r="D903" s="82"/>
      <c r="E903" s="83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</row>
    <row r="904">
      <c r="A904" s="82"/>
      <c r="B904" s="82"/>
      <c r="C904" s="74"/>
      <c r="D904" s="82"/>
      <c r="E904" s="83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</row>
    <row r="905">
      <c r="A905" s="82"/>
      <c r="B905" s="82"/>
      <c r="C905" s="74"/>
      <c r="D905" s="82"/>
      <c r="E905" s="83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</row>
    <row r="906">
      <c r="A906" s="82"/>
      <c r="B906" s="82"/>
      <c r="C906" s="74"/>
      <c r="D906" s="82"/>
      <c r="E906" s="83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</row>
    <row r="907">
      <c r="A907" s="82"/>
      <c r="B907" s="82"/>
      <c r="C907" s="74"/>
      <c r="D907" s="82"/>
      <c r="E907" s="83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</row>
    <row r="908">
      <c r="A908" s="82"/>
      <c r="B908" s="82"/>
      <c r="C908" s="74"/>
      <c r="D908" s="82"/>
      <c r="E908" s="83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</row>
    <row r="909">
      <c r="A909" s="82"/>
      <c r="B909" s="82"/>
      <c r="C909" s="74"/>
      <c r="D909" s="82"/>
      <c r="E909" s="83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</row>
    <row r="910">
      <c r="A910" s="82"/>
      <c r="B910" s="82"/>
      <c r="C910" s="74"/>
      <c r="D910" s="82"/>
      <c r="E910" s="83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</row>
    <row r="911">
      <c r="A911" s="82"/>
      <c r="B911" s="82"/>
      <c r="C911" s="74"/>
      <c r="D911" s="82"/>
      <c r="E911" s="83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</row>
    <row r="912">
      <c r="A912" s="82"/>
      <c r="B912" s="82"/>
      <c r="C912" s="74"/>
      <c r="D912" s="82"/>
      <c r="E912" s="83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</row>
    <row r="913">
      <c r="A913" s="82"/>
      <c r="B913" s="82"/>
      <c r="C913" s="74"/>
      <c r="D913" s="82"/>
      <c r="E913" s="83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</row>
    <row r="914">
      <c r="A914" s="82"/>
      <c r="B914" s="82"/>
      <c r="C914" s="74"/>
      <c r="D914" s="82"/>
      <c r="E914" s="83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</row>
    <row r="915">
      <c r="A915" s="82"/>
      <c r="B915" s="82"/>
      <c r="C915" s="74"/>
      <c r="D915" s="82"/>
      <c r="E915" s="83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</row>
    <row r="916">
      <c r="A916" s="82"/>
      <c r="B916" s="82"/>
      <c r="C916" s="74"/>
      <c r="D916" s="82"/>
      <c r="E916" s="83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</row>
    <row r="917">
      <c r="A917" s="82"/>
      <c r="B917" s="82"/>
      <c r="C917" s="74"/>
      <c r="D917" s="82"/>
      <c r="E917" s="83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</row>
    <row r="918">
      <c r="A918" s="82"/>
      <c r="B918" s="82"/>
      <c r="C918" s="74"/>
      <c r="D918" s="82"/>
      <c r="E918" s="83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</row>
    <row r="919">
      <c r="A919" s="82"/>
      <c r="B919" s="82"/>
      <c r="C919" s="74"/>
      <c r="D919" s="82"/>
      <c r="E919" s="83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</row>
    <row r="920">
      <c r="A920" s="82"/>
      <c r="B920" s="82"/>
      <c r="C920" s="74"/>
      <c r="D920" s="82"/>
      <c r="E920" s="83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</row>
    <row r="921">
      <c r="A921" s="82"/>
      <c r="B921" s="82"/>
      <c r="C921" s="74"/>
      <c r="D921" s="82"/>
      <c r="E921" s="83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</row>
    <row r="922">
      <c r="A922" s="82"/>
      <c r="B922" s="82"/>
      <c r="C922" s="74"/>
      <c r="D922" s="82"/>
      <c r="E922" s="83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</row>
    <row r="923">
      <c r="A923" s="82"/>
      <c r="B923" s="82"/>
      <c r="C923" s="74"/>
      <c r="D923" s="82"/>
      <c r="E923" s="83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</row>
    <row r="924">
      <c r="A924" s="82"/>
      <c r="B924" s="82"/>
      <c r="C924" s="74"/>
      <c r="D924" s="82"/>
      <c r="E924" s="83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</row>
    <row r="925">
      <c r="A925" s="82"/>
      <c r="B925" s="82"/>
      <c r="C925" s="74"/>
      <c r="D925" s="82"/>
      <c r="E925" s="83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</row>
    <row r="926">
      <c r="A926" s="82"/>
      <c r="B926" s="82"/>
      <c r="C926" s="74"/>
      <c r="D926" s="82"/>
      <c r="E926" s="83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</row>
    <row r="927">
      <c r="A927" s="82"/>
      <c r="B927" s="82"/>
      <c r="C927" s="74"/>
      <c r="D927" s="82"/>
      <c r="E927" s="83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</row>
    <row r="928">
      <c r="A928" s="82"/>
      <c r="B928" s="82"/>
      <c r="C928" s="74"/>
      <c r="D928" s="82"/>
      <c r="E928" s="83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</row>
    <row r="929">
      <c r="A929" s="82"/>
      <c r="B929" s="82"/>
      <c r="C929" s="74"/>
      <c r="D929" s="82"/>
      <c r="E929" s="83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</row>
    <row r="930">
      <c r="A930" s="82"/>
      <c r="B930" s="82"/>
      <c r="C930" s="74"/>
      <c r="D930" s="82"/>
      <c r="E930" s="83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</row>
    <row r="931">
      <c r="A931" s="82"/>
      <c r="B931" s="82"/>
      <c r="C931" s="74"/>
      <c r="D931" s="82"/>
      <c r="E931" s="83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</row>
    <row r="932">
      <c r="A932" s="82"/>
      <c r="B932" s="82"/>
      <c r="C932" s="74"/>
      <c r="D932" s="82"/>
      <c r="E932" s="83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</row>
    <row r="933">
      <c r="A933" s="82"/>
      <c r="B933" s="82"/>
      <c r="C933" s="74"/>
      <c r="D933" s="82"/>
      <c r="E933" s="83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</row>
    <row r="934">
      <c r="A934" s="82"/>
      <c r="B934" s="82"/>
      <c r="C934" s="74"/>
      <c r="D934" s="82"/>
      <c r="E934" s="83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</row>
    <row r="935">
      <c r="A935" s="82"/>
      <c r="B935" s="82"/>
      <c r="C935" s="74"/>
      <c r="D935" s="82"/>
      <c r="E935" s="83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</row>
    <row r="936">
      <c r="A936" s="82"/>
      <c r="B936" s="82"/>
      <c r="C936" s="74"/>
      <c r="D936" s="82"/>
      <c r="E936" s="83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</row>
    <row r="937">
      <c r="A937" s="82"/>
      <c r="B937" s="82"/>
      <c r="C937" s="74"/>
      <c r="D937" s="82"/>
      <c r="E937" s="83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</row>
    <row r="938">
      <c r="A938" s="82"/>
      <c r="B938" s="82"/>
      <c r="C938" s="74"/>
      <c r="D938" s="82"/>
      <c r="E938" s="83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</row>
    <row r="939">
      <c r="A939" s="82"/>
      <c r="B939" s="82"/>
      <c r="C939" s="74"/>
      <c r="D939" s="82"/>
      <c r="E939" s="83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</row>
    <row r="940">
      <c r="A940" s="82"/>
      <c r="B940" s="82"/>
      <c r="C940" s="74"/>
      <c r="D940" s="82"/>
      <c r="E940" s="83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</row>
    <row r="941">
      <c r="A941" s="82"/>
      <c r="B941" s="82"/>
      <c r="C941" s="74"/>
      <c r="D941" s="82"/>
      <c r="E941" s="83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</row>
    <row r="942">
      <c r="A942" s="82"/>
      <c r="B942" s="82"/>
      <c r="C942" s="74"/>
      <c r="D942" s="82"/>
      <c r="E942" s="83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</row>
    <row r="943">
      <c r="A943" s="82"/>
      <c r="B943" s="82"/>
      <c r="C943" s="74"/>
      <c r="D943" s="82"/>
      <c r="E943" s="83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</row>
    <row r="944">
      <c r="A944" s="82"/>
      <c r="B944" s="82"/>
      <c r="C944" s="74"/>
      <c r="D944" s="82"/>
      <c r="E944" s="83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</row>
    <row r="945">
      <c r="A945" s="82"/>
      <c r="B945" s="82"/>
      <c r="C945" s="74"/>
      <c r="D945" s="82"/>
      <c r="E945" s="83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</row>
    <row r="946">
      <c r="A946" s="82"/>
      <c r="B946" s="82"/>
      <c r="C946" s="74"/>
      <c r="D946" s="82"/>
      <c r="E946" s="83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</row>
    <row r="947">
      <c r="A947" s="82"/>
      <c r="B947" s="82"/>
      <c r="C947" s="74"/>
      <c r="D947" s="82"/>
      <c r="E947" s="83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</row>
    <row r="948">
      <c r="A948" s="82"/>
      <c r="B948" s="82"/>
      <c r="C948" s="74"/>
      <c r="D948" s="82"/>
      <c r="E948" s="83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</row>
    <row r="949">
      <c r="A949" s="82"/>
      <c r="B949" s="82"/>
      <c r="C949" s="74"/>
      <c r="D949" s="82"/>
      <c r="E949" s="83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</row>
    <row r="950">
      <c r="A950" s="82"/>
      <c r="B950" s="82"/>
      <c r="C950" s="74"/>
      <c r="D950" s="82"/>
      <c r="E950" s="83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</row>
    <row r="951">
      <c r="A951" s="82"/>
      <c r="B951" s="82"/>
      <c r="C951" s="74"/>
      <c r="D951" s="82"/>
      <c r="E951" s="83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</row>
    <row r="952">
      <c r="A952" s="82"/>
      <c r="B952" s="82"/>
      <c r="C952" s="74"/>
      <c r="D952" s="82"/>
      <c r="E952" s="83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</row>
    <row r="953">
      <c r="A953" s="82"/>
      <c r="B953" s="82"/>
      <c r="C953" s="74"/>
      <c r="D953" s="82"/>
      <c r="E953" s="83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</row>
    <row r="954">
      <c r="A954" s="82"/>
      <c r="B954" s="82"/>
      <c r="C954" s="74"/>
      <c r="D954" s="82"/>
      <c r="E954" s="83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</row>
    <row r="955">
      <c r="A955" s="82"/>
      <c r="B955" s="82"/>
      <c r="C955" s="74"/>
      <c r="D955" s="82"/>
      <c r="E955" s="83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</row>
    <row r="956">
      <c r="A956" s="82"/>
      <c r="B956" s="82"/>
      <c r="C956" s="74"/>
      <c r="D956" s="82"/>
      <c r="E956" s="83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</row>
    <row r="957">
      <c r="A957" s="82"/>
      <c r="B957" s="82"/>
      <c r="C957" s="74"/>
      <c r="D957" s="82"/>
      <c r="E957" s="83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</row>
    <row r="958">
      <c r="A958" s="82"/>
      <c r="B958" s="82"/>
      <c r="C958" s="74"/>
      <c r="D958" s="82"/>
      <c r="E958" s="83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</row>
    <row r="959">
      <c r="A959" s="82"/>
      <c r="B959" s="82"/>
      <c r="C959" s="74"/>
      <c r="D959" s="82"/>
      <c r="E959" s="83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</row>
    <row r="960">
      <c r="A960" s="82"/>
      <c r="B960" s="82"/>
      <c r="C960" s="74"/>
      <c r="D960" s="82"/>
      <c r="E960" s="83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</row>
    <row r="961">
      <c r="A961" s="82"/>
      <c r="B961" s="82"/>
      <c r="C961" s="74"/>
      <c r="D961" s="82"/>
      <c r="E961" s="83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</row>
    <row r="962">
      <c r="A962" s="82"/>
      <c r="B962" s="82"/>
      <c r="C962" s="74"/>
      <c r="D962" s="82"/>
      <c r="E962" s="83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</row>
    <row r="963">
      <c r="A963" s="82"/>
      <c r="B963" s="82"/>
      <c r="C963" s="74"/>
      <c r="D963" s="82"/>
      <c r="E963" s="83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</row>
    <row r="964">
      <c r="A964" s="82"/>
      <c r="B964" s="82"/>
      <c r="C964" s="74"/>
      <c r="D964" s="82"/>
      <c r="E964" s="83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</row>
    <row r="965">
      <c r="A965" s="82"/>
      <c r="B965" s="82"/>
      <c r="C965" s="74"/>
      <c r="D965" s="82"/>
      <c r="E965" s="83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</row>
    <row r="966">
      <c r="A966" s="82"/>
      <c r="B966" s="82"/>
      <c r="C966" s="74"/>
      <c r="D966" s="82"/>
      <c r="E966" s="83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</row>
    <row r="967">
      <c r="A967" s="82"/>
      <c r="B967" s="82"/>
      <c r="C967" s="74"/>
      <c r="D967" s="82"/>
      <c r="E967" s="83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</row>
    <row r="968">
      <c r="A968" s="82"/>
      <c r="B968" s="82"/>
      <c r="C968" s="74"/>
      <c r="D968" s="82"/>
      <c r="E968" s="83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</row>
    <row r="969">
      <c r="A969" s="82"/>
      <c r="B969" s="82"/>
      <c r="C969" s="74"/>
      <c r="D969" s="82"/>
      <c r="E969" s="83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</row>
    <row r="970">
      <c r="A970" s="82"/>
      <c r="B970" s="82"/>
      <c r="C970" s="74"/>
      <c r="D970" s="82"/>
      <c r="E970" s="83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</row>
    <row r="971">
      <c r="A971" s="82"/>
      <c r="B971" s="82"/>
      <c r="C971" s="74"/>
      <c r="D971" s="82"/>
      <c r="E971" s="83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</row>
    <row r="972">
      <c r="A972" s="82"/>
      <c r="B972" s="82"/>
      <c r="C972" s="74"/>
      <c r="D972" s="82"/>
      <c r="E972" s="83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</row>
    <row r="973">
      <c r="A973" s="82"/>
      <c r="B973" s="82"/>
      <c r="C973" s="74"/>
      <c r="D973" s="82"/>
      <c r="E973" s="83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</row>
    <row r="974">
      <c r="A974" s="82"/>
      <c r="B974" s="82"/>
      <c r="C974" s="74"/>
      <c r="D974" s="82"/>
      <c r="E974" s="83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</row>
    <row r="975">
      <c r="A975" s="82"/>
      <c r="B975" s="82"/>
      <c r="C975" s="74"/>
      <c r="D975" s="82"/>
      <c r="E975" s="83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</row>
    <row r="976">
      <c r="A976" s="82"/>
      <c r="B976" s="82"/>
      <c r="C976" s="74"/>
      <c r="D976" s="82"/>
      <c r="E976" s="83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</row>
    <row r="977">
      <c r="A977" s="82"/>
      <c r="B977" s="82"/>
      <c r="C977" s="74"/>
      <c r="D977" s="82"/>
      <c r="E977" s="83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</row>
    <row r="978">
      <c r="A978" s="82"/>
      <c r="B978" s="82"/>
      <c r="C978" s="74"/>
      <c r="D978" s="82"/>
      <c r="E978" s="83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</row>
    <row r="979">
      <c r="A979" s="82"/>
      <c r="B979" s="82"/>
      <c r="C979" s="74"/>
      <c r="D979" s="82"/>
      <c r="E979" s="83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</row>
    <row r="980">
      <c r="A980" s="82"/>
      <c r="B980" s="82"/>
      <c r="C980" s="74"/>
      <c r="D980" s="82"/>
      <c r="E980" s="83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</row>
    <row r="981">
      <c r="A981" s="82"/>
      <c r="B981" s="82"/>
      <c r="C981" s="74"/>
      <c r="D981" s="82"/>
      <c r="E981" s="83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</row>
    <row r="982">
      <c r="A982" s="82"/>
      <c r="B982" s="82"/>
      <c r="C982" s="74"/>
      <c r="D982" s="82"/>
      <c r="E982" s="83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</row>
    <row r="983">
      <c r="A983" s="82"/>
      <c r="B983" s="82"/>
      <c r="C983" s="74"/>
      <c r="D983" s="82"/>
      <c r="E983" s="83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</row>
    <row r="984">
      <c r="A984" s="82"/>
      <c r="B984" s="82"/>
      <c r="C984" s="74"/>
      <c r="D984" s="82"/>
      <c r="E984" s="83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</row>
    <row r="985">
      <c r="A985" s="82"/>
      <c r="B985" s="82"/>
      <c r="C985" s="74"/>
      <c r="D985" s="82"/>
      <c r="E985" s="83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</row>
    <row r="986">
      <c r="A986" s="82"/>
      <c r="B986" s="82"/>
      <c r="C986" s="74"/>
      <c r="D986" s="82"/>
      <c r="E986" s="83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</row>
    <row r="987">
      <c r="A987" s="82"/>
      <c r="B987" s="82"/>
      <c r="C987" s="74"/>
      <c r="D987" s="82"/>
      <c r="E987" s="83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</row>
    <row r="988">
      <c r="A988" s="82"/>
      <c r="B988" s="82"/>
      <c r="C988" s="74"/>
      <c r="D988" s="82"/>
      <c r="E988" s="83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</row>
    <row r="989">
      <c r="A989" s="82"/>
      <c r="B989" s="82"/>
      <c r="C989" s="74"/>
      <c r="D989" s="82"/>
      <c r="E989" s="83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</row>
    <row r="990">
      <c r="A990" s="82"/>
      <c r="B990" s="82"/>
      <c r="C990" s="74"/>
      <c r="D990" s="82"/>
      <c r="E990" s="83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</row>
    <row r="991">
      <c r="A991" s="82"/>
      <c r="B991" s="82"/>
      <c r="C991" s="74"/>
      <c r="D991" s="82"/>
      <c r="E991" s="83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</row>
    <row r="992">
      <c r="A992" s="82"/>
      <c r="B992" s="82"/>
      <c r="C992" s="74"/>
      <c r="D992" s="82"/>
      <c r="E992" s="83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</row>
    <row r="993">
      <c r="A993" s="82"/>
      <c r="B993" s="82"/>
      <c r="C993" s="74"/>
      <c r="D993" s="82"/>
      <c r="E993" s="83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</row>
    <row r="994">
      <c r="A994" s="82"/>
      <c r="B994" s="82"/>
      <c r="C994" s="74"/>
      <c r="D994" s="82"/>
      <c r="E994" s="83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</row>
    <row r="995">
      <c r="A995" s="82"/>
      <c r="B995" s="82"/>
      <c r="C995" s="74"/>
      <c r="D995" s="82"/>
      <c r="E995" s="83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</row>
    <row r="996">
      <c r="A996" s="82"/>
      <c r="B996" s="82"/>
      <c r="C996" s="74"/>
      <c r="D996" s="82"/>
      <c r="E996" s="83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</row>
    <row r="997">
      <c r="A997" s="82"/>
      <c r="B997" s="82"/>
      <c r="C997" s="74"/>
      <c r="D997" s="82"/>
      <c r="E997" s="83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</row>
    <row r="998">
      <c r="A998" s="82"/>
      <c r="B998" s="82"/>
      <c r="C998" s="74"/>
      <c r="D998" s="82"/>
      <c r="E998" s="83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</row>
    <row r="999">
      <c r="A999" s="82"/>
      <c r="B999" s="82"/>
      <c r="C999" s="74"/>
      <c r="D999" s="82"/>
      <c r="E999" s="83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</row>
    <row r="1000">
      <c r="A1000" s="82"/>
      <c r="B1000" s="82"/>
      <c r="C1000" s="74"/>
      <c r="D1000" s="82"/>
      <c r="E1000" s="83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4" max="4" width="13.0"/>
    <col customWidth="1" min="5" max="5" width="16.63"/>
  </cols>
  <sheetData>
    <row r="1">
      <c r="A1" s="71" t="s">
        <v>30</v>
      </c>
      <c r="B1" s="71" t="s">
        <v>168</v>
      </c>
      <c r="C1" s="73" t="s">
        <v>169</v>
      </c>
      <c r="D1" s="71" t="s">
        <v>170</v>
      </c>
      <c r="E1" s="73" t="s">
        <v>171</v>
      </c>
      <c r="F1" s="74"/>
      <c r="G1" s="74"/>
      <c r="H1" s="74"/>
      <c r="I1" s="84">
        <v>0.965</v>
      </c>
      <c r="J1" s="85" t="s">
        <v>175</v>
      </c>
      <c r="K1" s="11" t="s">
        <v>176</v>
      </c>
      <c r="L1" s="86" t="s">
        <v>177</v>
      </c>
      <c r="M1" s="86" t="s">
        <v>178</v>
      </c>
      <c r="N1" s="86" t="s">
        <v>179</v>
      </c>
      <c r="O1" s="86" t="s">
        <v>180</v>
      </c>
      <c r="P1" s="86" t="s">
        <v>181</v>
      </c>
      <c r="Q1" s="74"/>
      <c r="R1" s="74"/>
    </row>
    <row r="2">
      <c r="A2" s="75">
        <v>10000.0</v>
      </c>
      <c r="B2" s="75">
        <v>3.0</v>
      </c>
      <c r="C2" s="77">
        <v>2.895E-4</v>
      </c>
      <c r="D2" s="75">
        <v>814.0</v>
      </c>
      <c r="E2" s="77">
        <v>2.90714285714286E-4</v>
      </c>
      <c r="F2" s="78"/>
      <c r="G2" s="78" t="s">
        <v>182</v>
      </c>
      <c r="H2" s="74"/>
      <c r="I2" s="87">
        <v>2.8E8</v>
      </c>
      <c r="J2" s="84">
        <f t="shared" ref="J2:J35" si="1">C2*$I$1</f>
        <v>0.0002793675</v>
      </c>
      <c r="K2" s="84">
        <f t="shared" ref="K2:K36" si="2">$I$2*J2/100</f>
        <v>782.229</v>
      </c>
      <c r="L2" s="88">
        <f t="shared" ref="L2:L36" si="3">D2-K2</f>
        <v>31.771</v>
      </c>
      <c r="M2" s="89">
        <f t="shared" ref="M2:M36" si="4">L2/K2</f>
        <v>0.0406159833</v>
      </c>
      <c r="N2" s="90">
        <f t="shared" ref="N2:N36" si="5">K2*A2/$I$2</f>
        <v>0.02793675</v>
      </c>
      <c r="O2" s="90">
        <f t="shared" ref="O2:O36" si="6">D2*A2/$I$2</f>
        <v>0.02907142857</v>
      </c>
      <c r="P2" s="89">
        <f t="shared" ref="P2:P36" si="7">O2-N2</f>
        <v>0.001134678571</v>
      </c>
      <c r="Q2" s="74"/>
      <c r="R2" s="74"/>
    </row>
    <row r="3">
      <c r="A3" s="79">
        <v>8000.0</v>
      </c>
      <c r="B3" s="79">
        <v>2.0</v>
      </c>
      <c r="C3" s="81">
        <v>1.93E-4</v>
      </c>
      <c r="D3" s="79">
        <v>559.0</v>
      </c>
      <c r="E3" s="81">
        <v>1.99642857142857E-4</v>
      </c>
      <c r="F3" s="74"/>
      <c r="G3" s="78" t="s">
        <v>183</v>
      </c>
      <c r="H3" s="74"/>
      <c r="I3" s="11"/>
      <c r="J3" s="84">
        <f t="shared" si="1"/>
        <v>0.000186245</v>
      </c>
      <c r="K3" s="84">
        <f t="shared" si="2"/>
        <v>521.486</v>
      </c>
      <c r="L3" s="91">
        <f t="shared" si="3"/>
        <v>37.514</v>
      </c>
      <c r="M3" s="90">
        <f t="shared" si="4"/>
        <v>0.07193673464</v>
      </c>
      <c r="N3" s="90">
        <f t="shared" si="5"/>
        <v>0.0148996</v>
      </c>
      <c r="O3" s="90">
        <f t="shared" si="6"/>
        <v>0.01597142857</v>
      </c>
      <c r="P3" s="90">
        <f t="shared" si="7"/>
        <v>0.001071828571</v>
      </c>
      <c r="Q3" s="74"/>
      <c r="R3" s="74"/>
    </row>
    <row r="4">
      <c r="A4" s="79">
        <v>6000.0</v>
      </c>
      <c r="B4" s="79">
        <v>2.0</v>
      </c>
      <c r="C4" s="81">
        <v>1.93E-4</v>
      </c>
      <c r="D4" s="79">
        <v>493.0</v>
      </c>
      <c r="E4" s="81">
        <v>1.76071428571429E-4</v>
      </c>
      <c r="F4" s="74"/>
      <c r="G4" s="78" t="s">
        <v>184</v>
      </c>
      <c r="H4" s="74"/>
      <c r="I4" s="11"/>
      <c r="J4" s="84">
        <f t="shared" si="1"/>
        <v>0.000186245</v>
      </c>
      <c r="K4" s="84">
        <f t="shared" si="2"/>
        <v>521.486</v>
      </c>
      <c r="L4" s="88">
        <f t="shared" si="3"/>
        <v>-28.486</v>
      </c>
      <c r="M4" s="89">
        <f t="shared" si="4"/>
        <v>-0.05462466874</v>
      </c>
      <c r="N4" s="90">
        <f t="shared" si="5"/>
        <v>0.0111747</v>
      </c>
      <c r="O4" s="90">
        <f t="shared" si="6"/>
        <v>0.01056428571</v>
      </c>
      <c r="P4" s="89">
        <f t="shared" si="7"/>
        <v>-0.0006104142857</v>
      </c>
      <c r="Q4" s="74"/>
      <c r="R4" s="74"/>
    </row>
    <row r="5">
      <c r="A5" s="79">
        <v>5000.0</v>
      </c>
      <c r="B5" s="79">
        <v>2.0</v>
      </c>
      <c r="C5" s="81">
        <v>1.93E-4</v>
      </c>
      <c r="D5" s="79">
        <v>518.0</v>
      </c>
      <c r="E5" s="81">
        <v>1.85E-4</v>
      </c>
      <c r="F5" s="74"/>
      <c r="G5" s="74"/>
      <c r="H5" s="74"/>
      <c r="I5" s="11"/>
      <c r="J5" s="84">
        <f t="shared" si="1"/>
        <v>0.000186245</v>
      </c>
      <c r="K5" s="84">
        <f t="shared" si="2"/>
        <v>521.486</v>
      </c>
      <c r="L5" s="88">
        <f t="shared" si="3"/>
        <v>-3.486</v>
      </c>
      <c r="M5" s="89">
        <f t="shared" si="4"/>
        <v>-0.006684743215</v>
      </c>
      <c r="N5" s="90">
        <f t="shared" si="5"/>
        <v>0.00931225</v>
      </c>
      <c r="O5" s="90">
        <f t="shared" si="6"/>
        <v>0.00925</v>
      </c>
      <c r="P5" s="89">
        <f t="shared" si="7"/>
        <v>-0.00006225</v>
      </c>
      <c r="Q5" s="74"/>
      <c r="R5" s="74"/>
    </row>
    <row r="6">
      <c r="A6" s="79">
        <v>4000.0</v>
      </c>
      <c r="B6" s="79">
        <v>4.0</v>
      </c>
      <c r="C6" s="81">
        <v>3.86E-4</v>
      </c>
      <c r="D6" s="79">
        <v>1150.0</v>
      </c>
      <c r="E6" s="81">
        <v>4.10714285714286E-4</v>
      </c>
      <c r="F6" s="74"/>
      <c r="G6" s="74"/>
      <c r="H6" s="74"/>
      <c r="I6" s="11"/>
      <c r="J6" s="84">
        <f t="shared" si="1"/>
        <v>0.00037249</v>
      </c>
      <c r="K6" s="84">
        <f t="shared" si="2"/>
        <v>1042.972</v>
      </c>
      <c r="L6" s="91">
        <f t="shared" si="3"/>
        <v>107.028</v>
      </c>
      <c r="M6" s="90">
        <f t="shared" si="4"/>
        <v>0.102618287</v>
      </c>
      <c r="N6" s="90">
        <f t="shared" si="5"/>
        <v>0.0148996</v>
      </c>
      <c r="O6" s="90">
        <f t="shared" si="6"/>
        <v>0.01642857143</v>
      </c>
      <c r="P6" s="90">
        <f t="shared" si="7"/>
        <v>0.001528971429</v>
      </c>
      <c r="Q6" s="74"/>
      <c r="R6" s="74"/>
    </row>
    <row r="7">
      <c r="A7" s="79">
        <v>3000.0</v>
      </c>
      <c r="B7" s="79">
        <v>4.0</v>
      </c>
      <c r="C7" s="81">
        <v>3.86E-4</v>
      </c>
      <c r="D7" s="79">
        <v>1036.0</v>
      </c>
      <c r="E7" s="81">
        <v>3.7E-4</v>
      </c>
      <c r="F7" s="74"/>
      <c r="G7" s="74"/>
      <c r="H7" s="74"/>
      <c r="I7" s="11"/>
      <c r="J7" s="84">
        <f t="shared" si="1"/>
        <v>0.00037249</v>
      </c>
      <c r="K7" s="84">
        <f t="shared" si="2"/>
        <v>1042.972</v>
      </c>
      <c r="L7" s="88">
        <f t="shared" si="3"/>
        <v>-6.972</v>
      </c>
      <c r="M7" s="89">
        <f t="shared" si="4"/>
        <v>-0.006684743215</v>
      </c>
      <c r="N7" s="90">
        <f t="shared" si="5"/>
        <v>0.0111747</v>
      </c>
      <c r="O7" s="90">
        <f t="shared" si="6"/>
        <v>0.0111</v>
      </c>
      <c r="P7" s="89">
        <f t="shared" si="7"/>
        <v>-0.0000747</v>
      </c>
      <c r="Q7" s="74"/>
      <c r="R7" s="74"/>
    </row>
    <row r="8">
      <c r="A8" s="79">
        <v>2000.0</v>
      </c>
      <c r="B8" s="79">
        <v>4.0</v>
      </c>
      <c r="C8" s="81">
        <v>3.86E-4</v>
      </c>
      <c r="D8" s="79">
        <v>1051.0</v>
      </c>
      <c r="E8" s="81">
        <v>3.75357142857143E-4</v>
      </c>
      <c r="F8" s="74"/>
      <c r="G8" s="74"/>
      <c r="H8" s="74"/>
      <c r="I8" s="11"/>
      <c r="J8" s="84">
        <f t="shared" si="1"/>
        <v>0.00037249</v>
      </c>
      <c r="K8" s="84">
        <f t="shared" si="2"/>
        <v>1042.972</v>
      </c>
      <c r="L8" s="88">
        <f t="shared" si="3"/>
        <v>8.028</v>
      </c>
      <c r="M8" s="89">
        <f t="shared" si="4"/>
        <v>0.007697234442</v>
      </c>
      <c r="N8" s="90">
        <f t="shared" si="5"/>
        <v>0.0074498</v>
      </c>
      <c r="O8" s="90">
        <f t="shared" si="6"/>
        <v>0.007507142857</v>
      </c>
      <c r="P8" s="89">
        <f t="shared" si="7"/>
        <v>0.00005734285714</v>
      </c>
      <c r="Q8" s="74"/>
      <c r="R8" s="74"/>
    </row>
    <row r="9">
      <c r="A9" s="79">
        <v>1500.0</v>
      </c>
      <c r="B9" s="79">
        <v>5.0</v>
      </c>
      <c r="C9" s="81">
        <v>4.825E-4</v>
      </c>
      <c r="D9" s="79">
        <v>1360.0</v>
      </c>
      <c r="E9" s="81">
        <v>4.85714285714286E-4</v>
      </c>
      <c r="F9" s="74"/>
      <c r="G9" s="74"/>
      <c r="H9" s="74"/>
      <c r="I9" s="11"/>
      <c r="J9" s="84">
        <f t="shared" si="1"/>
        <v>0.0004656125</v>
      </c>
      <c r="K9" s="84">
        <f t="shared" si="2"/>
        <v>1303.715</v>
      </c>
      <c r="L9" s="91">
        <f t="shared" si="3"/>
        <v>56.285</v>
      </c>
      <c r="M9" s="90">
        <f t="shared" si="4"/>
        <v>0.04317277933</v>
      </c>
      <c r="N9" s="90">
        <f t="shared" si="5"/>
        <v>0.0069841875</v>
      </c>
      <c r="O9" s="90">
        <f t="shared" si="6"/>
        <v>0.007285714286</v>
      </c>
      <c r="P9" s="90">
        <f t="shared" si="7"/>
        <v>0.0003015267857</v>
      </c>
      <c r="Q9" s="74"/>
      <c r="R9" s="74"/>
    </row>
    <row r="10">
      <c r="A10" s="79">
        <v>1000.0</v>
      </c>
      <c r="B10" s="79">
        <v>8.0</v>
      </c>
      <c r="C10" s="81">
        <v>7.72E-4</v>
      </c>
      <c r="D10" s="79">
        <v>2224.0</v>
      </c>
      <c r="E10" s="81">
        <v>7.94285714285714E-4</v>
      </c>
      <c r="F10" s="74"/>
      <c r="G10" s="74"/>
      <c r="H10" s="74"/>
      <c r="I10" s="11"/>
      <c r="J10" s="84">
        <f t="shared" si="1"/>
        <v>0.00074498</v>
      </c>
      <c r="K10" s="84">
        <f t="shared" si="2"/>
        <v>2085.944</v>
      </c>
      <c r="L10" s="88">
        <f t="shared" si="3"/>
        <v>138.056</v>
      </c>
      <c r="M10" s="89">
        <f t="shared" si="4"/>
        <v>0.06618394358</v>
      </c>
      <c r="N10" s="90">
        <f t="shared" si="5"/>
        <v>0.0074498</v>
      </c>
      <c r="O10" s="90">
        <f t="shared" si="6"/>
        <v>0.007942857143</v>
      </c>
      <c r="P10" s="89">
        <f t="shared" si="7"/>
        <v>0.0004930571429</v>
      </c>
      <c r="Q10" s="74"/>
      <c r="R10" s="74"/>
    </row>
    <row r="11">
      <c r="A11" s="79">
        <v>800.0</v>
      </c>
      <c r="B11" s="79">
        <v>10.0</v>
      </c>
      <c r="C11" s="81">
        <v>9.65E-4</v>
      </c>
      <c r="D11" s="79">
        <v>2596.0</v>
      </c>
      <c r="E11" s="81">
        <v>9.27142857142857E-4</v>
      </c>
      <c r="F11" s="74"/>
      <c r="G11" s="74"/>
      <c r="H11" s="74"/>
      <c r="I11" s="11"/>
      <c r="J11" s="84">
        <f t="shared" si="1"/>
        <v>0.000931225</v>
      </c>
      <c r="K11" s="84">
        <f t="shared" si="2"/>
        <v>2607.43</v>
      </c>
      <c r="L11" s="91">
        <f t="shared" si="3"/>
        <v>-11.43</v>
      </c>
      <c r="M11" s="90">
        <f t="shared" si="4"/>
        <v>-0.00438362679</v>
      </c>
      <c r="N11" s="90">
        <f t="shared" si="5"/>
        <v>0.0074498</v>
      </c>
      <c r="O11" s="90">
        <f t="shared" si="6"/>
        <v>0.007417142857</v>
      </c>
      <c r="P11" s="90">
        <f t="shared" si="7"/>
        <v>-0.00003265714286</v>
      </c>
      <c r="Q11" s="74"/>
      <c r="R11" s="74"/>
    </row>
    <row r="12">
      <c r="A12" s="79">
        <v>600.0</v>
      </c>
      <c r="B12" s="79">
        <v>10.0</v>
      </c>
      <c r="C12" s="81">
        <v>9.65E-4</v>
      </c>
      <c r="D12" s="79">
        <v>2792.0</v>
      </c>
      <c r="E12" s="81">
        <v>9.97142857142857E-4</v>
      </c>
      <c r="F12" s="74"/>
      <c r="G12" s="74"/>
      <c r="H12" s="74"/>
      <c r="I12" s="11"/>
      <c r="J12" s="84">
        <f t="shared" si="1"/>
        <v>0.000931225</v>
      </c>
      <c r="K12" s="84">
        <f t="shared" si="2"/>
        <v>2607.43</v>
      </c>
      <c r="L12" s="91">
        <f t="shared" si="3"/>
        <v>184.57</v>
      </c>
      <c r="M12" s="90">
        <f t="shared" si="4"/>
        <v>0.07078617643</v>
      </c>
      <c r="N12" s="90">
        <f t="shared" si="5"/>
        <v>0.00558735</v>
      </c>
      <c r="O12" s="90">
        <f t="shared" si="6"/>
        <v>0.005982857143</v>
      </c>
      <c r="P12" s="90">
        <f t="shared" si="7"/>
        <v>0.0003955071429</v>
      </c>
      <c r="Q12" s="74"/>
      <c r="R12" s="74"/>
    </row>
    <row r="13">
      <c r="A13" s="79">
        <v>500.0</v>
      </c>
      <c r="B13" s="79">
        <v>20.0</v>
      </c>
      <c r="C13" s="81">
        <v>0.00193</v>
      </c>
      <c r="D13" s="79">
        <v>5360.0</v>
      </c>
      <c r="E13" s="81">
        <v>0.00191428571428571</v>
      </c>
      <c r="F13" s="74"/>
      <c r="G13" s="74"/>
      <c r="H13" s="74"/>
      <c r="I13" s="11"/>
      <c r="J13" s="84">
        <f t="shared" si="1"/>
        <v>0.00186245</v>
      </c>
      <c r="K13" s="84">
        <f t="shared" si="2"/>
        <v>5214.86</v>
      </c>
      <c r="L13" s="88">
        <f t="shared" si="3"/>
        <v>145.14</v>
      </c>
      <c r="M13" s="89">
        <f t="shared" si="4"/>
        <v>0.02783200316</v>
      </c>
      <c r="N13" s="90">
        <f t="shared" si="5"/>
        <v>0.00931225</v>
      </c>
      <c r="O13" s="90">
        <f t="shared" si="6"/>
        <v>0.009571428571</v>
      </c>
      <c r="P13" s="89">
        <f t="shared" si="7"/>
        <v>0.0002591785714</v>
      </c>
      <c r="Q13" s="74"/>
      <c r="R13" s="74"/>
    </row>
    <row r="14">
      <c r="A14" s="79">
        <v>400.0</v>
      </c>
      <c r="B14" s="79">
        <v>30.0</v>
      </c>
      <c r="C14" s="81">
        <v>0.002895</v>
      </c>
      <c r="D14" s="79">
        <v>8163.0</v>
      </c>
      <c r="E14" s="81">
        <v>0.00291535714285714</v>
      </c>
      <c r="F14" s="74"/>
      <c r="G14" s="74"/>
      <c r="H14" s="74"/>
      <c r="I14" s="11"/>
      <c r="J14" s="84">
        <f t="shared" si="1"/>
        <v>0.002793675</v>
      </c>
      <c r="K14" s="84">
        <f t="shared" si="2"/>
        <v>7822.29</v>
      </c>
      <c r="L14" s="88">
        <f t="shared" si="3"/>
        <v>340.71</v>
      </c>
      <c r="M14" s="89">
        <f t="shared" si="4"/>
        <v>0.04355629873</v>
      </c>
      <c r="N14" s="90">
        <f t="shared" si="5"/>
        <v>0.0111747</v>
      </c>
      <c r="O14" s="90">
        <f t="shared" si="6"/>
        <v>0.01166142857</v>
      </c>
      <c r="P14" s="89">
        <f t="shared" si="7"/>
        <v>0.0004867285714</v>
      </c>
      <c r="Q14" s="74"/>
      <c r="R14" s="74"/>
    </row>
    <row r="15">
      <c r="A15" s="79">
        <v>300.0</v>
      </c>
      <c r="B15" s="79">
        <v>40.0</v>
      </c>
      <c r="C15" s="81">
        <v>0.00386</v>
      </c>
      <c r="D15" s="79">
        <v>10843.0</v>
      </c>
      <c r="E15" s="81">
        <v>0.0038725</v>
      </c>
      <c r="F15" s="74"/>
      <c r="G15" s="74"/>
      <c r="H15" s="74"/>
      <c r="I15" s="11"/>
      <c r="J15" s="84">
        <f t="shared" si="1"/>
        <v>0.0037249</v>
      </c>
      <c r="K15" s="84">
        <f t="shared" si="2"/>
        <v>10429.72</v>
      </c>
      <c r="L15" s="88">
        <f t="shared" si="3"/>
        <v>413.28</v>
      </c>
      <c r="M15" s="89">
        <f t="shared" si="4"/>
        <v>0.03962522484</v>
      </c>
      <c r="N15" s="90">
        <f t="shared" si="5"/>
        <v>0.0111747</v>
      </c>
      <c r="O15" s="90">
        <f t="shared" si="6"/>
        <v>0.0116175</v>
      </c>
      <c r="P15" s="89">
        <f t="shared" si="7"/>
        <v>0.0004428</v>
      </c>
      <c r="Q15" s="74"/>
      <c r="R15" s="74"/>
    </row>
    <row r="16">
      <c r="A16" s="79">
        <v>200.0</v>
      </c>
      <c r="B16" s="79">
        <v>43.0</v>
      </c>
      <c r="C16" s="81">
        <v>0.0041495</v>
      </c>
      <c r="D16" s="79">
        <v>11449.0</v>
      </c>
      <c r="E16" s="81">
        <v>0.00408892857142857</v>
      </c>
      <c r="F16" s="74"/>
      <c r="G16" s="74"/>
      <c r="H16" s="74"/>
      <c r="I16" s="11"/>
      <c r="J16" s="84">
        <f t="shared" si="1"/>
        <v>0.0040042675</v>
      </c>
      <c r="K16" s="84">
        <f t="shared" si="2"/>
        <v>11211.949</v>
      </c>
      <c r="L16" s="88">
        <f t="shared" si="3"/>
        <v>237.051</v>
      </c>
      <c r="M16" s="89">
        <f t="shared" si="4"/>
        <v>0.02114271123</v>
      </c>
      <c r="N16" s="90">
        <f t="shared" si="5"/>
        <v>0.008008535</v>
      </c>
      <c r="O16" s="90">
        <f t="shared" si="6"/>
        <v>0.008177857143</v>
      </c>
      <c r="P16" s="89">
        <f t="shared" si="7"/>
        <v>0.0001693221429</v>
      </c>
      <c r="Q16" s="74"/>
      <c r="R16" s="74"/>
    </row>
    <row r="17">
      <c r="A17" s="79">
        <v>150.0</v>
      </c>
      <c r="B17" s="79">
        <v>50.0</v>
      </c>
      <c r="C17" s="81">
        <v>0.004825</v>
      </c>
      <c r="D17" s="79">
        <v>13540.0</v>
      </c>
      <c r="E17" s="81">
        <v>0.00483571428571429</v>
      </c>
      <c r="F17" s="74"/>
      <c r="G17" s="74"/>
      <c r="H17" s="74"/>
      <c r="I17" s="11"/>
      <c r="J17" s="84">
        <f t="shared" si="1"/>
        <v>0.004656125</v>
      </c>
      <c r="K17" s="84">
        <f t="shared" si="2"/>
        <v>13037.15</v>
      </c>
      <c r="L17" s="88">
        <f t="shared" si="3"/>
        <v>502.85</v>
      </c>
      <c r="M17" s="89">
        <f t="shared" si="4"/>
        <v>0.03857054648</v>
      </c>
      <c r="N17" s="90">
        <f t="shared" si="5"/>
        <v>0.0069841875</v>
      </c>
      <c r="O17" s="90">
        <f t="shared" si="6"/>
        <v>0.007253571429</v>
      </c>
      <c r="P17" s="89">
        <f t="shared" si="7"/>
        <v>0.0002693839286</v>
      </c>
      <c r="Q17" s="74"/>
      <c r="R17" s="74"/>
    </row>
    <row r="18">
      <c r="A18" s="79">
        <v>100.0</v>
      </c>
      <c r="B18" s="79">
        <v>125.0</v>
      </c>
      <c r="C18" s="81">
        <v>0.0120625</v>
      </c>
      <c r="D18" s="79">
        <v>33485.0</v>
      </c>
      <c r="E18" s="81">
        <v>0.0119589285714286</v>
      </c>
      <c r="F18" s="74"/>
      <c r="G18" s="74"/>
      <c r="H18" s="74"/>
      <c r="I18" s="11"/>
      <c r="J18" s="84">
        <f t="shared" si="1"/>
        <v>0.0116403125</v>
      </c>
      <c r="K18" s="84">
        <f t="shared" si="2"/>
        <v>32592.875</v>
      </c>
      <c r="L18" s="88">
        <f t="shared" si="3"/>
        <v>892.125</v>
      </c>
      <c r="M18" s="89">
        <f t="shared" si="4"/>
        <v>0.02737177988</v>
      </c>
      <c r="N18" s="90">
        <f t="shared" si="5"/>
        <v>0.0116403125</v>
      </c>
      <c r="O18" s="90">
        <f t="shared" si="6"/>
        <v>0.01195892857</v>
      </c>
      <c r="P18" s="89">
        <f t="shared" si="7"/>
        <v>0.0003186160714</v>
      </c>
      <c r="Q18" s="74"/>
      <c r="R18" s="74"/>
    </row>
    <row r="19">
      <c r="A19" s="79">
        <v>80.0</v>
      </c>
      <c r="B19" s="79">
        <v>150.0</v>
      </c>
      <c r="C19" s="81">
        <v>0.014475</v>
      </c>
      <c r="D19" s="79">
        <v>40665.0</v>
      </c>
      <c r="E19" s="81">
        <v>0.0145232142857143</v>
      </c>
      <c r="F19" s="74"/>
      <c r="G19" s="74"/>
      <c r="H19" s="74"/>
      <c r="I19" s="11"/>
      <c r="J19" s="84">
        <f t="shared" si="1"/>
        <v>0.013968375</v>
      </c>
      <c r="K19" s="84">
        <f t="shared" si="2"/>
        <v>39111.45</v>
      </c>
      <c r="L19" s="88">
        <f t="shared" si="3"/>
        <v>1553.55</v>
      </c>
      <c r="M19" s="89">
        <f t="shared" si="4"/>
        <v>0.03972110469</v>
      </c>
      <c r="N19" s="90">
        <f t="shared" si="5"/>
        <v>0.0111747</v>
      </c>
      <c r="O19" s="90">
        <f t="shared" si="6"/>
        <v>0.01161857143</v>
      </c>
      <c r="P19" s="89">
        <f t="shared" si="7"/>
        <v>0.0004438714286</v>
      </c>
      <c r="Q19" s="74"/>
      <c r="R19" s="74"/>
    </row>
    <row r="20">
      <c r="A20" s="79">
        <v>75.0</v>
      </c>
      <c r="B20" s="79">
        <v>150.0</v>
      </c>
      <c r="C20" s="81">
        <v>0.014475</v>
      </c>
      <c r="D20" s="79">
        <v>40634.0</v>
      </c>
      <c r="E20" s="81">
        <v>0.0145121428571429</v>
      </c>
      <c r="F20" s="74"/>
      <c r="G20" s="74"/>
      <c r="H20" s="74"/>
      <c r="I20" s="11"/>
      <c r="J20" s="84">
        <f t="shared" si="1"/>
        <v>0.013968375</v>
      </c>
      <c r="K20" s="84">
        <f t="shared" si="2"/>
        <v>39111.45</v>
      </c>
      <c r="L20" s="88">
        <f t="shared" si="3"/>
        <v>1522.55</v>
      </c>
      <c r="M20" s="89">
        <f t="shared" si="4"/>
        <v>0.03892849792</v>
      </c>
      <c r="N20" s="90">
        <f t="shared" si="5"/>
        <v>0.01047628125</v>
      </c>
      <c r="O20" s="90">
        <f t="shared" si="6"/>
        <v>0.01088410714</v>
      </c>
      <c r="P20" s="89">
        <f t="shared" si="7"/>
        <v>0.0004078258929</v>
      </c>
      <c r="Q20" s="74"/>
      <c r="R20" s="74"/>
    </row>
    <row r="21">
      <c r="A21" s="79">
        <v>60.0</v>
      </c>
      <c r="B21" s="79">
        <v>200.0</v>
      </c>
      <c r="C21" s="81">
        <v>0.0193</v>
      </c>
      <c r="D21" s="79">
        <v>54230.0</v>
      </c>
      <c r="E21" s="81">
        <v>0.0193678571428571</v>
      </c>
      <c r="F21" s="74"/>
      <c r="G21" s="74"/>
      <c r="H21" s="74"/>
      <c r="I21" s="11"/>
      <c r="J21" s="84">
        <f t="shared" si="1"/>
        <v>0.0186245</v>
      </c>
      <c r="K21" s="84">
        <f t="shared" si="2"/>
        <v>52148.6</v>
      </c>
      <c r="L21" s="88">
        <f t="shared" si="3"/>
        <v>2081.4</v>
      </c>
      <c r="M21" s="89">
        <f t="shared" si="4"/>
        <v>0.03991286439</v>
      </c>
      <c r="N21" s="90">
        <f t="shared" si="5"/>
        <v>0.0111747</v>
      </c>
      <c r="O21" s="90">
        <f t="shared" si="6"/>
        <v>0.01162071429</v>
      </c>
      <c r="P21" s="89">
        <f t="shared" si="7"/>
        <v>0.0004460142857</v>
      </c>
      <c r="Q21" s="74"/>
      <c r="R21" s="74"/>
    </row>
    <row r="22">
      <c r="A22" s="79">
        <v>50.0</v>
      </c>
      <c r="B22" s="79">
        <v>500.0</v>
      </c>
      <c r="C22" s="81">
        <v>0.04825</v>
      </c>
      <c r="D22" s="79">
        <v>134668.0</v>
      </c>
      <c r="E22" s="81">
        <v>0.0480957142857143</v>
      </c>
      <c r="F22" s="74"/>
      <c r="G22" s="74"/>
      <c r="H22" s="74"/>
      <c r="I22" s="11"/>
      <c r="J22" s="84">
        <f t="shared" si="1"/>
        <v>0.04656125</v>
      </c>
      <c r="K22" s="84">
        <f t="shared" si="2"/>
        <v>130371.5</v>
      </c>
      <c r="L22" s="88">
        <f t="shared" si="3"/>
        <v>4296.5</v>
      </c>
      <c r="M22" s="89">
        <f t="shared" si="4"/>
        <v>0.0329558224</v>
      </c>
      <c r="N22" s="90">
        <f t="shared" si="5"/>
        <v>0.023280625</v>
      </c>
      <c r="O22" s="90">
        <f t="shared" si="6"/>
        <v>0.02404785714</v>
      </c>
      <c r="P22" s="89">
        <f t="shared" si="7"/>
        <v>0.0007672321429</v>
      </c>
      <c r="Q22" s="74"/>
      <c r="R22" s="74"/>
    </row>
    <row r="23">
      <c r="A23" s="79">
        <v>40.0</v>
      </c>
      <c r="B23" s="79">
        <v>800.0</v>
      </c>
      <c r="C23" s="81">
        <v>0.0772</v>
      </c>
      <c r="D23" s="79">
        <v>216601.0</v>
      </c>
      <c r="E23" s="81">
        <v>0.0773575</v>
      </c>
      <c r="F23" s="74"/>
      <c r="G23" s="74"/>
      <c r="H23" s="74"/>
      <c r="I23" s="11"/>
      <c r="J23" s="84">
        <f t="shared" si="1"/>
        <v>0.074498</v>
      </c>
      <c r="K23" s="84">
        <f t="shared" si="2"/>
        <v>208594.4</v>
      </c>
      <c r="L23" s="88">
        <f t="shared" si="3"/>
        <v>8006.6</v>
      </c>
      <c r="M23" s="89">
        <f t="shared" si="4"/>
        <v>0.03838358077</v>
      </c>
      <c r="N23" s="90">
        <f t="shared" si="5"/>
        <v>0.0297992</v>
      </c>
      <c r="O23" s="90">
        <f t="shared" si="6"/>
        <v>0.030943</v>
      </c>
      <c r="P23" s="89">
        <f t="shared" si="7"/>
        <v>0.0011438</v>
      </c>
      <c r="Q23" s="74"/>
      <c r="R23" s="74"/>
    </row>
    <row r="24">
      <c r="A24" s="79">
        <v>30.0</v>
      </c>
      <c r="B24" s="79">
        <v>650.0</v>
      </c>
      <c r="C24" s="81">
        <v>0.062725</v>
      </c>
      <c r="D24" s="79">
        <v>175703.0</v>
      </c>
      <c r="E24" s="81">
        <v>0.0627510714285714</v>
      </c>
      <c r="F24" s="74"/>
      <c r="G24" s="74"/>
      <c r="H24" s="74"/>
      <c r="I24" s="11"/>
      <c r="J24" s="84">
        <f t="shared" si="1"/>
        <v>0.060529625</v>
      </c>
      <c r="K24" s="84">
        <f t="shared" si="2"/>
        <v>169482.95</v>
      </c>
      <c r="L24" s="88">
        <f t="shared" si="3"/>
        <v>6220.05</v>
      </c>
      <c r="M24" s="89">
        <f t="shared" si="4"/>
        <v>0.03670015184</v>
      </c>
      <c r="N24" s="90">
        <f t="shared" si="5"/>
        <v>0.0181588875</v>
      </c>
      <c r="O24" s="90">
        <f t="shared" si="6"/>
        <v>0.01882532143</v>
      </c>
      <c r="P24" s="89">
        <f t="shared" si="7"/>
        <v>0.0006664339286</v>
      </c>
      <c r="Q24" s="74"/>
      <c r="R24" s="74"/>
    </row>
    <row r="25">
      <c r="A25" s="79">
        <v>25.0</v>
      </c>
      <c r="B25" s="79">
        <v>1000.0</v>
      </c>
      <c r="C25" s="81">
        <v>0.0965</v>
      </c>
      <c r="D25" s="79">
        <v>270213.0</v>
      </c>
      <c r="E25" s="81">
        <v>0.0965046428571429</v>
      </c>
      <c r="F25" s="74"/>
      <c r="G25" s="74"/>
      <c r="H25" s="74"/>
      <c r="I25" s="11"/>
      <c r="J25" s="84">
        <f t="shared" si="1"/>
        <v>0.0931225</v>
      </c>
      <c r="K25" s="84">
        <f t="shared" si="2"/>
        <v>260743</v>
      </c>
      <c r="L25" s="91">
        <f t="shared" si="3"/>
        <v>9470</v>
      </c>
      <c r="M25" s="90">
        <f t="shared" si="4"/>
        <v>0.03631928757</v>
      </c>
      <c r="N25" s="90">
        <f t="shared" si="5"/>
        <v>0.023280625</v>
      </c>
      <c r="O25" s="90">
        <f t="shared" si="6"/>
        <v>0.02412616071</v>
      </c>
      <c r="P25" s="90">
        <f t="shared" si="7"/>
        <v>0.0008455357143</v>
      </c>
      <c r="Q25" s="74"/>
      <c r="R25" s="74"/>
    </row>
    <row r="26">
      <c r="A26" s="79">
        <v>20.0</v>
      </c>
      <c r="B26" s="79">
        <v>2110.0</v>
      </c>
      <c r="C26" s="81">
        <v>0.203615</v>
      </c>
      <c r="D26" s="79">
        <v>569760.0</v>
      </c>
      <c r="E26" s="81">
        <v>0.203485714285714</v>
      </c>
      <c r="F26" s="74"/>
      <c r="G26" s="74"/>
      <c r="H26" s="74"/>
      <c r="I26" s="11"/>
      <c r="J26" s="84">
        <f t="shared" si="1"/>
        <v>0.196488475</v>
      </c>
      <c r="K26" s="84">
        <f t="shared" si="2"/>
        <v>550167.73</v>
      </c>
      <c r="L26" s="88">
        <f t="shared" si="3"/>
        <v>19592.27</v>
      </c>
      <c r="M26" s="89">
        <f t="shared" si="4"/>
        <v>0.03561144889</v>
      </c>
      <c r="N26" s="90">
        <f t="shared" si="5"/>
        <v>0.039297695</v>
      </c>
      <c r="O26" s="90">
        <f t="shared" si="6"/>
        <v>0.04069714286</v>
      </c>
      <c r="P26" s="89">
        <f t="shared" si="7"/>
        <v>0.001399447857</v>
      </c>
      <c r="Q26" s="74"/>
      <c r="R26" s="74"/>
    </row>
    <row r="27">
      <c r="A27" s="79">
        <v>15.0</v>
      </c>
      <c r="B27" s="79">
        <v>2200.0</v>
      </c>
      <c r="C27" s="81">
        <v>0.2123</v>
      </c>
      <c r="D27" s="79">
        <v>594887.0</v>
      </c>
      <c r="E27" s="81">
        <v>0.212459642857143</v>
      </c>
      <c r="F27" s="74"/>
      <c r="G27" s="74"/>
      <c r="H27" s="74"/>
      <c r="I27" s="11"/>
      <c r="J27" s="84">
        <f t="shared" si="1"/>
        <v>0.2048695</v>
      </c>
      <c r="K27" s="84">
        <f t="shared" si="2"/>
        <v>573634.6</v>
      </c>
      <c r="L27" s="91">
        <f t="shared" si="3"/>
        <v>21252.4</v>
      </c>
      <c r="M27" s="90">
        <f t="shared" si="4"/>
        <v>0.03704867175</v>
      </c>
      <c r="N27" s="90">
        <f t="shared" si="5"/>
        <v>0.030730425</v>
      </c>
      <c r="O27" s="90">
        <f t="shared" si="6"/>
        <v>0.03186894643</v>
      </c>
      <c r="P27" s="90">
        <f t="shared" si="7"/>
        <v>0.001138521429</v>
      </c>
      <c r="Q27" s="74"/>
      <c r="R27" s="74"/>
    </row>
    <row r="28">
      <c r="A28" s="79">
        <v>10.0</v>
      </c>
      <c r="B28" s="79">
        <v>2800.0</v>
      </c>
      <c r="C28" s="81">
        <v>0.2702</v>
      </c>
      <c r="D28" s="79">
        <v>757599.0</v>
      </c>
      <c r="E28" s="81">
        <v>0.270571071428572</v>
      </c>
      <c r="F28" s="74"/>
      <c r="G28" s="74"/>
      <c r="H28" s="74"/>
      <c r="I28" s="11"/>
      <c r="J28" s="84">
        <f t="shared" si="1"/>
        <v>0.260743</v>
      </c>
      <c r="K28" s="84">
        <f t="shared" si="2"/>
        <v>730080.4</v>
      </c>
      <c r="L28" s="88">
        <f t="shared" si="3"/>
        <v>27518.6</v>
      </c>
      <c r="M28" s="89">
        <f t="shared" si="4"/>
        <v>0.03769256098</v>
      </c>
      <c r="N28" s="90">
        <f t="shared" si="5"/>
        <v>0.0260743</v>
      </c>
      <c r="O28" s="90">
        <f t="shared" si="6"/>
        <v>0.02705710714</v>
      </c>
      <c r="P28" s="89">
        <f t="shared" si="7"/>
        <v>0.0009828071429</v>
      </c>
      <c r="Q28" s="74"/>
      <c r="R28" s="74"/>
    </row>
    <row r="29">
      <c r="A29" s="79">
        <v>8.0</v>
      </c>
      <c r="B29" s="79">
        <v>2900.0</v>
      </c>
      <c r="C29" s="81">
        <v>0.27985</v>
      </c>
      <c r="D29" s="79">
        <v>783887.0</v>
      </c>
      <c r="E29" s="81">
        <v>0.279959642857143</v>
      </c>
      <c r="F29" s="74"/>
      <c r="G29" s="74"/>
      <c r="H29" s="74"/>
      <c r="I29" s="11"/>
      <c r="J29" s="84">
        <f t="shared" si="1"/>
        <v>0.27005525</v>
      </c>
      <c r="K29" s="84">
        <f t="shared" si="2"/>
        <v>756154.7</v>
      </c>
      <c r="L29" s="88">
        <f t="shared" si="3"/>
        <v>27732.3</v>
      </c>
      <c r="M29" s="89">
        <f t="shared" si="4"/>
        <v>0.03667543163</v>
      </c>
      <c r="N29" s="90">
        <f t="shared" si="5"/>
        <v>0.02160442</v>
      </c>
      <c r="O29" s="90">
        <f t="shared" si="6"/>
        <v>0.02239677143</v>
      </c>
      <c r="P29" s="89">
        <f t="shared" si="7"/>
        <v>0.0007923514286</v>
      </c>
      <c r="Q29" s="74"/>
      <c r="R29" s="74"/>
    </row>
    <row r="30">
      <c r="A30" s="79">
        <v>6.0</v>
      </c>
      <c r="B30" s="79">
        <v>3000.0</v>
      </c>
      <c r="C30" s="81">
        <v>0.2895</v>
      </c>
      <c r="D30" s="79">
        <v>809631.0</v>
      </c>
      <c r="E30" s="81">
        <v>0.289153928571429</v>
      </c>
      <c r="F30" s="74"/>
      <c r="G30" s="74"/>
      <c r="H30" s="74"/>
      <c r="I30" s="11"/>
      <c r="J30" s="84">
        <f t="shared" si="1"/>
        <v>0.2793675</v>
      </c>
      <c r="K30" s="84">
        <f t="shared" si="2"/>
        <v>782229</v>
      </c>
      <c r="L30" s="91">
        <f t="shared" si="3"/>
        <v>27402</v>
      </c>
      <c r="M30" s="90">
        <f t="shared" si="4"/>
        <v>0.03503066238</v>
      </c>
      <c r="N30" s="90">
        <f t="shared" si="5"/>
        <v>0.01676205</v>
      </c>
      <c r="O30" s="90">
        <f t="shared" si="6"/>
        <v>0.01734923571</v>
      </c>
      <c r="P30" s="90">
        <f t="shared" si="7"/>
        <v>0.0005871857143</v>
      </c>
      <c r="Q30" s="74"/>
      <c r="R30" s="74"/>
    </row>
    <row r="31">
      <c r="A31" s="79">
        <v>5.0</v>
      </c>
      <c r="B31" s="79">
        <v>8500.0</v>
      </c>
      <c r="C31" s="81">
        <v>0.82025</v>
      </c>
      <c r="D31" s="79">
        <v>2292273.0</v>
      </c>
      <c r="E31" s="81">
        <v>0.818668928571429</v>
      </c>
      <c r="F31" s="74"/>
      <c r="G31" s="74"/>
      <c r="H31" s="74"/>
      <c r="I31" s="11"/>
      <c r="J31" s="84">
        <f t="shared" si="1"/>
        <v>0.79154125</v>
      </c>
      <c r="K31" s="84">
        <f t="shared" si="2"/>
        <v>2216315.5</v>
      </c>
      <c r="L31" s="88">
        <f t="shared" si="3"/>
        <v>75957.5</v>
      </c>
      <c r="M31" s="89">
        <f t="shared" si="4"/>
        <v>0.03427197076</v>
      </c>
      <c r="N31" s="90">
        <f t="shared" si="5"/>
        <v>0.0395770625</v>
      </c>
      <c r="O31" s="90">
        <f t="shared" si="6"/>
        <v>0.04093344643</v>
      </c>
      <c r="P31" s="89">
        <f t="shared" si="7"/>
        <v>0.001356383929</v>
      </c>
      <c r="Q31" s="74"/>
      <c r="R31" s="74"/>
    </row>
    <row r="32">
      <c r="A32" s="79">
        <v>4.0</v>
      </c>
      <c r="B32" s="79">
        <v>11700.0</v>
      </c>
      <c r="C32" s="81">
        <v>1.12905</v>
      </c>
      <c r="D32" s="79">
        <v>3164264.0</v>
      </c>
      <c r="E32" s="81">
        <v>1.13009428571429</v>
      </c>
      <c r="F32" s="74"/>
      <c r="G32" s="74"/>
      <c r="H32" s="74"/>
      <c r="I32" s="11"/>
      <c r="J32" s="84">
        <f t="shared" si="1"/>
        <v>1.08953325</v>
      </c>
      <c r="K32" s="84">
        <f t="shared" si="2"/>
        <v>3050693.1</v>
      </c>
      <c r="L32" s="88">
        <f t="shared" si="3"/>
        <v>113570.9</v>
      </c>
      <c r="M32" s="89">
        <f t="shared" si="4"/>
        <v>0.03722790077</v>
      </c>
      <c r="N32" s="90">
        <f t="shared" si="5"/>
        <v>0.04358133</v>
      </c>
      <c r="O32" s="90">
        <f t="shared" si="6"/>
        <v>0.04520377143</v>
      </c>
      <c r="P32" s="89">
        <f t="shared" si="7"/>
        <v>0.001622441429</v>
      </c>
      <c r="Q32" s="74"/>
      <c r="R32" s="74"/>
    </row>
    <row r="33">
      <c r="A33" s="79">
        <v>3.0</v>
      </c>
      <c r="B33" s="79">
        <v>14000.0</v>
      </c>
      <c r="C33" s="81">
        <v>1.351</v>
      </c>
      <c r="D33" s="79">
        <v>3781911.0</v>
      </c>
      <c r="E33" s="81">
        <v>1.3506825</v>
      </c>
      <c r="F33" s="74"/>
      <c r="G33" s="74"/>
      <c r="H33" s="74"/>
      <c r="I33" s="11"/>
      <c r="J33" s="84">
        <f t="shared" si="1"/>
        <v>1.303715</v>
      </c>
      <c r="K33" s="84">
        <f t="shared" si="2"/>
        <v>3650402</v>
      </c>
      <c r="L33" s="88">
        <f t="shared" si="3"/>
        <v>131509</v>
      </c>
      <c r="M33" s="89">
        <f t="shared" si="4"/>
        <v>0.03602589523</v>
      </c>
      <c r="N33" s="90">
        <f t="shared" si="5"/>
        <v>0.03911145</v>
      </c>
      <c r="O33" s="90">
        <f t="shared" si="6"/>
        <v>0.040520475</v>
      </c>
      <c r="P33" s="89">
        <f t="shared" si="7"/>
        <v>0.001409025</v>
      </c>
      <c r="Q33" s="74"/>
      <c r="R33" s="74"/>
    </row>
    <row r="34">
      <c r="A34" s="79">
        <v>2.0</v>
      </c>
      <c r="B34" s="79">
        <v>125500.0</v>
      </c>
      <c r="C34" s="81">
        <v>12.11075</v>
      </c>
      <c r="D34" s="79">
        <v>3.390935E7</v>
      </c>
      <c r="E34" s="81">
        <v>12.1104821428571</v>
      </c>
      <c r="F34" s="74"/>
      <c r="G34" s="74"/>
      <c r="H34" s="74"/>
      <c r="I34" s="11"/>
      <c r="J34" s="84">
        <f t="shared" si="1"/>
        <v>11.68687375</v>
      </c>
      <c r="K34" s="84">
        <f t="shared" si="2"/>
        <v>32723246.5</v>
      </c>
      <c r="L34" s="88">
        <f t="shared" si="3"/>
        <v>1186103.5</v>
      </c>
      <c r="M34" s="89">
        <f t="shared" si="4"/>
        <v>0.03624651057</v>
      </c>
      <c r="N34" s="90">
        <f t="shared" si="5"/>
        <v>0.233737475</v>
      </c>
      <c r="O34" s="90">
        <f t="shared" si="6"/>
        <v>0.2422096429</v>
      </c>
      <c r="P34" s="89">
        <f t="shared" si="7"/>
        <v>0.008472167857</v>
      </c>
      <c r="Q34" s="74"/>
      <c r="R34" s="74"/>
    </row>
    <row r="35">
      <c r="A35" s="79">
        <v>1.0</v>
      </c>
      <c r="B35" s="79">
        <v>140400.0</v>
      </c>
      <c r="C35" s="81">
        <v>13.5486</v>
      </c>
      <c r="D35" s="79">
        <v>3.7937524E7</v>
      </c>
      <c r="E35" s="81">
        <v>13.5491157142857</v>
      </c>
      <c r="F35" s="74"/>
      <c r="G35" s="74"/>
      <c r="H35" s="74"/>
      <c r="I35" s="11"/>
      <c r="J35" s="84">
        <f t="shared" si="1"/>
        <v>13.074399</v>
      </c>
      <c r="K35" s="84">
        <f t="shared" si="2"/>
        <v>36608317.2</v>
      </c>
      <c r="L35" s="88">
        <f t="shared" si="3"/>
        <v>1329206.8</v>
      </c>
      <c r="M35" s="89">
        <f t="shared" si="4"/>
        <v>0.03630887464</v>
      </c>
      <c r="N35" s="90">
        <f t="shared" si="5"/>
        <v>0.13074399</v>
      </c>
      <c r="O35" s="90">
        <f t="shared" si="6"/>
        <v>0.1354911571</v>
      </c>
      <c r="P35" s="89">
        <f t="shared" si="7"/>
        <v>0.004747167143</v>
      </c>
      <c r="Q35" s="74"/>
      <c r="R35" s="74"/>
    </row>
    <row r="36">
      <c r="A36" s="79">
        <v>0.0</v>
      </c>
      <c r="B36" s="79">
        <v>683078.0</v>
      </c>
      <c r="C36" s="81">
        <f>100-sum(C2:C35)</f>
        <v>69.417027</v>
      </c>
      <c r="D36" s="79">
        <v>1.94368767E8</v>
      </c>
      <c r="E36" s="81">
        <v>69.4174167857143</v>
      </c>
      <c r="F36" s="74"/>
      <c r="G36" s="74"/>
      <c r="H36" s="74"/>
      <c r="I36" s="11"/>
      <c r="J36" s="84">
        <f>(1-I1)*100 +C36*I1</f>
        <v>70.48743106</v>
      </c>
      <c r="K36" s="84">
        <f t="shared" si="2"/>
        <v>197364807</v>
      </c>
      <c r="L36" s="91">
        <f t="shared" si="3"/>
        <v>-2996039.954</v>
      </c>
      <c r="M36" s="90">
        <f t="shared" si="4"/>
        <v>-0.01518021374</v>
      </c>
      <c r="N36" s="89">
        <f t="shared" si="5"/>
        <v>0</v>
      </c>
      <c r="O36" s="89">
        <f t="shared" si="6"/>
        <v>0</v>
      </c>
      <c r="P36" s="89">
        <f t="shared" si="7"/>
        <v>0</v>
      </c>
      <c r="Q36" s="74"/>
      <c r="R36" s="74"/>
    </row>
    <row r="37">
      <c r="A37" s="82"/>
      <c r="B37" s="82"/>
      <c r="C37" s="83"/>
      <c r="D37" s="82"/>
      <c r="E37" s="83"/>
      <c r="F37" s="74"/>
      <c r="G37" s="74"/>
      <c r="H37" s="74"/>
      <c r="I37" s="11"/>
      <c r="J37" s="11"/>
      <c r="K37" s="11"/>
      <c r="L37" s="11"/>
      <c r="M37" s="11"/>
      <c r="N37" s="11"/>
      <c r="O37" s="11"/>
      <c r="P37" s="11"/>
      <c r="Q37" s="74"/>
      <c r="R37" s="74"/>
    </row>
    <row r="38">
      <c r="A38" s="82"/>
      <c r="B38" s="82"/>
      <c r="C38" s="83"/>
      <c r="D38" s="82"/>
      <c r="E38" s="83"/>
      <c r="F38" s="74"/>
      <c r="G38" s="74"/>
      <c r="H38" s="74"/>
      <c r="I38" s="11"/>
      <c r="J38" s="11"/>
      <c r="K38" s="11"/>
      <c r="L38" s="11"/>
      <c r="M38" s="11"/>
      <c r="N38" s="11"/>
      <c r="O38" s="11"/>
      <c r="P38" s="11"/>
      <c r="Q38" s="74"/>
      <c r="R38" s="74"/>
    </row>
    <row r="39">
      <c r="A39" s="82"/>
      <c r="B39" s="82"/>
      <c r="C39" s="83"/>
      <c r="D39" s="82"/>
      <c r="E39" s="83"/>
      <c r="F39" s="74"/>
      <c r="G39" s="74"/>
      <c r="H39" s="74"/>
      <c r="I39" s="11"/>
      <c r="J39" s="11"/>
      <c r="K39" s="11"/>
      <c r="L39" s="11"/>
      <c r="M39" s="11"/>
      <c r="N39" s="11"/>
      <c r="O39" s="11"/>
      <c r="P39" s="11"/>
      <c r="Q39" s="74"/>
      <c r="R39" s="74"/>
    </row>
    <row r="40">
      <c r="A40" s="82"/>
      <c r="B40" s="82"/>
      <c r="C40" s="83"/>
      <c r="D40" s="82"/>
      <c r="E40" s="83"/>
      <c r="F40" s="74"/>
      <c r="G40" s="74"/>
      <c r="H40" s="74"/>
      <c r="I40" s="11"/>
      <c r="J40" s="11"/>
      <c r="K40" s="11"/>
      <c r="L40" s="11"/>
      <c r="M40" s="11"/>
      <c r="N40" s="11"/>
      <c r="O40" s="11"/>
      <c r="P40" s="11"/>
      <c r="Q40" s="74"/>
      <c r="R40" s="74"/>
    </row>
    <row r="41">
      <c r="A41" s="82"/>
      <c r="B41" s="82"/>
      <c r="C41" s="83"/>
      <c r="D41" s="82"/>
      <c r="E41" s="83"/>
      <c r="F41" s="74"/>
      <c r="G41" s="74"/>
      <c r="H41" s="74"/>
      <c r="I41" s="11"/>
      <c r="J41" s="11"/>
      <c r="K41" s="11"/>
      <c r="L41" s="11"/>
      <c r="M41" s="11"/>
      <c r="N41" s="11"/>
      <c r="O41" s="11"/>
      <c r="P41" s="11"/>
      <c r="Q41" s="74"/>
      <c r="R41" s="74"/>
    </row>
    <row r="42">
      <c r="A42" s="82"/>
      <c r="B42" s="82"/>
      <c r="C42" s="83"/>
      <c r="D42" s="82"/>
      <c r="E42" s="83"/>
      <c r="F42" s="74"/>
      <c r="G42" s="74"/>
      <c r="H42" s="74"/>
      <c r="I42" s="11"/>
      <c r="J42" s="11"/>
      <c r="K42" s="11"/>
      <c r="L42" s="11"/>
      <c r="M42" s="11"/>
      <c r="N42" s="11"/>
      <c r="O42" s="11"/>
      <c r="P42" s="11"/>
      <c r="Q42" s="74"/>
      <c r="R42" s="74"/>
    </row>
    <row r="43">
      <c r="A43" s="82"/>
      <c r="B43" s="82"/>
      <c r="C43" s="83"/>
      <c r="D43" s="82"/>
      <c r="E43" s="83"/>
      <c r="F43" s="74"/>
      <c r="G43" s="74"/>
      <c r="H43" s="74"/>
      <c r="I43" s="11"/>
      <c r="J43" s="11"/>
      <c r="K43" s="11"/>
      <c r="L43" s="11"/>
      <c r="M43" s="11"/>
      <c r="N43" s="11"/>
      <c r="O43" s="11"/>
      <c r="P43" s="11"/>
      <c r="Q43" s="74"/>
      <c r="R43" s="74"/>
    </row>
    <row r="44">
      <c r="A44" s="82"/>
      <c r="B44" s="82"/>
      <c r="C44" s="83"/>
      <c r="D44" s="82"/>
      <c r="E44" s="83"/>
      <c r="F44" s="74"/>
      <c r="G44" s="74"/>
      <c r="H44" s="74"/>
      <c r="I44" s="11"/>
      <c r="J44" s="11"/>
      <c r="K44" s="11"/>
      <c r="L44" s="11"/>
      <c r="M44" s="11"/>
      <c r="N44" s="11"/>
      <c r="O44" s="11"/>
      <c r="P44" s="11"/>
      <c r="Q44" s="74"/>
      <c r="R44" s="74"/>
    </row>
    <row r="45">
      <c r="A45" s="82"/>
      <c r="B45" s="82"/>
      <c r="C45" s="83"/>
      <c r="D45" s="82"/>
      <c r="E45" s="83"/>
      <c r="F45" s="74"/>
      <c r="G45" s="74"/>
      <c r="H45" s="74"/>
      <c r="I45" s="11"/>
      <c r="J45" s="11"/>
      <c r="K45" s="11"/>
      <c r="L45" s="11"/>
      <c r="M45" s="11"/>
      <c r="N45" s="11"/>
      <c r="O45" s="11"/>
      <c r="P45" s="11"/>
      <c r="Q45" s="74"/>
      <c r="R45" s="74"/>
    </row>
    <row r="46">
      <c r="A46" s="82"/>
      <c r="B46" s="82"/>
      <c r="C46" s="83"/>
      <c r="D46" s="82"/>
      <c r="E46" s="83"/>
      <c r="F46" s="74"/>
      <c r="G46" s="74"/>
      <c r="H46" s="74"/>
      <c r="I46" s="11"/>
      <c r="J46" s="11"/>
      <c r="K46" s="11"/>
      <c r="L46" s="11"/>
      <c r="M46" s="11"/>
      <c r="N46" s="11"/>
      <c r="O46" s="11"/>
      <c r="P46" s="11"/>
      <c r="Q46" s="74"/>
      <c r="R46" s="74"/>
    </row>
    <row r="47">
      <c r="A47" s="82"/>
      <c r="B47" s="82"/>
      <c r="C47" s="83"/>
      <c r="D47" s="82"/>
      <c r="E47" s="83"/>
      <c r="F47" s="74"/>
      <c r="G47" s="74"/>
      <c r="H47" s="74"/>
      <c r="I47" s="11"/>
      <c r="J47" s="11"/>
      <c r="K47" s="11"/>
      <c r="L47" s="11"/>
      <c r="M47" s="11"/>
      <c r="N47" s="11"/>
      <c r="O47" s="11"/>
      <c r="P47" s="11"/>
      <c r="Q47" s="74"/>
      <c r="R47" s="74"/>
    </row>
    <row r="48">
      <c r="A48" s="82"/>
      <c r="B48" s="82"/>
      <c r="C48" s="83"/>
      <c r="D48" s="82"/>
      <c r="E48" s="83"/>
      <c r="F48" s="74"/>
      <c r="G48" s="74"/>
      <c r="H48" s="74"/>
      <c r="I48" s="11"/>
      <c r="J48" s="11"/>
      <c r="K48" s="11"/>
      <c r="L48" s="11"/>
      <c r="M48" s="11"/>
      <c r="N48" s="11"/>
      <c r="O48" s="11"/>
      <c r="P48" s="11"/>
      <c r="Q48" s="74"/>
      <c r="R48" s="74"/>
    </row>
    <row r="49">
      <c r="A49" s="82"/>
      <c r="B49" s="82"/>
      <c r="C49" s="83"/>
      <c r="D49" s="82"/>
      <c r="E49" s="83"/>
      <c r="F49" s="74"/>
      <c r="G49" s="74"/>
      <c r="H49" s="74"/>
      <c r="I49" s="11"/>
      <c r="J49" s="11"/>
      <c r="K49" s="11"/>
      <c r="L49" s="11"/>
      <c r="M49" s="11"/>
      <c r="N49" s="11"/>
      <c r="O49" s="11"/>
      <c r="P49" s="11"/>
      <c r="Q49" s="74"/>
      <c r="R49" s="74"/>
    </row>
    <row r="50">
      <c r="A50" s="82"/>
      <c r="B50" s="82"/>
      <c r="C50" s="83"/>
      <c r="D50" s="82"/>
      <c r="E50" s="83"/>
      <c r="F50" s="74"/>
      <c r="G50" s="74"/>
      <c r="H50" s="74"/>
      <c r="I50" s="11"/>
      <c r="J50" s="11"/>
      <c r="K50" s="11"/>
      <c r="L50" s="11"/>
      <c r="M50" s="11"/>
      <c r="N50" s="11"/>
      <c r="O50" s="11"/>
      <c r="P50" s="11"/>
      <c r="Q50" s="74"/>
      <c r="R50" s="74"/>
    </row>
    <row r="51">
      <c r="A51" s="82"/>
      <c r="B51" s="82"/>
      <c r="C51" s="83"/>
      <c r="D51" s="82"/>
      <c r="E51" s="83"/>
      <c r="F51" s="74"/>
      <c r="G51" s="74"/>
      <c r="H51" s="74"/>
      <c r="I51" s="11"/>
      <c r="J51" s="11"/>
      <c r="K51" s="11"/>
      <c r="L51" s="11"/>
      <c r="M51" s="11"/>
      <c r="N51" s="11"/>
      <c r="O51" s="11"/>
      <c r="P51" s="11"/>
      <c r="Q51" s="74"/>
      <c r="R51" s="74"/>
    </row>
    <row r="52">
      <c r="A52" s="82"/>
      <c r="B52" s="82"/>
      <c r="C52" s="83"/>
      <c r="D52" s="82"/>
      <c r="E52" s="83"/>
      <c r="F52" s="74"/>
      <c r="G52" s="74"/>
      <c r="H52" s="74"/>
      <c r="I52" s="11"/>
      <c r="J52" s="11"/>
      <c r="K52" s="11"/>
      <c r="L52" s="11"/>
      <c r="M52" s="11"/>
      <c r="N52" s="11"/>
      <c r="O52" s="11"/>
      <c r="P52" s="11"/>
      <c r="Q52" s="74"/>
      <c r="R52" s="74"/>
    </row>
    <row r="53">
      <c r="A53" s="82"/>
      <c r="B53" s="82"/>
      <c r="C53" s="83"/>
      <c r="D53" s="82"/>
      <c r="E53" s="83"/>
      <c r="F53" s="74"/>
      <c r="G53" s="74"/>
      <c r="H53" s="74"/>
      <c r="I53" s="11"/>
      <c r="J53" s="11"/>
      <c r="K53" s="11"/>
      <c r="L53" s="11"/>
      <c r="M53" s="11"/>
      <c r="N53" s="11"/>
      <c r="O53" s="11"/>
      <c r="P53" s="11"/>
      <c r="Q53" s="74"/>
      <c r="R53" s="74"/>
    </row>
    <row r="54">
      <c r="A54" s="82"/>
      <c r="B54" s="82"/>
      <c r="C54" s="83"/>
      <c r="D54" s="82"/>
      <c r="E54" s="83"/>
      <c r="F54" s="74"/>
      <c r="G54" s="74"/>
      <c r="H54" s="74"/>
      <c r="I54" s="11"/>
      <c r="J54" s="11"/>
      <c r="K54" s="11"/>
      <c r="L54" s="11"/>
      <c r="M54" s="11"/>
      <c r="N54" s="11"/>
      <c r="O54" s="11"/>
      <c r="P54" s="11"/>
      <c r="Q54" s="74"/>
      <c r="R54" s="74"/>
    </row>
    <row r="55">
      <c r="A55" s="82"/>
      <c r="B55" s="82"/>
      <c r="C55" s="83"/>
      <c r="D55" s="82"/>
      <c r="E55" s="83"/>
      <c r="F55" s="74"/>
      <c r="G55" s="74"/>
      <c r="H55" s="74"/>
      <c r="I55" s="11"/>
      <c r="J55" s="11"/>
      <c r="K55" s="11"/>
      <c r="L55" s="11"/>
      <c r="M55" s="11"/>
      <c r="N55" s="11"/>
      <c r="O55" s="11"/>
      <c r="P55" s="11"/>
      <c r="Q55" s="74"/>
      <c r="R55" s="74"/>
    </row>
    <row r="56">
      <c r="A56" s="82"/>
      <c r="B56" s="82"/>
      <c r="C56" s="83"/>
      <c r="D56" s="82"/>
      <c r="E56" s="83"/>
      <c r="F56" s="74"/>
      <c r="G56" s="74"/>
      <c r="H56" s="74"/>
      <c r="I56" s="11"/>
      <c r="J56" s="11"/>
      <c r="K56" s="11"/>
      <c r="L56" s="11"/>
      <c r="M56" s="11"/>
      <c r="N56" s="11"/>
      <c r="O56" s="11"/>
      <c r="P56" s="11"/>
      <c r="Q56" s="74"/>
      <c r="R56" s="74"/>
    </row>
    <row r="57">
      <c r="A57" s="82"/>
      <c r="B57" s="82"/>
      <c r="C57" s="83"/>
      <c r="D57" s="82"/>
      <c r="E57" s="83"/>
      <c r="F57" s="74"/>
      <c r="G57" s="74"/>
      <c r="H57" s="74"/>
      <c r="I57" s="11"/>
      <c r="J57" s="11"/>
      <c r="K57" s="11"/>
      <c r="L57" s="11"/>
      <c r="M57" s="11"/>
      <c r="N57" s="11"/>
      <c r="O57" s="11"/>
      <c r="P57" s="11"/>
      <c r="Q57" s="74"/>
      <c r="R57" s="74"/>
    </row>
    <row r="58">
      <c r="A58" s="82"/>
      <c r="B58" s="82"/>
      <c r="C58" s="83"/>
      <c r="D58" s="82"/>
      <c r="E58" s="83"/>
      <c r="F58" s="74"/>
      <c r="G58" s="74"/>
      <c r="H58" s="74"/>
      <c r="I58" s="11"/>
      <c r="J58" s="11"/>
      <c r="K58" s="11"/>
      <c r="L58" s="11"/>
      <c r="M58" s="11"/>
      <c r="N58" s="11"/>
      <c r="O58" s="11"/>
      <c r="P58" s="11"/>
      <c r="Q58" s="74"/>
      <c r="R58" s="74"/>
    </row>
    <row r="59">
      <c r="A59" s="82"/>
      <c r="B59" s="82"/>
      <c r="C59" s="83"/>
      <c r="D59" s="82"/>
      <c r="E59" s="83"/>
      <c r="F59" s="74"/>
      <c r="G59" s="74"/>
      <c r="H59" s="74"/>
      <c r="I59" s="11"/>
      <c r="J59" s="11"/>
      <c r="K59" s="11"/>
      <c r="L59" s="11"/>
      <c r="M59" s="11"/>
      <c r="N59" s="11"/>
      <c r="O59" s="11"/>
      <c r="P59" s="11"/>
      <c r="Q59" s="74"/>
      <c r="R59" s="74"/>
    </row>
    <row r="60">
      <c r="A60" s="82"/>
      <c r="B60" s="82"/>
      <c r="C60" s="83"/>
      <c r="D60" s="82"/>
      <c r="E60" s="83"/>
      <c r="F60" s="74"/>
      <c r="G60" s="74"/>
      <c r="H60" s="74"/>
      <c r="I60" s="11"/>
      <c r="J60" s="11"/>
      <c r="K60" s="11"/>
      <c r="L60" s="11"/>
      <c r="M60" s="11"/>
      <c r="N60" s="11"/>
      <c r="O60" s="11"/>
      <c r="P60" s="11"/>
      <c r="Q60" s="74"/>
      <c r="R60" s="74"/>
    </row>
    <row r="61">
      <c r="A61" s="82"/>
      <c r="B61" s="82"/>
      <c r="C61" s="83"/>
      <c r="D61" s="82"/>
      <c r="E61" s="83"/>
      <c r="F61" s="74"/>
      <c r="G61" s="74"/>
      <c r="H61" s="74"/>
      <c r="I61" s="11"/>
      <c r="J61" s="11"/>
      <c r="K61" s="11"/>
      <c r="L61" s="11"/>
      <c r="M61" s="11"/>
      <c r="N61" s="11"/>
      <c r="O61" s="11"/>
      <c r="P61" s="11"/>
      <c r="Q61" s="74"/>
      <c r="R61" s="74"/>
    </row>
    <row r="62">
      <c r="A62" s="82"/>
      <c r="B62" s="82"/>
      <c r="C62" s="83"/>
      <c r="D62" s="82"/>
      <c r="E62" s="83"/>
      <c r="F62" s="74"/>
      <c r="G62" s="74"/>
      <c r="H62" s="74"/>
      <c r="I62" s="11"/>
      <c r="J62" s="11"/>
      <c r="K62" s="11"/>
      <c r="L62" s="11"/>
      <c r="M62" s="11"/>
      <c r="N62" s="11"/>
      <c r="O62" s="11"/>
      <c r="P62" s="11"/>
      <c r="Q62" s="74"/>
      <c r="R62" s="74"/>
    </row>
    <row r="63">
      <c r="A63" s="82"/>
      <c r="B63" s="82"/>
      <c r="C63" s="83"/>
      <c r="D63" s="82"/>
      <c r="E63" s="83"/>
      <c r="F63" s="74"/>
      <c r="G63" s="74"/>
      <c r="H63" s="74"/>
      <c r="I63" s="11"/>
      <c r="J63" s="11"/>
      <c r="K63" s="11"/>
      <c r="L63" s="11"/>
      <c r="M63" s="11"/>
      <c r="N63" s="11"/>
      <c r="O63" s="11"/>
      <c r="P63" s="11"/>
      <c r="Q63" s="74"/>
      <c r="R63" s="74"/>
    </row>
    <row r="64">
      <c r="A64" s="82"/>
      <c r="B64" s="82"/>
      <c r="C64" s="83"/>
      <c r="D64" s="82"/>
      <c r="E64" s="83"/>
      <c r="F64" s="74"/>
      <c r="G64" s="74"/>
      <c r="H64" s="74"/>
      <c r="I64" s="11"/>
      <c r="J64" s="11"/>
      <c r="K64" s="11"/>
      <c r="L64" s="11"/>
      <c r="M64" s="11"/>
      <c r="N64" s="11"/>
      <c r="O64" s="11"/>
      <c r="P64" s="11"/>
      <c r="Q64" s="74"/>
      <c r="R64" s="74"/>
    </row>
    <row r="65">
      <c r="A65" s="82"/>
      <c r="B65" s="82"/>
      <c r="C65" s="83"/>
      <c r="D65" s="82"/>
      <c r="E65" s="83"/>
      <c r="F65" s="74"/>
      <c r="G65" s="74"/>
      <c r="H65" s="74"/>
      <c r="I65" s="11"/>
      <c r="J65" s="11"/>
      <c r="K65" s="11"/>
      <c r="L65" s="11"/>
      <c r="M65" s="11"/>
      <c r="N65" s="11"/>
      <c r="O65" s="11"/>
      <c r="P65" s="11"/>
      <c r="Q65" s="74"/>
      <c r="R65" s="74"/>
    </row>
    <row r="66">
      <c r="A66" s="82"/>
      <c r="B66" s="82"/>
      <c r="C66" s="83"/>
      <c r="D66" s="82"/>
      <c r="E66" s="83"/>
      <c r="F66" s="74"/>
      <c r="G66" s="74"/>
      <c r="H66" s="74"/>
      <c r="I66" s="11"/>
      <c r="J66" s="11"/>
      <c r="K66" s="11"/>
      <c r="L66" s="11"/>
      <c r="M66" s="11"/>
      <c r="N66" s="11"/>
      <c r="O66" s="11"/>
      <c r="P66" s="11"/>
      <c r="Q66" s="74"/>
      <c r="R66" s="74"/>
    </row>
    <row r="67">
      <c r="A67" s="82"/>
      <c r="B67" s="82"/>
      <c r="C67" s="83"/>
      <c r="D67" s="82"/>
      <c r="E67" s="83"/>
      <c r="F67" s="74"/>
      <c r="G67" s="74"/>
      <c r="H67" s="74"/>
      <c r="I67" s="11"/>
      <c r="J67" s="11"/>
      <c r="K67" s="11"/>
      <c r="L67" s="11"/>
      <c r="M67" s="11"/>
      <c r="N67" s="11"/>
      <c r="O67" s="11"/>
      <c r="P67" s="11"/>
      <c r="Q67" s="74"/>
      <c r="R67" s="74"/>
    </row>
    <row r="68">
      <c r="A68" s="82"/>
      <c r="B68" s="82"/>
      <c r="C68" s="83"/>
      <c r="D68" s="82"/>
      <c r="E68" s="83"/>
      <c r="F68" s="74"/>
      <c r="G68" s="74"/>
      <c r="H68" s="74"/>
      <c r="I68" s="11"/>
      <c r="J68" s="11"/>
      <c r="K68" s="11"/>
      <c r="L68" s="11"/>
      <c r="M68" s="11"/>
      <c r="N68" s="11"/>
      <c r="O68" s="11"/>
      <c r="P68" s="11"/>
      <c r="Q68" s="74"/>
      <c r="R68" s="74"/>
    </row>
    <row r="69">
      <c r="A69" s="82"/>
      <c r="B69" s="82"/>
      <c r="C69" s="83"/>
      <c r="D69" s="82"/>
      <c r="E69" s="83"/>
      <c r="F69" s="74"/>
      <c r="G69" s="74"/>
      <c r="H69" s="74"/>
      <c r="I69" s="11"/>
      <c r="J69" s="11"/>
      <c r="K69" s="11"/>
      <c r="L69" s="11"/>
      <c r="M69" s="11"/>
      <c r="N69" s="11"/>
      <c r="O69" s="11"/>
      <c r="P69" s="11"/>
      <c r="Q69" s="74"/>
      <c r="R69" s="74"/>
    </row>
    <row r="70">
      <c r="A70" s="82"/>
      <c r="B70" s="82"/>
      <c r="C70" s="83"/>
      <c r="D70" s="82"/>
      <c r="E70" s="83"/>
      <c r="F70" s="74"/>
      <c r="G70" s="74"/>
      <c r="H70" s="74"/>
      <c r="I70" s="11"/>
      <c r="J70" s="11"/>
      <c r="K70" s="11"/>
      <c r="L70" s="11"/>
      <c r="M70" s="11"/>
      <c r="N70" s="11"/>
      <c r="O70" s="11"/>
      <c r="P70" s="11"/>
      <c r="Q70" s="74"/>
      <c r="R70" s="74"/>
    </row>
    <row r="71">
      <c r="A71" s="82"/>
      <c r="B71" s="82"/>
      <c r="C71" s="83"/>
      <c r="D71" s="82"/>
      <c r="E71" s="83"/>
      <c r="F71" s="74"/>
      <c r="G71" s="74"/>
      <c r="H71" s="74"/>
      <c r="I71" s="11"/>
      <c r="J71" s="11"/>
      <c r="K71" s="11"/>
      <c r="L71" s="11"/>
      <c r="M71" s="11"/>
      <c r="N71" s="11"/>
      <c r="O71" s="11"/>
      <c r="P71" s="11"/>
      <c r="Q71" s="74"/>
      <c r="R71" s="74"/>
    </row>
    <row r="72">
      <c r="A72" s="82"/>
      <c r="B72" s="82"/>
      <c r="C72" s="83"/>
      <c r="D72" s="82"/>
      <c r="E72" s="83"/>
      <c r="F72" s="74"/>
      <c r="G72" s="74"/>
      <c r="H72" s="74"/>
      <c r="I72" s="11"/>
      <c r="J72" s="11"/>
      <c r="K72" s="11"/>
      <c r="L72" s="11"/>
      <c r="M72" s="11"/>
      <c r="N72" s="11"/>
      <c r="O72" s="11"/>
      <c r="P72" s="11"/>
      <c r="Q72" s="74"/>
      <c r="R72" s="74"/>
    </row>
    <row r="73">
      <c r="A73" s="82"/>
      <c r="B73" s="82"/>
      <c r="C73" s="83"/>
      <c r="D73" s="82"/>
      <c r="E73" s="83"/>
      <c r="F73" s="74"/>
      <c r="G73" s="74"/>
      <c r="H73" s="74"/>
      <c r="I73" s="11"/>
      <c r="J73" s="11"/>
      <c r="K73" s="11"/>
      <c r="L73" s="11"/>
      <c r="M73" s="11"/>
      <c r="N73" s="11"/>
      <c r="O73" s="11"/>
      <c r="P73" s="11"/>
      <c r="Q73" s="74"/>
      <c r="R73" s="74"/>
    </row>
    <row r="74">
      <c r="A74" s="82"/>
      <c r="B74" s="82"/>
      <c r="C74" s="83"/>
      <c r="D74" s="82"/>
      <c r="E74" s="83"/>
      <c r="F74" s="74"/>
      <c r="G74" s="74"/>
      <c r="H74" s="74"/>
      <c r="I74" s="11"/>
      <c r="J74" s="11"/>
      <c r="K74" s="11"/>
      <c r="L74" s="11"/>
      <c r="M74" s="11"/>
      <c r="N74" s="11"/>
      <c r="O74" s="11"/>
      <c r="P74" s="11"/>
      <c r="Q74" s="74"/>
      <c r="R74" s="74"/>
    </row>
    <row r="75">
      <c r="A75" s="82"/>
      <c r="B75" s="82"/>
      <c r="C75" s="83"/>
      <c r="D75" s="82"/>
      <c r="E75" s="83"/>
      <c r="F75" s="74"/>
      <c r="G75" s="74"/>
      <c r="H75" s="74"/>
      <c r="I75" s="11"/>
      <c r="J75" s="11"/>
      <c r="K75" s="11"/>
      <c r="L75" s="11"/>
      <c r="M75" s="11"/>
      <c r="N75" s="11"/>
      <c r="O75" s="11"/>
      <c r="P75" s="11"/>
      <c r="Q75" s="74"/>
      <c r="R75" s="74"/>
    </row>
    <row r="76">
      <c r="A76" s="82"/>
      <c r="B76" s="82"/>
      <c r="C76" s="83"/>
      <c r="D76" s="82"/>
      <c r="E76" s="83"/>
      <c r="F76" s="74"/>
      <c r="G76" s="74"/>
      <c r="H76" s="74"/>
      <c r="I76" s="11"/>
      <c r="J76" s="11"/>
      <c r="K76" s="11"/>
      <c r="L76" s="11"/>
      <c r="M76" s="11"/>
      <c r="N76" s="11"/>
      <c r="O76" s="11"/>
      <c r="P76" s="11"/>
      <c r="Q76" s="74"/>
      <c r="R76" s="74"/>
    </row>
    <row r="77">
      <c r="A77" s="82"/>
      <c r="B77" s="82"/>
      <c r="C77" s="83"/>
      <c r="D77" s="82"/>
      <c r="E77" s="83"/>
      <c r="F77" s="74"/>
      <c r="G77" s="74"/>
      <c r="H77" s="74"/>
      <c r="I77" s="11"/>
      <c r="J77" s="11"/>
      <c r="K77" s="11"/>
      <c r="L77" s="11"/>
      <c r="M77" s="11"/>
      <c r="N77" s="11"/>
      <c r="O77" s="11"/>
      <c r="P77" s="11"/>
      <c r="Q77" s="74"/>
      <c r="R77" s="74"/>
    </row>
    <row r="78">
      <c r="A78" s="82"/>
      <c r="B78" s="82"/>
      <c r="C78" s="83"/>
      <c r="D78" s="82"/>
      <c r="E78" s="83"/>
      <c r="F78" s="74"/>
      <c r="G78" s="74"/>
      <c r="H78" s="74"/>
      <c r="I78" s="11"/>
      <c r="J78" s="11"/>
      <c r="K78" s="11"/>
      <c r="L78" s="11"/>
      <c r="M78" s="11"/>
      <c r="N78" s="11"/>
      <c r="O78" s="11"/>
      <c r="P78" s="11"/>
      <c r="Q78" s="74"/>
      <c r="R78" s="74"/>
    </row>
    <row r="79">
      <c r="A79" s="82"/>
      <c r="B79" s="82"/>
      <c r="C79" s="83"/>
      <c r="D79" s="82"/>
      <c r="E79" s="83"/>
      <c r="F79" s="74"/>
      <c r="G79" s="74"/>
      <c r="H79" s="74"/>
      <c r="I79" s="11"/>
      <c r="J79" s="11"/>
      <c r="K79" s="11"/>
      <c r="L79" s="11"/>
      <c r="M79" s="11"/>
      <c r="N79" s="11"/>
      <c r="O79" s="11"/>
      <c r="P79" s="11"/>
      <c r="Q79" s="74"/>
      <c r="R79" s="74"/>
    </row>
    <row r="80">
      <c r="A80" s="82"/>
      <c r="B80" s="82"/>
      <c r="C80" s="83"/>
      <c r="D80" s="82"/>
      <c r="E80" s="83"/>
      <c r="F80" s="74"/>
      <c r="G80" s="74"/>
      <c r="H80" s="74"/>
      <c r="I80" s="11"/>
      <c r="J80" s="11"/>
      <c r="K80" s="11"/>
      <c r="L80" s="11"/>
      <c r="M80" s="11"/>
      <c r="N80" s="11"/>
      <c r="O80" s="11"/>
      <c r="P80" s="11"/>
      <c r="Q80" s="74"/>
      <c r="R80" s="74"/>
    </row>
    <row r="81">
      <c r="A81" s="82"/>
      <c r="B81" s="82"/>
      <c r="C81" s="83"/>
      <c r="D81" s="82"/>
      <c r="E81" s="83"/>
      <c r="F81" s="74"/>
      <c r="G81" s="74"/>
      <c r="H81" s="74"/>
      <c r="I81" s="11"/>
      <c r="J81" s="11"/>
      <c r="K81" s="11"/>
      <c r="L81" s="11"/>
      <c r="M81" s="11"/>
      <c r="N81" s="11"/>
      <c r="O81" s="11"/>
      <c r="P81" s="11"/>
      <c r="Q81" s="74"/>
      <c r="R81" s="74"/>
    </row>
    <row r="82">
      <c r="A82" s="82"/>
      <c r="B82" s="82"/>
      <c r="C82" s="83"/>
      <c r="D82" s="82"/>
      <c r="E82" s="83"/>
      <c r="F82" s="74"/>
      <c r="G82" s="74"/>
      <c r="H82" s="74"/>
      <c r="I82" s="11"/>
      <c r="J82" s="11"/>
      <c r="K82" s="11"/>
      <c r="L82" s="11"/>
      <c r="M82" s="11"/>
      <c r="N82" s="11"/>
      <c r="O82" s="11"/>
      <c r="P82" s="11"/>
      <c r="Q82" s="74"/>
      <c r="R82" s="74"/>
    </row>
    <row r="83">
      <c r="A83" s="82"/>
      <c r="B83" s="82"/>
      <c r="C83" s="83"/>
      <c r="D83" s="82"/>
      <c r="E83" s="83"/>
      <c r="F83" s="74"/>
      <c r="G83" s="74"/>
      <c r="H83" s="74"/>
      <c r="I83" s="11"/>
      <c r="J83" s="11"/>
      <c r="K83" s="11"/>
      <c r="L83" s="11"/>
      <c r="M83" s="11"/>
      <c r="N83" s="11"/>
      <c r="O83" s="11"/>
      <c r="P83" s="11"/>
      <c r="Q83" s="74"/>
      <c r="R83" s="74"/>
    </row>
    <row r="84">
      <c r="A84" s="82"/>
      <c r="B84" s="82"/>
      <c r="C84" s="83"/>
      <c r="D84" s="82"/>
      <c r="E84" s="83"/>
      <c r="F84" s="74"/>
      <c r="G84" s="74"/>
      <c r="H84" s="74"/>
      <c r="I84" s="11"/>
      <c r="J84" s="11"/>
      <c r="K84" s="11"/>
      <c r="L84" s="11"/>
      <c r="M84" s="11"/>
      <c r="N84" s="11"/>
      <c r="O84" s="11"/>
      <c r="P84" s="11"/>
      <c r="Q84" s="74"/>
      <c r="R84" s="74"/>
    </row>
    <row r="85">
      <c r="A85" s="82"/>
      <c r="B85" s="82"/>
      <c r="C85" s="83"/>
      <c r="D85" s="82"/>
      <c r="E85" s="83"/>
      <c r="F85" s="74"/>
      <c r="G85" s="74"/>
      <c r="H85" s="74"/>
      <c r="I85" s="11"/>
      <c r="J85" s="11"/>
      <c r="K85" s="11"/>
      <c r="L85" s="11"/>
      <c r="M85" s="11"/>
      <c r="N85" s="11"/>
      <c r="O85" s="11"/>
      <c r="P85" s="11"/>
      <c r="Q85" s="74"/>
      <c r="R85" s="74"/>
    </row>
    <row r="86">
      <c r="A86" s="82"/>
      <c r="B86" s="82"/>
      <c r="C86" s="83"/>
      <c r="D86" s="82"/>
      <c r="E86" s="83"/>
      <c r="F86" s="74"/>
      <c r="G86" s="74"/>
      <c r="H86" s="74"/>
      <c r="I86" s="11"/>
      <c r="J86" s="11"/>
      <c r="K86" s="11"/>
      <c r="L86" s="11"/>
      <c r="M86" s="11"/>
      <c r="N86" s="11"/>
      <c r="O86" s="11"/>
      <c r="P86" s="11"/>
      <c r="Q86" s="74"/>
      <c r="R86" s="74"/>
    </row>
    <row r="87">
      <c r="A87" s="82"/>
      <c r="B87" s="82"/>
      <c r="C87" s="83"/>
      <c r="D87" s="82"/>
      <c r="E87" s="83"/>
      <c r="F87" s="74"/>
      <c r="G87" s="74"/>
      <c r="H87" s="74"/>
      <c r="I87" s="11"/>
      <c r="J87" s="11"/>
      <c r="K87" s="11"/>
      <c r="L87" s="11"/>
      <c r="M87" s="11"/>
      <c r="N87" s="11"/>
      <c r="O87" s="11"/>
      <c r="P87" s="11"/>
      <c r="Q87" s="74"/>
      <c r="R87" s="74"/>
    </row>
    <row r="88">
      <c r="A88" s="82"/>
      <c r="B88" s="82"/>
      <c r="C88" s="83"/>
      <c r="D88" s="82"/>
      <c r="E88" s="83"/>
      <c r="F88" s="74"/>
      <c r="G88" s="74"/>
      <c r="H88" s="74"/>
      <c r="I88" s="11"/>
      <c r="J88" s="11"/>
      <c r="K88" s="11"/>
      <c r="L88" s="11"/>
      <c r="M88" s="11"/>
      <c r="N88" s="11"/>
      <c r="O88" s="11"/>
      <c r="P88" s="11"/>
      <c r="Q88" s="74"/>
      <c r="R88" s="74"/>
    </row>
    <row r="89">
      <c r="A89" s="82"/>
      <c r="B89" s="82"/>
      <c r="C89" s="83"/>
      <c r="D89" s="82"/>
      <c r="E89" s="83"/>
      <c r="F89" s="74"/>
      <c r="G89" s="74"/>
      <c r="H89" s="74"/>
      <c r="I89" s="11"/>
      <c r="J89" s="11"/>
      <c r="K89" s="11"/>
      <c r="L89" s="11"/>
      <c r="M89" s="11"/>
      <c r="N89" s="11"/>
      <c r="O89" s="11"/>
      <c r="P89" s="11"/>
      <c r="Q89" s="74"/>
      <c r="R89" s="74"/>
    </row>
    <row r="90">
      <c r="A90" s="82"/>
      <c r="B90" s="82"/>
      <c r="C90" s="83"/>
      <c r="D90" s="82"/>
      <c r="E90" s="83"/>
      <c r="F90" s="74"/>
      <c r="G90" s="74"/>
      <c r="H90" s="74"/>
      <c r="I90" s="11"/>
      <c r="J90" s="11"/>
      <c r="K90" s="11"/>
      <c r="L90" s="11"/>
      <c r="M90" s="11"/>
      <c r="N90" s="11"/>
      <c r="O90" s="11"/>
      <c r="P90" s="11"/>
      <c r="Q90" s="74"/>
      <c r="R90" s="74"/>
    </row>
    <row r="91">
      <c r="A91" s="82"/>
      <c r="B91" s="82"/>
      <c r="C91" s="83"/>
      <c r="D91" s="82"/>
      <c r="E91" s="83"/>
      <c r="F91" s="74"/>
      <c r="G91" s="74"/>
      <c r="H91" s="74"/>
      <c r="I91" s="11"/>
      <c r="J91" s="11"/>
      <c r="K91" s="11"/>
      <c r="L91" s="11"/>
      <c r="M91" s="11"/>
      <c r="N91" s="11"/>
      <c r="O91" s="11"/>
      <c r="P91" s="11"/>
      <c r="Q91" s="74"/>
      <c r="R91" s="74"/>
    </row>
    <row r="92">
      <c r="A92" s="82"/>
      <c r="B92" s="82"/>
      <c r="C92" s="83"/>
      <c r="D92" s="82"/>
      <c r="E92" s="83"/>
      <c r="F92" s="74"/>
      <c r="G92" s="74"/>
      <c r="H92" s="74"/>
      <c r="I92" s="11"/>
      <c r="J92" s="11"/>
      <c r="K92" s="11"/>
      <c r="L92" s="11"/>
      <c r="M92" s="11"/>
      <c r="N92" s="11"/>
      <c r="O92" s="11"/>
      <c r="P92" s="11"/>
      <c r="Q92" s="74"/>
      <c r="R92" s="74"/>
    </row>
    <row r="93">
      <c r="A93" s="82"/>
      <c r="B93" s="82"/>
      <c r="C93" s="83"/>
      <c r="D93" s="82"/>
      <c r="E93" s="83"/>
      <c r="F93" s="74"/>
      <c r="G93" s="74"/>
      <c r="H93" s="74"/>
      <c r="I93" s="11"/>
      <c r="J93" s="11"/>
      <c r="K93" s="11"/>
      <c r="L93" s="11"/>
      <c r="M93" s="11"/>
      <c r="N93" s="11"/>
      <c r="O93" s="11"/>
      <c r="P93" s="11"/>
      <c r="Q93" s="74"/>
      <c r="R93" s="74"/>
    </row>
    <row r="94">
      <c r="A94" s="82"/>
      <c r="B94" s="82"/>
      <c r="C94" s="83"/>
      <c r="D94" s="82"/>
      <c r="E94" s="83"/>
      <c r="F94" s="74"/>
      <c r="G94" s="74"/>
      <c r="H94" s="74"/>
      <c r="I94" s="11"/>
      <c r="J94" s="11"/>
      <c r="K94" s="11"/>
      <c r="L94" s="11"/>
      <c r="M94" s="11"/>
      <c r="N94" s="11"/>
      <c r="O94" s="11"/>
      <c r="P94" s="11"/>
      <c r="Q94" s="74"/>
      <c r="R94" s="74"/>
    </row>
    <row r="95">
      <c r="A95" s="82"/>
      <c r="B95" s="82"/>
      <c r="C95" s="83"/>
      <c r="D95" s="82"/>
      <c r="E95" s="83"/>
      <c r="F95" s="74"/>
      <c r="G95" s="74"/>
      <c r="H95" s="74"/>
      <c r="I95" s="11"/>
      <c r="J95" s="11"/>
      <c r="K95" s="11"/>
      <c r="L95" s="11"/>
      <c r="M95" s="11"/>
      <c r="N95" s="11"/>
      <c r="O95" s="11"/>
      <c r="P95" s="11"/>
      <c r="Q95" s="74"/>
      <c r="R95" s="74"/>
    </row>
    <row r="96">
      <c r="A96" s="82"/>
      <c r="B96" s="82"/>
      <c r="C96" s="83"/>
      <c r="D96" s="82"/>
      <c r="E96" s="83"/>
      <c r="F96" s="74"/>
      <c r="G96" s="74"/>
      <c r="H96" s="74"/>
      <c r="I96" s="11"/>
      <c r="J96" s="11"/>
      <c r="K96" s="11"/>
      <c r="L96" s="11"/>
      <c r="M96" s="11"/>
      <c r="N96" s="11"/>
      <c r="O96" s="11"/>
      <c r="P96" s="11"/>
      <c r="Q96" s="74"/>
      <c r="R96" s="74"/>
    </row>
    <row r="97">
      <c r="A97" s="82"/>
      <c r="B97" s="82"/>
      <c r="C97" s="83"/>
      <c r="D97" s="82"/>
      <c r="E97" s="83"/>
      <c r="F97" s="74"/>
      <c r="G97" s="74"/>
      <c r="H97" s="74"/>
      <c r="I97" s="11"/>
      <c r="J97" s="11"/>
      <c r="K97" s="11"/>
      <c r="L97" s="11"/>
      <c r="M97" s="11"/>
      <c r="N97" s="11"/>
      <c r="O97" s="11"/>
      <c r="P97" s="11"/>
      <c r="Q97" s="74"/>
      <c r="R97" s="74"/>
    </row>
    <row r="98">
      <c r="A98" s="82"/>
      <c r="B98" s="82"/>
      <c r="C98" s="83"/>
      <c r="D98" s="82"/>
      <c r="E98" s="83"/>
      <c r="F98" s="74"/>
      <c r="G98" s="74"/>
      <c r="H98" s="74"/>
      <c r="I98" s="11"/>
      <c r="J98" s="11"/>
      <c r="K98" s="11"/>
      <c r="L98" s="11"/>
      <c r="M98" s="11"/>
      <c r="N98" s="11"/>
      <c r="O98" s="11"/>
      <c r="P98" s="11"/>
      <c r="Q98" s="74"/>
      <c r="R98" s="74"/>
    </row>
    <row r="99">
      <c r="A99" s="82"/>
      <c r="B99" s="82"/>
      <c r="C99" s="83"/>
      <c r="D99" s="82"/>
      <c r="E99" s="83"/>
      <c r="F99" s="74"/>
      <c r="G99" s="74"/>
      <c r="H99" s="74"/>
      <c r="I99" s="11"/>
      <c r="J99" s="11"/>
      <c r="K99" s="11"/>
      <c r="L99" s="11"/>
      <c r="M99" s="11"/>
      <c r="N99" s="11"/>
      <c r="O99" s="11"/>
      <c r="P99" s="11"/>
      <c r="Q99" s="74"/>
      <c r="R99" s="74"/>
    </row>
    <row r="100">
      <c r="A100" s="82"/>
      <c r="B100" s="82"/>
      <c r="C100" s="83"/>
      <c r="D100" s="82"/>
      <c r="E100" s="83"/>
      <c r="F100" s="74"/>
      <c r="G100" s="74"/>
      <c r="H100" s="74"/>
      <c r="I100" s="11"/>
      <c r="J100" s="11"/>
      <c r="K100" s="11"/>
      <c r="L100" s="11"/>
      <c r="M100" s="11"/>
      <c r="N100" s="11"/>
      <c r="O100" s="11"/>
      <c r="P100" s="11"/>
      <c r="Q100" s="74"/>
      <c r="R100" s="74"/>
    </row>
    <row r="101">
      <c r="A101" s="82"/>
      <c r="B101" s="82"/>
      <c r="C101" s="83"/>
      <c r="D101" s="82"/>
      <c r="E101" s="83"/>
      <c r="F101" s="74"/>
      <c r="G101" s="74"/>
      <c r="H101" s="74"/>
      <c r="I101" s="11"/>
      <c r="J101" s="11"/>
      <c r="K101" s="11"/>
      <c r="L101" s="11"/>
      <c r="M101" s="11"/>
      <c r="N101" s="11"/>
      <c r="O101" s="11"/>
      <c r="P101" s="11"/>
      <c r="Q101" s="74"/>
      <c r="R101" s="74"/>
    </row>
    <row r="102">
      <c r="A102" s="82"/>
      <c r="B102" s="82"/>
      <c r="C102" s="83"/>
      <c r="D102" s="82"/>
      <c r="E102" s="83"/>
      <c r="F102" s="74"/>
      <c r="G102" s="74"/>
      <c r="H102" s="74"/>
      <c r="I102" s="11"/>
      <c r="J102" s="11"/>
      <c r="K102" s="11"/>
      <c r="L102" s="11"/>
      <c r="M102" s="11"/>
      <c r="N102" s="11"/>
      <c r="O102" s="11"/>
      <c r="P102" s="11"/>
      <c r="Q102" s="74"/>
      <c r="R102" s="74"/>
    </row>
    <row r="103">
      <c r="A103" s="82"/>
      <c r="B103" s="82"/>
      <c r="C103" s="83"/>
      <c r="D103" s="82"/>
      <c r="E103" s="83"/>
      <c r="F103" s="74"/>
      <c r="G103" s="74"/>
      <c r="H103" s="74"/>
      <c r="I103" s="11"/>
      <c r="J103" s="11"/>
      <c r="K103" s="11"/>
      <c r="L103" s="11"/>
      <c r="M103" s="11"/>
      <c r="N103" s="11"/>
      <c r="O103" s="11"/>
      <c r="P103" s="11"/>
      <c r="Q103" s="74"/>
      <c r="R103" s="74"/>
    </row>
    <row r="104">
      <c r="A104" s="82"/>
      <c r="B104" s="82"/>
      <c r="C104" s="83"/>
      <c r="D104" s="82"/>
      <c r="E104" s="83"/>
      <c r="F104" s="74"/>
      <c r="G104" s="74"/>
      <c r="H104" s="74"/>
      <c r="I104" s="11"/>
      <c r="J104" s="11"/>
      <c r="K104" s="11"/>
      <c r="L104" s="11"/>
      <c r="M104" s="11"/>
      <c r="N104" s="11"/>
      <c r="O104" s="11"/>
      <c r="P104" s="11"/>
      <c r="Q104" s="74"/>
      <c r="R104" s="74"/>
    </row>
    <row r="105">
      <c r="A105" s="82"/>
      <c r="B105" s="82"/>
      <c r="C105" s="83"/>
      <c r="D105" s="82"/>
      <c r="E105" s="83"/>
      <c r="F105" s="74"/>
      <c r="G105" s="74"/>
      <c r="H105" s="74"/>
      <c r="I105" s="11"/>
      <c r="J105" s="11"/>
      <c r="K105" s="11"/>
      <c r="L105" s="11"/>
      <c r="M105" s="11"/>
      <c r="N105" s="11"/>
      <c r="O105" s="11"/>
      <c r="P105" s="11"/>
      <c r="Q105" s="74"/>
      <c r="R105" s="74"/>
    </row>
    <row r="106">
      <c r="A106" s="82"/>
      <c r="B106" s="82"/>
      <c r="C106" s="83"/>
      <c r="D106" s="82"/>
      <c r="E106" s="83"/>
      <c r="F106" s="74"/>
      <c r="G106" s="74"/>
      <c r="H106" s="74"/>
      <c r="I106" s="11"/>
      <c r="J106" s="11"/>
      <c r="K106" s="11"/>
      <c r="L106" s="11"/>
      <c r="M106" s="11"/>
      <c r="N106" s="11"/>
      <c r="O106" s="11"/>
      <c r="P106" s="11"/>
      <c r="Q106" s="74"/>
      <c r="R106" s="74"/>
    </row>
    <row r="107">
      <c r="A107" s="82"/>
      <c r="B107" s="82"/>
      <c r="C107" s="83"/>
      <c r="D107" s="82"/>
      <c r="E107" s="83"/>
      <c r="F107" s="74"/>
      <c r="G107" s="74"/>
      <c r="H107" s="74"/>
      <c r="I107" s="11"/>
      <c r="J107" s="11"/>
      <c r="K107" s="11"/>
      <c r="L107" s="11"/>
      <c r="M107" s="11"/>
      <c r="N107" s="11"/>
      <c r="O107" s="11"/>
      <c r="P107" s="11"/>
      <c r="Q107" s="74"/>
      <c r="R107" s="74"/>
    </row>
    <row r="108">
      <c r="A108" s="82"/>
      <c r="B108" s="82"/>
      <c r="C108" s="83"/>
      <c r="D108" s="82"/>
      <c r="E108" s="83"/>
      <c r="F108" s="74"/>
      <c r="G108" s="74"/>
      <c r="H108" s="74"/>
      <c r="I108" s="11"/>
      <c r="J108" s="11"/>
      <c r="K108" s="11"/>
      <c r="L108" s="11"/>
      <c r="M108" s="11"/>
      <c r="N108" s="11"/>
      <c r="O108" s="11"/>
      <c r="P108" s="11"/>
      <c r="Q108" s="74"/>
      <c r="R108" s="74"/>
    </row>
    <row r="109">
      <c r="A109" s="82"/>
      <c r="B109" s="82"/>
      <c r="C109" s="83"/>
      <c r="D109" s="82"/>
      <c r="E109" s="83"/>
      <c r="F109" s="74"/>
      <c r="G109" s="74"/>
      <c r="H109" s="74"/>
      <c r="I109" s="11"/>
      <c r="J109" s="11"/>
      <c r="K109" s="11"/>
      <c r="L109" s="11"/>
      <c r="M109" s="11"/>
      <c r="N109" s="11"/>
      <c r="O109" s="11"/>
      <c r="P109" s="11"/>
      <c r="Q109" s="74"/>
      <c r="R109" s="74"/>
    </row>
    <row r="110">
      <c r="A110" s="82"/>
      <c r="B110" s="82"/>
      <c r="C110" s="83"/>
      <c r="D110" s="82"/>
      <c r="E110" s="83"/>
      <c r="F110" s="74"/>
      <c r="G110" s="74"/>
      <c r="H110" s="74"/>
      <c r="I110" s="11"/>
      <c r="J110" s="11"/>
      <c r="K110" s="11"/>
      <c r="L110" s="11"/>
      <c r="M110" s="11"/>
      <c r="N110" s="11"/>
      <c r="O110" s="11"/>
      <c r="P110" s="11"/>
      <c r="Q110" s="74"/>
      <c r="R110" s="74"/>
    </row>
    <row r="111">
      <c r="A111" s="82"/>
      <c r="B111" s="82"/>
      <c r="C111" s="83"/>
      <c r="D111" s="82"/>
      <c r="E111" s="83"/>
      <c r="F111" s="74"/>
      <c r="G111" s="74"/>
      <c r="H111" s="74"/>
      <c r="I111" s="11"/>
      <c r="J111" s="11"/>
      <c r="K111" s="11"/>
      <c r="L111" s="11"/>
      <c r="M111" s="11"/>
      <c r="N111" s="11"/>
      <c r="O111" s="11"/>
      <c r="P111" s="11"/>
      <c r="Q111" s="74"/>
      <c r="R111" s="74"/>
    </row>
    <row r="112">
      <c r="A112" s="82"/>
      <c r="B112" s="82"/>
      <c r="C112" s="83"/>
      <c r="D112" s="82"/>
      <c r="E112" s="83"/>
      <c r="F112" s="74"/>
      <c r="G112" s="74"/>
      <c r="H112" s="74"/>
      <c r="I112" s="11"/>
      <c r="J112" s="11"/>
      <c r="K112" s="11"/>
      <c r="L112" s="11"/>
      <c r="M112" s="11"/>
      <c r="N112" s="11"/>
      <c r="O112" s="11"/>
      <c r="P112" s="11"/>
      <c r="Q112" s="74"/>
      <c r="R112" s="74"/>
    </row>
    <row r="113">
      <c r="A113" s="82"/>
      <c r="B113" s="82"/>
      <c r="C113" s="83"/>
      <c r="D113" s="82"/>
      <c r="E113" s="83"/>
      <c r="F113" s="74"/>
      <c r="G113" s="74"/>
      <c r="H113" s="74"/>
      <c r="I113" s="11"/>
      <c r="J113" s="11"/>
      <c r="K113" s="11"/>
      <c r="L113" s="11"/>
      <c r="M113" s="11"/>
      <c r="N113" s="11"/>
      <c r="O113" s="11"/>
      <c r="P113" s="11"/>
      <c r="Q113" s="74"/>
      <c r="R113" s="74"/>
    </row>
    <row r="114">
      <c r="A114" s="82"/>
      <c r="B114" s="82"/>
      <c r="C114" s="83"/>
      <c r="D114" s="82"/>
      <c r="E114" s="83"/>
      <c r="F114" s="74"/>
      <c r="G114" s="74"/>
      <c r="H114" s="74"/>
      <c r="I114" s="11"/>
      <c r="J114" s="11"/>
      <c r="K114" s="11"/>
      <c r="L114" s="11"/>
      <c r="M114" s="11"/>
      <c r="N114" s="11"/>
      <c r="O114" s="11"/>
      <c r="P114" s="11"/>
      <c r="Q114" s="74"/>
      <c r="R114" s="74"/>
    </row>
    <row r="115">
      <c r="A115" s="82"/>
      <c r="B115" s="82"/>
      <c r="C115" s="83"/>
      <c r="D115" s="82"/>
      <c r="E115" s="83"/>
      <c r="F115" s="74"/>
      <c r="G115" s="74"/>
      <c r="H115" s="74"/>
      <c r="I115" s="11"/>
      <c r="J115" s="11"/>
      <c r="K115" s="11"/>
      <c r="L115" s="11"/>
      <c r="M115" s="11"/>
      <c r="N115" s="11"/>
      <c r="O115" s="11"/>
      <c r="P115" s="11"/>
      <c r="Q115" s="74"/>
      <c r="R115" s="74"/>
    </row>
    <row r="116">
      <c r="A116" s="82"/>
      <c r="B116" s="82"/>
      <c r="C116" s="83"/>
      <c r="D116" s="82"/>
      <c r="E116" s="83"/>
      <c r="F116" s="74"/>
      <c r="G116" s="74"/>
      <c r="H116" s="74"/>
      <c r="I116" s="11"/>
      <c r="J116" s="11"/>
      <c r="K116" s="11"/>
      <c r="L116" s="11"/>
      <c r="M116" s="11"/>
      <c r="N116" s="11"/>
      <c r="O116" s="11"/>
      <c r="P116" s="11"/>
      <c r="Q116" s="74"/>
      <c r="R116" s="74"/>
    </row>
    <row r="117">
      <c r="A117" s="82"/>
      <c r="B117" s="82"/>
      <c r="C117" s="83"/>
      <c r="D117" s="82"/>
      <c r="E117" s="83"/>
      <c r="F117" s="74"/>
      <c r="G117" s="74"/>
      <c r="H117" s="74"/>
      <c r="I117" s="11"/>
      <c r="J117" s="11"/>
      <c r="K117" s="11"/>
      <c r="L117" s="11"/>
      <c r="M117" s="11"/>
      <c r="N117" s="11"/>
      <c r="O117" s="11"/>
      <c r="P117" s="11"/>
      <c r="Q117" s="74"/>
      <c r="R117" s="74"/>
    </row>
    <row r="118">
      <c r="A118" s="82"/>
      <c r="B118" s="82"/>
      <c r="C118" s="83"/>
      <c r="D118" s="82"/>
      <c r="E118" s="83"/>
      <c r="F118" s="74"/>
      <c r="G118" s="74"/>
      <c r="H118" s="74"/>
      <c r="I118" s="11"/>
      <c r="J118" s="11"/>
      <c r="K118" s="11"/>
      <c r="L118" s="11"/>
      <c r="M118" s="11"/>
      <c r="N118" s="11"/>
      <c r="O118" s="11"/>
      <c r="P118" s="11"/>
      <c r="Q118" s="74"/>
      <c r="R118" s="74"/>
    </row>
    <row r="119">
      <c r="A119" s="82"/>
      <c r="B119" s="82"/>
      <c r="C119" s="83"/>
      <c r="D119" s="82"/>
      <c r="E119" s="83"/>
      <c r="F119" s="74"/>
      <c r="G119" s="74"/>
      <c r="H119" s="74"/>
      <c r="I119" s="11"/>
      <c r="J119" s="11"/>
      <c r="K119" s="11"/>
      <c r="L119" s="11"/>
      <c r="M119" s="11"/>
      <c r="N119" s="11"/>
      <c r="O119" s="11"/>
      <c r="P119" s="11"/>
      <c r="Q119" s="74"/>
      <c r="R119" s="74"/>
    </row>
    <row r="120">
      <c r="A120" s="82"/>
      <c r="B120" s="82"/>
      <c r="C120" s="83"/>
      <c r="D120" s="82"/>
      <c r="E120" s="83"/>
      <c r="F120" s="74"/>
      <c r="G120" s="74"/>
      <c r="H120" s="74"/>
      <c r="I120" s="11"/>
      <c r="J120" s="11"/>
      <c r="K120" s="11"/>
      <c r="L120" s="11"/>
      <c r="M120" s="11"/>
      <c r="N120" s="11"/>
      <c r="O120" s="11"/>
      <c r="P120" s="11"/>
      <c r="Q120" s="74"/>
      <c r="R120" s="74"/>
    </row>
    <row r="121">
      <c r="A121" s="82"/>
      <c r="B121" s="82"/>
      <c r="C121" s="83"/>
      <c r="D121" s="82"/>
      <c r="E121" s="83"/>
      <c r="F121" s="74"/>
      <c r="G121" s="74"/>
      <c r="H121" s="74"/>
      <c r="I121" s="11"/>
      <c r="J121" s="11"/>
      <c r="K121" s="11"/>
      <c r="L121" s="11"/>
      <c r="M121" s="11"/>
      <c r="N121" s="11"/>
      <c r="O121" s="11"/>
      <c r="P121" s="11"/>
      <c r="Q121" s="74"/>
      <c r="R121" s="74"/>
    </row>
    <row r="122">
      <c r="A122" s="82"/>
      <c r="B122" s="82"/>
      <c r="C122" s="83"/>
      <c r="D122" s="82"/>
      <c r="E122" s="83"/>
      <c r="F122" s="74"/>
      <c r="G122" s="74"/>
      <c r="H122" s="74"/>
      <c r="I122" s="11"/>
      <c r="J122" s="11"/>
      <c r="K122" s="11"/>
      <c r="L122" s="11"/>
      <c r="M122" s="11"/>
      <c r="N122" s="11"/>
      <c r="O122" s="11"/>
      <c r="P122" s="11"/>
      <c r="Q122" s="74"/>
      <c r="R122" s="74"/>
    </row>
    <row r="123">
      <c r="A123" s="82"/>
      <c r="B123" s="82"/>
      <c r="C123" s="83"/>
      <c r="D123" s="82"/>
      <c r="E123" s="83"/>
      <c r="F123" s="74"/>
      <c r="G123" s="74"/>
      <c r="H123" s="74"/>
      <c r="I123" s="11"/>
      <c r="J123" s="11"/>
      <c r="K123" s="11"/>
      <c r="L123" s="11"/>
      <c r="M123" s="11"/>
      <c r="N123" s="11"/>
      <c r="O123" s="11"/>
      <c r="P123" s="11"/>
      <c r="Q123" s="74"/>
      <c r="R123" s="74"/>
    </row>
    <row r="124">
      <c r="A124" s="82"/>
      <c r="B124" s="82"/>
      <c r="C124" s="83"/>
      <c r="D124" s="82"/>
      <c r="E124" s="83"/>
      <c r="F124" s="74"/>
      <c r="G124" s="74"/>
      <c r="H124" s="74"/>
      <c r="I124" s="11"/>
      <c r="J124" s="11"/>
      <c r="K124" s="11"/>
      <c r="L124" s="11"/>
      <c r="M124" s="11"/>
      <c r="N124" s="11"/>
      <c r="O124" s="11"/>
      <c r="P124" s="11"/>
      <c r="Q124" s="74"/>
      <c r="R124" s="74"/>
    </row>
    <row r="125">
      <c r="A125" s="82"/>
      <c r="B125" s="82"/>
      <c r="C125" s="83"/>
      <c r="D125" s="82"/>
      <c r="E125" s="83"/>
      <c r="F125" s="74"/>
      <c r="G125" s="74"/>
      <c r="H125" s="74"/>
      <c r="I125" s="11"/>
      <c r="J125" s="11"/>
      <c r="K125" s="11"/>
      <c r="L125" s="11"/>
      <c r="M125" s="11"/>
      <c r="N125" s="11"/>
      <c r="O125" s="11"/>
      <c r="P125" s="11"/>
      <c r="Q125" s="74"/>
      <c r="R125" s="74"/>
    </row>
    <row r="126">
      <c r="A126" s="82"/>
      <c r="B126" s="82"/>
      <c r="C126" s="83"/>
      <c r="D126" s="82"/>
      <c r="E126" s="83"/>
      <c r="F126" s="74"/>
      <c r="G126" s="74"/>
      <c r="H126" s="74"/>
      <c r="I126" s="11"/>
      <c r="J126" s="11"/>
      <c r="K126" s="11"/>
      <c r="L126" s="11"/>
      <c r="M126" s="11"/>
      <c r="N126" s="11"/>
      <c r="O126" s="11"/>
      <c r="P126" s="11"/>
      <c r="Q126" s="74"/>
      <c r="R126" s="74"/>
    </row>
    <row r="127">
      <c r="A127" s="82"/>
      <c r="B127" s="82"/>
      <c r="C127" s="83"/>
      <c r="D127" s="82"/>
      <c r="E127" s="83"/>
      <c r="F127" s="74"/>
      <c r="G127" s="74"/>
      <c r="H127" s="74"/>
      <c r="I127" s="11"/>
      <c r="J127" s="11"/>
      <c r="K127" s="11"/>
      <c r="L127" s="11"/>
      <c r="M127" s="11"/>
      <c r="N127" s="11"/>
      <c r="O127" s="11"/>
      <c r="P127" s="11"/>
      <c r="Q127" s="74"/>
      <c r="R127" s="74"/>
    </row>
    <row r="128">
      <c r="A128" s="82"/>
      <c r="B128" s="82"/>
      <c r="C128" s="83"/>
      <c r="D128" s="82"/>
      <c r="E128" s="83"/>
      <c r="F128" s="74"/>
      <c r="G128" s="74"/>
      <c r="H128" s="74"/>
      <c r="I128" s="11"/>
      <c r="J128" s="11"/>
      <c r="K128" s="11"/>
      <c r="L128" s="11"/>
      <c r="M128" s="11"/>
      <c r="N128" s="11"/>
      <c r="O128" s="11"/>
      <c r="P128" s="11"/>
      <c r="Q128" s="74"/>
      <c r="R128" s="74"/>
    </row>
    <row r="129">
      <c r="A129" s="82"/>
      <c r="B129" s="82"/>
      <c r="C129" s="83"/>
      <c r="D129" s="82"/>
      <c r="E129" s="83"/>
      <c r="F129" s="74"/>
      <c r="G129" s="74"/>
      <c r="H129" s="74"/>
      <c r="I129" s="11"/>
      <c r="J129" s="11"/>
      <c r="K129" s="11"/>
      <c r="L129" s="11"/>
      <c r="M129" s="11"/>
      <c r="N129" s="11"/>
      <c r="O129" s="11"/>
      <c r="P129" s="11"/>
      <c r="Q129" s="74"/>
      <c r="R129" s="74"/>
    </row>
    <row r="130">
      <c r="A130" s="82"/>
      <c r="B130" s="82"/>
      <c r="C130" s="83"/>
      <c r="D130" s="82"/>
      <c r="E130" s="83"/>
      <c r="F130" s="74"/>
      <c r="G130" s="74"/>
      <c r="H130" s="74"/>
      <c r="I130" s="11"/>
      <c r="J130" s="11"/>
      <c r="K130" s="11"/>
      <c r="L130" s="11"/>
      <c r="M130" s="11"/>
      <c r="N130" s="11"/>
      <c r="O130" s="11"/>
      <c r="P130" s="11"/>
      <c r="Q130" s="74"/>
      <c r="R130" s="74"/>
    </row>
    <row r="131">
      <c r="A131" s="82"/>
      <c r="B131" s="82"/>
      <c r="C131" s="83"/>
      <c r="D131" s="82"/>
      <c r="E131" s="83"/>
      <c r="F131" s="74"/>
      <c r="G131" s="74"/>
      <c r="H131" s="74"/>
      <c r="I131" s="11"/>
      <c r="J131" s="11"/>
      <c r="K131" s="11"/>
      <c r="L131" s="11"/>
      <c r="M131" s="11"/>
      <c r="N131" s="11"/>
      <c r="O131" s="11"/>
      <c r="P131" s="11"/>
      <c r="Q131" s="74"/>
      <c r="R131" s="74"/>
    </row>
    <row r="132">
      <c r="A132" s="82"/>
      <c r="B132" s="82"/>
      <c r="C132" s="83"/>
      <c r="D132" s="82"/>
      <c r="E132" s="83"/>
      <c r="F132" s="74"/>
      <c r="G132" s="74"/>
      <c r="H132" s="74"/>
      <c r="I132" s="11"/>
      <c r="J132" s="11"/>
      <c r="K132" s="11"/>
      <c r="L132" s="11"/>
      <c r="M132" s="11"/>
      <c r="N132" s="11"/>
      <c r="O132" s="11"/>
      <c r="P132" s="11"/>
      <c r="Q132" s="74"/>
      <c r="R132" s="74"/>
    </row>
    <row r="133">
      <c r="A133" s="82"/>
      <c r="B133" s="82"/>
      <c r="C133" s="83"/>
      <c r="D133" s="82"/>
      <c r="E133" s="83"/>
      <c r="F133" s="74"/>
      <c r="G133" s="74"/>
      <c r="H133" s="74"/>
      <c r="I133" s="11"/>
      <c r="J133" s="11"/>
      <c r="K133" s="11"/>
      <c r="L133" s="11"/>
      <c r="M133" s="11"/>
      <c r="N133" s="11"/>
      <c r="O133" s="11"/>
      <c r="P133" s="11"/>
      <c r="Q133" s="74"/>
      <c r="R133" s="74"/>
    </row>
    <row r="134">
      <c r="A134" s="82"/>
      <c r="B134" s="82"/>
      <c r="C134" s="83"/>
      <c r="D134" s="82"/>
      <c r="E134" s="83"/>
      <c r="F134" s="74"/>
      <c r="G134" s="74"/>
      <c r="H134" s="74"/>
      <c r="I134" s="11"/>
      <c r="J134" s="11"/>
      <c r="K134" s="11"/>
      <c r="L134" s="11"/>
      <c r="M134" s="11"/>
      <c r="N134" s="11"/>
      <c r="O134" s="11"/>
      <c r="P134" s="11"/>
      <c r="Q134" s="74"/>
      <c r="R134" s="74"/>
    </row>
    <row r="135">
      <c r="A135" s="82"/>
      <c r="B135" s="82"/>
      <c r="C135" s="83"/>
      <c r="D135" s="82"/>
      <c r="E135" s="83"/>
      <c r="F135" s="74"/>
      <c r="G135" s="74"/>
      <c r="H135" s="74"/>
      <c r="I135" s="11"/>
      <c r="J135" s="11"/>
      <c r="K135" s="11"/>
      <c r="L135" s="11"/>
      <c r="M135" s="11"/>
      <c r="N135" s="11"/>
      <c r="O135" s="11"/>
      <c r="P135" s="11"/>
      <c r="Q135" s="74"/>
      <c r="R135" s="74"/>
    </row>
    <row r="136">
      <c r="A136" s="82"/>
      <c r="B136" s="82"/>
      <c r="C136" s="83"/>
      <c r="D136" s="82"/>
      <c r="E136" s="83"/>
      <c r="F136" s="74"/>
      <c r="G136" s="74"/>
      <c r="H136" s="74"/>
      <c r="I136" s="11"/>
      <c r="J136" s="11"/>
      <c r="K136" s="11"/>
      <c r="L136" s="11"/>
      <c r="M136" s="11"/>
      <c r="N136" s="11"/>
      <c r="O136" s="11"/>
      <c r="P136" s="11"/>
      <c r="Q136" s="74"/>
      <c r="R136" s="74"/>
    </row>
    <row r="137">
      <c r="A137" s="82"/>
      <c r="B137" s="82"/>
      <c r="C137" s="83"/>
      <c r="D137" s="82"/>
      <c r="E137" s="83"/>
      <c r="F137" s="74"/>
      <c r="G137" s="74"/>
      <c r="H137" s="74"/>
      <c r="I137" s="11"/>
      <c r="J137" s="11"/>
      <c r="K137" s="11"/>
      <c r="L137" s="11"/>
      <c r="M137" s="11"/>
      <c r="N137" s="11"/>
      <c r="O137" s="11"/>
      <c r="P137" s="11"/>
      <c r="Q137" s="74"/>
      <c r="R137" s="74"/>
    </row>
    <row r="138">
      <c r="A138" s="82"/>
      <c r="B138" s="82"/>
      <c r="C138" s="83"/>
      <c r="D138" s="82"/>
      <c r="E138" s="83"/>
      <c r="F138" s="74"/>
      <c r="G138" s="74"/>
      <c r="H138" s="74"/>
      <c r="I138" s="11"/>
      <c r="J138" s="11"/>
      <c r="K138" s="11"/>
      <c r="L138" s="11"/>
      <c r="M138" s="11"/>
      <c r="N138" s="11"/>
      <c r="O138" s="11"/>
      <c r="P138" s="11"/>
      <c r="Q138" s="74"/>
      <c r="R138" s="74"/>
    </row>
    <row r="139">
      <c r="A139" s="82"/>
      <c r="B139" s="82"/>
      <c r="C139" s="83"/>
      <c r="D139" s="82"/>
      <c r="E139" s="83"/>
      <c r="F139" s="74"/>
      <c r="G139" s="74"/>
      <c r="H139" s="74"/>
      <c r="I139" s="11"/>
      <c r="J139" s="11"/>
      <c r="K139" s="11"/>
      <c r="L139" s="11"/>
      <c r="M139" s="11"/>
      <c r="N139" s="11"/>
      <c r="O139" s="11"/>
      <c r="P139" s="11"/>
      <c r="Q139" s="74"/>
      <c r="R139" s="74"/>
    </row>
    <row r="140">
      <c r="A140" s="82"/>
      <c r="B140" s="82"/>
      <c r="C140" s="83"/>
      <c r="D140" s="82"/>
      <c r="E140" s="83"/>
      <c r="F140" s="74"/>
      <c r="G140" s="74"/>
      <c r="H140" s="74"/>
      <c r="I140" s="11"/>
      <c r="J140" s="11"/>
      <c r="K140" s="11"/>
      <c r="L140" s="11"/>
      <c r="M140" s="11"/>
      <c r="N140" s="11"/>
      <c r="O140" s="11"/>
      <c r="P140" s="11"/>
      <c r="Q140" s="74"/>
      <c r="R140" s="74"/>
    </row>
    <row r="141">
      <c r="A141" s="82"/>
      <c r="B141" s="82"/>
      <c r="C141" s="83"/>
      <c r="D141" s="82"/>
      <c r="E141" s="83"/>
      <c r="F141" s="74"/>
      <c r="G141" s="74"/>
      <c r="H141" s="74"/>
      <c r="I141" s="11"/>
      <c r="J141" s="11"/>
      <c r="K141" s="11"/>
      <c r="L141" s="11"/>
      <c r="M141" s="11"/>
      <c r="N141" s="11"/>
      <c r="O141" s="11"/>
      <c r="P141" s="11"/>
      <c r="Q141" s="74"/>
      <c r="R141" s="74"/>
    </row>
    <row r="142">
      <c r="A142" s="82"/>
      <c r="B142" s="82"/>
      <c r="C142" s="83"/>
      <c r="D142" s="82"/>
      <c r="E142" s="83"/>
      <c r="F142" s="74"/>
      <c r="G142" s="74"/>
      <c r="H142" s="74"/>
      <c r="I142" s="11"/>
      <c r="J142" s="11"/>
      <c r="K142" s="11"/>
      <c r="L142" s="11"/>
      <c r="M142" s="11"/>
      <c r="N142" s="11"/>
      <c r="O142" s="11"/>
      <c r="P142" s="11"/>
      <c r="Q142" s="74"/>
      <c r="R142" s="74"/>
    </row>
    <row r="143">
      <c r="A143" s="82"/>
      <c r="B143" s="82"/>
      <c r="C143" s="83"/>
      <c r="D143" s="82"/>
      <c r="E143" s="83"/>
      <c r="F143" s="74"/>
      <c r="G143" s="74"/>
      <c r="H143" s="74"/>
      <c r="I143" s="11"/>
      <c r="J143" s="11"/>
      <c r="K143" s="11"/>
      <c r="L143" s="11"/>
      <c r="M143" s="11"/>
      <c r="N143" s="11"/>
      <c r="O143" s="11"/>
      <c r="P143" s="11"/>
      <c r="Q143" s="74"/>
      <c r="R143" s="74"/>
    </row>
    <row r="144">
      <c r="A144" s="82"/>
      <c r="B144" s="82"/>
      <c r="C144" s="83"/>
      <c r="D144" s="82"/>
      <c r="E144" s="83"/>
      <c r="F144" s="74"/>
      <c r="G144" s="74"/>
      <c r="H144" s="74"/>
      <c r="I144" s="11"/>
      <c r="J144" s="11"/>
      <c r="K144" s="11"/>
      <c r="L144" s="11"/>
      <c r="M144" s="11"/>
      <c r="N144" s="11"/>
      <c r="O144" s="11"/>
      <c r="P144" s="11"/>
      <c r="Q144" s="74"/>
      <c r="R144" s="74"/>
    </row>
    <row r="145">
      <c r="A145" s="82"/>
      <c r="B145" s="82"/>
      <c r="C145" s="83"/>
      <c r="D145" s="82"/>
      <c r="E145" s="83"/>
      <c r="F145" s="74"/>
      <c r="G145" s="74"/>
      <c r="H145" s="74"/>
      <c r="I145" s="11"/>
      <c r="J145" s="11"/>
      <c r="K145" s="11"/>
      <c r="L145" s="11"/>
      <c r="M145" s="11"/>
      <c r="N145" s="11"/>
      <c r="O145" s="11"/>
      <c r="P145" s="11"/>
      <c r="Q145" s="74"/>
      <c r="R145" s="74"/>
    </row>
    <row r="146">
      <c r="A146" s="82"/>
      <c r="B146" s="82"/>
      <c r="C146" s="83"/>
      <c r="D146" s="82"/>
      <c r="E146" s="83"/>
      <c r="F146" s="74"/>
      <c r="G146" s="74"/>
      <c r="H146" s="74"/>
      <c r="I146" s="11"/>
      <c r="J146" s="11"/>
      <c r="K146" s="11"/>
      <c r="L146" s="11"/>
      <c r="M146" s="11"/>
      <c r="N146" s="11"/>
      <c r="O146" s="11"/>
      <c r="P146" s="11"/>
      <c r="Q146" s="74"/>
      <c r="R146" s="74"/>
    </row>
    <row r="147">
      <c r="A147" s="82"/>
      <c r="B147" s="82"/>
      <c r="C147" s="83"/>
      <c r="D147" s="82"/>
      <c r="E147" s="83"/>
      <c r="F147" s="74"/>
      <c r="G147" s="74"/>
      <c r="H147" s="74"/>
      <c r="I147" s="11"/>
      <c r="J147" s="11"/>
      <c r="K147" s="11"/>
      <c r="L147" s="11"/>
      <c r="M147" s="11"/>
      <c r="N147" s="11"/>
      <c r="O147" s="11"/>
      <c r="P147" s="11"/>
      <c r="Q147" s="74"/>
      <c r="R147" s="74"/>
    </row>
    <row r="148">
      <c r="A148" s="82"/>
      <c r="B148" s="82"/>
      <c r="C148" s="83"/>
      <c r="D148" s="82"/>
      <c r="E148" s="83"/>
      <c r="F148" s="74"/>
      <c r="G148" s="74"/>
      <c r="H148" s="74"/>
      <c r="I148" s="11"/>
      <c r="J148" s="11"/>
      <c r="K148" s="11"/>
      <c r="L148" s="11"/>
      <c r="M148" s="11"/>
      <c r="N148" s="11"/>
      <c r="O148" s="11"/>
      <c r="P148" s="11"/>
      <c r="Q148" s="74"/>
      <c r="R148" s="74"/>
    </row>
    <row r="149">
      <c r="A149" s="82"/>
      <c r="B149" s="82"/>
      <c r="C149" s="83"/>
      <c r="D149" s="82"/>
      <c r="E149" s="83"/>
      <c r="F149" s="74"/>
      <c r="G149" s="74"/>
      <c r="H149" s="74"/>
      <c r="I149" s="11"/>
      <c r="J149" s="11"/>
      <c r="K149" s="11"/>
      <c r="L149" s="11"/>
      <c r="M149" s="11"/>
      <c r="N149" s="11"/>
      <c r="O149" s="11"/>
      <c r="P149" s="11"/>
      <c r="Q149" s="74"/>
      <c r="R149" s="74"/>
    </row>
    <row r="150">
      <c r="A150" s="82"/>
      <c r="B150" s="82"/>
      <c r="C150" s="83"/>
      <c r="D150" s="82"/>
      <c r="E150" s="83"/>
      <c r="F150" s="74"/>
      <c r="G150" s="74"/>
      <c r="H150" s="74"/>
      <c r="I150" s="11"/>
      <c r="J150" s="11"/>
      <c r="K150" s="11"/>
      <c r="L150" s="11"/>
      <c r="M150" s="11"/>
      <c r="N150" s="11"/>
      <c r="O150" s="11"/>
      <c r="P150" s="11"/>
      <c r="Q150" s="74"/>
      <c r="R150" s="74"/>
    </row>
    <row r="151">
      <c r="A151" s="82"/>
      <c r="B151" s="82"/>
      <c r="C151" s="83"/>
      <c r="D151" s="82"/>
      <c r="E151" s="83"/>
      <c r="F151" s="74"/>
      <c r="G151" s="74"/>
      <c r="H151" s="74"/>
      <c r="I151" s="11"/>
      <c r="J151" s="11"/>
      <c r="K151" s="11"/>
      <c r="L151" s="11"/>
      <c r="M151" s="11"/>
      <c r="N151" s="11"/>
      <c r="O151" s="11"/>
      <c r="P151" s="11"/>
      <c r="Q151" s="74"/>
      <c r="R151" s="74"/>
    </row>
    <row r="152">
      <c r="A152" s="82"/>
      <c r="B152" s="82"/>
      <c r="C152" s="83"/>
      <c r="D152" s="82"/>
      <c r="E152" s="83"/>
      <c r="F152" s="74"/>
      <c r="G152" s="74"/>
      <c r="H152" s="74"/>
      <c r="I152" s="11"/>
      <c r="J152" s="11"/>
      <c r="K152" s="11"/>
      <c r="L152" s="11"/>
      <c r="M152" s="11"/>
      <c r="N152" s="11"/>
      <c r="O152" s="11"/>
      <c r="P152" s="11"/>
      <c r="Q152" s="74"/>
      <c r="R152" s="74"/>
    </row>
    <row r="153">
      <c r="A153" s="82"/>
      <c r="B153" s="82"/>
      <c r="C153" s="83"/>
      <c r="D153" s="82"/>
      <c r="E153" s="83"/>
      <c r="F153" s="74"/>
      <c r="G153" s="74"/>
      <c r="H153" s="74"/>
      <c r="I153" s="11"/>
      <c r="J153" s="11"/>
      <c r="K153" s="11"/>
      <c r="L153" s="11"/>
      <c r="M153" s="11"/>
      <c r="N153" s="11"/>
      <c r="O153" s="11"/>
      <c r="P153" s="11"/>
      <c r="Q153" s="74"/>
      <c r="R153" s="74"/>
    </row>
    <row r="154">
      <c r="A154" s="82"/>
      <c r="B154" s="82"/>
      <c r="C154" s="83"/>
      <c r="D154" s="82"/>
      <c r="E154" s="83"/>
      <c r="F154" s="74"/>
      <c r="G154" s="74"/>
      <c r="H154" s="74"/>
      <c r="I154" s="11"/>
      <c r="J154" s="11"/>
      <c r="K154" s="11"/>
      <c r="L154" s="11"/>
      <c r="M154" s="11"/>
      <c r="N154" s="11"/>
      <c r="O154" s="11"/>
      <c r="P154" s="11"/>
      <c r="Q154" s="74"/>
      <c r="R154" s="74"/>
    </row>
    <row r="155">
      <c r="A155" s="82"/>
      <c r="B155" s="82"/>
      <c r="C155" s="83"/>
      <c r="D155" s="82"/>
      <c r="E155" s="83"/>
      <c r="F155" s="74"/>
      <c r="G155" s="74"/>
      <c r="H155" s="74"/>
      <c r="I155" s="11"/>
      <c r="J155" s="11"/>
      <c r="K155" s="11"/>
      <c r="L155" s="11"/>
      <c r="M155" s="11"/>
      <c r="N155" s="11"/>
      <c r="O155" s="11"/>
      <c r="P155" s="11"/>
      <c r="Q155" s="74"/>
      <c r="R155" s="74"/>
    </row>
    <row r="156">
      <c r="A156" s="82"/>
      <c r="B156" s="82"/>
      <c r="C156" s="83"/>
      <c r="D156" s="82"/>
      <c r="E156" s="83"/>
      <c r="F156" s="74"/>
      <c r="G156" s="74"/>
      <c r="H156" s="74"/>
      <c r="I156" s="11"/>
      <c r="J156" s="11"/>
      <c r="K156" s="11"/>
      <c r="L156" s="11"/>
      <c r="M156" s="11"/>
      <c r="N156" s="11"/>
      <c r="O156" s="11"/>
      <c r="P156" s="11"/>
      <c r="Q156" s="74"/>
      <c r="R156" s="74"/>
    </row>
    <row r="157">
      <c r="A157" s="82"/>
      <c r="B157" s="82"/>
      <c r="C157" s="83"/>
      <c r="D157" s="82"/>
      <c r="E157" s="83"/>
      <c r="F157" s="74"/>
      <c r="G157" s="74"/>
      <c r="H157" s="74"/>
      <c r="I157" s="11"/>
      <c r="J157" s="11"/>
      <c r="K157" s="11"/>
      <c r="L157" s="11"/>
      <c r="M157" s="11"/>
      <c r="N157" s="11"/>
      <c r="O157" s="11"/>
      <c r="P157" s="11"/>
      <c r="Q157" s="74"/>
      <c r="R157" s="74"/>
    </row>
    <row r="158">
      <c r="A158" s="82"/>
      <c r="B158" s="82"/>
      <c r="C158" s="83"/>
      <c r="D158" s="82"/>
      <c r="E158" s="83"/>
      <c r="F158" s="74"/>
      <c r="G158" s="74"/>
      <c r="H158" s="74"/>
      <c r="I158" s="11"/>
      <c r="J158" s="11"/>
      <c r="K158" s="11"/>
      <c r="L158" s="11"/>
      <c r="M158" s="11"/>
      <c r="N158" s="11"/>
      <c r="O158" s="11"/>
      <c r="P158" s="11"/>
      <c r="Q158" s="74"/>
      <c r="R158" s="74"/>
    </row>
    <row r="159">
      <c r="A159" s="82"/>
      <c r="B159" s="82"/>
      <c r="C159" s="83"/>
      <c r="D159" s="82"/>
      <c r="E159" s="83"/>
      <c r="F159" s="74"/>
      <c r="G159" s="74"/>
      <c r="H159" s="74"/>
      <c r="I159" s="11"/>
      <c r="J159" s="11"/>
      <c r="K159" s="11"/>
      <c r="L159" s="11"/>
      <c r="M159" s="11"/>
      <c r="N159" s="11"/>
      <c r="O159" s="11"/>
      <c r="P159" s="11"/>
      <c r="Q159" s="74"/>
      <c r="R159" s="74"/>
    </row>
    <row r="160">
      <c r="A160" s="82"/>
      <c r="B160" s="82"/>
      <c r="C160" s="83"/>
      <c r="D160" s="82"/>
      <c r="E160" s="83"/>
      <c r="F160" s="74"/>
      <c r="G160" s="74"/>
      <c r="H160" s="74"/>
      <c r="I160" s="11"/>
      <c r="J160" s="11"/>
      <c r="K160" s="11"/>
      <c r="L160" s="11"/>
      <c r="M160" s="11"/>
      <c r="N160" s="11"/>
      <c r="O160" s="11"/>
      <c r="P160" s="11"/>
      <c r="Q160" s="74"/>
      <c r="R160" s="74"/>
    </row>
    <row r="161">
      <c r="A161" s="82"/>
      <c r="B161" s="82"/>
      <c r="C161" s="83"/>
      <c r="D161" s="82"/>
      <c r="E161" s="83"/>
      <c r="F161" s="74"/>
      <c r="G161" s="74"/>
      <c r="H161" s="74"/>
      <c r="I161" s="11"/>
      <c r="J161" s="11"/>
      <c r="K161" s="11"/>
      <c r="L161" s="11"/>
      <c r="M161" s="11"/>
      <c r="N161" s="11"/>
      <c r="O161" s="11"/>
      <c r="P161" s="11"/>
      <c r="Q161" s="74"/>
      <c r="R161" s="74"/>
    </row>
    <row r="162">
      <c r="A162" s="82"/>
      <c r="B162" s="82"/>
      <c r="C162" s="83"/>
      <c r="D162" s="82"/>
      <c r="E162" s="83"/>
      <c r="F162" s="74"/>
      <c r="G162" s="74"/>
      <c r="H162" s="74"/>
      <c r="I162" s="11"/>
      <c r="J162" s="11"/>
      <c r="K162" s="11"/>
      <c r="L162" s="11"/>
      <c r="M162" s="11"/>
      <c r="N162" s="11"/>
      <c r="O162" s="11"/>
      <c r="P162" s="11"/>
      <c r="Q162" s="74"/>
      <c r="R162" s="74"/>
    </row>
    <row r="163">
      <c r="A163" s="82"/>
      <c r="B163" s="82"/>
      <c r="C163" s="83"/>
      <c r="D163" s="82"/>
      <c r="E163" s="83"/>
      <c r="F163" s="74"/>
      <c r="G163" s="74"/>
      <c r="H163" s="74"/>
      <c r="I163" s="11"/>
      <c r="J163" s="11"/>
      <c r="K163" s="11"/>
      <c r="L163" s="11"/>
      <c r="M163" s="11"/>
      <c r="N163" s="11"/>
      <c r="O163" s="11"/>
      <c r="P163" s="11"/>
      <c r="Q163" s="74"/>
      <c r="R163" s="74"/>
    </row>
    <row r="164">
      <c r="A164" s="82"/>
      <c r="B164" s="82"/>
      <c r="C164" s="83"/>
      <c r="D164" s="82"/>
      <c r="E164" s="83"/>
      <c r="F164" s="74"/>
      <c r="G164" s="74"/>
      <c r="H164" s="74"/>
      <c r="I164" s="11"/>
      <c r="J164" s="11"/>
      <c r="K164" s="11"/>
      <c r="L164" s="11"/>
      <c r="M164" s="11"/>
      <c r="N164" s="11"/>
      <c r="O164" s="11"/>
      <c r="P164" s="11"/>
      <c r="Q164" s="74"/>
      <c r="R164" s="74"/>
    </row>
    <row r="165">
      <c r="A165" s="82"/>
      <c r="B165" s="82"/>
      <c r="C165" s="83"/>
      <c r="D165" s="82"/>
      <c r="E165" s="83"/>
      <c r="F165" s="74"/>
      <c r="G165" s="74"/>
      <c r="H165" s="74"/>
      <c r="I165" s="11"/>
      <c r="J165" s="11"/>
      <c r="K165" s="11"/>
      <c r="L165" s="11"/>
      <c r="M165" s="11"/>
      <c r="N165" s="11"/>
      <c r="O165" s="11"/>
      <c r="P165" s="11"/>
      <c r="Q165" s="74"/>
      <c r="R165" s="74"/>
    </row>
    <row r="166">
      <c r="A166" s="82"/>
      <c r="B166" s="82"/>
      <c r="C166" s="83"/>
      <c r="D166" s="82"/>
      <c r="E166" s="83"/>
      <c r="F166" s="74"/>
      <c r="G166" s="74"/>
      <c r="H166" s="74"/>
      <c r="I166" s="11"/>
      <c r="J166" s="11"/>
      <c r="K166" s="11"/>
      <c r="L166" s="11"/>
      <c r="M166" s="11"/>
      <c r="N166" s="11"/>
      <c r="O166" s="11"/>
      <c r="P166" s="11"/>
      <c r="Q166" s="74"/>
      <c r="R166" s="74"/>
    </row>
    <row r="167">
      <c r="A167" s="82"/>
      <c r="B167" s="82"/>
      <c r="C167" s="83"/>
      <c r="D167" s="82"/>
      <c r="E167" s="83"/>
      <c r="F167" s="74"/>
      <c r="G167" s="74"/>
      <c r="H167" s="74"/>
      <c r="I167" s="11"/>
      <c r="J167" s="11"/>
      <c r="K167" s="11"/>
      <c r="L167" s="11"/>
      <c r="M167" s="11"/>
      <c r="N167" s="11"/>
      <c r="O167" s="11"/>
      <c r="P167" s="11"/>
      <c r="Q167" s="74"/>
      <c r="R167" s="74"/>
    </row>
    <row r="168">
      <c r="A168" s="82"/>
      <c r="B168" s="82"/>
      <c r="C168" s="83"/>
      <c r="D168" s="82"/>
      <c r="E168" s="83"/>
      <c r="F168" s="74"/>
      <c r="G168" s="74"/>
      <c r="H168" s="74"/>
      <c r="I168" s="11"/>
      <c r="J168" s="11"/>
      <c r="K168" s="11"/>
      <c r="L168" s="11"/>
      <c r="M168" s="11"/>
      <c r="N168" s="11"/>
      <c r="O168" s="11"/>
      <c r="P168" s="11"/>
      <c r="Q168" s="74"/>
      <c r="R168" s="74"/>
    </row>
    <row r="169">
      <c r="A169" s="82"/>
      <c r="B169" s="82"/>
      <c r="C169" s="83"/>
      <c r="D169" s="82"/>
      <c r="E169" s="83"/>
      <c r="F169" s="74"/>
      <c r="G169" s="74"/>
      <c r="H169" s="74"/>
      <c r="I169" s="11"/>
      <c r="J169" s="11"/>
      <c r="K169" s="11"/>
      <c r="L169" s="11"/>
      <c r="M169" s="11"/>
      <c r="N169" s="11"/>
      <c r="O169" s="11"/>
      <c r="P169" s="11"/>
      <c r="Q169" s="74"/>
      <c r="R169" s="74"/>
    </row>
    <row r="170">
      <c r="A170" s="82"/>
      <c r="B170" s="82"/>
      <c r="C170" s="83"/>
      <c r="D170" s="82"/>
      <c r="E170" s="83"/>
      <c r="F170" s="74"/>
      <c r="G170" s="74"/>
      <c r="H170" s="74"/>
      <c r="I170" s="11"/>
      <c r="J170" s="11"/>
      <c r="K170" s="11"/>
      <c r="L170" s="11"/>
      <c r="M170" s="11"/>
      <c r="N170" s="11"/>
      <c r="O170" s="11"/>
      <c r="P170" s="11"/>
      <c r="Q170" s="74"/>
      <c r="R170" s="74"/>
    </row>
    <row r="171">
      <c r="A171" s="82"/>
      <c r="B171" s="82"/>
      <c r="C171" s="83"/>
      <c r="D171" s="82"/>
      <c r="E171" s="83"/>
      <c r="F171" s="74"/>
      <c r="G171" s="74"/>
      <c r="H171" s="74"/>
      <c r="I171" s="11"/>
      <c r="J171" s="11"/>
      <c r="K171" s="11"/>
      <c r="L171" s="11"/>
      <c r="M171" s="11"/>
      <c r="N171" s="11"/>
      <c r="O171" s="11"/>
      <c r="P171" s="11"/>
      <c r="Q171" s="74"/>
      <c r="R171" s="74"/>
    </row>
    <row r="172">
      <c r="A172" s="82"/>
      <c r="B172" s="82"/>
      <c r="C172" s="83"/>
      <c r="D172" s="82"/>
      <c r="E172" s="83"/>
      <c r="F172" s="74"/>
      <c r="G172" s="74"/>
      <c r="H172" s="74"/>
      <c r="I172" s="11"/>
      <c r="J172" s="11"/>
      <c r="K172" s="11"/>
      <c r="L172" s="11"/>
      <c r="M172" s="11"/>
      <c r="N172" s="11"/>
      <c r="O172" s="11"/>
      <c r="P172" s="11"/>
      <c r="Q172" s="74"/>
      <c r="R172" s="74"/>
    </row>
    <row r="173">
      <c r="A173" s="82"/>
      <c r="B173" s="82"/>
      <c r="C173" s="83"/>
      <c r="D173" s="82"/>
      <c r="E173" s="83"/>
      <c r="F173" s="74"/>
      <c r="G173" s="74"/>
      <c r="H173" s="74"/>
      <c r="I173" s="11"/>
      <c r="J173" s="11"/>
      <c r="K173" s="11"/>
      <c r="L173" s="11"/>
      <c r="M173" s="11"/>
      <c r="N173" s="11"/>
      <c r="O173" s="11"/>
      <c r="P173" s="11"/>
      <c r="Q173" s="74"/>
      <c r="R173" s="74"/>
    </row>
    <row r="174">
      <c r="A174" s="82"/>
      <c r="B174" s="82"/>
      <c r="C174" s="83"/>
      <c r="D174" s="82"/>
      <c r="E174" s="83"/>
      <c r="F174" s="74"/>
      <c r="G174" s="74"/>
      <c r="H174" s="74"/>
      <c r="I174" s="11"/>
      <c r="J174" s="11"/>
      <c r="K174" s="11"/>
      <c r="L174" s="11"/>
      <c r="M174" s="11"/>
      <c r="N174" s="11"/>
      <c r="O174" s="11"/>
      <c r="P174" s="11"/>
      <c r="Q174" s="74"/>
      <c r="R174" s="74"/>
    </row>
    <row r="175">
      <c r="A175" s="82"/>
      <c r="B175" s="82"/>
      <c r="C175" s="83"/>
      <c r="D175" s="82"/>
      <c r="E175" s="83"/>
      <c r="F175" s="74"/>
      <c r="G175" s="74"/>
      <c r="H175" s="74"/>
      <c r="I175" s="11"/>
      <c r="J175" s="11"/>
      <c r="K175" s="11"/>
      <c r="L175" s="11"/>
      <c r="M175" s="11"/>
      <c r="N175" s="11"/>
      <c r="O175" s="11"/>
      <c r="P175" s="11"/>
      <c r="Q175" s="74"/>
      <c r="R175" s="74"/>
    </row>
    <row r="176">
      <c r="A176" s="82"/>
      <c r="B176" s="82"/>
      <c r="C176" s="83"/>
      <c r="D176" s="82"/>
      <c r="E176" s="83"/>
      <c r="F176" s="74"/>
      <c r="G176" s="74"/>
      <c r="H176" s="74"/>
      <c r="I176" s="11"/>
      <c r="J176" s="11"/>
      <c r="K176" s="11"/>
      <c r="L176" s="11"/>
      <c r="M176" s="11"/>
      <c r="N176" s="11"/>
      <c r="O176" s="11"/>
      <c r="P176" s="11"/>
      <c r="Q176" s="74"/>
      <c r="R176" s="74"/>
    </row>
    <row r="177">
      <c r="A177" s="82"/>
      <c r="B177" s="82"/>
      <c r="C177" s="83"/>
      <c r="D177" s="82"/>
      <c r="E177" s="83"/>
      <c r="F177" s="74"/>
      <c r="G177" s="74"/>
      <c r="H177" s="74"/>
      <c r="I177" s="11"/>
      <c r="J177" s="11"/>
      <c r="K177" s="11"/>
      <c r="L177" s="11"/>
      <c r="M177" s="11"/>
      <c r="N177" s="11"/>
      <c r="O177" s="11"/>
      <c r="P177" s="11"/>
      <c r="Q177" s="74"/>
      <c r="R177" s="74"/>
    </row>
    <row r="178">
      <c r="A178" s="82"/>
      <c r="B178" s="82"/>
      <c r="C178" s="83"/>
      <c r="D178" s="82"/>
      <c r="E178" s="83"/>
      <c r="F178" s="74"/>
      <c r="G178" s="74"/>
      <c r="H178" s="74"/>
      <c r="I178" s="11"/>
      <c r="J178" s="11"/>
      <c r="K178" s="11"/>
      <c r="L178" s="11"/>
      <c r="M178" s="11"/>
      <c r="N178" s="11"/>
      <c r="O178" s="11"/>
      <c r="P178" s="11"/>
      <c r="Q178" s="74"/>
      <c r="R178" s="74"/>
    </row>
    <row r="179">
      <c r="A179" s="82"/>
      <c r="B179" s="82"/>
      <c r="C179" s="83"/>
      <c r="D179" s="82"/>
      <c r="E179" s="83"/>
      <c r="F179" s="74"/>
      <c r="G179" s="74"/>
      <c r="H179" s="74"/>
      <c r="I179" s="11"/>
      <c r="J179" s="11"/>
      <c r="K179" s="11"/>
      <c r="L179" s="11"/>
      <c r="M179" s="11"/>
      <c r="N179" s="11"/>
      <c r="O179" s="11"/>
      <c r="P179" s="11"/>
      <c r="Q179" s="74"/>
      <c r="R179" s="74"/>
    </row>
    <row r="180">
      <c r="A180" s="82"/>
      <c r="B180" s="82"/>
      <c r="C180" s="83"/>
      <c r="D180" s="82"/>
      <c r="E180" s="83"/>
      <c r="F180" s="74"/>
      <c r="G180" s="74"/>
      <c r="H180" s="74"/>
      <c r="I180" s="11"/>
      <c r="J180" s="11"/>
      <c r="K180" s="11"/>
      <c r="L180" s="11"/>
      <c r="M180" s="11"/>
      <c r="N180" s="11"/>
      <c r="O180" s="11"/>
      <c r="P180" s="11"/>
      <c r="Q180" s="74"/>
      <c r="R180" s="74"/>
    </row>
    <row r="181">
      <c r="A181" s="82"/>
      <c r="B181" s="82"/>
      <c r="C181" s="83"/>
      <c r="D181" s="82"/>
      <c r="E181" s="83"/>
      <c r="F181" s="74"/>
      <c r="G181" s="74"/>
      <c r="H181" s="74"/>
      <c r="I181" s="11"/>
      <c r="J181" s="11"/>
      <c r="K181" s="11"/>
      <c r="L181" s="11"/>
      <c r="M181" s="11"/>
      <c r="N181" s="11"/>
      <c r="O181" s="11"/>
      <c r="P181" s="11"/>
      <c r="Q181" s="74"/>
      <c r="R181" s="74"/>
    </row>
    <row r="182">
      <c r="A182" s="82"/>
      <c r="B182" s="82"/>
      <c r="C182" s="83"/>
      <c r="D182" s="82"/>
      <c r="E182" s="83"/>
      <c r="F182" s="74"/>
      <c r="G182" s="74"/>
      <c r="H182" s="74"/>
      <c r="I182" s="11"/>
      <c r="J182" s="11"/>
      <c r="K182" s="11"/>
      <c r="L182" s="11"/>
      <c r="M182" s="11"/>
      <c r="N182" s="11"/>
      <c r="O182" s="11"/>
      <c r="P182" s="11"/>
      <c r="Q182" s="74"/>
      <c r="R182" s="74"/>
    </row>
    <row r="183">
      <c r="A183" s="82"/>
      <c r="B183" s="82"/>
      <c r="C183" s="83"/>
      <c r="D183" s="82"/>
      <c r="E183" s="83"/>
      <c r="F183" s="74"/>
      <c r="G183" s="74"/>
      <c r="H183" s="74"/>
      <c r="I183" s="11"/>
      <c r="J183" s="11"/>
      <c r="K183" s="11"/>
      <c r="L183" s="11"/>
      <c r="M183" s="11"/>
      <c r="N183" s="11"/>
      <c r="O183" s="11"/>
      <c r="P183" s="11"/>
      <c r="Q183" s="74"/>
      <c r="R183" s="74"/>
    </row>
    <row r="184">
      <c r="A184" s="82"/>
      <c r="B184" s="82"/>
      <c r="C184" s="83"/>
      <c r="D184" s="82"/>
      <c r="E184" s="83"/>
      <c r="F184" s="74"/>
      <c r="G184" s="74"/>
      <c r="H184" s="74"/>
      <c r="I184" s="11"/>
      <c r="J184" s="11"/>
      <c r="K184" s="11"/>
      <c r="L184" s="11"/>
      <c r="M184" s="11"/>
      <c r="N184" s="11"/>
      <c r="O184" s="11"/>
      <c r="P184" s="11"/>
      <c r="Q184" s="74"/>
      <c r="R184" s="74"/>
    </row>
    <row r="185">
      <c r="A185" s="82"/>
      <c r="B185" s="82"/>
      <c r="C185" s="83"/>
      <c r="D185" s="82"/>
      <c r="E185" s="83"/>
      <c r="F185" s="74"/>
      <c r="G185" s="74"/>
      <c r="H185" s="74"/>
      <c r="I185" s="11"/>
      <c r="J185" s="11"/>
      <c r="K185" s="11"/>
      <c r="L185" s="11"/>
      <c r="M185" s="11"/>
      <c r="N185" s="11"/>
      <c r="O185" s="11"/>
      <c r="P185" s="11"/>
      <c r="Q185" s="74"/>
      <c r="R185" s="74"/>
    </row>
    <row r="186">
      <c r="A186" s="82"/>
      <c r="B186" s="82"/>
      <c r="C186" s="83"/>
      <c r="D186" s="82"/>
      <c r="E186" s="83"/>
      <c r="F186" s="74"/>
      <c r="G186" s="74"/>
      <c r="H186" s="74"/>
      <c r="I186" s="11"/>
      <c r="J186" s="11"/>
      <c r="K186" s="11"/>
      <c r="L186" s="11"/>
      <c r="M186" s="11"/>
      <c r="N186" s="11"/>
      <c r="O186" s="11"/>
      <c r="P186" s="11"/>
      <c r="Q186" s="74"/>
      <c r="R186" s="74"/>
    </row>
    <row r="187">
      <c r="A187" s="82"/>
      <c r="B187" s="82"/>
      <c r="C187" s="83"/>
      <c r="D187" s="82"/>
      <c r="E187" s="83"/>
      <c r="F187" s="74"/>
      <c r="G187" s="74"/>
      <c r="H187" s="74"/>
      <c r="I187" s="11"/>
      <c r="J187" s="11"/>
      <c r="K187" s="11"/>
      <c r="L187" s="11"/>
      <c r="M187" s="11"/>
      <c r="N187" s="11"/>
      <c r="O187" s="11"/>
      <c r="P187" s="11"/>
      <c r="Q187" s="74"/>
      <c r="R187" s="74"/>
    </row>
    <row r="188">
      <c r="A188" s="82"/>
      <c r="B188" s="82"/>
      <c r="C188" s="83"/>
      <c r="D188" s="82"/>
      <c r="E188" s="83"/>
      <c r="F188" s="74"/>
      <c r="G188" s="74"/>
      <c r="H188" s="74"/>
      <c r="I188" s="11"/>
      <c r="J188" s="11"/>
      <c r="K188" s="11"/>
      <c r="L188" s="11"/>
      <c r="M188" s="11"/>
      <c r="N188" s="11"/>
      <c r="O188" s="11"/>
      <c r="P188" s="11"/>
      <c r="Q188" s="74"/>
      <c r="R188" s="74"/>
    </row>
    <row r="189">
      <c r="A189" s="82"/>
      <c r="B189" s="82"/>
      <c r="C189" s="83"/>
      <c r="D189" s="82"/>
      <c r="E189" s="83"/>
      <c r="F189" s="74"/>
      <c r="G189" s="74"/>
      <c r="H189" s="74"/>
      <c r="I189" s="11"/>
      <c r="J189" s="11"/>
      <c r="K189" s="11"/>
      <c r="L189" s="11"/>
      <c r="M189" s="11"/>
      <c r="N189" s="11"/>
      <c r="O189" s="11"/>
      <c r="P189" s="11"/>
      <c r="Q189" s="74"/>
      <c r="R189" s="74"/>
    </row>
    <row r="190">
      <c r="A190" s="82"/>
      <c r="B190" s="82"/>
      <c r="C190" s="83"/>
      <c r="D190" s="82"/>
      <c r="E190" s="83"/>
      <c r="F190" s="74"/>
      <c r="G190" s="74"/>
      <c r="H190" s="74"/>
      <c r="I190" s="11"/>
      <c r="J190" s="11"/>
      <c r="K190" s="11"/>
      <c r="L190" s="11"/>
      <c r="M190" s="11"/>
      <c r="N190" s="11"/>
      <c r="O190" s="11"/>
      <c r="P190" s="11"/>
      <c r="Q190" s="74"/>
      <c r="R190" s="74"/>
    </row>
    <row r="191">
      <c r="A191" s="82"/>
      <c r="B191" s="82"/>
      <c r="C191" s="83"/>
      <c r="D191" s="82"/>
      <c r="E191" s="83"/>
      <c r="F191" s="74"/>
      <c r="G191" s="74"/>
      <c r="H191" s="74"/>
      <c r="I191" s="11"/>
      <c r="J191" s="11"/>
      <c r="K191" s="11"/>
      <c r="L191" s="11"/>
      <c r="M191" s="11"/>
      <c r="N191" s="11"/>
      <c r="O191" s="11"/>
      <c r="P191" s="11"/>
      <c r="Q191" s="74"/>
      <c r="R191" s="74"/>
    </row>
    <row r="192">
      <c r="A192" s="82"/>
      <c r="B192" s="82"/>
      <c r="C192" s="83"/>
      <c r="D192" s="82"/>
      <c r="E192" s="83"/>
      <c r="F192" s="74"/>
      <c r="G192" s="74"/>
      <c r="H192" s="74"/>
      <c r="I192" s="11"/>
      <c r="J192" s="11"/>
      <c r="K192" s="11"/>
      <c r="L192" s="11"/>
      <c r="M192" s="11"/>
      <c r="N192" s="11"/>
      <c r="O192" s="11"/>
      <c r="P192" s="11"/>
      <c r="Q192" s="74"/>
      <c r="R192" s="74"/>
    </row>
    <row r="193">
      <c r="A193" s="82"/>
      <c r="B193" s="82"/>
      <c r="C193" s="83"/>
      <c r="D193" s="82"/>
      <c r="E193" s="83"/>
      <c r="F193" s="74"/>
      <c r="G193" s="74"/>
      <c r="H193" s="74"/>
      <c r="I193" s="11"/>
      <c r="J193" s="11"/>
      <c r="K193" s="11"/>
      <c r="L193" s="11"/>
      <c r="M193" s="11"/>
      <c r="N193" s="11"/>
      <c r="O193" s="11"/>
      <c r="P193" s="11"/>
      <c r="Q193" s="74"/>
      <c r="R193" s="74"/>
    </row>
    <row r="194">
      <c r="A194" s="82"/>
      <c r="B194" s="82"/>
      <c r="C194" s="83"/>
      <c r="D194" s="82"/>
      <c r="E194" s="83"/>
      <c r="F194" s="74"/>
      <c r="G194" s="74"/>
      <c r="H194" s="74"/>
      <c r="I194" s="11"/>
      <c r="J194" s="11"/>
      <c r="K194" s="11"/>
      <c r="L194" s="11"/>
      <c r="M194" s="11"/>
      <c r="N194" s="11"/>
      <c r="O194" s="11"/>
      <c r="P194" s="11"/>
      <c r="Q194" s="74"/>
      <c r="R194" s="74"/>
    </row>
    <row r="195">
      <c r="A195" s="82"/>
      <c r="B195" s="82"/>
      <c r="C195" s="83"/>
      <c r="D195" s="82"/>
      <c r="E195" s="83"/>
      <c r="F195" s="74"/>
      <c r="G195" s="74"/>
      <c r="H195" s="74"/>
      <c r="I195" s="11"/>
      <c r="J195" s="11"/>
      <c r="K195" s="11"/>
      <c r="L195" s="11"/>
      <c r="M195" s="11"/>
      <c r="N195" s="11"/>
      <c r="O195" s="11"/>
      <c r="P195" s="11"/>
      <c r="Q195" s="74"/>
      <c r="R195" s="74"/>
    </row>
    <row r="196">
      <c r="A196" s="82"/>
      <c r="B196" s="82"/>
      <c r="C196" s="83"/>
      <c r="D196" s="82"/>
      <c r="E196" s="83"/>
      <c r="F196" s="74"/>
      <c r="G196" s="74"/>
      <c r="H196" s="74"/>
      <c r="I196" s="11"/>
      <c r="J196" s="11"/>
      <c r="K196" s="11"/>
      <c r="L196" s="11"/>
      <c r="M196" s="11"/>
      <c r="N196" s="11"/>
      <c r="O196" s="11"/>
      <c r="P196" s="11"/>
      <c r="Q196" s="74"/>
      <c r="R196" s="74"/>
    </row>
    <row r="197">
      <c r="A197" s="82"/>
      <c r="B197" s="82"/>
      <c r="C197" s="83"/>
      <c r="D197" s="82"/>
      <c r="E197" s="83"/>
      <c r="F197" s="74"/>
      <c r="G197" s="74"/>
      <c r="H197" s="74"/>
      <c r="I197" s="11"/>
      <c r="J197" s="11"/>
      <c r="K197" s="11"/>
      <c r="L197" s="11"/>
      <c r="M197" s="11"/>
      <c r="N197" s="11"/>
      <c r="O197" s="11"/>
      <c r="P197" s="11"/>
      <c r="Q197" s="74"/>
      <c r="R197" s="74"/>
    </row>
    <row r="198">
      <c r="A198" s="82"/>
      <c r="B198" s="82"/>
      <c r="C198" s="83"/>
      <c r="D198" s="82"/>
      <c r="E198" s="83"/>
      <c r="F198" s="74"/>
      <c r="G198" s="74"/>
      <c r="H198" s="74"/>
      <c r="I198" s="11"/>
      <c r="J198" s="11"/>
      <c r="K198" s="11"/>
      <c r="L198" s="11"/>
      <c r="M198" s="11"/>
      <c r="N198" s="11"/>
      <c r="O198" s="11"/>
      <c r="P198" s="11"/>
      <c r="Q198" s="74"/>
      <c r="R198" s="74"/>
    </row>
    <row r="199">
      <c r="A199" s="82"/>
      <c r="B199" s="82"/>
      <c r="C199" s="83"/>
      <c r="D199" s="82"/>
      <c r="E199" s="83"/>
      <c r="F199" s="74"/>
      <c r="G199" s="74"/>
      <c r="H199" s="74"/>
      <c r="I199" s="11"/>
      <c r="J199" s="11"/>
      <c r="K199" s="11"/>
      <c r="L199" s="11"/>
      <c r="M199" s="11"/>
      <c r="N199" s="11"/>
      <c r="O199" s="11"/>
      <c r="P199" s="11"/>
      <c r="Q199" s="74"/>
      <c r="R199" s="74"/>
    </row>
    <row r="200">
      <c r="A200" s="82"/>
      <c r="B200" s="82"/>
      <c r="C200" s="83"/>
      <c r="D200" s="82"/>
      <c r="E200" s="83"/>
      <c r="F200" s="74"/>
      <c r="G200" s="74"/>
      <c r="H200" s="74"/>
      <c r="I200" s="11"/>
      <c r="J200" s="11"/>
      <c r="K200" s="11"/>
      <c r="L200" s="11"/>
      <c r="M200" s="11"/>
      <c r="N200" s="11"/>
      <c r="O200" s="11"/>
      <c r="P200" s="11"/>
      <c r="Q200" s="74"/>
      <c r="R200" s="74"/>
    </row>
    <row r="201">
      <c r="A201" s="82"/>
      <c r="B201" s="82"/>
      <c r="C201" s="83"/>
      <c r="D201" s="82"/>
      <c r="E201" s="83"/>
      <c r="F201" s="74"/>
      <c r="G201" s="74"/>
      <c r="H201" s="74"/>
      <c r="I201" s="11"/>
      <c r="J201" s="11"/>
      <c r="K201" s="11"/>
      <c r="L201" s="11"/>
      <c r="M201" s="11"/>
      <c r="N201" s="11"/>
      <c r="O201" s="11"/>
      <c r="P201" s="11"/>
      <c r="Q201" s="74"/>
      <c r="R201" s="74"/>
    </row>
    <row r="202">
      <c r="A202" s="82"/>
      <c r="B202" s="82"/>
      <c r="C202" s="83"/>
      <c r="D202" s="82"/>
      <c r="E202" s="83"/>
      <c r="F202" s="74"/>
      <c r="G202" s="74"/>
      <c r="H202" s="74"/>
      <c r="I202" s="11"/>
      <c r="J202" s="11"/>
      <c r="K202" s="11"/>
      <c r="L202" s="11"/>
      <c r="M202" s="11"/>
      <c r="N202" s="11"/>
      <c r="O202" s="11"/>
      <c r="P202" s="11"/>
      <c r="Q202" s="74"/>
      <c r="R202" s="74"/>
    </row>
    <row r="203">
      <c r="A203" s="82"/>
      <c r="B203" s="82"/>
      <c r="C203" s="83"/>
      <c r="D203" s="82"/>
      <c r="E203" s="83"/>
      <c r="F203" s="74"/>
      <c r="G203" s="74"/>
      <c r="H203" s="74"/>
      <c r="I203" s="11"/>
      <c r="J203" s="11"/>
      <c r="K203" s="11"/>
      <c r="L203" s="11"/>
      <c r="M203" s="11"/>
      <c r="N203" s="11"/>
      <c r="O203" s="11"/>
      <c r="P203" s="11"/>
      <c r="Q203" s="74"/>
      <c r="R203" s="74"/>
    </row>
    <row r="204">
      <c r="A204" s="82"/>
      <c r="B204" s="82"/>
      <c r="C204" s="83"/>
      <c r="D204" s="82"/>
      <c r="E204" s="83"/>
      <c r="F204" s="74"/>
      <c r="G204" s="74"/>
      <c r="H204" s="74"/>
      <c r="I204" s="11"/>
      <c r="J204" s="11"/>
      <c r="K204" s="11"/>
      <c r="L204" s="11"/>
      <c r="M204" s="11"/>
      <c r="N204" s="11"/>
      <c r="O204" s="11"/>
      <c r="P204" s="11"/>
      <c r="Q204" s="74"/>
      <c r="R204" s="74"/>
    </row>
    <row r="205">
      <c r="A205" s="82"/>
      <c r="B205" s="82"/>
      <c r="C205" s="83"/>
      <c r="D205" s="82"/>
      <c r="E205" s="83"/>
      <c r="F205" s="74"/>
      <c r="G205" s="74"/>
      <c r="H205" s="74"/>
      <c r="I205" s="11"/>
      <c r="J205" s="11"/>
      <c r="K205" s="11"/>
      <c r="L205" s="11"/>
      <c r="M205" s="11"/>
      <c r="N205" s="11"/>
      <c r="O205" s="11"/>
      <c r="P205" s="11"/>
      <c r="Q205" s="74"/>
      <c r="R205" s="74"/>
    </row>
    <row r="206">
      <c r="A206" s="82"/>
      <c r="B206" s="82"/>
      <c r="C206" s="83"/>
      <c r="D206" s="82"/>
      <c r="E206" s="83"/>
      <c r="F206" s="74"/>
      <c r="G206" s="74"/>
      <c r="H206" s="74"/>
      <c r="I206" s="11"/>
      <c r="J206" s="11"/>
      <c r="K206" s="11"/>
      <c r="L206" s="11"/>
      <c r="M206" s="11"/>
      <c r="N206" s="11"/>
      <c r="O206" s="11"/>
      <c r="P206" s="11"/>
      <c r="Q206" s="74"/>
      <c r="R206" s="74"/>
    </row>
    <row r="207">
      <c r="A207" s="82"/>
      <c r="B207" s="82"/>
      <c r="C207" s="83"/>
      <c r="D207" s="82"/>
      <c r="E207" s="83"/>
      <c r="F207" s="74"/>
      <c r="G207" s="74"/>
      <c r="H207" s="74"/>
      <c r="I207" s="11"/>
      <c r="J207" s="11"/>
      <c r="K207" s="11"/>
      <c r="L207" s="11"/>
      <c r="M207" s="11"/>
      <c r="N207" s="11"/>
      <c r="O207" s="11"/>
      <c r="P207" s="11"/>
      <c r="Q207" s="74"/>
      <c r="R207" s="74"/>
    </row>
    <row r="208">
      <c r="A208" s="82"/>
      <c r="B208" s="82"/>
      <c r="C208" s="83"/>
      <c r="D208" s="82"/>
      <c r="E208" s="83"/>
      <c r="F208" s="74"/>
      <c r="G208" s="74"/>
      <c r="H208" s="74"/>
      <c r="I208" s="11"/>
      <c r="J208" s="11"/>
      <c r="K208" s="11"/>
      <c r="L208" s="11"/>
      <c r="M208" s="11"/>
      <c r="N208" s="11"/>
      <c r="O208" s="11"/>
      <c r="P208" s="11"/>
      <c r="Q208" s="74"/>
      <c r="R208" s="74"/>
    </row>
    <row r="209">
      <c r="A209" s="82"/>
      <c r="B209" s="82"/>
      <c r="C209" s="83"/>
      <c r="D209" s="82"/>
      <c r="E209" s="83"/>
      <c r="F209" s="74"/>
      <c r="G209" s="74"/>
      <c r="H209" s="74"/>
      <c r="I209" s="11"/>
      <c r="J209" s="11"/>
      <c r="K209" s="11"/>
      <c r="L209" s="11"/>
      <c r="M209" s="11"/>
      <c r="N209" s="11"/>
      <c r="O209" s="11"/>
      <c r="P209" s="11"/>
      <c r="Q209" s="74"/>
      <c r="R209" s="74"/>
    </row>
    <row r="210">
      <c r="A210" s="82"/>
      <c r="B210" s="82"/>
      <c r="C210" s="83"/>
      <c r="D210" s="82"/>
      <c r="E210" s="83"/>
      <c r="F210" s="74"/>
      <c r="G210" s="74"/>
      <c r="H210" s="74"/>
      <c r="I210" s="11"/>
      <c r="J210" s="11"/>
      <c r="K210" s="11"/>
      <c r="L210" s="11"/>
      <c r="M210" s="11"/>
      <c r="N210" s="11"/>
      <c r="O210" s="11"/>
      <c r="P210" s="11"/>
      <c r="Q210" s="74"/>
      <c r="R210" s="74"/>
    </row>
    <row r="211">
      <c r="A211" s="82"/>
      <c r="B211" s="82"/>
      <c r="C211" s="83"/>
      <c r="D211" s="82"/>
      <c r="E211" s="83"/>
      <c r="F211" s="74"/>
      <c r="G211" s="74"/>
      <c r="H211" s="74"/>
      <c r="I211" s="11"/>
      <c r="J211" s="11"/>
      <c r="K211" s="11"/>
      <c r="L211" s="11"/>
      <c r="M211" s="11"/>
      <c r="N211" s="11"/>
      <c r="O211" s="11"/>
      <c r="P211" s="11"/>
      <c r="Q211" s="74"/>
      <c r="R211" s="74"/>
    </row>
    <row r="212">
      <c r="A212" s="82"/>
      <c r="B212" s="82"/>
      <c r="C212" s="83"/>
      <c r="D212" s="82"/>
      <c r="E212" s="83"/>
      <c r="F212" s="74"/>
      <c r="G212" s="74"/>
      <c r="H212" s="74"/>
      <c r="I212" s="11"/>
      <c r="J212" s="11"/>
      <c r="K212" s="11"/>
      <c r="L212" s="11"/>
      <c r="M212" s="11"/>
      <c r="N212" s="11"/>
      <c r="O212" s="11"/>
      <c r="P212" s="11"/>
      <c r="Q212" s="74"/>
      <c r="R212" s="74"/>
    </row>
    <row r="213">
      <c r="A213" s="82"/>
      <c r="B213" s="82"/>
      <c r="C213" s="83"/>
      <c r="D213" s="82"/>
      <c r="E213" s="83"/>
      <c r="F213" s="74"/>
      <c r="G213" s="74"/>
      <c r="H213" s="74"/>
      <c r="I213" s="11"/>
      <c r="J213" s="11"/>
      <c r="K213" s="11"/>
      <c r="L213" s="11"/>
      <c r="M213" s="11"/>
      <c r="N213" s="11"/>
      <c r="O213" s="11"/>
      <c r="P213" s="11"/>
      <c r="Q213" s="74"/>
      <c r="R213" s="74"/>
    </row>
    <row r="214">
      <c r="A214" s="82"/>
      <c r="B214" s="82"/>
      <c r="C214" s="83"/>
      <c r="D214" s="82"/>
      <c r="E214" s="83"/>
      <c r="F214" s="74"/>
      <c r="G214" s="74"/>
      <c r="H214" s="74"/>
      <c r="I214" s="11"/>
      <c r="J214" s="11"/>
      <c r="K214" s="11"/>
      <c r="L214" s="11"/>
      <c r="M214" s="11"/>
      <c r="N214" s="11"/>
      <c r="O214" s="11"/>
      <c r="P214" s="11"/>
      <c r="Q214" s="74"/>
      <c r="R214" s="74"/>
    </row>
    <row r="215">
      <c r="A215" s="82"/>
      <c r="B215" s="82"/>
      <c r="C215" s="83"/>
      <c r="D215" s="82"/>
      <c r="E215" s="83"/>
      <c r="F215" s="74"/>
      <c r="G215" s="74"/>
      <c r="H215" s="74"/>
      <c r="I215" s="11"/>
      <c r="J215" s="11"/>
      <c r="K215" s="11"/>
      <c r="L215" s="11"/>
      <c r="M215" s="11"/>
      <c r="N215" s="11"/>
      <c r="O215" s="11"/>
      <c r="P215" s="11"/>
      <c r="Q215" s="74"/>
      <c r="R215" s="74"/>
    </row>
    <row r="216">
      <c r="A216" s="82"/>
      <c r="B216" s="82"/>
      <c r="C216" s="83"/>
      <c r="D216" s="82"/>
      <c r="E216" s="83"/>
      <c r="F216" s="74"/>
      <c r="G216" s="74"/>
      <c r="H216" s="74"/>
      <c r="I216" s="11"/>
      <c r="J216" s="11"/>
      <c r="K216" s="11"/>
      <c r="L216" s="11"/>
      <c r="M216" s="11"/>
      <c r="N216" s="11"/>
      <c r="O216" s="11"/>
      <c r="P216" s="11"/>
      <c r="Q216" s="74"/>
      <c r="R216" s="74"/>
    </row>
    <row r="217">
      <c r="A217" s="82"/>
      <c r="B217" s="82"/>
      <c r="C217" s="83"/>
      <c r="D217" s="82"/>
      <c r="E217" s="83"/>
      <c r="F217" s="74"/>
      <c r="G217" s="74"/>
      <c r="H217" s="74"/>
      <c r="I217" s="11"/>
      <c r="J217" s="11"/>
      <c r="K217" s="11"/>
      <c r="L217" s="11"/>
      <c r="M217" s="11"/>
      <c r="N217" s="11"/>
      <c r="O217" s="11"/>
      <c r="P217" s="11"/>
      <c r="Q217" s="74"/>
      <c r="R217" s="74"/>
    </row>
    <row r="218">
      <c r="A218" s="82"/>
      <c r="B218" s="82"/>
      <c r="C218" s="83"/>
      <c r="D218" s="82"/>
      <c r="E218" s="83"/>
      <c r="F218" s="74"/>
      <c r="G218" s="74"/>
      <c r="H218" s="74"/>
      <c r="I218" s="11"/>
      <c r="J218" s="11"/>
      <c r="K218" s="11"/>
      <c r="L218" s="11"/>
      <c r="M218" s="11"/>
      <c r="N218" s="11"/>
      <c r="O218" s="11"/>
      <c r="P218" s="11"/>
      <c r="Q218" s="74"/>
      <c r="R218" s="74"/>
    </row>
    <row r="219">
      <c r="A219" s="82"/>
      <c r="B219" s="82"/>
      <c r="C219" s="83"/>
      <c r="D219" s="82"/>
      <c r="E219" s="83"/>
      <c r="F219" s="74"/>
      <c r="G219" s="74"/>
      <c r="H219" s="74"/>
      <c r="I219" s="11"/>
      <c r="J219" s="11"/>
      <c r="K219" s="11"/>
      <c r="L219" s="11"/>
      <c r="M219" s="11"/>
      <c r="N219" s="11"/>
      <c r="O219" s="11"/>
      <c r="P219" s="11"/>
      <c r="Q219" s="74"/>
      <c r="R219" s="74"/>
    </row>
    <row r="220">
      <c r="A220" s="82"/>
      <c r="B220" s="82"/>
      <c r="C220" s="83"/>
      <c r="D220" s="82"/>
      <c r="E220" s="83"/>
      <c r="F220" s="74"/>
      <c r="G220" s="74"/>
      <c r="H220" s="74"/>
      <c r="I220" s="11"/>
      <c r="J220" s="11"/>
      <c r="K220" s="11"/>
      <c r="L220" s="11"/>
      <c r="M220" s="11"/>
      <c r="N220" s="11"/>
      <c r="O220" s="11"/>
      <c r="P220" s="11"/>
      <c r="Q220" s="74"/>
      <c r="R220" s="74"/>
    </row>
    <row r="221">
      <c r="A221" s="82"/>
      <c r="B221" s="82"/>
      <c r="C221" s="83"/>
      <c r="D221" s="82"/>
      <c r="E221" s="83"/>
      <c r="F221" s="74"/>
      <c r="G221" s="74"/>
      <c r="H221" s="74"/>
      <c r="I221" s="11"/>
      <c r="J221" s="11"/>
      <c r="K221" s="11"/>
      <c r="L221" s="11"/>
      <c r="M221" s="11"/>
      <c r="N221" s="11"/>
      <c r="O221" s="11"/>
      <c r="P221" s="11"/>
      <c r="Q221" s="74"/>
      <c r="R221" s="74"/>
    </row>
    <row r="222">
      <c r="A222" s="82"/>
      <c r="B222" s="82"/>
      <c r="C222" s="83"/>
      <c r="D222" s="82"/>
      <c r="E222" s="83"/>
      <c r="F222" s="74"/>
      <c r="G222" s="74"/>
      <c r="H222" s="74"/>
      <c r="I222" s="11"/>
      <c r="J222" s="11"/>
      <c r="K222" s="11"/>
      <c r="L222" s="11"/>
      <c r="M222" s="11"/>
      <c r="N222" s="11"/>
      <c r="O222" s="11"/>
      <c r="P222" s="11"/>
      <c r="Q222" s="74"/>
      <c r="R222" s="74"/>
    </row>
    <row r="223">
      <c r="A223" s="82"/>
      <c r="B223" s="82"/>
      <c r="C223" s="83"/>
      <c r="D223" s="82"/>
      <c r="E223" s="83"/>
      <c r="F223" s="74"/>
      <c r="G223" s="74"/>
      <c r="H223" s="74"/>
      <c r="I223" s="11"/>
      <c r="J223" s="11"/>
      <c r="K223" s="11"/>
      <c r="L223" s="11"/>
      <c r="M223" s="11"/>
      <c r="N223" s="11"/>
      <c r="O223" s="11"/>
      <c r="P223" s="11"/>
      <c r="Q223" s="74"/>
      <c r="R223" s="74"/>
    </row>
    <row r="224">
      <c r="A224" s="82"/>
      <c r="B224" s="82"/>
      <c r="C224" s="83"/>
      <c r="D224" s="82"/>
      <c r="E224" s="83"/>
      <c r="F224" s="74"/>
      <c r="G224" s="74"/>
      <c r="H224" s="74"/>
      <c r="I224" s="11"/>
      <c r="J224" s="11"/>
      <c r="K224" s="11"/>
      <c r="L224" s="11"/>
      <c r="M224" s="11"/>
      <c r="N224" s="11"/>
      <c r="O224" s="11"/>
      <c r="P224" s="11"/>
      <c r="Q224" s="74"/>
      <c r="R224" s="74"/>
    </row>
    <row r="225">
      <c r="A225" s="82"/>
      <c r="B225" s="82"/>
      <c r="C225" s="83"/>
      <c r="D225" s="82"/>
      <c r="E225" s="83"/>
      <c r="F225" s="74"/>
      <c r="G225" s="74"/>
      <c r="H225" s="74"/>
      <c r="I225" s="11"/>
      <c r="J225" s="11"/>
      <c r="K225" s="11"/>
      <c r="L225" s="11"/>
      <c r="M225" s="11"/>
      <c r="N225" s="11"/>
      <c r="O225" s="11"/>
      <c r="P225" s="11"/>
      <c r="Q225" s="74"/>
      <c r="R225" s="74"/>
    </row>
    <row r="226">
      <c r="A226" s="82"/>
      <c r="B226" s="82"/>
      <c r="C226" s="83"/>
      <c r="D226" s="82"/>
      <c r="E226" s="83"/>
      <c r="F226" s="74"/>
      <c r="G226" s="74"/>
      <c r="H226" s="74"/>
      <c r="I226" s="11"/>
      <c r="J226" s="11"/>
      <c r="K226" s="11"/>
      <c r="L226" s="11"/>
      <c r="M226" s="11"/>
      <c r="N226" s="11"/>
      <c r="O226" s="11"/>
      <c r="P226" s="11"/>
      <c r="Q226" s="74"/>
      <c r="R226" s="74"/>
    </row>
    <row r="227">
      <c r="A227" s="82"/>
      <c r="B227" s="82"/>
      <c r="C227" s="83"/>
      <c r="D227" s="82"/>
      <c r="E227" s="83"/>
      <c r="F227" s="74"/>
      <c r="G227" s="74"/>
      <c r="H227" s="74"/>
      <c r="I227" s="11"/>
      <c r="J227" s="11"/>
      <c r="K227" s="11"/>
      <c r="L227" s="11"/>
      <c r="M227" s="11"/>
      <c r="N227" s="11"/>
      <c r="O227" s="11"/>
      <c r="P227" s="11"/>
      <c r="Q227" s="74"/>
      <c r="R227" s="74"/>
    </row>
    <row r="228">
      <c r="A228" s="82"/>
      <c r="B228" s="82"/>
      <c r="C228" s="83"/>
      <c r="D228" s="82"/>
      <c r="E228" s="83"/>
      <c r="F228" s="74"/>
      <c r="G228" s="74"/>
      <c r="H228" s="74"/>
      <c r="I228" s="11"/>
      <c r="J228" s="11"/>
      <c r="K228" s="11"/>
      <c r="L228" s="11"/>
      <c r="M228" s="11"/>
      <c r="N228" s="11"/>
      <c r="O228" s="11"/>
      <c r="P228" s="11"/>
      <c r="Q228" s="74"/>
      <c r="R228" s="74"/>
    </row>
    <row r="229">
      <c r="A229" s="82"/>
      <c r="B229" s="82"/>
      <c r="C229" s="83"/>
      <c r="D229" s="82"/>
      <c r="E229" s="83"/>
      <c r="F229" s="74"/>
      <c r="G229" s="74"/>
      <c r="H229" s="74"/>
      <c r="I229" s="11"/>
      <c r="J229" s="11"/>
      <c r="K229" s="11"/>
      <c r="L229" s="11"/>
      <c r="M229" s="11"/>
      <c r="N229" s="11"/>
      <c r="O229" s="11"/>
      <c r="P229" s="11"/>
      <c r="Q229" s="74"/>
      <c r="R229" s="74"/>
    </row>
    <row r="230">
      <c r="A230" s="82"/>
      <c r="B230" s="82"/>
      <c r="C230" s="83"/>
      <c r="D230" s="82"/>
      <c r="E230" s="83"/>
      <c r="F230" s="74"/>
      <c r="G230" s="74"/>
      <c r="H230" s="74"/>
      <c r="I230" s="11"/>
      <c r="J230" s="11"/>
      <c r="K230" s="11"/>
      <c r="L230" s="11"/>
      <c r="M230" s="11"/>
      <c r="N230" s="11"/>
      <c r="O230" s="11"/>
      <c r="P230" s="11"/>
      <c r="Q230" s="74"/>
      <c r="R230" s="74"/>
    </row>
    <row r="231">
      <c r="A231" s="82"/>
      <c r="B231" s="82"/>
      <c r="C231" s="83"/>
      <c r="D231" s="82"/>
      <c r="E231" s="83"/>
      <c r="F231" s="74"/>
      <c r="G231" s="74"/>
      <c r="H231" s="74"/>
      <c r="I231" s="11"/>
      <c r="J231" s="11"/>
      <c r="K231" s="11"/>
      <c r="L231" s="11"/>
      <c r="M231" s="11"/>
      <c r="N231" s="11"/>
      <c r="O231" s="11"/>
      <c r="P231" s="11"/>
      <c r="Q231" s="74"/>
      <c r="R231" s="74"/>
    </row>
    <row r="232">
      <c r="A232" s="82"/>
      <c r="B232" s="82"/>
      <c r="C232" s="83"/>
      <c r="D232" s="82"/>
      <c r="E232" s="83"/>
      <c r="F232" s="74"/>
      <c r="G232" s="74"/>
      <c r="H232" s="74"/>
      <c r="I232" s="11"/>
      <c r="J232" s="11"/>
      <c r="K232" s="11"/>
      <c r="L232" s="11"/>
      <c r="M232" s="11"/>
      <c r="N232" s="11"/>
      <c r="O232" s="11"/>
      <c r="P232" s="11"/>
      <c r="Q232" s="74"/>
      <c r="R232" s="74"/>
    </row>
    <row r="233">
      <c r="A233" s="82"/>
      <c r="B233" s="82"/>
      <c r="C233" s="83"/>
      <c r="D233" s="82"/>
      <c r="E233" s="83"/>
      <c r="F233" s="74"/>
      <c r="G233" s="74"/>
      <c r="H233" s="74"/>
      <c r="I233" s="11"/>
      <c r="J233" s="11"/>
      <c r="K233" s="11"/>
      <c r="L233" s="11"/>
      <c r="M233" s="11"/>
      <c r="N233" s="11"/>
      <c r="O233" s="11"/>
      <c r="P233" s="11"/>
      <c r="Q233" s="74"/>
      <c r="R233" s="74"/>
    </row>
    <row r="234">
      <c r="A234" s="82"/>
      <c r="B234" s="82"/>
      <c r="C234" s="83"/>
      <c r="D234" s="82"/>
      <c r="E234" s="83"/>
      <c r="F234" s="74"/>
      <c r="G234" s="74"/>
      <c r="H234" s="74"/>
      <c r="I234" s="11"/>
      <c r="J234" s="11"/>
      <c r="K234" s="11"/>
      <c r="L234" s="11"/>
      <c r="M234" s="11"/>
      <c r="N234" s="11"/>
      <c r="O234" s="11"/>
      <c r="P234" s="11"/>
      <c r="Q234" s="74"/>
      <c r="R234" s="74"/>
    </row>
    <row r="235">
      <c r="A235" s="82"/>
      <c r="B235" s="82"/>
      <c r="C235" s="83"/>
      <c r="D235" s="82"/>
      <c r="E235" s="83"/>
      <c r="F235" s="74"/>
      <c r="G235" s="74"/>
      <c r="H235" s="74"/>
      <c r="I235" s="11"/>
      <c r="J235" s="11"/>
      <c r="K235" s="11"/>
      <c r="L235" s="11"/>
      <c r="M235" s="11"/>
      <c r="N235" s="11"/>
      <c r="O235" s="11"/>
      <c r="P235" s="11"/>
      <c r="Q235" s="74"/>
      <c r="R235" s="74"/>
    </row>
    <row r="236">
      <c r="A236" s="82"/>
      <c r="B236" s="82"/>
      <c r="C236" s="83"/>
      <c r="D236" s="82"/>
      <c r="E236" s="83"/>
      <c r="F236" s="74"/>
      <c r="G236" s="74"/>
      <c r="H236" s="74"/>
      <c r="I236" s="11"/>
      <c r="J236" s="11"/>
      <c r="K236" s="11"/>
      <c r="L236" s="11"/>
      <c r="M236" s="11"/>
      <c r="N236" s="11"/>
      <c r="O236" s="11"/>
      <c r="P236" s="11"/>
      <c r="Q236" s="74"/>
      <c r="R236" s="74"/>
    </row>
    <row r="237">
      <c r="A237" s="82"/>
      <c r="B237" s="82"/>
      <c r="C237" s="83"/>
      <c r="D237" s="82"/>
      <c r="E237" s="83"/>
      <c r="F237" s="74"/>
      <c r="G237" s="74"/>
      <c r="H237" s="74"/>
      <c r="I237" s="11"/>
      <c r="J237" s="11"/>
      <c r="K237" s="11"/>
      <c r="L237" s="11"/>
      <c r="M237" s="11"/>
      <c r="N237" s="11"/>
      <c r="O237" s="11"/>
      <c r="P237" s="11"/>
      <c r="Q237" s="74"/>
      <c r="R237" s="74"/>
    </row>
    <row r="238">
      <c r="A238" s="82"/>
      <c r="B238" s="82"/>
      <c r="C238" s="83"/>
      <c r="D238" s="82"/>
      <c r="E238" s="83"/>
      <c r="F238" s="74"/>
      <c r="G238" s="74"/>
      <c r="H238" s="74"/>
      <c r="I238" s="11"/>
      <c r="J238" s="11"/>
      <c r="K238" s="11"/>
      <c r="L238" s="11"/>
      <c r="M238" s="11"/>
      <c r="N238" s="11"/>
      <c r="O238" s="11"/>
      <c r="P238" s="11"/>
      <c r="Q238" s="74"/>
      <c r="R238" s="74"/>
    </row>
    <row r="239">
      <c r="A239" s="82"/>
      <c r="B239" s="82"/>
      <c r="C239" s="83"/>
      <c r="D239" s="82"/>
      <c r="E239" s="83"/>
      <c r="F239" s="74"/>
      <c r="G239" s="74"/>
      <c r="H239" s="74"/>
      <c r="I239" s="11"/>
      <c r="J239" s="11"/>
      <c r="K239" s="11"/>
      <c r="L239" s="11"/>
      <c r="M239" s="11"/>
      <c r="N239" s="11"/>
      <c r="O239" s="11"/>
      <c r="P239" s="11"/>
      <c r="Q239" s="74"/>
      <c r="R239" s="74"/>
    </row>
    <row r="240">
      <c r="A240" s="82"/>
      <c r="B240" s="82"/>
      <c r="C240" s="83"/>
      <c r="D240" s="82"/>
      <c r="E240" s="83"/>
      <c r="F240" s="74"/>
      <c r="G240" s="74"/>
      <c r="H240" s="74"/>
      <c r="I240" s="11"/>
      <c r="J240" s="11"/>
      <c r="K240" s="11"/>
      <c r="L240" s="11"/>
      <c r="M240" s="11"/>
      <c r="N240" s="11"/>
      <c r="O240" s="11"/>
      <c r="P240" s="11"/>
      <c r="Q240" s="74"/>
      <c r="R240" s="74"/>
    </row>
    <row r="241">
      <c r="A241" s="82"/>
      <c r="B241" s="82"/>
      <c r="C241" s="83"/>
      <c r="D241" s="82"/>
      <c r="E241" s="83"/>
      <c r="F241" s="74"/>
      <c r="G241" s="74"/>
      <c r="H241" s="74"/>
      <c r="I241" s="11"/>
      <c r="J241" s="11"/>
      <c r="K241" s="11"/>
      <c r="L241" s="11"/>
      <c r="M241" s="11"/>
      <c r="N241" s="11"/>
      <c r="O241" s="11"/>
      <c r="P241" s="11"/>
      <c r="Q241" s="74"/>
      <c r="R241" s="74"/>
    </row>
    <row r="242">
      <c r="A242" s="82"/>
      <c r="B242" s="82"/>
      <c r="C242" s="83"/>
      <c r="D242" s="82"/>
      <c r="E242" s="83"/>
      <c r="F242" s="74"/>
      <c r="G242" s="74"/>
      <c r="H242" s="74"/>
      <c r="I242" s="11"/>
      <c r="J242" s="11"/>
      <c r="K242" s="11"/>
      <c r="L242" s="11"/>
      <c r="M242" s="11"/>
      <c r="N242" s="11"/>
      <c r="O242" s="11"/>
      <c r="P242" s="11"/>
      <c r="Q242" s="74"/>
      <c r="R242" s="74"/>
    </row>
    <row r="243">
      <c r="A243" s="82"/>
      <c r="B243" s="82"/>
      <c r="C243" s="83"/>
      <c r="D243" s="82"/>
      <c r="E243" s="83"/>
      <c r="F243" s="74"/>
      <c r="G243" s="74"/>
      <c r="H243" s="74"/>
      <c r="I243" s="11"/>
      <c r="J243" s="11"/>
      <c r="K243" s="11"/>
      <c r="L243" s="11"/>
      <c r="M243" s="11"/>
      <c r="N243" s="11"/>
      <c r="O243" s="11"/>
      <c r="P243" s="11"/>
      <c r="Q243" s="74"/>
      <c r="R243" s="74"/>
    </row>
    <row r="244">
      <c r="A244" s="82"/>
      <c r="B244" s="82"/>
      <c r="C244" s="83"/>
      <c r="D244" s="82"/>
      <c r="E244" s="83"/>
      <c r="F244" s="74"/>
      <c r="G244" s="74"/>
      <c r="H244" s="74"/>
      <c r="I244" s="11"/>
      <c r="J244" s="11"/>
      <c r="K244" s="11"/>
      <c r="L244" s="11"/>
      <c r="M244" s="11"/>
      <c r="N244" s="11"/>
      <c r="O244" s="11"/>
      <c r="P244" s="11"/>
      <c r="Q244" s="74"/>
      <c r="R244" s="74"/>
    </row>
    <row r="245">
      <c r="A245" s="82"/>
      <c r="B245" s="82"/>
      <c r="C245" s="83"/>
      <c r="D245" s="82"/>
      <c r="E245" s="83"/>
      <c r="F245" s="74"/>
      <c r="G245" s="74"/>
      <c r="H245" s="74"/>
      <c r="I245" s="11"/>
      <c r="J245" s="11"/>
      <c r="K245" s="11"/>
      <c r="L245" s="11"/>
      <c r="M245" s="11"/>
      <c r="N245" s="11"/>
      <c r="O245" s="11"/>
      <c r="P245" s="11"/>
      <c r="Q245" s="74"/>
      <c r="R245" s="74"/>
    </row>
    <row r="246">
      <c r="A246" s="82"/>
      <c r="B246" s="82"/>
      <c r="C246" s="83"/>
      <c r="D246" s="82"/>
      <c r="E246" s="83"/>
      <c r="F246" s="74"/>
      <c r="G246" s="74"/>
      <c r="H246" s="74"/>
      <c r="I246" s="11"/>
      <c r="J246" s="11"/>
      <c r="K246" s="11"/>
      <c r="L246" s="11"/>
      <c r="M246" s="11"/>
      <c r="N246" s="11"/>
      <c r="O246" s="11"/>
      <c r="P246" s="11"/>
      <c r="Q246" s="74"/>
      <c r="R246" s="74"/>
    </row>
    <row r="247">
      <c r="A247" s="82"/>
      <c r="B247" s="82"/>
      <c r="C247" s="83"/>
      <c r="D247" s="82"/>
      <c r="E247" s="83"/>
      <c r="F247" s="74"/>
      <c r="G247" s="74"/>
      <c r="H247" s="74"/>
      <c r="I247" s="11"/>
      <c r="J247" s="11"/>
      <c r="K247" s="11"/>
      <c r="L247" s="11"/>
      <c r="M247" s="11"/>
      <c r="N247" s="11"/>
      <c r="O247" s="11"/>
      <c r="P247" s="11"/>
      <c r="Q247" s="74"/>
      <c r="R247" s="74"/>
    </row>
    <row r="248">
      <c r="A248" s="82"/>
      <c r="B248" s="82"/>
      <c r="C248" s="83"/>
      <c r="D248" s="82"/>
      <c r="E248" s="83"/>
      <c r="F248" s="74"/>
      <c r="G248" s="74"/>
      <c r="H248" s="74"/>
      <c r="I248" s="11"/>
      <c r="J248" s="11"/>
      <c r="K248" s="11"/>
      <c r="L248" s="11"/>
      <c r="M248" s="11"/>
      <c r="N248" s="11"/>
      <c r="O248" s="11"/>
      <c r="P248" s="11"/>
      <c r="Q248" s="74"/>
      <c r="R248" s="74"/>
    </row>
    <row r="249">
      <c r="A249" s="82"/>
      <c r="B249" s="82"/>
      <c r="C249" s="83"/>
      <c r="D249" s="82"/>
      <c r="E249" s="83"/>
      <c r="F249" s="74"/>
      <c r="G249" s="74"/>
      <c r="H249" s="74"/>
      <c r="I249" s="11"/>
      <c r="J249" s="11"/>
      <c r="K249" s="11"/>
      <c r="L249" s="11"/>
      <c r="M249" s="11"/>
      <c r="N249" s="11"/>
      <c r="O249" s="11"/>
      <c r="P249" s="11"/>
      <c r="Q249" s="74"/>
      <c r="R249" s="74"/>
    </row>
    <row r="250">
      <c r="A250" s="82"/>
      <c r="B250" s="82"/>
      <c r="C250" s="83"/>
      <c r="D250" s="82"/>
      <c r="E250" s="83"/>
      <c r="F250" s="74"/>
      <c r="G250" s="74"/>
      <c r="H250" s="74"/>
      <c r="I250" s="11"/>
      <c r="J250" s="11"/>
      <c r="K250" s="11"/>
      <c r="L250" s="11"/>
      <c r="M250" s="11"/>
      <c r="N250" s="11"/>
      <c r="O250" s="11"/>
      <c r="P250" s="11"/>
      <c r="Q250" s="74"/>
      <c r="R250" s="74"/>
    </row>
    <row r="251">
      <c r="A251" s="82"/>
      <c r="B251" s="82"/>
      <c r="C251" s="83"/>
      <c r="D251" s="82"/>
      <c r="E251" s="83"/>
      <c r="F251" s="74"/>
      <c r="G251" s="74"/>
      <c r="H251" s="74"/>
      <c r="I251" s="11"/>
      <c r="J251" s="11"/>
      <c r="K251" s="11"/>
      <c r="L251" s="11"/>
      <c r="M251" s="11"/>
      <c r="N251" s="11"/>
      <c r="O251" s="11"/>
      <c r="P251" s="11"/>
      <c r="Q251" s="74"/>
      <c r="R251" s="74"/>
    </row>
    <row r="252">
      <c r="A252" s="82"/>
      <c r="B252" s="82"/>
      <c r="C252" s="83"/>
      <c r="D252" s="82"/>
      <c r="E252" s="83"/>
      <c r="F252" s="74"/>
      <c r="G252" s="74"/>
      <c r="H252" s="74"/>
      <c r="I252" s="11"/>
      <c r="J252" s="11"/>
      <c r="K252" s="11"/>
      <c r="L252" s="11"/>
      <c r="M252" s="11"/>
      <c r="N252" s="11"/>
      <c r="O252" s="11"/>
      <c r="P252" s="11"/>
      <c r="Q252" s="74"/>
      <c r="R252" s="74"/>
    </row>
    <row r="253">
      <c r="A253" s="82"/>
      <c r="B253" s="82"/>
      <c r="C253" s="83"/>
      <c r="D253" s="82"/>
      <c r="E253" s="83"/>
      <c r="F253" s="74"/>
      <c r="G253" s="74"/>
      <c r="H253" s="74"/>
      <c r="I253" s="11"/>
      <c r="J253" s="11"/>
      <c r="K253" s="11"/>
      <c r="L253" s="11"/>
      <c r="M253" s="11"/>
      <c r="N253" s="11"/>
      <c r="O253" s="11"/>
      <c r="P253" s="11"/>
      <c r="Q253" s="74"/>
      <c r="R253" s="74"/>
    </row>
    <row r="254">
      <c r="A254" s="82"/>
      <c r="B254" s="82"/>
      <c r="C254" s="83"/>
      <c r="D254" s="82"/>
      <c r="E254" s="83"/>
      <c r="F254" s="74"/>
      <c r="G254" s="74"/>
      <c r="H254" s="74"/>
      <c r="I254" s="11"/>
      <c r="J254" s="11"/>
      <c r="K254" s="11"/>
      <c r="L254" s="11"/>
      <c r="M254" s="11"/>
      <c r="N254" s="11"/>
      <c r="O254" s="11"/>
      <c r="P254" s="11"/>
      <c r="Q254" s="74"/>
      <c r="R254" s="74"/>
    </row>
    <row r="255">
      <c r="A255" s="82"/>
      <c r="B255" s="82"/>
      <c r="C255" s="83"/>
      <c r="D255" s="82"/>
      <c r="E255" s="83"/>
      <c r="F255" s="74"/>
      <c r="G255" s="74"/>
      <c r="H255" s="74"/>
      <c r="I255" s="11"/>
      <c r="J255" s="11"/>
      <c r="K255" s="11"/>
      <c r="L255" s="11"/>
      <c r="M255" s="11"/>
      <c r="N255" s="11"/>
      <c r="O255" s="11"/>
      <c r="P255" s="11"/>
      <c r="Q255" s="74"/>
      <c r="R255" s="74"/>
    </row>
    <row r="256">
      <c r="A256" s="82"/>
      <c r="B256" s="82"/>
      <c r="C256" s="83"/>
      <c r="D256" s="82"/>
      <c r="E256" s="83"/>
      <c r="F256" s="74"/>
      <c r="G256" s="74"/>
      <c r="H256" s="74"/>
      <c r="I256" s="11"/>
      <c r="J256" s="11"/>
      <c r="K256" s="11"/>
      <c r="L256" s="11"/>
      <c r="M256" s="11"/>
      <c r="N256" s="11"/>
      <c r="O256" s="11"/>
      <c r="P256" s="11"/>
      <c r="Q256" s="74"/>
      <c r="R256" s="74"/>
    </row>
    <row r="257">
      <c r="A257" s="82"/>
      <c r="B257" s="82"/>
      <c r="C257" s="83"/>
      <c r="D257" s="82"/>
      <c r="E257" s="83"/>
      <c r="F257" s="74"/>
      <c r="G257" s="74"/>
      <c r="H257" s="74"/>
      <c r="I257" s="11"/>
      <c r="J257" s="11"/>
      <c r="K257" s="11"/>
      <c r="L257" s="11"/>
      <c r="M257" s="11"/>
      <c r="N257" s="11"/>
      <c r="O257" s="11"/>
      <c r="P257" s="11"/>
      <c r="Q257" s="74"/>
      <c r="R257" s="74"/>
    </row>
    <row r="258">
      <c r="A258" s="82"/>
      <c r="B258" s="82"/>
      <c r="C258" s="83"/>
      <c r="D258" s="82"/>
      <c r="E258" s="83"/>
      <c r="F258" s="74"/>
      <c r="G258" s="74"/>
      <c r="H258" s="74"/>
      <c r="I258" s="11"/>
      <c r="J258" s="11"/>
      <c r="K258" s="11"/>
      <c r="L258" s="11"/>
      <c r="M258" s="11"/>
      <c r="N258" s="11"/>
      <c r="O258" s="11"/>
      <c r="P258" s="11"/>
      <c r="Q258" s="74"/>
      <c r="R258" s="74"/>
    </row>
    <row r="259">
      <c r="A259" s="82"/>
      <c r="B259" s="82"/>
      <c r="C259" s="83"/>
      <c r="D259" s="82"/>
      <c r="E259" s="83"/>
      <c r="F259" s="74"/>
      <c r="G259" s="74"/>
      <c r="H259" s="74"/>
      <c r="I259" s="11"/>
      <c r="J259" s="11"/>
      <c r="K259" s="11"/>
      <c r="L259" s="11"/>
      <c r="M259" s="11"/>
      <c r="N259" s="11"/>
      <c r="O259" s="11"/>
      <c r="P259" s="11"/>
      <c r="Q259" s="74"/>
      <c r="R259" s="74"/>
    </row>
    <row r="260">
      <c r="A260" s="82"/>
      <c r="B260" s="82"/>
      <c r="C260" s="83"/>
      <c r="D260" s="82"/>
      <c r="E260" s="83"/>
      <c r="F260" s="74"/>
      <c r="G260" s="74"/>
      <c r="H260" s="74"/>
      <c r="I260" s="11"/>
      <c r="J260" s="11"/>
      <c r="K260" s="11"/>
      <c r="L260" s="11"/>
      <c r="M260" s="11"/>
      <c r="N260" s="11"/>
      <c r="O260" s="11"/>
      <c r="P260" s="11"/>
      <c r="Q260" s="74"/>
      <c r="R260" s="74"/>
    </row>
    <row r="261">
      <c r="A261" s="82"/>
      <c r="B261" s="82"/>
      <c r="C261" s="83"/>
      <c r="D261" s="82"/>
      <c r="E261" s="83"/>
      <c r="F261" s="74"/>
      <c r="G261" s="74"/>
      <c r="H261" s="74"/>
      <c r="I261" s="11"/>
      <c r="J261" s="11"/>
      <c r="K261" s="11"/>
      <c r="L261" s="11"/>
      <c r="M261" s="11"/>
      <c r="N261" s="11"/>
      <c r="O261" s="11"/>
      <c r="P261" s="11"/>
      <c r="Q261" s="74"/>
      <c r="R261" s="74"/>
    </row>
    <row r="262">
      <c r="A262" s="82"/>
      <c r="B262" s="82"/>
      <c r="C262" s="83"/>
      <c r="D262" s="82"/>
      <c r="E262" s="83"/>
      <c r="F262" s="74"/>
      <c r="G262" s="74"/>
      <c r="H262" s="74"/>
      <c r="I262" s="11"/>
      <c r="J262" s="11"/>
      <c r="K262" s="11"/>
      <c r="L262" s="11"/>
      <c r="M262" s="11"/>
      <c r="N262" s="11"/>
      <c r="O262" s="11"/>
      <c r="P262" s="11"/>
      <c r="Q262" s="74"/>
      <c r="R262" s="74"/>
    </row>
    <row r="263">
      <c r="A263" s="82"/>
      <c r="B263" s="82"/>
      <c r="C263" s="83"/>
      <c r="D263" s="82"/>
      <c r="E263" s="83"/>
      <c r="F263" s="74"/>
      <c r="G263" s="74"/>
      <c r="H263" s="74"/>
      <c r="I263" s="11"/>
      <c r="J263" s="11"/>
      <c r="K263" s="11"/>
      <c r="L263" s="11"/>
      <c r="M263" s="11"/>
      <c r="N263" s="11"/>
      <c r="O263" s="11"/>
      <c r="P263" s="11"/>
      <c r="Q263" s="74"/>
      <c r="R263" s="74"/>
    </row>
    <row r="264">
      <c r="A264" s="82"/>
      <c r="B264" s="82"/>
      <c r="C264" s="83"/>
      <c r="D264" s="82"/>
      <c r="E264" s="83"/>
      <c r="F264" s="74"/>
      <c r="G264" s="74"/>
      <c r="H264" s="74"/>
      <c r="I264" s="11"/>
      <c r="J264" s="11"/>
      <c r="K264" s="11"/>
      <c r="L264" s="11"/>
      <c r="M264" s="11"/>
      <c r="N264" s="11"/>
      <c r="O264" s="11"/>
      <c r="P264" s="11"/>
      <c r="Q264" s="74"/>
      <c r="R264" s="74"/>
    </row>
    <row r="265">
      <c r="A265" s="82"/>
      <c r="B265" s="82"/>
      <c r="C265" s="83"/>
      <c r="D265" s="82"/>
      <c r="E265" s="83"/>
      <c r="F265" s="74"/>
      <c r="G265" s="74"/>
      <c r="H265" s="74"/>
      <c r="I265" s="11"/>
      <c r="J265" s="11"/>
      <c r="K265" s="11"/>
      <c r="L265" s="11"/>
      <c r="M265" s="11"/>
      <c r="N265" s="11"/>
      <c r="O265" s="11"/>
      <c r="P265" s="11"/>
      <c r="Q265" s="74"/>
      <c r="R265" s="74"/>
    </row>
    <row r="266">
      <c r="A266" s="82"/>
      <c r="B266" s="82"/>
      <c r="C266" s="83"/>
      <c r="D266" s="82"/>
      <c r="E266" s="83"/>
      <c r="F266" s="74"/>
      <c r="G266" s="74"/>
      <c r="H266" s="74"/>
      <c r="I266" s="11"/>
      <c r="J266" s="11"/>
      <c r="K266" s="11"/>
      <c r="L266" s="11"/>
      <c r="M266" s="11"/>
      <c r="N266" s="11"/>
      <c r="O266" s="11"/>
      <c r="P266" s="11"/>
      <c r="Q266" s="74"/>
      <c r="R266" s="74"/>
    </row>
    <row r="267">
      <c r="A267" s="82"/>
      <c r="B267" s="82"/>
      <c r="C267" s="83"/>
      <c r="D267" s="82"/>
      <c r="E267" s="83"/>
      <c r="F267" s="74"/>
      <c r="G267" s="74"/>
      <c r="H267" s="74"/>
      <c r="I267" s="11"/>
      <c r="J267" s="11"/>
      <c r="K267" s="11"/>
      <c r="L267" s="11"/>
      <c r="M267" s="11"/>
      <c r="N267" s="11"/>
      <c r="O267" s="11"/>
      <c r="P267" s="11"/>
      <c r="Q267" s="74"/>
      <c r="R267" s="74"/>
    </row>
    <row r="268">
      <c r="A268" s="82"/>
      <c r="B268" s="82"/>
      <c r="C268" s="83"/>
      <c r="D268" s="82"/>
      <c r="E268" s="83"/>
      <c r="F268" s="74"/>
      <c r="G268" s="74"/>
      <c r="H268" s="74"/>
      <c r="I268" s="11"/>
      <c r="J268" s="11"/>
      <c r="K268" s="11"/>
      <c r="L268" s="11"/>
      <c r="M268" s="11"/>
      <c r="N268" s="11"/>
      <c r="O268" s="11"/>
      <c r="P268" s="11"/>
      <c r="Q268" s="74"/>
      <c r="R268" s="74"/>
    </row>
    <row r="269">
      <c r="A269" s="82"/>
      <c r="B269" s="82"/>
      <c r="C269" s="83"/>
      <c r="D269" s="82"/>
      <c r="E269" s="83"/>
      <c r="F269" s="74"/>
      <c r="G269" s="74"/>
      <c r="H269" s="74"/>
      <c r="I269" s="11"/>
      <c r="J269" s="11"/>
      <c r="K269" s="11"/>
      <c r="L269" s="11"/>
      <c r="M269" s="11"/>
      <c r="N269" s="11"/>
      <c r="O269" s="11"/>
      <c r="P269" s="11"/>
      <c r="Q269" s="74"/>
      <c r="R269" s="74"/>
    </row>
    <row r="270">
      <c r="A270" s="82"/>
      <c r="B270" s="82"/>
      <c r="C270" s="83"/>
      <c r="D270" s="82"/>
      <c r="E270" s="83"/>
      <c r="F270" s="74"/>
      <c r="G270" s="74"/>
      <c r="H270" s="74"/>
      <c r="I270" s="11"/>
      <c r="J270" s="11"/>
      <c r="K270" s="11"/>
      <c r="L270" s="11"/>
      <c r="M270" s="11"/>
      <c r="N270" s="11"/>
      <c r="O270" s="11"/>
      <c r="P270" s="11"/>
      <c r="Q270" s="74"/>
      <c r="R270" s="74"/>
    </row>
    <row r="271">
      <c r="A271" s="82"/>
      <c r="B271" s="82"/>
      <c r="C271" s="83"/>
      <c r="D271" s="82"/>
      <c r="E271" s="83"/>
      <c r="F271" s="74"/>
      <c r="G271" s="74"/>
      <c r="H271" s="74"/>
      <c r="I271" s="11"/>
      <c r="J271" s="11"/>
      <c r="K271" s="11"/>
      <c r="L271" s="11"/>
      <c r="M271" s="11"/>
      <c r="N271" s="11"/>
      <c r="O271" s="11"/>
      <c r="P271" s="11"/>
      <c r="Q271" s="74"/>
      <c r="R271" s="74"/>
    </row>
    <row r="272">
      <c r="A272" s="82"/>
      <c r="B272" s="82"/>
      <c r="C272" s="83"/>
      <c r="D272" s="82"/>
      <c r="E272" s="83"/>
      <c r="F272" s="74"/>
      <c r="G272" s="74"/>
      <c r="H272" s="74"/>
      <c r="I272" s="11"/>
      <c r="J272" s="11"/>
      <c r="K272" s="11"/>
      <c r="L272" s="11"/>
      <c r="M272" s="11"/>
      <c r="N272" s="11"/>
      <c r="O272" s="11"/>
      <c r="P272" s="11"/>
      <c r="Q272" s="74"/>
      <c r="R272" s="74"/>
    </row>
    <row r="273">
      <c r="A273" s="82"/>
      <c r="B273" s="82"/>
      <c r="C273" s="83"/>
      <c r="D273" s="82"/>
      <c r="E273" s="83"/>
      <c r="F273" s="74"/>
      <c r="G273" s="74"/>
      <c r="H273" s="74"/>
      <c r="I273" s="11"/>
      <c r="J273" s="11"/>
      <c r="K273" s="11"/>
      <c r="L273" s="11"/>
      <c r="M273" s="11"/>
      <c r="N273" s="11"/>
      <c r="O273" s="11"/>
      <c r="P273" s="11"/>
      <c r="Q273" s="74"/>
      <c r="R273" s="74"/>
    </row>
    <row r="274">
      <c r="A274" s="82"/>
      <c r="B274" s="82"/>
      <c r="C274" s="83"/>
      <c r="D274" s="82"/>
      <c r="E274" s="83"/>
      <c r="F274" s="74"/>
      <c r="G274" s="74"/>
      <c r="H274" s="74"/>
      <c r="I274" s="11"/>
      <c r="J274" s="11"/>
      <c r="K274" s="11"/>
      <c r="L274" s="11"/>
      <c r="M274" s="11"/>
      <c r="N274" s="11"/>
      <c r="O274" s="11"/>
      <c r="P274" s="11"/>
      <c r="Q274" s="74"/>
      <c r="R274" s="74"/>
    </row>
    <row r="275">
      <c r="A275" s="82"/>
      <c r="B275" s="82"/>
      <c r="C275" s="83"/>
      <c r="D275" s="82"/>
      <c r="E275" s="83"/>
      <c r="F275" s="74"/>
      <c r="G275" s="74"/>
      <c r="H275" s="74"/>
      <c r="I275" s="11"/>
      <c r="J275" s="11"/>
      <c r="K275" s="11"/>
      <c r="L275" s="11"/>
      <c r="M275" s="11"/>
      <c r="N275" s="11"/>
      <c r="O275" s="11"/>
      <c r="P275" s="11"/>
      <c r="Q275" s="74"/>
      <c r="R275" s="74"/>
    </row>
    <row r="276">
      <c r="A276" s="82"/>
      <c r="B276" s="82"/>
      <c r="C276" s="83"/>
      <c r="D276" s="82"/>
      <c r="E276" s="83"/>
      <c r="F276" s="74"/>
      <c r="G276" s="74"/>
      <c r="H276" s="74"/>
      <c r="I276" s="11"/>
      <c r="J276" s="11"/>
      <c r="K276" s="11"/>
      <c r="L276" s="11"/>
      <c r="M276" s="11"/>
      <c r="N276" s="11"/>
      <c r="O276" s="11"/>
      <c r="P276" s="11"/>
      <c r="Q276" s="74"/>
      <c r="R276" s="74"/>
    </row>
    <row r="277">
      <c r="A277" s="82"/>
      <c r="B277" s="82"/>
      <c r="C277" s="83"/>
      <c r="D277" s="82"/>
      <c r="E277" s="83"/>
      <c r="F277" s="74"/>
      <c r="G277" s="74"/>
      <c r="H277" s="74"/>
      <c r="I277" s="11"/>
      <c r="J277" s="11"/>
      <c r="K277" s="11"/>
      <c r="L277" s="11"/>
      <c r="M277" s="11"/>
      <c r="N277" s="11"/>
      <c r="O277" s="11"/>
      <c r="P277" s="11"/>
      <c r="Q277" s="74"/>
      <c r="R277" s="74"/>
    </row>
    <row r="278">
      <c r="A278" s="82"/>
      <c r="B278" s="82"/>
      <c r="C278" s="83"/>
      <c r="D278" s="82"/>
      <c r="E278" s="83"/>
      <c r="F278" s="74"/>
      <c r="G278" s="74"/>
      <c r="H278" s="74"/>
      <c r="I278" s="11"/>
      <c r="J278" s="11"/>
      <c r="K278" s="11"/>
      <c r="L278" s="11"/>
      <c r="M278" s="11"/>
      <c r="N278" s="11"/>
      <c r="O278" s="11"/>
      <c r="P278" s="11"/>
      <c r="Q278" s="74"/>
      <c r="R278" s="74"/>
    </row>
    <row r="279">
      <c r="A279" s="82"/>
      <c r="B279" s="82"/>
      <c r="C279" s="83"/>
      <c r="D279" s="82"/>
      <c r="E279" s="83"/>
      <c r="F279" s="74"/>
      <c r="G279" s="74"/>
      <c r="H279" s="74"/>
      <c r="I279" s="11"/>
      <c r="J279" s="11"/>
      <c r="K279" s="11"/>
      <c r="L279" s="11"/>
      <c r="M279" s="11"/>
      <c r="N279" s="11"/>
      <c r="O279" s="11"/>
      <c r="P279" s="11"/>
      <c r="Q279" s="74"/>
      <c r="R279" s="74"/>
    </row>
    <row r="280">
      <c r="A280" s="82"/>
      <c r="B280" s="82"/>
      <c r="C280" s="83"/>
      <c r="D280" s="82"/>
      <c r="E280" s="83"/>
      <c r="F280" s="74"/>
      <c r="G280" s="74"/>
      <c r="H280" s="74"/>
      <c r="I280" s="11"/>
      <c r="J280" s="11"/>
      <c r="K280" s="11"/>
      <c r="L280" s="11"/>
      <c r="M280" s="11"/>
      <c r="N280" s="11"/>
      <c r="O280" s="11"/>
      <c r="P280" s="11"/>
      <c r="Q280" s="74"/>
      <c r="R280" s="74"/>
    </row>
    <row r="281">
      <c r="A281" s="82"/>
      <c r="B281" s="82"/>
      <c r="C281" s="83"/>
      <c r="D281" s="82"/>
      <c r="E281" s="83"/>
      <c r="F281" s="74"/>
      <c r="G281" s="74"/>
      <c r="H281" s="74"/>
      <c r="I281" s="11"/>
      <c r="J281" s="11"/>
      <c r="K281" s="11"/>
      <c r="L281" s="11"/>
      <c r="M281" s="11"/>
      <c r="N281" s="11"/>
      <c r="O281" s="11"/>
      <c r="P281" s="11"/>
      <c r="Q281" s="74"/>
      <c r="R281" s="74"/>
    </row>
    <row r="282">
      <c r="A282" s="82"/>
      <c r="B282" s="82"/>
      <c r="C282" s="83"/>
      <c r="D282" s="82"/>
      <c r="E282" s="83"/>
      <c r="F282" s="74"/>
      <c r="G282" s="74"/>
      <c r="H282" s="74"/>
      <c r="I282" s="11"/>
      <c r="J282" s="11"/>
      <c r="K282" s="11"/>
      <c r="L282" s="11"/>
      <c r="M282" s="11"/>
      <c r="N282" s="11"/>
      <c r="O282" s="11"/>
      <c r="P282" s="11"/>
      <c r="Q282" s="74"/>
      <c r="R282" s="74"/>
    </row>
    <row r="283">
      <c r="A283" s="82"/>
      <c r="B283" s="82"/>
      <c r="C283" s="83"/>
      <c r="D283" s="82"/>
      <c r="E283" s="83"/>
      <c r="F283" s="74"/>
      <c r="G283" s="74"/>
      <c r="H283" s="74"/>
      <c r="I283" s="11"/>
      <c r="J283" s="11"/>
      <c r="K283" s="11"/>
      <c r="L283" s="11"/>
      <c r="M283" s="11"/>
      <c r="N283" s="11"/>
      <c r="O283" s="11"/>
      <c r="P283" s="11"/>
      <c r="Q283" s="74"/>
      <c r="R283" s="74"/>
    </row>
    <row r="284">
      <c r="A284" s="82"/>
      <c r="B284" s="82"/>
      <c r="C284" s="83"/>
      <c r="D284" s="82"/>
      <c r="E284" s="83"/>
      <c r="F284" s="74"/>
      <c r="G284" s="74"/>
      <c r="H284" s="74"/>
      <c r="I284" s="11"/>
      <c r="J284" s="11"/>
      <c r="K284" s="11"/>
      <c r="L284" s="11"/>
      <c r="M284" s="11"/>
      <c r="N284" s="11"/>
      <c r="O284" s="11"/>
      <c r="P284" s="11"/>
      <c r="Q284" s="74"/>
      <c r="R284" s="74"/>
    </row>
    <row r="285">
      <c r="A285" s="82"/>
      <c r="B285" s="82"/>
      <c r="C285" s="83"/>
      <c r="D285" s="82"/>
      <c r="E285" s="83"/>
      <c r="F285" s="74"/>
      <c r="G285" s="74"/>
      <c r="H285" s="74"/>
      <c r="I285" s="11"/>
      <c r="J285" s="11"/>
      <c r="K285" s="11"/>
      <c r="L285" s="11"/>
      <c r="M285" s="11"/>
      <c r="N285" s="11"/>
      <c r="O285" s="11"/>
      <c r="P285" s="11"/>
      <c r="Q285" s="74"/>
      <c r="R285" s="74"/>
    </row>
    <row r="286">
      <c r="A286" s="82"/>
      <c r="B286" s="82"/>
      <c r="C286" s="83"/>
      <c r="D286" s="82"/>
      <c r="E286" s="83"/>
      <c r="F286" s="74"/>
      <c r="G286" s="74"/>
      <c r="H286" s="74"/>
      <c r="I286" s="11"/>
      <c r="J286" s="11"/>
      <c r="K286" s="11"/>
      <c r="L286" s="11"/>
      <c r="M286" s="11"/>
      <c r="N286" s="11"/>
      <c r="O286" s="11"/>
      <c r="P286" s="11"/>
      <c r="Q286" s="74"/>
      <c r="R286" s="74"/>
    </row>
    <row r="287">
      <c r="A287" s="82"/>
      <c r="B287" s="82"/>
      <c r="C287" s="83"/>
      <c r="D287" s="82"/>
      <c r="E287" s="83"/>
      <c r="F287" s="74"/>
      <c r="G287" s="74"/>
      <c r="H287" s="74"/>
      <c r="I287" s="11"/>
      <c r="J287" s="11"/>
      <c r="K287" s="11"/>
      <c r="L287" s="11"/>
      <c r="M287" s="11"/>
      <c r="N287" s="11"/>
      <c r="O287" s="11"/>
      <c r="P287" s="11"/>
      <c r="Q287" s="74"/>
      <c r="R287" s="74"/>
    </row>
    <row r="288">
      <c r="A288" s="82"/>
      <c r="B288" s="82"/>
      <c r="C288" s="83"/>
      <c r="D288" s="82"/>
      <c r="E288" s="83"/>
      <c r="F288" s="74"/>
      <c r="G288" s="74"/>
      <c r="H288" s="74"/>
      <c r="I288" s="11"/>
      <c r="J288" s="11"/>
      <c r="K288" s="11"/>
      <c r="L288" s="11"/>
      <c r="M288" s="11"/>
      <c r="N288" s="11"/>
      <c r="O288" s="11"/>
      <c r="P288" s="11"/>
      <c r="Q288" s="74"/>
      <c r="R288" s="74"/>
    </row>
    <row r="289">
      <c r="A289" s="82"/>
      <c r="B289" s="82"/>
      <c r="C289" s="83"/>
      <c r="D289" s="82"/>
      <c r="E289" s="83"/>
      <c r="F289" s="74"/>
      <c r="G289" s="74"/>
      <c r="H289" s="74"/>
      <c r="I289" s="11"/>
      <c r="J289" s="11"/>
      <c r="K289" s="11"/>
      <c r="L289" s="11"/>
      <c r="M289" s="11"/>
      <c r="N289" s="11"/>
      <c r="O289" s="11"/>
      <c r="P289" s="11"/>
      <c r="Q289" s="74"/>
      <c r="R289" s="74"/>
    </row>
    <row r="290">
      <c r="A290" s="82"/>
      <c r="B290" s="82"/>
      <c r="C290" s="83"/>
      <c r="D290" s="82"/>
      <c r="E290" s="83"/>
      <c r="F290" s="74"/>
      <c r="G290" s="74"/>
      <c r="H290" s="74"/>
      <c r="I290" s="11"/>
      <c r="J290" s="11"/>
      <c r="K290" s="11"/>
      <c r="L290" s="11"/>
      <c r="M290" s="11"/>
      <c r="N290" s="11"/>
      <c r="O290" s="11"/>
      <c r="P290" s="11"/>
      <c r="Q290" s="74"/>
      <c r="R290" s="74"/>
    </row>
    <row r="291">
      <c r="A291" s="82"/>
      <c r="B291" s="82"/>
      <c r="C291" s="83"/>
      <c r="D291" s="82"/>
      <c r="E291" s="83"/>
      <c r="F291" s="74"/>
      <c r="G291" s="74"/>
      <c r="H291" s="74"/>
      <c r="I291" s="11"/>
      <c r="J291" s="11"/>
      <c r="K291" s="11"/>
      <c r="L291" s="11"/>
      <c r="M291" s="11"/>
      <c r="N291" s="11"/>
      <c r="O291" s="11"/>
      <c r="P291" s="11"/>
      <c r="Q291" s="74"/>
      <c r="R291" s="74"/>
    </row>
    <row r="292">
      <c r="A292" s="82"/>
      <c r="B292" s="82"/>
      <c r="C292" s="83"/>
      <c r="D292" s="82"/>
      <c r="E292" s="83"/>
      <c r="F292" s="74"/>
      <c r="G292" s="74"/>
      <c r="H292" s="74"/>
      <c r="I292" s="11"/>
      <c r="J292" s="11"/>
      <c r="K292" s="11"/>
      <c r="L292" s="11"/>
      <c r="M292" s="11"/>
      <c r="N292" s="11"/>
      <c r="O292" s="11"/>
      <c r="P292" s="11"/>
      <c r="Q292" s="74"/>
      <c r="R292" s="74"/>
    </row>
    <row r="293">
      <c r="A293" s="82"/>
      <c r="B293" s="82"/>
      <c r="C293" s="83"/>
      <c r="D293" s="82"/>
      <c r="E293" s="83"/>
      <c r="F293" s="74"/>
      <c r="G293" s="74"/>
      <c r="H293" s="74"/>
      <c r="I293" s="11"/>
      <c r="J293" s="11"/>
      <c r="K293" s="11"/>
      <c r="L293" s="11"/>
      <c r="M293" s="11"/>
      <c r="N293" s="11"/>
      <c r="O293" s="11"/>
      <c r="P293" s="11"/>
      <c r="Q293" s="74"/>
      <c r="R293" s="74"/>
    </row>
    <row r="294">
      <c r="A294" s="82"/>
      <c r="B294" s="82"/>
      <c r="C294" s="83"/>
      <c r="D294" s="82"/>
      <c r="E294" s="83"/>
      <c r="F294" s="74"/>
      <c r="G294" s="74"/>
      <c r="H294" s="74"/>
      <c r="I294" s="11"/>
      <c r="J294" s="11"/>
      <c r="K294" s="11"/>
      <c r="L294" s="11"/>
      <c r="M294" s="11"/>
      <c r="N294" s="11"/>
      <c r="O294" s="11"/>
      <c r="P294" s="11"/>
      <c r="Q294" s="74"/>
      <c r="R294" s="74"/>
    </row>
    <row r="295">
      <c r="A295" s="82"/>
      <c r="B295" s="82"/>
      <c r="C295" s="83"/>
      <c r="D295" s="82"/>
      <c r="E295" s="83"/>
      <c r="F295" s="74"/>
      <c r="G295" s="74"/>
      <c r="H295" s="74"/>
      <c r="I295" s="11"/>
      <c r="J295" s="11"/>
      <c r="K295" s="11"/>
      <c r="L295" s="11"/>
      <c r="M295" s="11"/>
      <c r="N295" s="11"/>
      <c r="O295" s="11"/>
      <c r="P295" s="11"/>
      <c r="Q295" s="74"/>
      <c r="R295" s="74"/>
    </row>
    <row r="296">
      <c r="A296" s="82"/>
      <c r="B296" s="82"/>
      <c r="C296" s="83"/>
      <c r="D296" s="82"/>
      <c r="E296" s="83"/>
      <c r="F296" s="74"/>
      <c r="G296" s="74"/>
      <c r="H296" s="74"/>
      <c r="I296" s="11"/>
      <c r="J296" s="11"/>
      <c r="K296" s="11"/>
      <c r="L296" s="11"/>
      <c r="M296" s="11"/>
      <c r="N296" s="11"/>
      <c r="O296" s="11"/>
      <c r="P296" s="11"/>
      <c r="Q296" s="74"/>
      <c r="R296" s="74"/>
    </row>
    <row r="297">
      <c r="A297" s="82"/>
      <c r="B297" s="82"/>
      <c r="C297" s="83"/>
      <c r="D297" s="82"/>
      <c r="E297" s="83"/>
      <c r="F297" s="74"/>
      <c r="G297" s="74"/>
      <c r="H297" s="74"/>
      <c r="I297" s="11"/>
      <c r="J297" s="11"/>
      <c r="K297" s="11"/>
      <c r="L297" s="11"/>
      <c r="M297" s="11"/>
      <c r="N297" s="11"/>
      <c r="O297" s="11"/>
      <c r="P297" s="11"/>
      <c r="Q297" s="74"/>
      <c r="R297" s="74"/>
    </row>
    <row r="298">
      <c r="A298" s="82"/>
      <c r="B298" s="82"/>
      <c r="C298" s="83"/>
      <c r="D298" s="82"/>
      <c r="E298" s="83"/>
      <c r="F298" s="74"/>
      <c r="G298" s="74"/>
      <c r="H298" s="74"/>
      <c r="I298" s="11"/>
      <c r="J298" s="11"/>
      <c r="K298" s="11"/>
      <c r="L298" s="11"/>
      <c r="M298" s="11"/>
      <c r="N298" s="11"/>
      <c r="O298" s="11"/>
      <c r="P298" s="11"/>
      <c r="Q298" s="74"/>
      <c r="R298" s="74"/>
    </row>
    <row r="299">
      <c r="A299" s="82"/>
      <c r="B299" s="82"/>
      <c r="C299" s="83"/>
      <c r="D299" s="82"/>
      <c r="E299" s="83"/>
      <c r="F299" s="74"/>
      <c r="G299" s="74"/>
      <c r="H299" s="74"/>
      <c r="I299" s="11"/>
      <c r="J299" s="11"/>
      <c r="K299" s="11"/>
      <c r="L299" s="11"/>
      <c r="M299" s="11"/>
      <c r="N299" s="11"/>
      <c r="O299" s="11"/>
      <c r="P299" s="11"/>
      <c r="Q299" s="74"/>
      <c r="R299" s="74"/>
    </row>
    <row r="300">
      <c r="A300" s="82"/>
      <c r="B300" s="82"/>
      <c r="C300" s="83"/>
      <c r="D300" s="82"/>
      <c r="E300" s="83"/>
      <c r="F300" s="74"/>
      <c r="G300" s="74"/>
      <c r="H300" s="74"/>
      <c r="I300" s="11"/>
      <c r="J300" s="11"/>
      <c r="K300" s="11"/>
      <c r="L300" s="11"/>
      <c r="M300" s="11"/>
      <c r="N300" s="11"/>
      <c r="O300" s="11"/>
      <c r="P300" s="11"/>
      <c r="Q300" s="74"/>
      <c r="R300" s="74"/>
    </row>
    <row r="301">
      <c r="A301" s="82"/>
      <c r="B301" s="82"/>
      <c r="C301" s="83"/>
      <c r="D301" s="82"/>
      <c r="E301" s="83"/>
      <c r="F301" s="74"/>
      <c r="G301" s="74"/>
      <c r="H301" s="74"/>
      <c r="I301" s="11"/>
      <c r="J301" s="11"/>
      <c r="K301" s="11"/>
      <c r="L301" s="11"/>
      <c r="M301" s="11"/>
      <c r="N301" s="11"/>
      <c r="O301" s="11"/>
      <c r="P301" s="11"/>
      <c r="Q301" s="74"/>
      <c r="R301" s="74"/>
    </row>
    <row r="302">
      <c r="A302" s="82"/>
      <c r="B302" s="82"/>
      <c r="C302" s="83"/>
      <c r="D302" s="82"/>
      <c r="E302" s="83"/>
      <c r="F302" s="74"/>
      <c r="G302" s="74"/>
      <c r="H302" s="74"/>
      <c r="I302" s="11"/>
      <c r="J302" s="11"/>
      <c r="K302" s="11"/>
      <c r="L302" s="11"/>
      <c r="M302" s="11"/>
      <c r="N302" s="11"/>
      <c r="O302" s="11"/>
      <c r="P302" s="11"/>
      <c r="Q302" s="74"/>
      <c r="R302" s="74"/>
    </row>
    <row r="303">
      <c r="A303" s="82"/>
      <c r="B303" s="82"/>
      <c r="C303" s="83"/>
      <c r="D303" s="82"/>
      <c r="E303" s="83"/>
      <c r="F303" s="74"/>
      <c r="G303" s="74"/>
      <c r="H303" s="74"/>
      <c r="I303" s="11"/>
      <c r="J303" s="11"/>
      <c r="K303" s="11"/>
      <c r="L303" s="11"/>
      <c r="M303" s="11"/>
      <c r="N303" s="11"/>
      <c r="O303" s="11"/>
      <c r="P303" s="11"/>
      <c r="Q303" s="74"/>
      <c r="R303" s="74"/>
    </row>
    <row r="304">
      <c r="A304" s="82"/>
      <c r="B304" s="82"/>
      <c r="C304" s="83"/>
      <c r="D304" s="82"/>
      <c r="E304" s="83"/>
      <c r="F304" s="74"/>
      <c r="G304" s="74"/>
      <c r="H304" s="74"/>
      <c r="I304" s="11"/>
      <c r="J304" s="11"/>
      <c r="K304" s="11"/>
      <c r="L304" s="11"/>
      <c r="M304" s="11"/>
      <c r="N304" s="11"/>
      <c r="O304" s="11"/>
      <c r="P304" s="11"/>
      <c r="Q304" s="74"/>
      <c r="R304" s="74"/>
    </row>
    <row r="305">
      <c r="A305" s="82"/>
      <c r="B305" s="82"/>
      <c r="C305" s="83"/>
      <c r="D305" s="82"/>
      <c r="E305" s="83"/>
      <c r="F305" s="74"/>
      <c r="G305" s="74"/>
      <c r="H305" s="74"/>
      <c r="I305" s="11"/>
      <c r="J305" s="11"/>
      <c r="K305" s="11"/>
      <c r="L305" s="11"/>
      <c r="M305" s="11"/>
      <c r="N305" s="11"/>
      <c r="O305" s="11"/>
      <c r="P305" s="11"/>
      <c r="Q305" s="74"/>
      <c r="R305" s="74"/>
    </row>
    <row r="306">
      <c r="A306" s="82"/>
      <c r="B306" s="82"/>
      <c r="C306" s="83"/>
      <c r="D306" s="82"/>
      <c r="E306" s="83"/>
      <c r="F306" s="74"/>
      <c r="G306" s="74"/>
      <c r="H306" s="74"/>
      <c r="I306" s="11"/>
      <c r="J306" s="11"/>
      <c r="K306" s="11"/>
      <c r="L306" s="11"/>
      <c r="M306" s="11"/>
      <c r="N306" s="11"/>
      <c r="O306" s="11"/>
      <c r="P306" s="11"/>
      <c r="Q306" s="74"/>
      <c r="R306" s="74"/>
    </row>
    <row r="307">
      <c r="A307" s="82"/>
      <c r="B307" s="82"/>
      <c r="C307" s="83"/>
      <c r="D307" s="82"/>
      <c r="E307" s="83"/>
      <c r="F307" s="74"/>
      <c r="G307" s="74"/>
      <c r="H307" s="74"/>
      <c r="I307" s="11"/>
      <c r="J307" s="11"/>
      <c r="K307" s="11"/>
      <c r="L307" s="11"/>
      <c r="M307" s="11"/>
      <c r="N307" s="11"/>
      <c r="O307" s="11"/>
      <c r="P307" s="11"/>
      <c r="Q307" s="74"/>
      <c r="R307" s="74"/>
    </row>
    <row r="308">
      <c r="A308" s="82"/>
      <c r="B308" s="82"/>
      <c r="C308" s="83"/>
      <c r="D308" s="82"/>
      <c r="E308" s="83"/>
      <c r="F308" s="74"/>
      <c r="G308" s="74"/>
      <c r="H308" s="74"/>
      <c r="I308" s="11"/>
      <c r="J308" s="11"/>
      <c r="K308" s="11"/>
      <c r="L308" s="11"/>
      <c r="M308" s="11"/>
      <c r="N308" s="11"/>
      <c r="O308" s="11"/>
      <c r="P308" s="11"/>
      <c r="Q308" s="74"/>
      <c r="R308" s="74"/>
    </row>
    <row r="309">
      <c r="A309" s="82"/>
      <c r="B309" s="82"/>
      <c r="C309" s="83"/>
      <c r="D309" s="82"/>
      <c r="E309" s="83"/>
      <c r="F309" s="74"/>
      <c r="G309" s="74"/>
      <c r="H309" s="74"/>
      <c r="I309" s="11"/>
      <c r="J309" s="11"/>
      <c r="K309" s="11"/>
      <c r="L309" s="11"/>
      <c r="M309" s="11"/>
      <c r="N309" s="11"/>
      <c r="O309" s="11"/>
      <c r="P309" s="11"/>
      <c r="Q309" s="74"/>
      <c r="R309" s="74"/>
    </row>
    <row r="310">
      <c r="A310" s="82"/>
      <c r="B310" s="82"/>
      <c r="C310" s="83"/>
      <c r="D310" s="82"/>
      <c r="E310" s="83"/>
      <c r="F310" s="74"/>
      <c r="G310" s="74"/>
      <c r="H310" s="74"/>
      <c r="I310" s="11"/>
      <c r="J310" s="11"/>
      <c r="K310" s="11"/>
      <c r="L310" s="11"/>
      <c r="M310" s="11"/>
      <c r="N310" s="11"/>
      <c r="O310" s="11"/>
      <c r="P310" s="11"/>
      <c r="Q310" s="74"/>
      <c r="R310" s="74"/>
    </row>
    <row r="311">
      <c r="A311" s="82"/>
      <c r="B311" s="82"/>
      <c r="C311" s="83"/>
      <c r="D311" s="82"/>
      <c r="E311" s="83"/>
      <c r="F311" s="74"/>
      <c r="G311" s="74"/>
      <c r="H311" s="74"/>
      <c r="I311" s="11"/>
      <c r="J311" s="11"/>
      <c r="K311" s="11"/>
      <c r="L311" s="11"/>
      <c r="M311" s="11"/>
      <c r="N311" s="11"/>
      <c r="O311" s="11"/>
      <c r="P311" s="11"/>
      <c r="Q311" s="74"/>
      <c r="R311" s="74"/>
    </row>
    <row r="312">
      <c r="A312" s="82"/>
      <c r="B312" s="82"/>
      <c r="C312" s="83"/>
      <c r="D312" s="82"/>
      <c r="E312" s="83"/>
      <c r="F312" s="74"/>
      <c r="G312" s="74"/>
      <c r="H312" s="74"/>
      <c r="I312" s="11"/>
      <c r="J312" s="11"/>
      <c r="K312" s="11"/>
      <c r="L312" s="11"/>
      <c r="M312" s="11"/>
      <c r="N312" s="11"/>
      <c r="O312" s="11"/>
      <c r="P312" s="11"/>
      <c r="Q312" s="74"/>
      <c r="R312" s="74"/>
    </row>
    <row r="313">
      <c r="A313" s="82"/>
      <c r="B313" s="82"/>
      <c r="C313" s="83"/>
      <c r="D313" s="82"/>
      <c r="E313" s="83"/>
      <c r="F313" s="74"/>
      <c r="G313" s="74"/>
      <c r="H313" s="74"/>
      <c r="I313" s="11"/>
      <c r="J313" s="11"/>
      <c r="K313" s="11"/>
      <c r="L313" s="11"/>
      <c r="M313" s="11"/>
      <c r="N313" s="11"/>
      <c r="O313" s="11"/>
      <c r="P313" s="11"/>
      <c r="Q313" s="74"/>
      <c r="R313" s="74"/>
    </row>
    <row r="314">
      <c r="A314" s="82"/>
      <c r="B314" s="82"/>
      <c r="C314" s="83"/>
      <c r="D314" s="82"/>
      <c r="E314" s="83"/>
      <c r="F314" s="74"/>
      <c r="G314" s="74"/>
      <c r="H314" s="74"/>
      <c r="I314" s="11"/>
      <c r="J314" s="11"/>
      <c r="K314" s="11"/>
      <c r="L314" s="11"/>
      <c r="M314" s="11"/>
      <c r="N314" s="11"/>
      <c r="O314" s="11"/>
      <c r="P314" s="11"/>
      <c r="Q314" s="74"/>
      <c r="R314" s="74"/>
    </row>
    <row r="315">
      <c r="A315" s="82"/>
      <c r="B315" s="82"/>
      <c r="C315" s="83"/>
      <c r="D315" s="82"/>
      <c r="E315" s="83"/>
      <c r="F315" s="74"/>
      <c r="G315" s="74"/>
      <c r="H315" s="74"/>
      <c r="I315" s="11"/>
      <c r="J315" s="11"/>
      <c r="K315" s="11"/>
      <c r="L315" s="11"/>
      <c r="M315" s="11"/>
      <c r="N315" s="11"/>
      <c r="O315" s="11"/>
      <c r="P315" s="11"/>
      <c r="Q315" s="74"/>
      <c r="R315" s="74"/>
    </row>
    <row r="316">
      <c r="A316" s="82"/>
      <c r="B316" s="82"/>
      <c r="C316" s="83"/>
      <c r="D316" s="82"/>
      <c r="E316" s="83"/>
      <c r="F316" s="74"/>
      <c r="G316" s="74"/>
      <c r="H316" s="74"/>
      <c r="I316" s="11"/>
      <c r="J316" s="11"/>
      <c r="K316" s="11"/>
      <c r="L316" s="11"/>
      <c r="M316" s="11"/>
      <c r="N316" s="11"/>
      <c r="O316" s="11"/>
      <c r="P316" s="11"/>
      <c r="Q316" s="74"/>
      <c r="R316" s="74"/>
    </row>
    <row r="317">
      <c r="A317" s="82"/>
      <c r="B317" s="82"/>
      <c r="C317" s="83"/>
      <c r="D317" s="82"/>
      <c r="E317" s="83"/>
      <c r="F317" s="74"/>
      <c r="G317" s="74"/>
      <c r="H317" s="74"/>
      <c r="I317" s="11"/>
      <c r="J317" s="11"/>
      <c r="K317" s="11"/>
      <c r="L317" s="11"/>
      <c r="M317" s="11"/>
      <c r="N317" s="11"/>
      <c r="O317" s="11"/>
      <c r="P317" s="11"/>
      <c r="Q317" s="74"/>
      <c r="R317" s="74"/>
    </row>
    <row r="318">
      <c r="A318" s="82"/>
      <c r="B318" s="82"/>
      <c r="C318" s="83"/>
      <c r="D318" s="82"/>
      <c r="E318" s="83"/>
      <c r="F318" s="74"/>
      <c r="G318" s="74"/>
      <c r="H318" s="74"/>
      <c r="I318" s="11"/>
      <c r="J318" s="11"/>
      <c r="K318" s="11"/>
      <c r="L318" s="11"/>
      <c r="M318" s="11"/>
      <c r="N318" s="11"/>
      <c r="O318" s="11"/>
      <c r="P318" s="11"/>
      <c r="Q318" s="74"/>
      <c r="R318" s="74"/>
    </row>
    <row r="319">
      <c r="A319" s="82"/>
      <c r="B319" s="82"/>
      <c r="C319" s="83"/>
      <c r="D319" s="82"/>
      <c r="E319" s="83"/>
      <c r="F319" s="74"/>
      <c r="G319" s="74"/>
      <c r="H319" s="74"/>
      <c r="I319" s="11"/>
      <c r="J319" s="11"/>
      <c r="K319" s="11"/>
      <c r="L319" s="11"/>
      <c r="M319" s="11"/>
      <c r="N319" s="11"/>
      <c r="O319" s="11"/>
      <c r="P319" s="11"/>
      <c r="Q319" s="74"/>
      <c r="R319" s="74"/>
    </row>
    <row r="320">
      <c r="A320" s="82"/>
      <c r="B320" s="82"/>
      <c r="C320" s="83"/>
      <c r="D320" s="82"/>
      <c r="E320" s="83"/>
      <c r="F320" s="74"/>
      <c r="G320" s="74"/>
      <c r="H320" s="74"/>
      <c r="I320" s="11"/>
      <c r="J320" s="11"/>
      <c r="K320" s="11"/>
      <c r="L320" s="11"/>
      <c r="M320" s="11"/>
      <c r="N320" s="11"/>
      <c r="O320" s="11"/>
      <c r="P320" s="11"/>
      <c r="Q320" s="74"/>
      <c r="R320" s="74"/>
    </row>
    <row r="321">
      <c r="A321" s="82"/>
      <c r="B321" s="82"/>
      <c r="C321" s="83"/>
      <c r="D321" s="82"/>
      <c r="E321" s="83"/>
      <c r="F321" s="74"/>
      <c r="G321" s="74"/>
      <c r="H321" s="74"/>
      <c r="I321" s="11"/>
      <c r="J321" s="11"/>
      <c r="K321" s="11"/>
      <c r="L321" s="11"/>
      <c r="M321" s="11"/>
      <c r="N321" s="11"/>
      <c r="O321" s="11"/>
      <c r="P321" s="11"/>
      <c r="Q321" s="74"/>
      <c r="R321" s="74"/>
    </row>
    <row r="322">
      <c r="A322" s="82"/>
      <c r="B322" s="82"/>
      <c r="C322" s="83"/>
      <c r="D322" s="82"/>
      <c r="E322" s="83"/>
      <c r="F322" s="74"/>
      <c r="G322" s="74"/>
      <c r="H322" s="74"/>
      <c r="I322" s="11"/>
      <c r="J322" s="11"/>
      <c r="K322" s="11"/>
      <c r="L322" s="11"/>
      <c r="M322" s="11"/>
      <c r="N322" s="11"/>
      <c r="O322" s="11"/>
      <c r="P322" s="11"/>
      <c r="Q322" s="74"/>
      <c r="R322" s="74"/>
    </row>
    <row r="323">
      <c r="A323" s="82"/>
      <c r="B323" s="82"/>
      <c r="C323" s="83"/>
      <c r="D323" s="82"/>
      <c r="E323" s="83"/>
      <c r="F323" s="74"/>
      <c r="G323" s="74"/>
      <c r="H323" s="74"/>
      <c r="I323" s="11"/>
      <c r="J323" s="11"/>
      <c r="K323" s="11"/>
      <c r="L323" s="11"/>
      <c r="M323" s="11"/>
      <c r="N323" s="11"/>
      <c r="O323" s="11"/>
      <c r="P323" s="11"/>
      <c r="Q323" s="74"/>
      <c r="R323" s="74"/>
    </row>
    <row r="324">
      <c r="A324" s="82"/>
      <c r="B324" s="82"/>
      <c r="C324" s="83"/>
      <c r="D324" s="82"/>
      <c r="E324" s="83"/>
      <c r="F324" s="74"/>
      <c r="G324" s="74"/>
      <c r="H324" s="74"/>
      <c r="I324" s="11"/>
      <c r="J324" s="11"/>
      <c r="K324" s="11"/>
      <c r="L324" s="11"/>
      <c r="M324" s="11"/>
      <c r="N324" s="11"/>
      <c r="O324" s="11"/>
      <c r="P324" s="11"/>
      <c r="Q324" s="74"/>
      <c r="R324" s="74"/>
    </row>
    <row r="325">
      <c r="A325" s="82"/>
      <c r="B325" s="82"/>
      <c r="C325" s="83"/>
      <c r="D325" s="82"/>
      <c r="E325" s="83"/>
      <c r="F325" s="74"/>
      <c r="G325" s="74"/>
      <c r="H325" s="74"/>
      <c r="I325" s="11"/>
      <c r="J325" s="11"/>
      <c r="K325" s="11"/>
      <c r="L325" s="11"/>
      <c r="M325" s="11"/>
      <c r="N325" s="11"/>
      <c r="O325" s="11"/>
      <c r="P325" s="11"/>
      <c r="Q325" s="74"/>
      <c r="R325" s="74"/>
    </row>
    <row r="326">
      <c r="A326" s="82"/>
      <c r="B326" s="82"/>
      <c r="C326" s="83"/>
      <c r="D326" s="82"/>
      <c r="E326" s="83"/>
      <c r="F326" s="74"/>
      <c r="G326" s="74"/>
      <c r="H326" s="74"/>
      <c r="I326" s="11"/>
      <c r="J326" s="11"/>
      <c r="K326" s="11"/>
      <c r="L326" s="11"/>
      <c r="M326" s="11"/>
      <c r="N326" s="11"/>
      <c r="O326" s="11"/>
      <c r="P326" s="11"/>
      <c r="Q326" s="74"/>
      <c r="R326" s="74"/>
    </row>
    <row r="327">
      <c r="A327" s="82"/>
      <c r="B327" s="82"/>
      <c r="C327" s="83"/>
      <c r="D327" s="82"/>
      <c r="E327" s="83"/>
      <c r="F327" s="74"/>
      <c r="G327" s="74"/>
      <c r="H327" s="74"/>
      <c r="I327" s="11"/>
      <c r="J327" s="11"/>
      <c r="K327" s="11"/>
      <c r="L327" s="11"/>
      <c r="M327" s="11"/>
      <c r="N327" s="11"/>
      <c r="O327" s="11"/>
      <c r="P327" s="11"/>
      <c r="Q327" s="74"/>
      <c r="R327" s="74"/>
    </row>
    <row r="328">
      <c r="A328" s="82"/>
      <c r="B328" s="82"/>
      <c r="C328" s="83"/>
      <c r="D328" s="82"/>
      <c r="E328" s="83"/>
      <c r="F328" s="74"/>
      <c r="G328" s="74"/>
      <c r="H328" s="74"/>
      <c r="I328" s="11"/>
      <c r="J328" s="11"/>
      <c r="K328" s="11"/>
      <c r="L328" s="11"/>
      <c r="M328" s="11"/>
      <c r="N328" s="11"/>
      <c r="O328" s="11"/>
      <c r="P328" s="11"/>
      <c r="Q328" s="74"/>
      <c r="R328" s="74"/>
    </row>
    <row r="329">
      <c r="A329" s="82"/>
      <c r="B329" s="82"/>
      <c r="C329" s="83"/>
      <c r="D329" s="82"/>
      <c r="E329" s="83"/>
      <c r="F329" s="74"/>
      <c r="G329" s="74"/>
      <c r="H329" s="74"/>
      <c r="I329" s="11"/>
      <c r="J329" s="11"/>
      <c r="K329" s="11"/>
      <c r="L329" s="11"/>
      <c r="M329" s="11"/>
      <c r="N329" s="11"/>
      <c r="O329" s="11"/>
      <c r="P329" s="11"/>
      <c r="Q329" s="74"/>
      <c r="R329" s="74"/>
    </row>
    <row r="330">
      <c r="A330" s="82"/>
      <c r="B330" s="82"/>
      <c r="C330" s="83"/>
      <c r="D330" s="82"/>
      <c r="E330" s="83"/>
      <c r="F330" s="74"/>
      <c r="G330" s="74"/>
      <c r="H330" s="74"/>
      <c r="I330" s="11"/>
      <c r="J330" s="11"/>
      <c r="K330" s="11"/>
      <c r="L330" s="11"/>
      <c r="M330" s="11"/>
      <c r="N330" s="11"/>
      <c r="O330" s="11"/>
      <c r="P330" s="11"/>
      <c r="Q330" s="74"/>
      <c r="R330" s="74"/>
    </row>
    <row r="331">
      <c r="A331" s="82"/>
      <c r="B331" s="82"/>
      <c r="C331" s="83"/>
      <c r="D331" s="82"/>
      <c r="E331" s="83"/>
      <c r="F331" s="74"/>
      <c r="G331" s="74"/>
      <c r="H331" s="74"/>
      <c r="I331" s="11"/>
      <c r="J331" s="11"/>
      <c r="K331" s="11"/>
      <c r="L331" s="11"/>
      <c r="M331" s="11"/>
      <c r="N331" s="11"/>
      <c r="O331" s="11"/>
      <c r="P331" s="11"/>
      <c r="Q331" s="74"/>
      <c r="R331" s="74"/>
    </row>
    <row r="332">
      <c r="A332" s="82"/>
      <c r="B332" s="82"/>
      <c r="C332" s="83"/>
      <c r="D332" s="82"/>
      <c r="E332" s="83"/>
      <c r="F332" s="74"/>
      <c r="G332" s="74"/>
      <c r="H332" s="74"/>
      <c r="I332" s="11"/>
      <c r="J332" s="11"/>
      <c r="K332" s="11"/>
      <c r="L332" s="11"/>
      <c r="M332" s="11"/>
      <c r="N332" s="11"/>
      <c r="O332" s="11"/>
      <c r="P332" s="11"/>
      <c r="Q332" s="74"/>
      <c r="R332" s="74"/>
    </row>
    <row r="333">
      <c r="A333" s="82"/>
      <c r="B333" s="82"/>
      <c r="C333" s="83"/>
      <c r="D333" s="82"/>
      <c r="E333" s="83"/>
      <c r="F333" s="74"/>
      <c r="G333" s="74"/>
      <c r="H333" s="74"/>
      <c r="I333" s="11"/>
      <c r="J333" s="11"/>
      <c r="K333" s="11"/>
      <c r="L333" s="11"/>
      <c r="M333" s="11"/>
      <c r="N333" s="11"/>
      <c r="O333" s="11"/>
      <c r="P333" s="11"/>
      <c r="Q333" s="74"/>
      <c r="R333" s="74"/>
    </row>
    <row r="334">
      <c r="A334" s="82"/>
      <c r="B334" s="82"/>
      <c r="C334" s="83"/>
      <c r="D334" s="82"/>
      <c r="E334" s="83"/>
      <c r="F334" s="74"/>
      <c r="G334" s="74"/>
      <c r="H334" s="74"/>
      <c r="I334" s="11"/>
      <c r="J334" s="11"/>
      <c r="K334" s="11"/>
      <c r="L334" s="11"/>
      <c r="M334" s="11"/>
      <c r="N334" s="11"/>
      <c r="O334" s="11"/>
      <c r="P334" s="11"/>
      <c r="Q334" s="74"/>
      <c r="R334" s="74"/>
    </row>
    <row r="335">
      <c r="A335" s="82"/>
      <c r="B335" s="82"/>
      <c r="C335" s="83"/>
      <c r="D335" s="82"/>
      <c r="E335" s="83"/>
      <c r="F335" s="74"/>
      <c r="G335" s="74"/>
      <c r="H335" s="74"/>
      <c r="I335" s="11"/>
      <c r="J335" s="11"/>
      <c r="K335" s="11"/>
      <c r="L335" s="11"/>
      <c r="M335" s="11"/>
      <c r="N335" s="11"/>
      <c r="O335" s="11"/>
      <c r="P335" s="11"/>
      <c r="Q335" s="74"/>
      <c r="R335" s="74"/>
    </row>
    <row r="336">
      <c r="A336" s="82"/>
      <c r="B336" s="82"/>
      <c r="C336" s="83"/>
      <c r="D336" s="82"/>
      <c r="E336" s="83"/>
      <c r="F336" s="74"/>
      <c r="G336" s="74"/>
      <c r="H336" s="74"/>
      <c r="I336" s="11"/>
      <c r="J336" s="11"/>
      <c r="K336" s="11"/>
      <c r="L336" s="11"/>
      <c r="M336" s="11"/>
      <c r="N336" s="11"/>
      <c r="O336" s="11"/>
      <c r="P336" s="11"/>
      <c r="Q336" s="74"/>
      <c r="R336" s="74"/>
    </row>
    <row r="337">
      <c r="A337" s="82"/>
      <c r="B337" s="82"/>
      <c r="C337" s="83"/>
      <c r="D337" s="82"/>
      <c r="E337" s="83"/>
      <c r="F337" s="74"/>
      <c r="G337" s="74"/>
      <c r="H337" s="74"/>
      <c r="I337" s="11"/>
      <c r="J337" s="11"/>
      <c r="K337" s="11"/>
      <c r="L337" s="11"/>
      <c r="M337" s="11"/>
      <c r="N337" s="11"/>
      <c r="O337" s="11"/>
      <c r="P337" s="11"/>
      <c r="Q337" s="74"/>
      <c r="R337" s="74"/>
    </row>
    <row r="338">
      <c r="A338" s="82"/>
      <c r="B338" s="82"/>
      <c r="C338" s="83"/>
      <c r="D338" s="82"/>
      <c r="E338" s="83"/>
      <c r="F338" s="74"/>
      <c r="G338" s="74"/>
      <c r="H338" s="74"/>
      <c r="I338" s="11"/>
      <c r="J338" s="11"/>
      <c r="K338" s="11"/>
      <c r="L338" s="11"/>
      <c r="M338" s="11"/>
      <c r="N338" s="11"/>
      <c r="O338" s="11"/>
      <c r="P338" s="11"/>
      <c r="Q338" s="74"/>
      <c r="R338" s="74"/>
    </row>
    <row r="339">
      <c r="A339" s="82"/>
      <c r="B339" s="82"/>
      <c r="C339" s="83"/>
      <c r="D339" s="82"/>
      <c r="E339" s="83"/>
      <c r="F339" s="74"/>
      <c r="G339" s="74"/>
      <c r="H339" s="74"/>
      <c r="I339" s="11"/>
      <c r="J339" s="11"/>
      <c r="K339" s="11"/>
      <c r="L339" s="11"/>
      <c r="M339" s="11"/>
      <c r="N339" s="11"/>
      <c r="O339" s="11"/>
      <c r="P339" s="11"/>
      <c r="Q339" s="74"/>
      <c r="R339" s="74"/>
    </row>
    <row r="340">
      <c r="A340" s="82"/>
      <c r="B340" s="82"/>
      <c r="C340" s="83"/>
      <c r="D340" s="82"/>
      <c r="E340" s="83"/>
      <c r="F340" s="74"/>
      <c r="G340" s="74"/>
      <c r="H340" s="74"/>
      <c r="I340" s="11"/>
      <c r="J340" s="11"/>
      <c r="K340" s="11"/>
      <c r="L340" s="11"/>
      <c r="M340" s="11"/>
      <c r="N340" s="11"/>
      <c r="O340" s="11"/>
      <c r="P340" s="11"/>
      <c r="Q340" s="74"/>
      <c r="R340" s="74"/>
    </row>
    <row r="341">
      <c r="A341" s="82"/>
      <c r="B341" s="82"/>
      <c r="C341" s="83"/>
      <c r="D341" s="82"/>
      <c r="E341" s="83"/>
      <c r="F341" s="74"/>
      <c r="G341" s="74"/>
      <c r="H341" s="74"/>
      <c r="I341" s="11"/>
      <c r="J341" s="11"/>
      <c r="K341" s="11"/>
      <c r="L341" s="11"/>
      <c r="M341" s="11"/>
      <c r="N341" s="11"/>
      <c r="O341" s="11"/>
      <c r="P341" s="11"/>
      <c r="Q341" s="74"/>
      <c r="R341" s="74"/>
    </row>
    <row r="342">
      <c r="A342" s="82"/>
      <c r="B342" s="82"/>
      <c r="C342" s="83"/>
      <c r="D342" s="82"/>
      <c r="E342" s="83"/>
      <c r="F342" s="74"/>
      <c r="G342" s="74"/>
      <c r="H342" s="74"/>
      <c r="I342" s="11"/>
      <c r="J342" s="11"/>
      <c r="K342" s="11"/>
      <c r="L342" s="11"/>
      <c r="M342" s="11"/>
      <c r="N342" s="11"/>
      <c r="O342" s="11"/>
      <c r="P342" s="11"/>
      <c r="Q342" s="74"/>
      <c r="R342" s="74"/>
    </row>
    <row r="343">
      <c r="A343" s="82"/>
      <c r="B343" s="82"/>
      <c r="C343" s="83"/>
      <c r="D343" s="82"/>
      <c r="E343" s="83"/>
      <c r="F343" s="74"/>
      <c r="G343" s="74"/>
      <c r="H343" s="74"/>
      <c r="I343" s="11"/>
      <c r="J343" s="11"/>
      <c r="K343" s="11"/>
      <c r="L343" s="11"/>
      <c r="M343" s="11"/>
      <c r="N343" s="11"/>
      <c r="O343" s="11"/>
      <c r="P343" s="11"/>
      <c r="Q343" s="74"/>
      <c r="R343" s="74"/>
    </row>
    <row r="344">
      <c r="A344" s="82"/>
      <c r="B344" s="82"/>
      <c r="C344" s="83"/>
      <c r="D344" s="82"/>
      <c r="E344" s="83"/>
      <c r="F344" s="74"/>
      <c r="G344" s="74"/>
      <c r="H344" s="74"/>
      <c r="I344" s="11"/>
      <c r="J344" s="11"/>
      <c r="K344" s="11"/>
      <c r="L344" s="11"/>
      <c r="M344" s="11"/>
      <c r="N344" s="11"/>
      <c r="O344" s="11"/>
      <c r="P344" s="11"/>
      <c r="Q344" s="74"/>
      <c r="R344" s="74"/>
    </row>
    <row r="345">
      <c r="A345" s="82"/>
      <c r="B345" s="82"/>
      <c r="C345" s="83"/>
      <c r="D345" s="82"/>
      <c r="E345" s="83"/>
      <c r="F345" s="74"/>
      <c r="G345" s="74"/>
      <c r="H345" s="74"/>
      <c r="I345" s="11"/>
      <c r="J345" s="11"/>
      <c r="K345" s="11"/>
      <c r="L345" s="11"/>
      <c r="M345" s="11"/>
      <c r="N345" s="11"/>
      <c r="O345" s="11"/>
      <c r="P345" s="11"/>
      <c r="Q345" s="74"/>
      <c r="R345" s="74"/>
    </row>
    <row r="346">
      <c r="A346" s="82"/>
      <c r="B346" s="82"/>
      <c r="C346" s="83"/>
      <c r="D346" s="82"/>
      <c r="E346" s="83"/>
      <c r="F346" s="74"/>
      <c r="G346" s="74"/>
      <c r="H346" s="74"/>
      <c r="I346" s="11"/>
      <c r="J346" s="11"/>
      <c r="K346" s="11"/>
      <c r="L346" s="11"/>
      <c r="M346" s="11"/>
      <c r="N346" s="11"/>
      <c r="O346" s="11"/>
      <c r="P346" s="11"/>
      <c r="Q346" s="74"/>
      <c r="R346" s="74"/>
    </row>
    <row r="347">
      <c r="A347" s="82"/>
      <c r="B347" s="82"/>
      <c r="C347" s="83"/>
      <c r="D347" s="82"/>
      <c r="E347" s="83"/>
      <c r="F347" s="74"/>
      <c r="G347" s="74"/>
      <c r="H347" s="74"/>
      <c r="I347" s="11"/>
      <c r="J347" s="11"/>
      <c r="K347" s="11"/>
      <c r="L347" s="11"/>
      <c r="M347" s="11"/>
      <c r="N347" s="11"/>
      <c r="O347" s="11"/>
      <c r="P347" s="11"/>
      <c r="Q347" s="74"/>
      <c r="R347" s="74"/>
    </row>
    <row r="348">
      <c r="A348" s="82"/>
      <c r="B348" s="82"/>
      <c r="C348" s="83"/>
      <c r="D348" s="82"/>
      <c r="E348" s="83"/>
      <c r="F348" s="74"/>
      <c r="G348" s="74"/>
      <c r="H348" s="74"/>
      <c r="I348" s="11"/>
      <c r="J348" s="11"/>
      <c r="K348" s="11"/>
      <c r="L348" s="11"/>
      <c r="M348" s="11"/>
      <c r="N348" s="11"/>
      <c r="O348" s="11"/>
      <c r="P348" s="11"/>
      <c r="Q348" s="74"/>
      <c r="R348" s="74"/>
    </row>
    <row r="349">
      <c r="A349" s="82"/>
      <c r="B349" s="82"/>
      <c r="C349" s="83"/>
      <c r="D349" s="82"/>
      <c r="E349" s="83"/>
      <c r="F349" s="74"/>
      <c r="G349" s="74"/>
      <c r="H349" s="74"/>
      <c r="I349" s="11"/>
      <c r="J349" s="11"/>
      <c r="K349" s="11"/>
      <c r="L349" s="11"/>
      <c r="M349" s="11"/>
      <c r="N349" s="11"/>
      <c r="O349" s="11"/>
      <c r="P349" s="11"/>
      <c r="Q349" s="74"/>
      <c r="R349" s="74"/>
    </row>
    <row r="350">
      <c r="A350" s="82"/>
      <c r="B350" s="82"/>
      <c r="C350" s="83"/>
      <c r="D350" s="82"/>
      <c r="E350" s="83"/>
      <c r="F350" s="74"/>
      <c r="G350" s="74"/>
      <c r="H350" s="74"/>
      <c r="I350" s="11"/>
      <c r="J350" s="11"/>
      <c r="K350" s="11"/>
      <c r="L350" s="11"/>
      <c r="M350" s="11"/>
      <c r="N350" s="11"/>
      <c r="O350" s="11"/>
      <c r="P350" s="11"/>
      <c r="Q350" s="74"/>
      <c r="R350" s="74"/>
    </row>
    <row r="351">
      <c r="A351" s="82"/>
      <c r="B351" s="82"/>
      <c r="C351" s="83"/>
      <c r="D351" s="82"/>
      <c r="E351" s="83"/>
      <c r="F351" s="74"/>
      <c r="G351" s="74"/>
      <c r="H351" s="74"/>
      <c r="I351" s="11"/>
      <c r="J351" s="11"/>
      <c r="K351" s="11"/>
      <c r="L351" s="11"/>
      <c r="M351" s="11"/>
      <c r="N351" s="11"/>
      <c r="O351" s="11"/>
      <c r="P351" s="11"/>
      <c r="Q351" s="74"/>
      <c r="R351" s="74"/>
    </row>
    <row r="352">
      <c r="A352" s="82"/>
      <c r="B352" s="82"/>
      <c r="C352" s="83"/>
      <c r="D352" s="82"/>
      <c r="E352" s="83"/>
      <c r="F352" s="74"/>
      <c r="G352" s="74"/>
      <c r="H352" s="74"/>
      <c r="I352" s="11"/>
      <c r="J352" s="11"/>
      <c r="K352" s="11"/>
      <c r="L352" s="11"/>
      <c r="M352" s="11"/>
      <c r="N352" s="11"/>
      <c r="O352" s="11"/>
      <c r="P352" s="11"/>
      <c r="Q352" s="74"/>
      <c r="R352" s="74"/>
    </row>
    <row r="353">
      <c r="A353" s="82"/>
      <c r="B353" s="82"/>
      <c r="C353" s="83"/>
      <c r="D353" s="82"/>
      <c r="E353" s="83"/>
      <c r="F353" s="74"/>
      <c r="G353" s="74"/>
      <c r="H353" s="74"/>
      <c r="I353" s="11"/>
      <c r="J353" s="11"/>
      <c r="K353" s="11"/>
      <c r="L353" s="11"/>
      <c r="M353" s="11"/>
      <c r="N353" s="11"/>
      <c r="O353" s="11"/>
      <c r="P353" s="11"/>
      <c r="Q353" s="74"/>
      <c r="R353" s="74"/>
    </row>
    <row r="354">
      <c r="A354" s="82"/>
      <c r="B354" s="82"/>
      <c r="C354" s="83"/>
      <c r="D354" s="82"/>
      <c r="E354" s="83"/>
      <c r="F354" s="74"/>
      <c r="G354" s="74"/>
      <c r="H354" s="74"/>
      <c r="I354" s="11"/>
      <c r="J354" s="11"/>
      <c r="K354" s="11"/>
      <c r="L354" s="11"/>
      <c r="M354" s="11"/>
      <c r="N354" s="11"/>
      <c r="O354" s="11"/>
      <c r="P354" s="11"/>
      <c r="Q354" s="74"/>
      <c r="R354" s="74"/>
    </row>
    <row r="355">
      <c r="A355" s="82"/>
      <c r="B355" s="82"/>
      <c r="C355" s="83"/>
      <c r="D355" s="82"/>
      <c r="E355" s="83"/>
      <c r="F355" s="74"/>
      <c r="G355" s="74"/>
      <c r="H355" s="74"/>
      <c r="I355" s="11"/>
      <c r="J355" s="11"/>
      <c r="K355" s="11"/>
      <c r="L355" s="11"/>
      <c r="M355" s="11"/>
      <c r="N355" s="11"/>
      <c r="O355" s="11"/>
      <c r="P355" s="11"/>
      <c r="Q355" s="74"/>
      <c r="R355" s="74"/>
    </row>
    <row r="356">
      <c r="A356" s="82"/>
      <c r="B356" s="82"/>
      <c r="C356" s="83"/>
      <c r="D356" s="82"/>
      <c r="E356" s="83"/>
      <c r="F356" s="74"/>
      <c r="G356" s="74"/>
      <c r="H356" s="74"/>
      <c r="I356" s="11"/>
      <c r="J356" s="11"/>
      <c r="K356" s="11"/>
      <c r="L356" s="11"/>
      <c r="M356" s="11"/>
      <c r="N356" s="11"/>
      <c r="O356" s="11"/>
      <c r="P356" s="11"/>
      <c r="Q356" s="74"/>
      <c r="R356" s="74"/>
    </row>
    <row r="357">
      <c r="A357" s="82"/>
      <c r="B357" s="82"/>
      <c r="C357" s="83"/>
      <c r="D357" s="82"/>
      <c r="E357" s="83"/>
      <c r="F357" s="74"/>
      <c r="G357" s="74"/>
      <c r="H357" s="74"/>
      <c r="I357" s="11"/>
      <c r="J357" s="11"/>
      <c r="K357" s="11"/>
      <c r="L357" s="11"/>
      <c r="M357" s="11"/>
      <c r="N357" s="11"/>
      <c r="O357" s="11"/>
      <c r="P357" s="11"/>
      <c r="Q357" s="74"/>
      <c r="R357" s="74"/>
    </row>
    <row r="358">
      <c r="A358" s="82"/>
      <c r="B358" s="82"/>
      <c r="C358" s="83"/>
      <c r="D358" s="82"/>
      <c r="E358" s="83"/>
      <c r="F358" s="74"/>
      <c r="G358" s="74"/>
      <c r="H358" s="74"/>
      <c r="I358" s="11"/>
      <c r="J358" s="11"/>
      <c r="K358" s="11"/>
      <c r="L358" s="11"/>
      <c r="M358" s="11"/>
      <c r="N358" s="11"/>
      <c r="O358" s="11"/>
      <c r="P358" s="11"/>
      <c r="Q358" s="74"/>
      <c r="R358" s="74"/>
    </row>
    <row r="359">
      <c r="A359" s="82"/>
      <c r="B359" s="82"/>
      <c r="C359" s="83"/>
      <c r="D359" s="82"/>
      <c r="E359" s="83"/>
      <c r="F359" s="74"/>
      <c r="G359" s="74"/>
      <c r="H359" s="74"/>
      <c r="I359" s="11"/>
      <c r="J359" s="11"/>
      <c r="K359" s="11"/>
      <c r="L359" s="11"/>
      <c r="M359" s="11"/>
      <c r="N359" s="11"/>
      <c r="O359" s="11"/>
      <c r="P359" s="11"/>
      <c r="Q359" s="74"/>
      <c r="R359" s="74"/>
    </row>
    <row r="360">
      <c r="A360" s="82"/>
      <c r="B360" s="82"/>
      <c r="C360" s="83"/>
      <c r="D360" s="82"/>
      <c r="E360" s="83"/>
      <c r="F360" s="74"/>
      <c r="G360" s="74"/>
      <c r="H360" s="74"/>
      <c r="I360" s="11"/>
      <c r="J360" s="11"/>
      <c r="K360" s="11"/>
      <c r="L360" s="11"/>
      <c r="M360" s="11"/>
      <c r="N360" s="11"/>
      <c r="O360" s="11"/>
      <c r="P360" s="11"/>
      <c r="Q360" s="74"/>
      <c r="R360" s="74"/>
    </row>
    <row r="361">
      <c r="A361" s="82"/>
      <c r="B361" s="82"/>
      <c r="C361" s="83"/>
      <c r="D361" s="82"/>
      <c r="E361" s="83"/>
      <c r="F361" s="74"/>
      <c r="G361" s="74"/>
      <c r="H361" s="74"/>
      <c r="I361" s="11"/>
      <c r="J361" s="11"/>
      <c r="K361" s="11"/>
      <c r="L361" s="11"/>
      <c r="M361" s="11"/>
      <c r="N361" s="11"/>
      <c r="O361" s="11"/>
      <c r="P361" s="11"/>
      <c r="Q361" s="74"/>
      <c r="R361" s="74"/>
    </row>
    <row r="362">
      <c r="A362" s="82"/>
      <c r="B362" s="82"/>
      <c r="C362" s="83"/>
      <c r="D362" s="82"/>
      <c r="E362" s="83"/>
      <c r="F362" s="74"/>
      <c r="G362" s="74"/>
      <c r="H362" s="74"/>
      <c r="I362" s="11"/>
      <c r="J362" s="11"/>
      <c r="K362" s="11"/>
      <c r="L362" s="11"/>
      <c r="M362" s="11"/>
      <c r="N362" s="11"/>
      <c r="O362" s="11"/>
      <c r="P362" s="11"/>
      <c r="Q362" s="74"/>
      <c r="R362" s="74"/>
    </row>
    <row r="363">
      <c r="A363" s="82"/>
      <c r="B363" s="82"/>
      <c r="C363" s="83"/>
      <c r="D363" s="82"/>
      <c r="E363" s="83"/>
      <c r="F363" s="74"/>
      <c r="G363" s="74"/>
      <c r="H363" s="74"/>
      <c r="I363" s="11"/>
      <c r="J363" s="11"/>
      <c r="K363" s="11"/>
      <c r="L363" s="11"/>
      <c r="M363" s="11"/>
      <c r="N363" s="11"/>
      <c r="O363" s="11"/>
      <c r="P363" s="11"/>
      <c r="Q363" s="74"/>
      <c r="R363" s="74"/>
    </row>
    <row r="364">
      <c r="A364" s="82"/>
      <c r="B364" s="82"/>
      <c r="C364" s="83"/>
      <c r="D364" s="82"/>
      <c r="E364" s="83"/>
      <c r="F364" s="74"/>
      <c r="G364" s="74"/>
      <c r="H364" s="74"/>
      <c r="I364" s="11"/>
      <c r="J364" s="11"/>
      <c r="K364" s="11"/>
      <c r="L364" s="11"/>
      <c r="M364" s="11"/>
      <c r="N364" s="11"/>
      <c r="O364" s="11"/>
      <c r="P364" s="11"/>
      <c r="Q364" s="74"/>
      <c r="R364" s="74"/>
    </row>
    <row r="365">
      <c r="A365" s="82"/>
      <c r="B365" s="82"/>
      <c r="C365" s="83"/>
      <c r="D365" s="82"/>
      <c r="E365" s="83"/>
      <c r="F365" s="74"/>
      <c r="G365" s="74"/>
      <c r="H365" s="74"/>
      <c r="I365" s="11"/>
      <c r="J365" s="11"/>
      <c r="K365" s="11"/>
      <c r="L365" s="11"/>
      <c r="M365" s="11"/>
      <c r="N365" s="11"/>
      <c r="O365" s="11"/>
      <c r="P365" s="11"/>
      <c r="Q365" s="74"/>
      <c r="R365" s="74"/>
    </row>
    <row r="366">
      <c r="A366" s="82"/>
      <c r="B366" s="82"/>
      <c r="C366" s="83"/>
      <c r="D366" s="82"/>
      <c r="E366" s="83"/>
      <c r="F366" s="74"/>
      <c r="G366" s="74"/>
      <c r="H366" s="74"/>
      <c r="I366" s="11"/>
      <c r="J366" s="11"/>
      <c r="K366" s="11"/>
      <c r="L366" s="11"/>
      <c r="M366" s="11"/>
      <c r="N366" s="11"/>
      <c r="O366" s="11"/>
      <c r="P366" s="11"/>
      <c r="Q366" s="74"/>
      <c r="R366" s="74"/>
    </row>
    <row r="367">
      <c r="A367" s="82"/>
      <c r="B367" s="82"/>
      <c r="C367" s="83"/>
      <c r="D367" s="82"/>
      <c r="E367" s="83"/>
      <c r="F367" s="74"/>
      <c r="G367" s="74"/>
      <c r="H367" s="74"/>
      <c r="I367" s="11"/>
      <c r="J367" s="11"/>
      <c r="K367" s="11"/>
      <c r="L367" s="11"/>
      <c r="M367" s="11"/>
      <c r="N367" s="11"/>
      <c r="O367" s="11"/>
      <c r="P367" s="11"/>
      <c r="Q367" s="74"/>
      <c r="R367" s="74"/>
    </row>
    <row r="368">
      <c r="A368" s="82"/>
      <c r="B368" s="82"/>
      <c r="C368" s="83"/>
      <c r="D368" s="82"/>
      <c r="E368" s="83"/>
      <c r="F368" s="74"/>
      <c r="G368" s="74"/>
      <c r="H368" s="74"/>
      <c r="I368" s="11"/>
      <c r="J368" s="11"/>
      <c r="K368" s="11"/>
      <c r="L368" s="11"/>
      <c r="M368" s="11"/>
      <c r="N368" s="11"/>
      <c r="O368" s="11"/>
      <c r="P368" s="11"/>
      <c r="Q368" s="74"/>
      <c r="R368" s="74"/>
    </row>
    <row r="369">
      <c r="A369" s="82"/>
      <c r="B369" s="82"/>
      <c r="C369" s="83"/>
      <c r="D369" s="82"/>
      <c r="E369" s="83"/>
      <c r="F369" s="74"/>
      <c r="G369" s="74"/>
      <c r="H369" s="74"/>
      <c r="I369" s="11"/>
      <c r="J369" s="11"/>
      <c r="K369" s="11"/>
      <c r="L369" s="11"/>
      <c r="M369" s="11"/>
      <c r="N369" s="11"/>
      <c r="O369" s="11"/>
      <c r="P369" s="11"/>
      <c r="Q369" s="74"/>
      <c r="R369" s="74"/>
    </row>
    <row r="370">
      <c r="A370" s="82"/>
      <c r="B370" s="82"/>
      <c r="C370" s="83"/>
      <c r="D370" s="82"/>
      <c r="E370" s="83"/>
      <c r="F370" s="74"/>
      <c r="G370" s="74"/>
      <c r="H370" s="74"/>
      <c r="I370" s="11"/>
      <c r="J370" s="11"/>
      <c r="K370" s="11"/>
      <c r="L370" s="11"/>
      <c r="M370" s="11"/>
      <c r="N370" s="11"/>
      <c r="O370" s="11"/>
      <c r="P370" s="11"/>
      <c r="Q370" s="74"/>
      <c r="R370" s="74"/>
    </row>
    <row r="371">
      <c r="A371" s="82"/>
      <c r="B371" s="82"/>
      <c r="C371" s="83"/>
      <c r="D371" s="82"/>
      <c r="E371" s="83"/>
      <c r="F371" s="74"/>
      <c r="G371" s="74"/>
      <c r="H371" s="74"/>
      <c r="I371" s="11"/>
      <c r="J371" s="11"/>
      <c r="K371" s="11"/>
      <c r="L371" s="11"/>
      <c r="M371" s="11"/>
      <c r="N371" s="11"/>
      <c r="O371" s="11"/>
      <c r="P371" s="11"/>
      <c r="Q371" s="74"/>
      <c r="R371" s="74"/>
    </row>
    <row r="372">
      <c r="A372" s="82"/>
      <c r="B372" s="82"/>
      <c r="C372" s="83"/>
      <c r="D372" s="82"/>
      <c r="E372" s="83"/>
      <c r="F372" s="74"/>
      <c r="G372" s="74"/>
      <c r="H372" s="74"/>
      <c r="I372" s="11"/>
      <c r="J372" s="11"/>
      <c r="K372" s="11"/>
      <c r="L372" s="11"/>
      <c r="M372" s="11"/>
      <c r="N372" s="11"/>
      <c r="O372" s="11"/>
      <c r="P372" s="11"/>
      <c r="Q372" s="74"/>
      <c r="R372" s="74"/>
    </row>
    <row r="373">
      <c r="A373" s="82"/>
      <c r="B373" s="82"/>
      <c r="C373" s="83"/>
      <c r="D373" s="82"/>
      <c r="E373" s="83"/>
      <c r="F373" s="74"/>
      <c r="G373" s="74"/>
      <c r="H373" s="74"/>
      <c r="I373" s="11"/>
      <c r="J373" s="11"/>
      <c r="K373" s="11"/>
      <c r="L373" s="11"/>
      <c r="M373" s="11"/>
      <c r="N373" s="11"/>
      <c r="O373" s="11"/>
      <c r="P373" s="11"/>
      <c r="Q373" s="74"/>
      <c r="R373" s="74"/>
    </row>
    <row r="374">
      <c r="A374" s="82"/>
      <c r="B374" s="82"/>
      <c r="C374" s="83"/>
      <c r="D374" s="82"/>
      <c r="E374" s="83"/>
      <c r="F374" s="74"/>
      <c r="G374" s="74"/>
      <c r="H374" s="74"/>
      <c r="I374" s="11"/>
      <c r="J374" s="11"/>
      <c r="K374" s="11"/>
      <c r="L374" s="11"/>
      <c r="M374" s="11"/>
      <c r="N374" s="11"/>
      <c r="O374" s="11"/>
      <c r="P374" s="11"/>
      <c r="Q374" s="74"/>
      <c r="R374" s="74"/>
    </row>
    <row r="375">
      <c r="A375" s="82"/>
      <c r="B375" s="82"/>
      <c r="C375" s="83"/>
      <c r="D375" s="82"/>
      <c r="E375" s="83"/>
      <c r="F375" s="74"/>
      <c r="G375" s="74"/>
      <c r="H375" s="74"/>
      <c r="I375" s="11"/>
      <c r="J375" s="11"/>
      <c r="K375" s="11"/>
      <c r="L375" s="11"/>
      <c r="M375" s="11"/>
      <c r="N375" s="11"/>
      <c r="O375" s="11"/>
      <c r="P375" s="11"/>
      <c r="Q375" s="74"/>
      <c r="R375" s="74"/>
    </row>
    <row r="376">
      <c r="A376" s="82"/>
      <c r="B376" s="82"/>
      <c r="C376" s="83"/>
      <c r="D376" s="82"/>
      <c r="E376" s="83"/>
      <c r="F376" s="74"/>
      <c r="G376" s="74"/>
      <c r="H376" s="74"/>
      <c r="I376" s="11"/>
      <c r="J376" s="11"/>
      <c r="K376" s="11"/>
      <c r="L376" s="11"/>
      <c r="M376" s="11"/>
      <c r="N376" s="11"/>
      <c r="O376" s="11"/>
      <c r="P376" s="11"/>
      <c r="Q376" s="74"/>
      <c r="R376" s="74"/>
    </row>
    <row r="377">
      <c r="A377" s="82"/>
      <c r="B377" s="82"/>
      <c r="C377" s="83"/>
      <c r="D377" s="82"/>
      <c r="E377" s="83"/>
      <c r="F377" s="74"/>
      <c r="G377" s="74"/>
      <c r="H377" s="74"/>
      <c r="I377" s="11"/>
      <c r="J377" s="11"/>
      <c r="K377" s="11"/>
      <c r="L377" s="11"/>
      <c r="M377" s="11"/>
      <c r="N377" s="11"/>
      <c r="O377" s="11"/>
      <c r="P377" s="11"/>
      <c r="Q377" s="74"/>
      <c r="R377" s="74"/>
    </row>
    <row r="378">
      <c r="A378" s="82"/>
      <c r="B378" s="82"/>
      <c r="C378" s="83"/>
      <c r="D378" s="82"/>
      <c r="E378" s="83"/>
      <c r="F378" s="74"/>
      <c r="G378" s="74"/>
      <c r="H378" s="74"/>
      <c r="I378" s="11"/>
      <c r="J378" s="11"/>
      <c r="K378" s="11"/>
      <c r="L378" s="11"/>
      <c r="M378" s="11"/>
      <c r="N378" s="11"/>
      <c r="O378" s="11"/>
      <c r="P378" s="11"/>
      <c r="Q378" s="74"/>
      <c r="R378" s="74"/>
    </row>
    <row r="379">
      <c r="A379" s="82"/>
      <c r="B379" s="82"/>
      <c r="C379" s="83"/>
      <c r="D379" s="82"/>
      <c r="E379" s="83"/>
      <c r="F379" s="74"/>
      <c r="G379" s="74"/>
      <c r="H379" s="74"/>
      <c r="I379" s="11"/>
      <c r="J379" s="11"/>
      <c r="K379" s="11"/>
      <c r="L379" s="11"/>
      <c r="M379" s="11"/>
      <c r="N379" s="11"/>
      <c r="O379" s="11"/>
      <c r="P379" s="11"/>
      <c r="Q379" s="74"/>
      <c r="R379" s="74"/>
    </row>
    <row r="380">
      <c r="A380" s="82"/>
      <c r="B380" s="82"/>
      <c r="C380" s="83"/>
      <c r="D380" s="82"/>
      <c r="E380" s="83"/>
      <c r="F380" s="74"/>
      <c r="G380" s="74"/>
      <c r="H380" s="74"/>
      <c r="I380" s="11"/>
      <c r="J380" s="11"/>
      <c r="K380" s="11"/>
      <c r="L380" s="11"/>
      <c r="M380" s="11"/>
      <c r="N380" s="11"/>
      <c r="O380" s="11"/>
      <c r="P380" s="11"/>
      <c r="Q380" s="74"/>
      <c r="R380" s="74"/>
    </row>
    <row r="381">
      <c r="A381" s="82"/>
      <c r="B381" s="82"/>
      <c r="C381" s="83"/>
      <c r="D381" s="82"/>
      <c r="E381" s="83"/>
      <c r="F381" s="74"/>
      <c r="G381" s="74"/>
      <c r="H381" s="74"/>
      <c r="I381" s="11"/>
      <c r="J381" s="11"/>
      <c r="K381" s="11"/>
      <c r="L381" s="11"/>
      <c r="M381" s="11"/>
      <c r="N381" s="11"/>
      <c r="O381" s="11"/>
      <c r="P381" s="11"/>
      <c r="Q381" s="74"/>
      <c r="R381" s="74"/>
    </row>
    <row r="382">
      <c r="A382" s="82"/>
      <c r="B382" s="82"/>
      <c r="C382" s="83"/>
      <c r="D382" s="82"/>
      <c r="E382" s="83"/>
      <c r="F382" s="74"/>
      <c r="G382" s="74"/>
      <c r="H382" s="74"/>
      <c r="I382" s="11"/>
      <c r="J382" s="11"/>
      <c r="K382" s="11"/>
      <c r="L382" s="11"/>
      <c r="M382" s="11"/>
      <c r="N382" s="11"/>
      <c r="O382" s="11"/>
      <c r="P382" s="11"/>
      <c r="Q382" s="74"/>
      <c r="R382" s="74"/>
    </row>
    <row r="383">
      <c r="A383" s="82"/>
      <c r="B383" s="82"/>
      <c r="C383" s="83"/>
      <c r="D383" s="82"/>
      <c r="E383" s="83"/>
      <c r="F383" s="74"/>
      <c r="G383" s="74"/>
      <c r="H383" s="74"/>
      <c r="I383" s="11"/>
      <c r="J383" s="11"/>
      <c r="K383" s="11"/>
      <c r="L383" s="11"/>
      <c r="M383" s="11"/>
      <c r="N383" s="11"/>
      <c r="O383" s="11"/>
      <c r="P383" s="11"/>
      <c r="Q383" s="74"/>
      <c r="R383" s="74"/>
    </row>
    <row r="384">
      <c r="A384" s="82"/>
      <c r="B384" s="82"/>
      <c r="C384" s="83"/>
      <c r="D384" s="82"/>
      <c r="E384" s="83"/>
      <c r="F384" s="74"/>
      <c r="G384" s="74"/>
      <c r="H384" s="74"/>
      <c r="I384" s="11"/>
      <c r="J384" s="11"/>
      <c r="K384" s="11"/>
      <c r="L384" s="11"/>
      <c r="M384" s="11"/>
      <c r="N384" s="11"/>
      <c r="O384" s="11"/>
      <c r="P384" s="11"/>
      <c r="Q384" s="74"/>
      <c r="R384" s="74"/>
    </row>
    <row r="385">
      <c r="A385" s="82"/>
      <c r="B385" s="82"/>
      <c r="C385" s="83"/>
      <c r="D385" s="82"/>
      <c r="E385" s="83"/>
      <c r="F385" s="74"/>
      <c r="G385" s="74"/>
      <c r="H385" s="74"/>
      <c r="I385" s="11"/>
      <c r="J385" s="11"/>
      <c r="K385" s="11"/>
      <c r="L385" s="11"/>
      <c r="M385" s="11"/>
      <c r="N385" s="11"/>
      <c r="O385" s="11"/>
      <c r="P385" s="11"/>
      <c r="Q385" s="74"/>
      <c r="R385" s="74"/>
    </row>
    <row r="386">
      <c r="A386" s="82"/>
      <c r="B386" s="82"/>
      <c r="C386" s="83"/>
      <c r="D386" s="82"/>
      <c r="E386" s="83"/>
      <c r="F386" s="74"/>
      <c r="G386" s="74"/>
      <c r="H386" s="74"/>
      <c r="I386" s="11"/>
      <c r="J386" s="11"/>
      <c r="K386" s="11"/>
      <c r="L386" s="11"/>
      <c r="M386" s="11"/>
      <c r="N386" s="11"/>
      <c r="O386" s="11"/>
      <c r="P386" s="11"/>
      <c r="Q386" s="74"/>
      <c r="R386" s="74"/>
    </row>
    <row r="387">
      <c r="A387" s="82"/>
      <c r="B387" s="82"/>
      <c r="C387" s="83"/>
      <c r="D387" s="82"/>
      <c r="E387" s="83"/>
      <c r="F387" s="74"/>
      <c r="G387" s="74"/>
      <c r="H387" s="74"/>
      <c r="I387" s="11"/>
      <c r="J387" s="11"/>
      <c r="K387" s="11"/>
      <c r="L387" s="11"/>
      <c r="M387" s="11"/>
      <c r="N387" s="11"/>
      <c r="O387" s="11"/>
      <c r="P387" s="11"/>
      <c r="Q387" s="74"/>
      <c r="R387" s="74"/>
    </row>
    <row r="388">
      <c r="A388" s="82"/>
      <c r="B388" s="82"/>
      <c r="C388" s="83"/>
      <c r="D388" s="82"/>
      <c r="E388" s="83"/>
      <c r="F388" s="74"/>
      <c r="G388" s="74"/>
      <c r="H388" s="74"/>
      <c r="I388" s="11"/>
      <c r="J388" s="11"/>
      <c r="K388" s="11"/>
      <c r="L388" s="11"/>
      <c r="M388" s="11"/>
      <c r="N388" s="11"/>
      <c r="O388" s="11"/>
      <c r="P388" s="11"/>
      <c r="Q388" s="74"/>
      <c r="R388" s="74"/>
    </row>
    <row r="389">
      <c r="A389" s="82"/>
      <c r="B389" s="82"/>
      <c r="C389" s="83"/>
      <c r="D389" s="82"/>
      <c r="E389" s="83"/>
      <c r="F389" s="74"/>
      <c r="G389" s="74"/>
      <c r="H389" s="74"/>
      <c r="I389" s="11"/>
      <c r="J389" s="11"/>
      <c r="K389" s="11"/>
      <c r="L389" s="11"/>
      <c r="M389" s="11"/>
      <c r="N389" s="11"/>
      <c r="O389" s="11"/>
      <c r="P389" s="11"/>
      <c r="Q389" s="74"/>
      <c r="R389" s="74"/>
    </row>
    <row r="390">
      <c r="A390" s="82"/>
      <c r="B390" s="82"/>
      <c r="C390" s="83"/>
      <c r="D390" s="82"/>
      <c r="E390" s="83"/>
      <c r="F390" s="74"/>
      <c r="G390" s="74"/>
      <c r="H390" s="74"/>
      <c r="I390" s="11"/>
      <c r="J390" s="11"/>
      <c r="K390" s="11"/>
      <c r="L390" s="11"/>
      <c r="M390" s="11"/>
      <c r="N390" s="11"/>
      <c r="O390" s="11"/>
      <c r="P390" s="11"/>
      <c r="Q390" s="74"/>
      <c r="R390" s="74"/>
    </row>
    <row r="391">
      <c r="A391" s="82"/>
      <c r="B391" s="82"/>
      <c r="C391" s="83"/>
      <c r="D391" s="82"/>
      <c r="E391" s="83"/>
      <c r="F391" s="74"/>
      <c r="G391" s="74"/>
      <c r="H391" s="74"/>
      <c r="I391" s="11"/>
      <c r="J391" s="11"/>
      <c r="K391" s="11"/>
      <c r="L391" s="11"/>
      <c r="M391" s="11"/>
      <c r="N391" s="11"/>
      <c r="O391" s="11"/>
      <c r="P391" s="11"/>
      <c r="Q391" s="74"/>
      <c r="R391" s="74"/>
    </row>
    <row r="392">
      <c r="A392" s="82"/>
      <c r="B392" s="82"/>
      <c r="C392" s="83"/>
      <c r="D392" s="82"/>
      <c r="E392" s="83"/>
      <c r="F392" s="74"/>
      <c r="G392" s="74"/>
      <c r="H392" s="74"/>
      <c r="I392" s="11"/>
      <c r="J392" s="11"/>
      <c r="K392" s="11"/>
      <c r="L392" s="11"/>
      <c r="M392" s="11"/>
      <c r="N392" s="11"/>
      <c r="O392" s="11"/>
      <c r="P392" s="11"/>
      <c r="Q392" s="74"/>
      <c r="R392" s="74"/>
    </row>
    <row r="393">
      <c r="A393" s="82"/>
      <c r="B393" s="82"/>
      <c r="C393" s="83"/>
      <c r="D393" s="82"/>
      <c r="E393" s="83"/>
      <c r="F393" s="74"/>
      <c r="G393" s="74"/>
      <c r="H393" s="74"/>
      <c r="I393" s="11"/>
      <c r="J393" s="11"/>
      <c r="K393" s="11"/>
      <c r="L393" s="11"/>
      <c r="M393" s="11"/>
      <c r="N393" s="11"/>
      <c r="O393" s="11"/>
      <c r="P393" s="11"/>
      <c r="Q393" s="74"/>
      <c r="R393" s="74"/>
    </row>
    <row r="394">
      <c r="A394" s="82"/>
      <c r="B394" s="82"/>
      <c r="C394" s="83"/>
      <c r="D394" s="82"/>
      <c r="E394" s="83"/>
      <c r="F394" s="74"/>
      <c r="G394" s="74"/>
      <c r="H394" s="74"/>
      <c r="I394" s="11"/>
      <c r="J394" s="11"/>
      <c r="K394" s="11"/>
      <c r="L394" s="11"/>
      <c r="M394" s="11"/>
      <c r="N394" s="11"/>
      <c r="O394" s="11"/>
      <c r="P394" s="11"/>
      <c r="Q394" s="74"/>
      <c r="R394" s="74"/>
    </row>
    <row r="395">
      <c r="A395" s="82"/>
      <c r="B395" s="82"/>
      <c r="C395" s="83"/>
      <c r="D395" s="82"/>
      <c r="E395" s="83"/>
      <c r="F395" s="74"/>
      <c r="G395" s="74"/>
      <c r="H395" s="74"/>
      <c r="I395" s="11"/>
      <c r="J395" s="11"/>
      <c r="K395" s="11"/>
      <c r="L395" s="11"/>
      <c r="M395" s="11"/>
      <c r="N395" s="11"/>
      <c r="O395" s="11"/>
      <c r="P395" s="11"/>
      <c r="Q395" s="74"/>
      <c r="R395" s="74"/>
    </row>
    <row r="396">
      <c r="A396" s="82"/>
      <c r="B396" s="82"/>
      <c r="C396" s="83"/>
      <c r="D396" s="82"/>
      <c r="E396" s="83"/>
      <c r="F396" s="74"/>
      <c r="G396" s="74"/>
      <c r="H396" s="74"/>
      <c r="I396" s="11"/>
      <c r="J396" s="11"/>
      <c r="K396" s="11"/>
      <c r="L396" s="11"/>
      <c r="M396" s="11"/>
      <c r="N396" s="11"/>
      <c r="O396" s="11"/>
      <c r="P396" s="11"/>
      <c r="Q396" s="74"/>
      <c r="R396" s="74"/>
    </row>
    <row r="397">
      <c r="A397" s="82"/>
      <c r="B397" s="82"/>
      <c r="C397" s="83"/>
      <c r="D397" s="82"/>
      <c r="E397" s="83"/>
      <c r="F397" s="74"/>
      <c r="G397" s="74"/>
      <c r="H397" s="74"/>
      <c r="I397" s="11"/>
      <c r="J397" s="11"/>
      <c r="K397" s="11"/>
      <c r="L397" s="11"/>
      <c r="M397" s="11"/>
      <c r="N397" s="11"/>
      <c r="O397" s="11"/>
      <c r="P397" s="11"/>
      <c r="Q397" s="74"/>
      <c r="R397" s="74"/>
    </row>
    <row r="398">
      <c r="A398" s="82"/>
      <c r="B398" s="82"/>
      <c r="C398" s="83"/>
      <c r="D398" s="82"/>
      <c r="E398" s="83"/>
      <c r="F398" s="74"/>
      <c r="G398" s="74"/>
      <c r="H398" s="74"/>
      <c r="I398" s="11"/>
      <c r="J398" s="11"/>
      <c r="K398" s="11"/>
      <c r="L398" s="11"/>
      <c r="M398" s="11"/>
      <c r="N398" s="11"/>
      <c r="O398" s="11"/>
      <c r="P398" s="11"/>
      <c r="Q398" s="74"/>
      <c r="R398" s="74"/>
    </row>
    <row r="399">
      <c r="A399" s="82"/>
      <c r="B399" s="82"/>
      <c r="C399" s="83"/>
      <c r="D399" s="82"/>
      <c r="E399" s="83"/>
      <c r="F399" s="74"/>
      <c r="G399" s="74"/>
      <c r="H399" s="74"/>
      <c r="I399" s="11"/>
      <c r="J399" s="11"/>
      <c r="K399" s="11"/>
      <c r="L399" s="11"/>
      <c r="M399" s="11"/>
      <c r="N399" s="11"/>
      <c r="O399" s="11"/>
      <c r="P399" s="11"/>
      <c r="Q399" s="74"/>
      <c r="R399" s="74"/>
    </row>
    <row r="400">
      <c r="A400" s="82"/>
      <c r="B400" s="82"/>
      <c r="C400" s="83"/>
      <c r="D400" s="82"/>
      <c r="E400" s="83"/>
      <c r="F400" s="74"/>
      <c r="G400" s="74"/>
      <c r="H400" s="74"/>
      <c r="I400" s="11"/>
      <c r="J400" s="11"/>
      <c r="K400" s="11"/>
      <c r="L400" s="11"/>
      <c r="M400" s="11"/>
      <c r="N400" s="11"/>
      <c r="O400" s="11"/>
      <c r="P400" s="11"/>
      <c r="Q400" s="74"/>
      <c r="R400" s="74"/>
    </row>
    <row r="401">
      <c r="A401" s="82"/>
      <c r="B401" s="82"/>
      <c r="C401" s="83"/>
      <c r="D401" s="82"/>
      <c r="E401" s="83"/>
      <c r="F401" s="74"/>
      <c r="G401" s="74"/>
      <c r="H401" s="74"/>
      <c r="I401" s="11"/>
      <c r="J401" s="11"/>
      <c r="K401" s="11"/>
      <c r="L401" s="11"/>
      <c r="M401" s="11"/>
      <c r="N401" s="11"/>
      <c r="O401" s="11"/>
      <c r="P401" s="11"/>
      <c r="Q401" s="74"/>
      <c r="R401" s="74"/>
    </row>
    <row r="402">
      <c r="A402" s="82"/>
      <c r="B402" s="82"/>
      <c r="C402" s="83"/>
      <c r="D402" s="82"/>
      <c r="E402" s="83"/>
      <c r="F402" s="74"/>
      <c r="G402" s="74"/>
      <c r="H402" s="74"/>
      <c r="I402" s="11"/>
      <c r="J402" s="11"/>
      <c r="K402" s="11"/>
      <c r="L402" s="11"/>
      <c r="M402" s="11"/>
      <c r="N402" s="11"/>
      <c r="O402" s="11"/>
      <c r="P402" s="11"/>
      <c r="Q402" s="74"/>
      <c r="R402" s="74"/>
    </row>
    <row r="403">
      <c r="A403" s="82"/>
      <c r="B403" s="82"/>
      <c r="C403" s="83"/>
      <c r="D403" s="82"/>
      <c r="E403" s="83"/>
      <c r="F403" s="74"/>
      <c r="G403" s="74"/>
      <c r="H403" s="74"/>
      <c r="I403" s="11"/>
      <c r="J403" s="11"/>
      <c r="K403" s="11"/>
      <c r="L403" s="11"/>
      <c r="M403" s="11"/>
      <c r="N403" s="11"/>
      <c r="O403" s="11"/>
      <c r="P403" s="11"/>
      <c r="Q403" s="74"/>
      <c r="R403" s="74"/>
    </row>
    <row r="404">
      <c r="A404" s="82"/>
      <c r="B404" s="82"/>
      <c r="C404" s="83"/>
      <c r="D404" s="82"/>
      <c r="E404" s="83"/>
      <c r="F404" s="74"/>
      <c r="G404" s="74"/>
      <c r="H404" s="74"/>
      <c r="I404" s="11"/>
      <c r="J404" s="11"/>
      <c r="K404" s="11"/>
      <c r="L404" s="11"/>
      <c r="M404" s="11"/>
      <c r="N404" s="11"/>
      <c r="O404" s="11"/>
      <c r="P404" s="11"/>
      <c r="Q404" s="74"/>
      <c r="R404" s="74"/>
    </row>
    <row r="405">
      <c r="A405" s="82"/>
      <c r="B405" s="82"/>
      <c r="C405" s="83"/>
      <c r="D405" s="82"/>
      <c r="E405" s="83"/>
      <c r="F405" s="74"/>
      <c r="G405" s="74"/>
      <c r="H405" s="74"/>
      <c r="I405" s="11"/>
      <c r="J405" s="11"/>
      <c r="K405" s="11"/>
      <c r="L405" s="11"/>
      <c r="M405" s="11"/>
      <c r="N405" s="11"/>
      <c r="O405" s="11"/>
      <c r="P405" s="11"/>
      <c r="Q405" s="74"/>
      <c r="R405" s="74"/>
    </row>
    <row r="406">
      <c r="A406" s="82"/>
      <c r="B406" s="82"/>
      <c r="C406" s="83"/>
      <c r="D406" s="82"/>
      <c r="E406" s="83"/>
      <c r="F406" s="74"/>
      <c r="G406" s="74"/>
      <c r="H406" s="74"/>
      <c r="I406" s="11"/>
      <c r="J406" s="11"/>
      <c r="K406" s="11"/>
      <c r="L406" s="11"/>
      <c r="M406" s="11"/>
      <c r="N406" s="11"/>
      <c r="O406" s="11"/>
      <c r="P406" s="11"/>
      <c r="Q406" s="74"/>
      <c r="R406" s="74"/>
    </row>
    <row r="407">
      <c r="A407" s="82"/>
      <c r="B407" s="82"/>
      <c r="C407" s="83"/>
      <c r="D407" s="82"/>
      <c r="E407" s="83"/>
      <c r="F407" s="74"/>
      <c r="G407" s="74"/>
      <c r="H407" s="74"/>
      <c r="I407" s="11"/>
      <c r="J407" s="11"/>
      <c r="K407" s="11"/>
      <c r="L407" s="11"/>
      <c r="M407" s="11"/>
      <c r="N407" s="11"/>
      <c r="O407" s="11"/>
      <c r="P407" s="11"/>
      <c r="Q407" s="74"/>
      <c r="R407" s="74"/>
    </row>
    <row r="408">
      <c r="A408" s="82"/>
      <c r="B408" s="82"/>
      <c r="C408" s="83"/>
      <c r="D408" s="82"/>
      <c r="E408" s="83"/>
      <c r="F408" s="74"/>
      <c r="G408" s="74"/>
      <c r="H408" s="74"/>
      <c r="I408" s="11"/>
      <c r="J408" s="11"/>
      <c r="K408" s="11"/>
      <c r="L408" s="11"/>
      <c r="M408" s="11"/>
      <c r="N408" s="11"/>
      <c r="O408" s="11"/>
      <c r="P408" s="11"/>
      <c r="Q408" s="74"/>
      <c r="R408" s="74"/>
    </row>
    <row r="409">
      <c r="A409" s="82"/>
      <c r="B409" s="82"/>
      <c r="C409" s="83"/>
      <c r="D409" s="82"/>
      <c r="E409" s="83"/>
      <c r="F409" s="74"/>
      <c r="G409" s="74"/>
      <c r="H409" s="74"/>
      <c r="I409" s="11"/>
      <c r="J409" s="11"/>
      <c r="K409" s="11"/>
      <c r="L409" s="11"/>
      <c r="M409" s="11"/>
      <c r="N409" s="11"/>
      <c r="O409" s="11"/>
      <c r="P409" s="11"/>
      <c r="Q409" s="74"/>
      <c r="R409" s="74"/>
    </row>
    <row r="410">
      <c r="A410" s="82"/>
      <c r="B410" s="82"/>
      <c r="C410" s="83"/>
      <c r="D410" s="82"/>
      <c r="E410" s="83"/>
      <c r="F410" s="74"/>
      <c r="G410" s="74"/>
      <c r="H410" s="74"/>
      <c r="I410" s="11"/>
      <c r="J410" s="11"/>
      <c r="K410" s="11"/>
      <c r="L410" s="11"/>
      <c r="M410" s="11"/>
      <c r="N410" s="11"/>
      <c r="O410" s="11"/>
      <c r="P410" s="11"/>
      <c r="Q410" s="74"/>
      <c r="R410" s="74"/>
    </row>
    <row r="411">
      <c r="A411" s="82"/>
      <c r="B411" s="82"/>
      <c r="C411" s="83"/>
      <c r="D411" s="82"/>
      <c r="E411" s="83"/>
      <c r="F411" s="74"/>
      <c r="G411" s="74"/>
      <c r="H411" s="74"/>
      <c r="I411" s="11"/>
      <c r="J411" s="11"/>
      <c r="K411" s="11"/>
      <c r="L411" s="11"/>
      <c r="M411" s="11"/>
      <c r="N411" s="11"/>
      <c r="O411" s="11"/>
      <c r="P411" s="11"/>
      <c r="Q411" s="74"/>
      <c r="R411" s="74"/>
    </row>
    <row r="412">
      <c r="A412" s="82"/>
      <c r="B412" s="82"/>
      <c r="C412" s="83"/>
      <c r="D412" s="82"/>
      <c r="E412" s="83"/>
      <c r="F412" s="74"/>
      <c r="G412" s="74"/>
      <c r="H412" s="74"/>
      <c r="I412" s="11"/>
      <c r="J412" s="11"/>
      <c r="K412" s="11"/>
      <c r="L412" s="11"/>
      <c r="M412" s="11"/>
      <c r="N412" s="11"/>
      <c r="O412" s="11"/>
      <c r="P412" s="11"/>
      <c r="Q412" s="74"/>
      <c r="R412" s="74"/>
    </row>
    <row r="413">
      <c r="A413" s="82"/>
      <c r="B413" s="82"/>
      <c r="C413" s="83"/>
      <c r="D413" s="82"/>
      <c r="E413" s="83"/>
      <c r="F413" s="74"/>
      <c r="G413" s="74"/>
      <c r="H413" s="74"/>
      <c r="I413" s="11"/>
      <c r="J413" s="11"/>
      <c r="K413" s="11"/>
      <c r="L413" s="11"/>
      <c r="M413" s="11"/>
      <c r="N413" s="11"/>
      <c r="O413" s="11"/>
      <c r="P413" s="11"/>
      <c r="Q413" s="74"/>
      <c r="R413" s="74"/>
    </row>
    <row r="414">
      <c r="A414" s="82"/>
      <c r="B414" s="82"/>
      <c r="C414" s="83"/>
      <c r="D414" s="82"/>
      <c r="E414" s="83"/>
      <c r="F414" s="74"/>
      <c r="G414" s="74"/>
      <c r="H414" s="74"/>
      <c r="I414" s="11"/>
      <c r="J414" s="11"/>
      <c r="K414" s="11"/>
      <c r="L414" s="11"/>
      <c r="M414" s="11"/>
      <c r="N414" s="11"/>
      <c r="O414" s="11"/>
      <c r="P414" s="11"/>
      <c r="Q414" s="74"/>
      <c r="R414" s="74"/>
    </row>
    <row r="415">
      <c r="A415" s="82"/>
      <c r="B415" s="82"/>
      <c r="C415" s="83"/>
      <c r="D415" s="82"/>
      <c r="E415" s="83"/>
      <c r="F415" s="74"/>
      <c r="G415" s="74"/>
      <c r="H415" s="74"/>
      <c r="I415" s="11"/>
      <c r="J415" s="11"/>
      <c r="K415" s="11"/>
      <c r="L415" s="11"/>
      <c r="M415" s="11"/>
      <c r="N415" s="11"/>
      <c r="O415" s="11"/>
      <c r="P415" s="11"/>
      <c r="Q415" s="74"/>
      <c r="R415" s="74"/>
    </row>
    <row r="416">
      <c r="A416" s="82"/>
      <c r="B416" s="82"/>
      <c r="C416" s="83"/>
      <c r="D416" s="82"/>
      <c r="E416" s="83"/>
      <c r="F416" s="74"/>
      <c r="G416" s="74"/>
      <c r="H416" s="74"/>
      <c r="I416" s="11"/>
      <c r="J416" s="11"/>
      <c r="K416" s="11"/>
      <c r="L416" s="11"/>
      <c r="M416" s="11"/>
      <c r="N416" s="11"/>
      <c r="O416" s="11"/>
      <c r="P416" s="11"/>
      <c r="Q416" s="74"/>
      <c r="R416" s="74"/>
    </row>
    <row r="417">
      <c r="A417" s="82"/>
      <c r="B417" s="82"/>
      <c r="C417" s="83"/>
      <c r="D417" s="82"/>
      <c r="E417" s="83"/>
      <c r="F417" s="74"/>
      <c r="G417" s="74"/>
      <c r="H417" s="74"/>
      <c r="I417" s="11"/>
      <c r="J417" s="11"/>
      <c r="K417" s="11"/>
      <c r="L417" s="11"/>
      <c r="M417" s="11"/>
      <c r="N417" s="11"/>
      <c r="O417" s="11"/>
      <c r="P417" s="11"/>
      <c r="Q417" s="74"/>
      <c r="R417" s="74"/>
    </row>
    <row r="418">
      <c r="A418" s="82"/>
      <c r="B418" s="82"/>
      <c r="C418" s="83"/>
      <c r="D418" s="82"/>
      <c r="E418" s="83"/>
      <c r="F418" s="74"/>
      <c r="G418" s="74"/>
      <c r="H418" s="74"/>
      <c r="I418" s="11"/>
      <c r="J418" s="11"/>
      <c r="K418" s="11"/>
      <c r="L418" s="11"/>
      <c r="M418" s="11"/>
      <c r="N418" s="11"/>
      <c r="O418" s="11"/>
      <c r="P418" s="11"/>
      <c r="Q418" s="74"/>
      <c r="R418" s="74"/>
    </row>
    <row r="419">
      <c r="A419" s="82"/>
      <c r="B419" s="82"/>
      <c r="C419" s="83"/>
      <c r="D419" s="82"/>
      <c r="E419" s="83"/>
      <c r="F419" s="74"/>
      <c r="G419" s="74"/>
      <c r="H419" s="74"/>
      <c r="I419" s="11"/>
      <c r="J419" s="11"/>
      <c r="K419" s="11"/>
      <c r="L419" s="11"/>
      <c r="M419" s="11"/>
      <c r="N419" s="11"/>
      <c r="O419" s="11"/>
      <c r="P419" s="11"/>
      <c r="Q419" s="74"/>
      <c r="R419" s="74"/>
    </row>
    <row r="420">
      <c r="A420" s="82"/>
      <c r="B420" s="82"/>
      <c r="C420" s="83"/>
      <c r="D420" s="82"/>
      <c r="E420" s="83"/>
      <c r="F420" s="74"/>
      <c r="G420" s="74"/>
      <c r="H420" s="74"/>
      <c r="I420" s="11"/>
      <c r="J420" s="11"/>
      <c r="K420" s="11"/>
      <c r="L420" s="11"/>
      <c r="M420" s="11"/>
      <c r="N420" s="11"/>
      <c r="O420" s="11"/>
      <c r="P420" s="11"/>
      <c r="Q420" s="74"/>
      <c r="R420" s="74"/>
    </row>
    <row r="421">
      <c r="A421" s="82"/>
      <c r="B421" s="82"/>
      <c r="C421" s="83"/>
      <c r="D421" s="82"/>
      <c r="E421" s="83"/>
      <c r="F421" s="74"/>
      <c r="G421" s="74"/>
      <c r="H421" s="74"/>
      <c r="I421" s="11"/>
      <c r="J421" s="11"/>
      <c r="K421" s="11"/>
      <c r="L421" s="11"/>
      <c r="M421" s="11"/>
      <c r="N421" s="11"/>
      <c r="O421" s="11"/>
      <c r="P421" s="11"/>
      <c r="Q421" s="74"/>
      <c r="R421" s="74"/>
    </row>
    <row r="422">
      <c r="A422" s="82"/>
      <c r="B422" s="82"/>
      <c r="C422" s="83"/>
      <c r="D422" s="82"/>
      <c r="E422" s="83"/>
      <c r="F422" s="74"/>
      <c r="G422" s="74"/>
      <c r="H422" s="74"/>
      <c r="I422" s="11"/>
      <c r="J422" s="11"/>
      <c r="K422" s="11"/>
      <c r="L422" s="11"/>
      <c r="M422" s="11"/>
      <c r="N422" s="11"/>
      <c r="O422" s="11"/>
      <c r="P422" s="11"/>
      <c r="Q422" s="74"/>
      <c r="R422" s="74"/>
    </row>
    <row r="423">
      <c r="A423" s="82"/>
      <c r="B423" s="82"/>
      <c r="C423" s="83"/>
      <c r="D423" s="82"/>
      <c r="E423" s="83"/>
      <c r="F423" s="74"/>
      <c r="G423" s="74"/>
      <c r="H423" s="74"/>
      <c r="I423" s="11"/>
      <c r="J423" s="11"/>
      <c r="K423" s="11"/>
      <c r="L423" s="11"/>
      <c r="M423" s="11"/>
      <c r="N423" s="11"/>
      <c r="O423" s="11"/>
      <c r="P423" s="11"/>
      <c r="Q423" s="74"/>
      <c r="R423" s="74"/>
    </row>
    <row r="424">
      <c r="A424" s="82"/>
      <c r="B424" s="82"/>
      <c r="C424" s="83"/>
      <c r="D424" s="82"/>
      <c r="E424" s="83"/>
      <c r="F424" s="74"/>
      <c r="G424" s="74"/>
      <c r="H424" s="74"/>
      <c r="I424" s="11"/>
      <c r="J424" s="11"/>
      <c r="K424" s="11"/>
      <c r="L424" s="11"/>
      <c r="M424" s="11"/>
      <c r="N424" s="11"/>
      <c r="O424" s="11"/>
      <c r="P424" s="11"/>
      <c r="Q424" s="74"/>
      <c r="R424" s="74"/>
    </row>
    <row r="425">
      <c r="A425" s="82"/>
      <c r="B425" s="82"/>
      <c r="C425" s="83"/>
      <c r="D425" s="82"/>
      <c r="E425" s="83"/>
      <c r="F425" s="74"/>
      <c r="G425" s="74"/>
      <c r="H425" s="74"/>
      <c r="I425" s="11"/>
      <c r="J425" s="11"/>
      <c r="K425" s="11"/>
      <c r="L425" s="11"/>
      <c r="M425" s="11"/>
      <c r="N425" s="11"/>
      <c r="O425" s="11"/>
      <c r="P425" s="11"/>
      <c r="Q425" s="74"/>
      <c r="R425" s="74"/>
    </row>
    <row r="426">
      <c r="A426" s="82"/>
      <c r="B426" s="82"/>
      <c r="C426" s="83"/>
      <c r="D426" s="82"/>
      <c r="E426" s="83"/>
      <c r="F426" s="74"/>
      <c r="G426" s="74"/>
      <c r="H426" s="74"/>
      <c r="I426" s="11"/>
      <c r="J426" s="11"/>
      <c r="K426" s="11"/>
      <c r="L426" s="11"/>
      <c r="M426" s="11"/>
      <c r="N426" s="11"/>
      <c r="O426" s="11"/>
      <c r="P426" s="11"/>
      <c r="Q426" s="74"/>
      <c r="R426" s="74"/>
    </row>
    <row r="427">
      <c r="A427" s="82"/>
      <c r="B427" s="82"/>
      <c r="C427" s="83"/>
      <c r="D427" s="82"/>
      <c r="E427" s="83"/>
      <c r="F427" s="74"/>
      <c r="G427" s="74"/>
      <c r="H427" s="74"/>
      <c r="I427" s="11"/>
      <c r="J427" s="11"/>
      <c r="K427" s="11"/>
      <c r="L427" s="11"/>
      <c r="M427" s="11"/>
      <c r="N427" s="11"/>
      <c r="O427" s="11"/>
      <c r="P427" s="11"/>
      <c r="Q427" s="74"/>
      <c r="R427" s="74"/>
    </row>
    <row r="428">
      <c r="A428" s="82"/>
      <c r="B428" s="82"/>
      <c r="C428" s="83"/>
      <c r="D428" s="82"/>
      <c r="E428" s="83"/>
      <c r="F428" s="74"/>
      <c r="G428" s="74"/>
      <c r="H428" s="74"/>
      <c r="I428" s="11"/>
      <c r="J428" s="11"/>
      <c r="K428" s="11"/>
      <c r="L428" s="11"/>
      <c r="M428" s="11"/>
      <c r="N428" s="11"/>
      <c r="O428" s="11"/>
      <c r="P428" s="11"/>
      <c r="Q428" s="74"/>
      <c r="R428" s="74"/>
    </row>
    <row r="429">
      <c r="A429" s="82"/>
      <c r="B429" s="82"/>
      <c r="C429" s="83"/>
      <c r="D429" s="82"/>
      <c r="E429" s="83"/>
      <c r="F429" s="74"/>
      <c r="G429" s="74"/>
      <c r="H429" s="74"/>
      <c r="I429" s="11"/>
      <c r="J429" s="11"/>
      <c r="K429" s="11"/>
      <c r="L429" s="11"/>
      <c r="M429" s="11"/>
      <c r="N429" s="11"/>
      <c r="O429" s="11"/>
      <c r="P429" s="11"/>
      <c r="Q429" s="74"/>
      <c r="R429" s="74"/>
    </row>
    <row r="430">
      <c r="A430" s="82"/>
      <c r="B430" s="82"/>
      <c r="C430" s="83"/>
      <c r="D430" s="82"/>
      <c r="E430" s="83"/>
      <c r="F430" s="74"/>
      <c r="G430" s="74"/>
      <c r="H430" s="74"/>
      <c r="I430" s="11"/>
      <c r="J430" s="11"/>
      <c r="K430" s="11"/>
      <c r="L430" s="11"/>
      <c r="M430" s="11"/>
      <c r="N430" s="11"/>
      <c r="O430" s="11"/>
      <c r="P430" s="11"/>
      <c r="Q430" s="74"/>
      <c r="R430" s="74"/>
    </row>
    <row r="431">
      <c r="A431" s="82"/>
      <c r="B431" s="82"/>
      <c r="C431" s="83"/>
      <c r="D431" s="82"/>
      <c r="E431" s="83"/>
      <c r="F431" s="74"/>
      <c r="G431" s="74"/>
      <c r="H431" s="74"/>
      <c r="I431" s="11"/>
      <c r="J431" s="11"/>
      <c r="K431" s="11"/>
      <c r="L431" s="11"/>
      <c r="M431" s="11"/>
      <c r="N431" s="11"/>
      <c r="O431" s="11"/>
      <c r="P431" s="11"/>
      <c r="Q431" s="74"/>
      <c r="R431" s="74"/>
    </row>
    <row r="432">
      <c r="A432" s="82"/>
      <c r="B432" s="82"/>
      <c r="C432" s="83"/>
      <c r="D432" s="82"/>
      <c r="E432" s="83"/>
      <c r="F432" s="74"/>
      <c r="G432" s="74"/>
      <c r="H432" s="74"/>
      <c r="I432" s="11"/>
      <c r="J432" s="11"/>
      <c r="K432" s="11"/>
      <c r="L432" s="11"/>
      <c r="M432" s="11"/>
      <c r="N432" s="11"/>
      <c r="O432" s="11"/>
      <c r="P432" s="11"/>
      <c r="Q432" s="74"/>
      <c r="R432" s="74"/>
    </row>
    <row r="433">
      <c r="A433" s="82"/>
      <c r="B433" s="82"/>
      <c r="C433" s="83"/>
      <c r="D433" s="82"/>
      <c r="E433" s="83"/>
      <c r="F433" s="74"/>
      <c r="G433" s="74"/>
      <c r="H433" s="74"/>
      <c r="I433" s="11"/>
      <c r="J433" s="11"/>
      <c r="K433" s="11"/>
      <c r="L433" s="11"/>
      <c r="M433" s="11"/>
      <c r="N433" s="11"/>
      <c r="O433" s="11"/>
      <c r="P433" s="11"/>
      <c r="Q433" s="74"/>
      <c r="R433" s="74"/>
    </row>
    <row r="434">
      <c r="A434" s="82"/>
      <c r="B434" s="82"/>
      <c r="C434" s="83"/>
      <c r="D434" s="82"/>
      <c r="E434" s="83"/>
      <c r="F434" s="74"/>
      <c r="G434" s="74"/>
      <c r="H434" s="74"/>
      <c r="I434" s="11"/>
      <c r="J434" s="11"/>
      <c r="K434" s="11"/>
      <c r="L434" s="11"/>
      <c r="M434" s="11"/>
      <c r="N434" s="11"/>
      <c r="O434" s="11"/>
      <c r="P434" s="11"/>
      <c r="Q434" s="74"/>
      <c r="R434" s="74"/>
    </row>
    <row r="435">
      <c r="A435" s="82"/>
      <c r="B435" s="82"/>
      <c r="C435" s="83"/>
      <c r="D435" s="82"/>
      <c r="E435" s="83"/>
      <c r="F435" s="74"/>
      <c r="G435" s="74"/>
      <c r="H435" s="74"/>
      <c r="I435" s="11"/>
      <c r="J435" s="11"/>
      <c r="K435" s="11"/>
      <c r="L435" s="11"/>
      <c r="M435" s="11"/>
      <c r="N435" s="11"/>
      <c r="O435" s="11"/>
      <c r="P435" s="11"/>
      <c r="Q435" s="74"/>
      <c r="R435" s="74"/>
    </row>
    <row r="436">
      <c r="A436" s="82"/>
      <c r="B436" s="82"/>
      <c r="C436" s="83"/>
      <c r="D436" s="82"/>
      <c r="E436" s="83"/>
      <c r="F436" s="74"/>
      <c r="G436" s="74"/>
      <c r="H436" s="74"/>
      <c r="I436" s="11"/>
      <c r="J436" s="11"/>
      <c r="K436" s="11"/>
      <c r="L436" s="11"/>
      <c r="M436" s="11"/>
      <c r="N436" s="11"/>
      <c r="O436" s="11"/>
      <c r="P436" s="11"/>
      <c r="Q436" s="74"/>
      <c r="R436" s="74"/>
    </row>
    <row r="437">
      <c r="A437" s="82"/>
      <c r="B437" s="82"/>
      <c r="C437" s="83"/>
      <c r="D437" s="82"/>
      <c r="E437" s="83"/>
      <c r="F437" s="74"/>
      <c r="G437" s="74"/>
      <c r="H437" s="74"/>
      <c r="I437" s="11"/>
      <c r="J437" s="11"/>
      <c r="K437" s="11"/>
      <c r="L437" s="11"/>
      <c r="M437" s="11"/>
      <c r="N437" s="11"/>
      <c r="O437" s="11"/>
      <c r="P437" s="11"/>
      <c r="Q437" s="74"/>
      <c r="R437" s="74"/>
    </row>
    <row r="438">
      <c r="A438" s="82"/>
      <c r="B438" s="82"/>
      <c r="C438" s="83"/>
      <c r="D438" s="82"/>
      <c r="E438" s="83"/>
      <c r="F438" s="74"/>
      <c r="G438" s="74"/>
      <c r="H438" s="74"/>
      <c r="I438" s="11"/>
      <c r="J438" s="11"/>
      <c r="K438" s="11"/>
      <c r="L438" s="11"/>
      <c r="M438" s="11"/>
      <c r="N438" s="11"/>
      <c r="O438" s="11"/>
      <c r="P438" s="11"/>
      <c r="Q438" s="74"/>
      <c r="R438" s="74"/>
    </row>
    <row r="439">
      <c r="A439" s="82"/>
      <c r="B439" s="82"/>
      <c r="C439" s="83"/>
      <c r="D439" s="82"/>
      <c r="E439" s="83"/>
      <c r="F439" s="74"/>
      <c r="G439" s="74"/>
      <c r="H439" s="74"/>
      <c r="I439" s="11"/>
      <c r="J439" s="11"/>
      <c r="K439" s="11"/>
      <c r="L439" s="11"/>
      <c r="M439" s="11"/>
      <c r="N439" s="11"/>
      <c r="O439" s="11"/>
      <c r="P439" s="11"/>
      <c r="Q439" s="74"/>
      <c r="R439" s="74"/>
    </row>
    <row r="440">
      <c r="A440" s="82"/>
      <c r="B440" s="82"/>
      <c r="C440" s="83"/>
      <c r="D440" s="82"/>
      <c r="E440" s="83"/>
      <c r="F440" s="74"/>
      <c r="G440" s="74"/>
      <c r="H440" s="74"/>
      <c r="I440" s="11"/>
      <c r="J440" s="11"/>
      <c r="K440" s="11"/>
      <c r="L440" s="11"/>
      <c r="M440" s="11"/>
      <c r="N440" s="11"/>
      <c r="O440" s="11"/>
      <c r="P440" s="11"/>
      <c r="Q440" s="74"/>
      <c r="R440" s="74"/>
    </row>
    <row r="441">
      <c r="A441" s="82"/>
      <c r="B441" s="82"/>
      <c r="C441" s="83"/>
      <c r="D441" s="82"/>
      <c r="E441" s="83"/>
      <c r="F441" s="74"/>
      <c r="G441" s="74"/>
      <c r="H441" s="74"/>
      <c r="I441" s="11"/>
      <c r="J441" s="11"/>
      <c r="K441" s="11"/>
      <c r="L441" s="11"/>
      <c r="M441" s="11"/>
      <c r="N441" s="11"/>
      <c r="O441" s="11"/>
      <c r="P441" s="11"/>
      <c r="Q441" s="74"/>
      <c r="R441" s="74"/>
    </row>
    <row r="442">
      <c r="A442" s="82"/>
      <c r="B442" s="82"/>
      <c r="C442" s="83"/>
      <c r="D442" s="82"/>
      <c r="E442" s="83"/>
      <c r="F442" s="74"/>
      <c r="G442" s="74"/>
      <c r="H442" s="74"/>
      <c r="I442" s="11"/>
      <c r="J442" s="11"/>
      <c r="K442" s="11"/>
      <c r="L442" s="11"/>
      <c r="M442" s="11"/>
      <c r="N442" s="11"/>
      <c r="O442" s="11"/>
      <c r="P442" s="11"/>
      <c r="Q442" s="74"/>
      <c r="R442" s="74"/>
    </row>
    <row r="443">
      <c r="A443" s="82"/>
      <c r="B443" s="82"/>
      <c r="C443" s="83"/>
      <c r="D443" s="82"/>
      <c r="E443" s="83"/>
      <c r="F443" s="74"/>
      <c r="G443" s="74"/>
      <c r="H443" s="74"/>
      <c r="I443" s="11"/>
      <c r="J443" s="11"/>
      <c r="K443" s="11"/>
      <c r="L443" s="11"/>
      <c r="M443" s="11"/>
      <c r="N443" s="11"/>
      <c r="O443" s="11"/>
      <c r="P443" s="11"/>
      <c r="Q443" s="74"/>
      <c r="R443" s="74"/>
    </row>
    <row r="444">
      <c r="A444" s="82"/>
      <c r="B444" s="82"/>
      <c r="C444" s="83"/>
      <c r="D444" s="82"/>
      <c r="E444" s="83"/>
      <c r="F444" s="74"/>
      <c r="G444" s="74"/>
      <c r="H444" s="74"/>
      <c r="I444" s="11"/>
      <c r="J444" s="11"/>
      <c r="K444" s="11"/>
      <c r="L444" s="11"/>
      <c r="M444" s="11"/>
      <c r="N444" s="11"/>
      <c r="O444" s="11"/>
      <c r="P444" s="11"/>
      <c r="Q444" s="74"/>
      <c r="R444" s="74"/>
    </row>
    <row r="445">
      <c r="A445" s="82"/>
      <c r="B445" s="82"/>
      <c r="C445" s="83"/>
      <c r="D445" s="82"/>
      <c r="E445" s="83"/>
      <c r="F445" s="74"/>
      <c r="G445" s="74"/>
      <c r="H445" s="74"/>
      <c r="I445" s="11"/>
      <c r="J445" s="11"/>
      <c r="K445" s="11"/>
      <c r="L445" s="11"/>
      <c r="M445" s="11"/>
      <c r="N445" s="11"/>
      <c r="O445" s="11"/>
      <c r="P445" s="11"/>
      <c r="Q445" s="74"/>
      <c r="R445" s="74"/>
    </row>
    <row r="446">
      <c r="A446" s="82"/>
      <c r="B446" s="82"/>
      <c r="C446" s="83"/>
      <c r="D446" s="82"/>
      <c r="E446" s="83"/>
      <c r="F446" s="74"/>
      <c r="G446" s="74"/>
      <c r="H446" s="74"/>
      <c r="I446" s="11"/>
      <c r="J446" s="11"/>
      <c r="K446" s="11"/>
      <c r="L446" s="11"/>
      <c r="M446" s="11"/>
      <c r="N446" s="11"/>
      <c r="O446" s="11"/>
      <c r="P446" s="11"/>
      <c r="Q446" s="74"/>
      <c r="R446" s="74"/>
    </row>
    <row r="447">
      <c r="A447" s="82"/>
      <c r="B447" s="82"/>
      <c r="C447" s="83"/>
      <c r="D447" s="82"/>
      <c r="E447" s="83"/>
      <c r="F447" s="74"/>
      <c r="G447" s="74"/>
      <c r="H447" s="74"/>
      <c r="I447" s="11"/>
      <c r="J447" s="11"/>
      <c r="K447" s="11"/>
      <c r="L447" s="11"/>
      <c r="M447" s="11"/>
      <c r="N447" s="11"/>
      <c r="O447" s="11"/>
      <c r="P447" s="11"/>
      <c r="Q447" s="74"/>
      <c r="R447" s="74"/>
    </row>
    <row r="448">
      <c r="A448" s="82"/>
      <c r="B448" s="82"/>
      <c r="C448" s="83"/>
      <c r="D448" s="82"/>
      <c r="E448" s="83"/>
      <c r="F448" s="74"/>
      <c r="G448" s="74"/>
      <c r="H448" s="74"/>
      <c r="I448" s="11"/>
      <c r="J448" s="11"/>
      <c r="K448" s="11"/>
      <c r="L448" s="11"/>
      <c r="M448" s="11"/>
      <c r="N448" s="11"/>
      <c r="O448" s="11"/>
      <c r="P448" s="11"/>
      <c r="Q448" s="74"/>
      <c r="R448" s="74"/>
    </row>
    <row r="449">
      <c r="A449" s="82"/>
      <c r="B449" s="82"/>
      <c r="C449" s="83"/>
      <c r="D449" s="82"/>
      <c r="E449" s="83"/>
      <c r="F449" s="74"/>
      <c r="G449" s="74"/>
      <c r="H449" s="74"/>
      <c r="I449" s="11"/>
      <c r="J449" s="11"/>
      <c r="K449" s="11"/>
      <c r="L449" s="11"/>
      <c r="M449" s="11"/>
      <c r="N449" s="11"/>
      <c r="O449" s="11"/>
      <c r="P449" s="11"/>
      <c r="Q449" s="74"/>
      <c r="R449" s="74"/>
    </row>
    <row r="450">
      <c r="A450" s="82"/>
      <c r="B450" s="82"/>
      <c r="C450" s="83"/>
      <c r="D450" s="82"/>
      <c r="E450" s="83"/>
      <c r="F450" s="74"/>
      <c r="G450" s="74"/>
      <c r="H450" s="74"/>
      <c r="I450" s="11"/>
      <c r="J450" s="11"/>
      <c r="K450" s="11"/>
      <c r="L450" s="11"/>
      <c r="M450" s="11"/>
      <c r="N450" s="11"/>
      <c r="O450" s="11"/>
      <c r="P450" s="11"/>
      <c r="Q450" s="74"/>
      <c r="R450" s="74"/>
    </row>
    <row r="451">
      <c r="A451" s="82"/>
      <c r="B451" s="82"/>
      <c r="C451" s="83"/>
      <c r="D451" s="82"/>
      <c r="E451" s="83"/>
      <c r="F451" s="74"/>
      <c r="G451" s="74"/>
      <c r="H451" s="74"/>
      <c r="I451" s="11"/>
      <c r="J451" s="11"/>
      <c r="K451" s="11"/>
      <c r="L451" s="11"/>
      <c r="M451" s="11"/>
      <c r="N451" s="11"/>
      <c r="O451" s="11"/>
      <c r="P451" s="11"/>
      <c r="Q451" s="74"/>
      <c r="R451" s="74"/>
    </row>
    <row r="452">
      <c r="A452" s="82"/>
      <c r="B452" s="82"/>
      <c r="C452" s="83"/>
      <c r="D452" s="82"/>
      <c r="E452" s="83"/>
      <c r="F452" s="74"/>
      <c r="G452" s="74"/>
      <c r="H452" s="74"/>
      <c r="I452" s="11"/>
      <c r="J452" s="11"/>
      <c r="K452" s="11"/>
      <c r="L452" s="11"/>
      <c r="M452" s="11"/>
      <c r="N452" s="11"/>
      <c r="O452" s="11"/>
      <c r="P452" s="11"/>
      <c r="Q452" s="74"/>
      <c r="R452" s="74"/>
    </row>
    <row r="453">
      <c r="A453" s="82"/>
      <c r="B453" s="82"/>
      <c r="C453" s="83"/>
      <c r="D453" s="82"/>
      <c r="E453" s="83"/>
      <c r="F453" s="74"/>
      <c r="G453" s="74"/>
      <c r="H453" s="74"/>
      <c r="I453" s="11"/>
      <c r="J453" s="11"/>
      <c r="K453" s="11"/>
      <c r="L453" s="11"/>
      <c r="M453" s="11"/>
      <c r="N453" s="11"/>
      <c r="O453" s="11"/>
      <c r="P453" s="11"/>
      <c r="Q453" s="74"/>
      <c r="R453" s="74"/>
    </row>
    <row r="454">
      <c r="A454" s="82"/>
      <c r="B454" s="82"/>
      <c r="C454" s="83"/>
      <c r="D454" s="82"/>
      <c r="E454" s="83"/>
      <c r="F454" s="74"/>
      <c r="G454" s="74"/>
      <c r="H454" s="74"/>
      <c r="I454" s="11"/>
      <c r="J454" s="11"/>
      <c r="K454" s="11"/>
      <c r="L454" s="11"/>
      <c r="M454" s="11"/>
      <c r="N454" s="11"/>
      <c r="O454" s="11"/>
      <c r="P454" s="11"/>
      <c r="Q454" s="74"/>
      <c r="R454" s="74"/>
    </row>
    <row r="455">
      <c r="A455" s="82"/>
      <c r="B455" s="82"/>
      <c r="C455" s="83"/>
      <c r="D455" s="82"/>
      <c r="E455" s="83"/>
      <c r="F455" s="74"/>
      <c r="G455" s="74"/>
      <c r="H455" s="74"/>
      <c r="I455" s="11"/>
      <c r="J455" s="11"/>
      <c r="K455" s="11"/>
      <c r="L455" s="11"/>
      <c r="M455" s="11"/>
      <c r="N455" s="11"/>
      <c r="O455" s="11"/>
      <c r="P455" s="11"/>
      <c r="Q455" s="74"/>
      <c r="R455" s="74"/>
    </row>
    <row r="456">
      <c r="A456" s="82"/>
      <c r="B456" s="82"/>
      <c r="C456" s="83"/>
      <c r="D456" s="82"/>
      <c r="E456" s="83"/>
      <c r="F456" s="74"/>
      <c r="G456" s="74"/>
      <c r="H456" s="74"/>
      <c r="I456" s="11"/>
      <c r="J456" s="11"/>
      <c r="K456" s="11"/>
      <c r="L456" s="11"/>
      <c r="M456" s="11"/>
      <c r="N456" s="11"/>
      <c r="O456" s="11"/>
      <c r="P456" s="11"/>
      <c r="Q456" s="74"/>
      <c r="R456" s="74"/>
    </row>
    <row r="457">
      <c r="A457" s="82"/>
      <c r="B457" s="82"/>
      <c r="C457" s="83"/>
      <c r="D457" s="82"/>
      <c r="E457" s="83"/>
      <c r="F457" s="74"/>
      <c r="G457" s="74"/>
      <c r="H457" s="74"/>
      <c r="I457" s="11"/>
      <c r="J457" s="11"/>
      <c r="K457" s="11"/>
      <c r="L457" s="11"/>
      <c r="M457" s="11"/>
      <c r="N457" s="11"/>
      <c r="O457" s="11"/>
      <c r="P457" s="11"/>
      <c r="Q457" s="74"/>
      <c r="R457" s="74"/>
    </row>
    <row r="458">
      <c r="A458" s="82"/>
      <c r="B458" s="82"/>
      <c r="C458" s="83"/>
      <c r="D458" s="82"/>
      <c r="E458" s="83"/>
      <c r="F458" s="74"/>
      <c r="G458" s="74"/>
      <c r="H458" s="74"/>
      <c r="I458" s="11"/>
      <c r="J458" s="11"/>
      <c r="K458" s="11"/>
      <c r="L458" s="11"/>
      <c r="M458" s="11"/>
      <c r="N458" s="11"/>
      <c r="O458" s="11"/>
      <c r="P458" s="11"/>
      <c r="Q458" s="74"/>
      <c r="R458" s="74"/>
    </row>
    <row r="459">
      <c r="A459" s="82"/>
      <c r="B459" s="82"/>
      <c r="C459" s="83"/>
      <c r="D459" s="82"/>
      <c r="E459" s="83"/>
      <c r="F459" s="74"/>
      <c r="G459" s="74"/>
      <c r="H459" s="74"/>
      <c r="I459" s="11"/>
      <c r="J459" s="11"/>
      <c r="K459" s="11"/>
      <c r="L459" s="11"/>
      <c r="M459" s="11"/>
      <c r="N459" s="11"/>
      <c r="O459" s="11"/>
      <c r="P459" s="11"/>
      <c r="Q459" s="74"/>
      <c r="R459" s="74"/>
    </row>
    <row r="460">
      <c r="A460" s="82"/>
      <c r="B460" s="82"/>
      <c r="C460" s="83"/>
      <c r="D460" s="82"/>
      <c r="E460" s="83"/>
      <c r="F460" s="74"/>
      <c r="G460" s="74"/>
      <c r="H460" s="74"/>
      <c r="I460" s="11"/>
      <c r="J460" s="11"/>
      <c r="K460" s="11"/>
      <c r="L460" s="11"/>
      <c r="M460" s="11"/>
      <c r="N460" s="11"/>
      <c r="O460" s="11"/>
      <c r="P460" s="11"/>
      <c r="Q460" s="74"/>
      <c r="R460" s="74"/>
    </row>
    <row r="461">
      <c r="A461" s="82"/>
      <c r="B461" s="82"/>
      <c r="C461" s="83"/>
      <c r="D461" s="82"/>
      <c r="E461" s="83"/>
      <c r="F461" s="74"/>
      <c r="G461" s="74"/>
      <c r="H461" s="74"/>
      <c r="I461" s="11"/>
      <c r="J461" s="11"/>
      <c r="K461" s="11"/>
      <c r="L461" s="11"/>
      <c r="M461" s="11"/>
      <c r="N461" s="11"/>
      <c r="O461" s="11"/>
      <c r="P461" s="11"/>
      <c r="Q461" s="74"/>
      <c r="R461" s="74"/>
    </row>
    <row r="462">
      <c r="A462" s="82"/>
      <c r="B462" s="82"/>
      <c r="C462" s="83"/>
      <c r="D462" s="82"/>
      <c r="E462" s="83"/>
      <c r="F462" s="74"/>
      <c r="G462" s="74"/>
      <c r="H462" s="74"/>
      <c r="I462" s="11"/>
      <c r="J462" s="11"/>
      <c r="K462" s="11"/>
      <c r="L462" s="11"/>
      <c r="M462" s="11"/>
      <c r="N462" s="11"/>
      <c r="O462" s="11"/>
      <c r="P462" s="11"/>
      <c r="Q462" s="74"/>
      <c r="R462" s="74"/>
    </row>
    <row r="463">
      <c r="A463" s="82"/>
      <c r="B463" s="82"/>
      <c r="C463" s="83"/>
      <c r="D463" s="82"/>
      <c r="E463" s="83"/>
      <c r="F463" s="74"/>
      <c r="G463" s="74"/>
      <c r="H463" s="74"/>
      <c r="I463" s="11"/>
      <c r="J463" s="11"/>
      <c r="K463" s="11"/>
      <c r="L463" s="11"/>
      <c r="M463" s="11"/>
      <c r="N463" s="11"/>
      <c r="O463" s="11"/>
      <c r="P463" s="11"/>
      <c r="Q463" s="74"/>
      <c r="R463" s="74"/>
    </row>
    <row r="464">
      <c r="A464" s="82"/>
      <c r="B464" s="82"/>
      <c r="C464" s="83"/>
      <c r="D464" s="82"/>
      <c r="E464" s="83"/>
      <c r="F464" s="74"/>
      <c r="G464" s="74"/>
      <c r="H464" s="74"/>
      <c r="I464" s="11"/>
      <c r="J464" s="11"/>
      <c r="K464" s="11"/>
      <c r="L464" s="11"/>
      <c r="M464" s="11"/>
      <c r="N464" s="11"/>
      <c r="O464" s="11"/>
      <c r="P464" s="11"/>
      <c r="Q464" s="74"/>
      <c r="R464" s="74"/>
    </row>
    <row r="465">
      <c r="A465" s="82"/>
      <c r="B465" s="82"/>
      <c r="C465" s="83"/>
      <c r="D465" s="82"/>
      <c r="E465" s="83"/>
      <c r="F465" s="74"/>
      <c r="G465" s="74"/>
      <c r="H465" s="74"/>
      <c r="I465" s="11"/>
      <c r="J465" s="11"/>
      <c r="K465" s="11"/>
      <c r="L465" s="11"/>
      <c r="M465" s="11"/>
      <c r="N465" s="11"/>
      <c r="O465" s="11"/>
      <c r="P465" s="11"/>
      <c r="Q465" s="74"/>
      <c r="R465" s="74"/>
    </row>
    <row r="466">
      <c r="A466" s="82"/>
      <c r="B466" s="82"/>
      <c r="C466" s="83"/>
      <c r="D466" s="82"/>
      <c r="E466" s="83"/>
      <c r="F466" s="74"/>
      <c r="G466" s="74"/>
      <c r="H466" s="74"/>
      <c r="I466" s="11"/>
      <c r="J466" s="11"/>
      <c r="K466" s="11"/>
      <c r="L466" s="11"/>
      <c r="M466" s="11"/>
      <c r="N466" s="11"/>
      <c r="O466" s="11"/>
      <c r="P466" s="11"/>
      <c r="Q466" s="74"/>
      <c r="R466" s="74"/>
    </row>
    <row r="467">
      <c r="A467" s="82"/>
      <c r="B467" s="82"/>
      <c r="C467" s="83"/>
      <c r="D467" s="82"/>
      <c r="E467" s="83"/>
      <c r="F467" s="74"/>
      <c r="G467" s="74"/>
      <c r="H467" s="74"/>
      <c r="I467" s="11"/>
      <c r="J467" s="11"/>
      <c r="K467" s="11"/>
      <c r="L467" s="11"/>
      <c r="M467" s="11"/>
      <c r="N467" s="11"/>
      <c r="O467" s="11"/>
      <c r="P467" s="11"/>
      <c r="Q467" s="74"/>
      <c r="R467" s="74"/>
    </row>
    <row r="468">
      <c r="A468" s="82"/>
      <c r="B468" s="82"/>
      <c r="C468" s="83"/>
      <c r="D468" s="82"/>
      <c r="E468" s="83"/>
      <c r="F468" s="74"/>
      <c r="G468" s="74"/>
      <c r="H468" s="74"/>
      <c r="I468" s="11"/>
      <c r="J468" s="11"/>
      <c r="K468" s="11"/>
      <c r="L468" s="11"/>
      <c r="M468" s="11"/>
      <c r="N468" s="11"/>
      <c r="O468" s="11"/>
      <c r="P468" s="11"/>
      <c r="Q468" s="74"/>
      <c r="R468" s="74"/>
    </row>
    <row r="469">
      <c r="A469" s="82"/>
      <c r="B469" s="82"/>
      <c r="C469" s="83"/>
      <c r="D469" s="82"/>
      <c r="E469" s="83"/>
      <c r="F469" s="74"/>
      <c r="G469" s="74"/>
      <c r="H469" s="74"/>
      <c r="I469" s="11"/>
      <c r="J469" s="11"/>
      <c r="K469" s="11"/>
      <c r="L469" s="11"/>
      <c r="M469" s="11"/>
      <c r="N469" s="11"/>
      <c r="O469" s="11"/>
      <c r="P469" s="11"/>
      <c r="Q469" s="74"/>
      <c r="R469" s="74"/>
    </row>
    <row r="470">
      <c r="A470" s="82"/>
      <c r="B470" s="82"/>
      <c r="C470" s="83"/>
      <c r="D470" s="82"/>
      <c r="E470" s="83"/>
      <c r="F470" s="74"/>
      <c r="G470" s="74"/>
      <c r="H470" s="74"/>
      <c r="I470" s="11"/>
      <c r="J470" s="11"/>
      <c r="K470" s="11"/>
      <c r="L470" s="11"/>
      <c r="M470" s="11"/>
      <c r="N470" s="11"/>
      <c r="O470" s="11"/>
      <c r="P470" s="11"/>
      <c r="Q470" s="74"/>
      <c r="R470" s="74"/>
    </row>
    <row r="471">
      <c r="A471" s="82"/>
      <c r="B471" s="82"/>
      <c r="C471" s="83"/>
      <c r="D471" s="82"/>
      <c r="E471" s="83"/>
      <c r="F471" s="74"/>
      <c r="G471" s="74"/>
      <c r="H471" s="74"/>
      <c r="I471" s="11"/>
      <c r="J471" s="11"/>
      <c r="K471" s="11"/>
      <c r="L471" s="11"/>
      <c r="M471" s="11"/>
      <c r="N471" s="11"/>
      <c r="O471" s="11"/>
      <c r="P471" s="11"/>
      <c r="Q471" s="74"/>
      <c r="R471" s="74"/>
    </row>
    <row r="472">
      <c r="A472" s="82"/>
      <c r="B472" s="82"/>
      <c r="C472" s="83"/>
      <c r="D472" s="82"/>
      <c r="E472" s="83"/>
      <c r="F472" s="74"/>
      <c r="G472" s="74"/>
      <c r="H472" s="74"/>
      <c r="I472" s="11"/>
      <c r="J472" s="11"/>
      <c r="K472" s="11"/>
      <c r="L472" s="11"/>
      <c r="M472" s="11"/>
      <c r="N472" s="11"/>
      <c r="O472" s="11"/>
      <c r="P472" s="11"/>
      <c r="Q472" s="74"/>
      <c r="R472" s="74"/>
    </row>
    <row r="473">
      <c r="A473" s="82"/>
      <c r="B473" s="82"/>
      <c r="C473" s="83"/>
      <c r="D473" s="82"/>
      <c r="E473" s="83"/>
      <c r="F473" s="74"/>
      <c r="G473" s="74"/>
      <c r="H473" s="74"/>
      <c r="I473" s="11"/>
      <c r="J473" s="11"/>
      <c r="K473" s="11"/>
      <c r="L473" s="11"/>
      <c r="M473" s="11"/>
      <c r="N473" s="11"/>
      <c r="O473" s="11"/>
      <c r="P473" s="11"/>
      <c r="Q473" s="74"/>
      <c r="R473" s="74"/>
    </row>
    <row r="474">
      <c r="A474" s="82"/>
      <c r="B474" s="82"/>
      <c r="C474" s="83"/>
      <c r="D474" s="82"/>
      <c r="E474" s="83"/>
      <c r="F474" s="74"/>
      <c r="G474" s="74"/>
      <c r="H474" s="74"/>
      <c r="I474" s="11"/>
      <c r="J474" s="11"/>
      <c r="K474" s="11"/>
      <c r="L474" s="11"/>
      <c r="M474" s="11"/>
      <c r="N474" s="11"/>
      <c r="O474" s="11"/>
      <c r="P474" s="11"/>
      <c r="Q474" s="74"/>
      <c r="R474" s="74"/>
    </row>
    <row r="475">
      <c r="A475" s="82"/>
      <c r="B475" s="82"/>
      <c r="C475" s="83"/>
      <c r="D475" s="82"/>
      <c r="E475" s="83"/>
      <c r="F475" s="74"/>
      <c r="G475" s="74"/>
      <c r="H475" s="74"/>
      <c r="I475" s="11"/>
      <c r="J475" s="11"/>
      <c r="K475" s="11"/>
      <c r="L475" s="11"/>
      <c r="M475" s="11"/>
      <c r="N475" s="11"/>
      <c r="O475" s="11"/>
      <c r="P475" s="11"/>
      <c r="Q475" s="74"/>
      <c r="R475" s="74"/>
    </row>
    <row r="476">
      <c r="A476" s="82"/>
      <c r="B476" s="82"/>
      <c r="C476" s="83"/>
      <c r="D476" s="82"/>
      <c r="E476" s="83"/>
      <c r="F476" s="74"/>
      <c r="G476" s="74"/>
      <c r="H476" s="74"/>
      <c r="I476" s="11"/>
      <c r="J476" s="11"/>
      <c r="K476" s="11"/>
      <c r="L476" s="11"/>
      <c r="M476" s="11"/>
      <c r="N476" s="11"/>
      <c r="O476" s="11"/>
      <c r="P476" s="11"/>
      <c r="Q476" s="74"/>
      <c r="R476" s="74"/>
    </row>
    <row r="477">
      <c r="A477" s="82"/>
      <c r="B477" s="82"/>
      <c r="C477" s="83"/>
      <c r="D477" s="82"/>
      <c r="E477" s="83"/>
      <c r="F477" s="74"/>
      <c r="G477" s="74"/>
      <c r="H477" s="74"/>
      <c r="I477" s="11"/>
      <c r="J477" s="11"/>
      <c r="K477" s="11"/>
      <c r="L477" s="11"/>
      <c r="M477" s="11"/>
      <c r="N477" s="11"/>
      <c r="O477" s="11"/>
      <c r="P477" s="11"/>
      <c r="Q477" s="74"/>
      <c r="R477" s="74"/>
    </row>
    <row r="478">
      <c r="A478" s="82"/>
      <c r="B478" s="82"/>
      <c r="C478" s="83"/>
      <c r="D478" s="82"/>
      <c r="E478" s="83"/>
      <c r="F478" s="74"/>
      <c r="G478" s="74"/>
      <c r="H478" s="74"/>
      <c r="I478" s="11"/>
      <c r="J478" s="11"/>
      <c r="K478" s="11"/>
      <c r="L478" s="11"/>
      <c r="M478" s="11"/>
      <c r="N478" s="11"/>
      <c r="O478" s="11"/>
      <c r="P478" s="11"/>
      <c r="Q478" s="74"/>
      <c r="R478" s="74"/>
    </row>
    <row r="479">
      <c r="A479" s="82"/>
      <c r="B479" s="82"/>
      <c r="C479" s="83"/>
      <c r="D479" s="82"/>
      <c r="E479" s="83"/>
      <c r="F479" s="74"/>
      <c r="G479" s="74"/>
      <c r="H479" s="74"/>
      <c r="I479" s="11"/>
      <c r="J479" s="11"/>
      <c r="K479" s="11"/>
      <c r="L479" s="11"/>
      <c r="M479" s="11"/>
      <c r="N479" s="11"/>
      <c r="O479" s="11"/>
      <c r="P479" s="11"/>
      <c r="Q479" s="74"/>
      <c r="R479" s="74"/>
    </row>
    <row r="480">
      <c r="A480" s="82"/>
      <c r="B480" s="82"/>
      <c r="C480" s="83"/>
      <c r="D480" s="82"/>
      <c r="E480" s="83"/>
      <c r="F480" s="74"/>
      <c r="G480" s="74"/>
      <c r="H480" s="74"/>
      <c r="I480" s="11"/>
      <c r="J480" s="11"/>
      <c r="K480" s="11"/>
      <c r="L480" s="11"/>
      <c r="M480" s="11"/>
      <c r="N480" s="11"/>
      <c r="O480" s="11"/>
      <c r="P480" s="11"/>
      <c r="Q480" s="74"/>
      <c r="R480" s="74"/>
    </row>
    <row r="481">
      <c r="A481" s="82"/>
      <c r="B481" s="82"/>
      <c r="C481" s="83"/>
      <c r="D481" s="82"/>
      <c r="E481" s="83"/>
      <c r="F481" s="74"/>
      <c r="G481" s="74"/>
      <c r="H481" s="74"/>
      <c r="I481" s="11"/>
      <c r="J481" s="11"/>
      <c r="K481" s="11"/>
      <c r="L481" s="11"/>
      <c r="M481" s="11"/>
      <c r="N481" s="11"/>
      <c r="O481" s="11"/>
      <c r="P481" s="11"/>
      <c r="Q481" s="74"/>
      <c r="R481" s="74"/>
    </row>
    <row r="482">
      <c r="A482" s="82"/>
      <c r="B482" s="82"/>
      <c r="C482" s="83"/>
      <c r="D482" s="82"/>
      <c r="E482" s="83"/>
      <c r="F482" s="74"/>
      <c r="G482" s="74"/>
      <c r="H482" s="74"/>
      <c r="I482" s="11"/>
      <c r="J482" s="11"/>
      <c r="K482" s="11"/>
      <c r="L482" s="11"/>
      <c r="M482" s="11"/>
      <c r="N482" s="11"/>
      <c r="O482" s="11"/>
      <c r="P482" s="11"/>
      <c r="Q482" s="74"/>
      <c r="R482" s="74"/>
    </row>
    <row r="483">
      <c r="A483" s="82"/>
      <c r="B483" s="82"/>
      <c r="C483" s="83"/>
      <c r="D483" s="82"/>
      <c r="E483" s="83"/>
      <c r="F483" s="74"/>
      <c r="G483" s="74"/>
      <c r="H483" s="74"/>
      <c r="I483" s="11"/>
      <c r="J483" s="11"/>
      <c r="K483" s="11"/>
      <c r="L483" s="11"/>
      <c r="M483" s="11"/>
      <c r="N483" s="11"/>
      <c r="O483" s="11"/>
      <c r="P483" s="11"/>
      <c r="Q483" s="74"/>
      <c r="R483" s="74"/>
    </row>
    <row r="484">
      <c r="A484" s="82"/>
      <c r="B484" s="82"/>
      <c r="C484" s="83"/>
      <c r="D484" s="82"/>
      <c r="E484" s="83"/>
      <c r="F484" s="74"/>
      <c r="G484" s="74"/>
      <c r="H484" s="74"/>
      <c r="I484" s="11"/>
      <c r="J484" s="11"/>
      <c r="K484" s="11"/>
      <c r="L484" s="11"/>
      <c r="M484" s="11"/>
      <c r="N484" s="11"/>
      <c r="O484" s="11"/>
      <c r="P484" s="11"/>
      <c r="Q484" s="74"/>
      <c r="R484" s="74"/>
    </row>
    <row r="485">
      <c r="A485" s="82"/>
      <c r="B485" s="82"/>
      <c r="C485" s="83"/>
      <c r="D485" s="82"/>
      <c r="E485" s="83"/>
      <c r="F485" s="74"/>
      <c r="G485" s="74"/>
      <c r="H485" s="74"/>
      <c r="I485" s="11"/>
      <c r="J485" s="11"/>
      <c r="K485" s="11"/>
      <c r="L485" s="11"/>
      <c r="M485" s="11"/>
      <c r="N485" s="11"/>
      <c r="O485" s="11"/>
      <c r="P485" s="11"/>
      <c r="Q485" s="74"/>
      <c r="R485" s="74"/>
    </row>
    <row r="486">
      <c r="A486" s="82"/>
      <c r="B486" s="82"/>
      <c r="C486" s="83"/>
      <c r="D486" s="82"/>
      <c r="E486" s="83"/>
      <c r="F486" s="74"/>
      <c r="G486" s="74"/>
      <c r="H486" s="74"/>
      <c r="I486" s="11"/>
      <c r="J486" s="11"/>
      <c r="K486" s="11"/>
      <c r="L486" s="11"/>
      <c r="M486" s="11"/>
      <c r="N486" s="11"/>
      <c r="O486" s="11"/>
      <c r="P486" s="11"/>
      <c r="Q486" s="74"/>
      <c r="R486" s="74"/>
    </row>
    <row r="487">
      <c r="A487" s="82"/>
      <c r="B487" s="82"/>
      <c r="C487" s="83"/>
      <c r="D487" s="82"/>
      <c r="E487" s="83"/>
      <c r="F487" s="74"/>
      <c r="G487" s="74"/>
      <c r="H487" s="74"/>
      <c r="I487" s="11"/>
      <c r="J487" s="11"/>
      <c r="K487" s="11"/>
      <c r="L487" s="11"/>
      <c r="M487" s="11"/>
      <c r="N487" s="11"/>
      <c r="O487" s="11"/>
      <c r="P487" s="11"/>
      <c r="Q487" s="74"/>
      <c r="R487" s="74"/>
    </row>
    <row r="488">
      <c r="A488" s="82"/>
      <c r="B488" s="82"/>
      <c r="C488" s="83"/>
      <c r="D488" s="82"/>
      <c r="E488" s="83"/>
      <c r="F488" s="74"/>
      <c r="G488" s="74"/>
      <c r="H488" s="74"/>
      <c r="I488" s="11"/>
      <c r="J488" s="11"/>
      <c r="K488" s="11"/>
      <c r="L488" s="11"/>
      <c r="M488" s="11"/>
      <c r="N488" s="11"/>
      <c r="O488" s="11"/>
      <c r="P488" s="11"/>
      <c r="Q488" s="74"/>
      <c r="R488" s="74"/>
    </row>
    <row r="489">
      <c r="A489" s="82"/>
      <c r="B489" s="82"/>
      <c r="C489" s="83"/>
      <c r="D489" s="82"/>
      <c r="E489" s="83"/>
      <c r="F489" s="74"/>
      <c r="G489" s="74"/>
      <c r="H489" s="74"/>
      <c r="I489" s="11"/>
      <c r="J489" s="11"/>
      <c r="K489" s="11"/>
      <c r="L489" s="11"/>
      <c r="M489" s="11"/>
      <c r="N489" s="11"/>
      <c r="O489" s="11"/>
      <c r="P489" s="11"/>
      <c r="Q489" s="74"/>
      <c r="R489" s="74"/>
    </row>
    <row r="490">
      <c r="A490" s="82"/>
      <c r="B490" s="82"/>
      <c r="C490" s="83"/>
      <c r="D490" s="82"/>
      <c r="E490" s="83"/>
      <c r="F490" s="74"/>
      <c r="G490" s="74"/>
      <c r="H490" s="74"/>
      <c r="I490" s="11"/>
      <c r="J490" s="11"/>
      <c r="K490" s="11"/>
      <c r="L490" s="11"/>
      <c r="M490" s="11"/>
      <c r="N490" s="11"/>
      <c r="O490" s="11"/>
      <c r="P490" s="11"/>
      <c r="Q490" s="74"/>
      <c r="R490" s="74"/>
    </row>
    <row r="491">
      <c r="A491" s="82"/>
      <c r="B491" s="82"/>
      <c r="C491" s="83"/>
      <c r="D491" s="82"/>
      <c r="E491" s="83"/>
      <c r="F491" s="74"/>
      <c r="G491" s="74"/>
      <c r="H491" s="74"/>
      <c r="I491" s="11"/>
      <c r="J491" s="11"/>
      <c r="K491" s="11"/>
      <c r="L491" s="11"/>
      <c r="M491" s="11"/>
      <c r="N491" s="11"/>
      <c r="O491" s="11"/>
      <c r="P491" s="11"/>
      <c r="Q491" s="74"/>
      <c r="R491" s="74"/>
    </row>
    <row r="492">
      <c r="A492" s="82"/>
      <c r="B492" s="82"/>
      <c r="C492" s="83"/>
      <c r="D492" s="82"/>
      <c r="E492" s="83"/>
      <c r="F492" s="74"/>
      <c r="G492" s="74"/>
      <c r="H492" s="74"/>
      <c r="I492" s="11"/>
      <c r="J492" s="11"/>
      <c r="K492" s="11"/>
      <c r="L492" s="11"/>
      <c r="M492" s="11"/>
      <c r="N492" s="11"/>
      <c r="O492" s="11"/>
      <c r="P492" s="11"/>
      <c r="Q492" s="74"/>
      <c r="R492" s="74"/>
    </row>
    <row r="493">
      <c r="A493" s="82"/>
      <c r="B493" s="82"/>
      <c r="C493" s="83"/>
      <c r="D493" s="82"/>
      <c r="E493" s="83"/>
      <c r="F493" s="74"/>
      <c r="G493" s="74"/>
      <c r="H493" s="74"/>
      <c r="I493" s="11"/>
      <c r="J493" s="11"/>
      <c r="K493" s="11"/>
      <c r="L493" s="11"/>
      <c r="M493" s="11"/>
      <c r="N493" s="11"/>
      <c r="O493" s="11"/>
      <c r="P493" s="11"/>
      <c r="Q493" s="74"/>
      <c r="R493" s="74"/>
    </row>
    <row r="494">
      <c r="A494" s="82"/>
      <c r="B494" s="82"/>
      <c r="C494" s="83"/>
      <c r="D494" s="82"/>
      <c r="E494" s="83"/>
      <c r="F494" s="74"/>
      <c r="G494" s="74"/>
      <c r="H494" s="74"/>
      <c r="I494" s="11"/>
      <c r="J494" s="11"/>
      <c r="K494" s="11"/>
      <c r="L494" s="11"/>
      <c r="M494" s="11"/>
      <c r="N494" s="11"/>
      <c r="O494" s="11"/>
      <c r="P494" s="11"/>
      <c r="Q494" s="74"/>
      <c r="R494" s="74"/>
    </row>
    <row r="495">
      <c r="A495" s="82"/>
      <c r="B495" s="82"/>
      <c r="C495" s="83"/>
      <c r="D495" s="82"/>
      <c r="E495" s="83"/>
      <c r="F495" s="74"/>
      <c r="G495" s="74"/>
      <c r="H495" s="74"/>
      <c r="I495" s="11"/>
      <c r="J495" s="11"/>
      <c r="K495" s="11"/>
      <c r="L495" s="11"/>
      <c r="M495" s="11"/>
      <c r="N495" s="11"/>
      <c r="O495" s="11"/>
      <c r="P495" s="11"/>
      <c r="Q495" s="74"/>
      <c r="R495" s="74"/>
    </row>
    <row r="496">
      <c r="A496" s="82"/>
      <c r="B496" s="82"/>
      <c r="C496" s="83"/>
      <c r="D496" s="82"/>
      <c r="E496" s="83"/>
      <c r="F496" s="74"/>
      <c r="G496" s="74"/>
      <c r="H496" s="74"/>
      <c r="I496" s="11"/>
      <c r="J496" s="11"/>
      <c r="K496" s="11"/>
      <c r="L496" s="11"/>
      <c r="M496" s="11"/>
      <c r="N496" s="11"/>
      <c r="O496" s="11"/>
      <c r="P496" s="11"/>
      <c r="Q496" s="74"/>
      <c r="R496" s="74"/>
    </row>
    <row r="497">
      <c r="A497" s="82"/>
      <c r="B497" s="82"/>
      <c r="C497" s="83"/>
      <c r="D497" s="82"/>
      <c r="E497" s="83"/>
      <c r="F497" s="74"/>
      <c r="G497" s="74"/>
      <c r="H497" s="74"/>
      <c r="I497" s="11"/>
      <c r="J497" s="11"/>
      <c r="K497" s="11"/>
      <c r="L497" s="11"/>
      <c r="M497" s="11"/>
      <c r="N497" s="11"/>
      <c r="O497" s="11"/>
      <c r="P497" s="11"/>
      <c r="Q497" s="74"/>
      <c r="R497" s="74"/>
    </row>
    <row r="498">
      <c r="A498" s="82"/>
      <c r="B498" s="82"/>
      <c r="C498" s="83"/>
      <c r="D498" s="82"/>
      <c r="E498" s="83"/>
      <c r="F498" s="74"/>
      <c r="G498" s="74"/>
      <c r="H498" s="74"/>
      <c r="I498" s="11"/>
      <c r="J498" s="11"/>
      <c r="K498" s="11"/>
      <c r="L498" s="11"/>
      <c r="M498" s="11"/>
      <c r="N498" s="11"/>
      <c r="O498" s="11"/>
      <c r="P498" s="11"/>
      <c r="Q498" s="74"/>
      <c r="R498" s="74"/>
    </row>
    <row r="499">
      <c r="A499" s="82"/>
      <c r="B499" s="82"/>
      <c r="C499" s="83"/>
      <c r="D499" s="82"/>
      <c r="E499" s="83"/>
      <c r="F499" s="74"/>
      <c r="G499" s="74"/>
      <c r="H499" s="74"/>
      <c r="I499" s="11"/>
      <c r="J499" s="11"/>
      <c r="K499" s="11"/>
      <c r="L499" s="11"/>
      <c r="M499" s="11"/>
      <c r="N499" s="11"/>
      <c r="O499" s="11"/>
      <c r="P499" s="11"/>
      <c r="Q499" s="74"/>
      <c r="R499" s="74"/>
    </row>
    <row r="500">
      <c r="A500" s="82"/>
      <c r="B500" s="82"/>
      <c r="C500" s="83"/>
      <c r="D500" s="82"/>
      <c r="E500" s="83"/>
      <c r="F500" s="74"/>
      <c r="G500" s="74"/>
      <c r="H500" s="74"/>
      <c r="I500" s="11"/>
      <c r="J500" s="11"/>
      <c r="K500" s="11"/>
      <c r="L500" s="11"/>
      <c r="M500" s="11"/>
      <c r="N500" s="11"/>
      <c r="O500" s="11"/>
      <c r="P500" s="11"/>
      <c r="Q500" s="74"/>
      <c r="R500" s="74"/>
    </row>
    <row r="501">
      <c r="A501" s="82"/>
      <c r="B501" s="82"/>
      <c r="C501" s="83"/>
      <c r="D501" s="82"/>
      <c r="E501" s="83"/>
      <c r="F501" s="74"/>
      <c r="G501" s="74"/>
      <c r="H501" s="74"/>
      <c r="I501" s="11"/>
      <c r="J501" s="11"/>
      <c r="K501" s="11"/>
      <c r="L501" s="11"/>
      <c r="M501" s="11"/>
      <c r="N501" s="11"/>
      <c r="O501" s="11"/>
      <c r="P501" s="11"/>
      <c r="Q501" s="74"/>
      <c r="R501" s="74"/>
    </row>
    <row r="502">
      <c r="A502" s="82"/>
      <c r="B502" s="82"/>
      <c r="C502" s="83"/>
      <c r="D502" s="82"/>
      <c r="E502" s="83"/>
      <c r="F502" s="74"/>
      <c r="G502" s="74"/>
      <c r="H502" s="74"/>
      <c r="I502" s="11"/>
      <c r="J502" s="11"/>
      <c r="K502" s="11"/>
      <c r="L502" s="11"/>
      <c r="M502" s="11"/>
      <c r="N502" s="11"/>
      <c r="O502" s="11"/>
      <c r="P502" s="11"/>
      <c r="Q502" s="74"/>
      <c r="R502" s="74"/>
    </row>
    <row r="503">
      <c r="A503" s="82"/>
      <c r="B503" s="82"/>
      <c r="C503" s="83"/>
      <c r="D503" s="82"/>
      <c r="E503" s="83"/>
      <c r="F503" s="74"/>
      <c r="G503" s="74"/>
      <c r="H503" s="74"/>
      <c r="I503" s="11"/>
      <c r="J503" s="11"/>
      <c r="K503" s="11"/>
      <c r="L503" s="11"/>
      <c r="M503" s="11"/>
      <c r="N503" s="11"/>
      <c r="O503" s="11"/>
      <c r="P503" s="11"/>
      <c r="Q503" s="74"/>
      <c r="R503" s="74"/>
    </row>
    <row r="504">
      <c r="A504" s="82"/>
      <c r="B504" s="82"/>
      <c r="C504" s="83"/>
      <c r="D504" s="82"/>
      <c r="E504" s="83"/>
      <c r="F504" s="74"/>
      <c r="G504" s="74"/>
      <c r="H504" s="74"/>
      <c r="I504" s="11"/>
      <c r="J504" s="11"/>
      <c r="K504" s="11"/>
      <c r="L504" s="11"/>
      <c r="M504" s="11"/>
      <c r="N504" s="11"/>
      <c r="O504" s="11"/>
      <c r="P504" s="11"/>
      <c r="Q504" s="74"/>
      <c r="R504" s="74"/>
    </row>
    <row r="505">
      <c r="A505" s="82"/>
      <c r="B505" s="82"/>
      <c r="C505" s="83"/>
      <c r="D505" s="82"/>
      <c r="E505" s="83"/>
      <c r="F505" s="74"/>
      <c r="G505" s="74"/>
      <c r="H505" s="74"/>
      <c r="I505" s="11"/>
      <c r="J505" s="11"/>
      <c r="K505" s="11"/>
      <c r="L505" s="11"/>
      <c r="M505" s="11"/>
      <c r="N505" s="11"/>
      <c r="O505" s="11"/>
      <c r="P505" s="11"/>
      <c r="Q505" s="74"/>
      <c r="R505" s="74"/>
    </row>
    <row r="506">
      <c r="A506" s="82"/>
      <c r="B506" s="82"/>
      <c r="C506" s="83"/>
      <c r="D506" s="82"/>
      <c r="E506" s="83"/>
      <c r="F506" s="74"/>
      <c r="G506" s="74"/>
      <c r="H506" s="74"/>
      <c r="I506" s="11"/>
      <c r="J506" s="11"/>
      <c r="K506" s="11"/>
      <c r="L506" s="11"/>
      <c r="M506" s="11"/>
      <c r="N506" s="11"/>
      <c r="O506" s="11"/>
      <c r="P506" s="11"/>
      <c r="Q506" s="74"/>
      <c r="R506" s="74"/>
    </row>
    <row r="507">
      <c r="A507" s="82"/>
      <c r="B507" s="82"/>
      <c r="C507" s="83"/>
      <c r="D507" s="82"/>
      <c r="E507" s="83"/>
      <c r="F507" s="74"/>
      <c r="G507" s="74"/>
      <c r="H507" s="74"/>
      <c r="I507" s="11"/>
      <c r="J507" s="11"/>
      <c r="K507" s="11"/>
      <c r="L507" s="11"/>
      <c r="M507" s="11"/>
      <c r="N507" s="11"/>
      <c r="O507" s="11"/>
      <c r="P507" s="11"/>
      <c r="Q507" s="74"/>
      <c r="R507" s="74"/>
    </row>
    <row r="508">
      <c r="A508" s="82"/>
      <c r="B508" s="82"/>
      <c r="C508" s="83"/>
      <c r="D508" s="82"/>
      <c r="E508" s="83"/>
      <c r="F508" s="74"/>
      <c r="G508" s="74"/>
      <c r="H508" s="74"/>
      <c r="I508" s="11"/>
      <c r="J508" s="11"/>
      <c r="K508" s="11"/>
      <c r="L508" s="11"/>
      <c r="M508" s="11"/>
      <c r="N508" s="11"/>
      <c r="O508" s="11"/>
      <c r="P508" s="11"/>
      <c r="Q508" s="74"/>
      <c r="R508" s="74"/>
    </row>
    <row r="509">
      <c r="A509" s="82"/>
      <c r="B509" s="82"/>
      <c r="C509" s="83"/>
      <c r="D509" s="82"/>
      <c r="E509" s="83"/>
      <c r="F509" s="74"/>
      <c r="G509" s="74"/>
      <c r="H509" s="74"/>
      <c r="I509" s="11"/>
      <c r="J509" s="11"/>
      <c r="K509" s="11"/>
      <c r="L509" s="11"/>
      <c r="M509" s="11"/>
      <c r="N509" s="11"/>
      <c r="O509" s="11"/>
      <c r="P509" s="11"/>
      <c r="Q509" s="74"/>
      <c r="R509" s="74"/>
    </row>
    <row r="510">
      <c r="A510" s="82"/>
      <c r="B510" s="82"/>
      <c r="C510" s="83"/>
      <c r="D510" s="82"/>
      <c r="E510" s="83"/>
      <c r="F510" s="74"/>
      <c r="G510" s="74"/>
      <c r="H510" s="74"/>
      <c r="I510" s="11"/>
      <c r="J510" s="11"/>
      <c r="K510" s="11"/>
      <c r="L510" s="11"/>
      <c r="M510" s="11"/>
      <c r="N510" s="11"/>
      <c r="O510" s="11"/>
      <c r="P510" s="11"/>
      <c r="Q510" s="74"/>
      <c r="R510" s="74"/>
    </row>
    <row r="511">
      <c r="A511" s="82"/>
      <c r="B511" s="82"/>
      <c r="C511" s="83"/>
      <c r="D511" s="82"/>
      <c r="E511" s="83"/>
      <c r="F511" s="74"/>
      <c r="G511" s="74"/>
      <c r="H511" s="74"/>
      <c r="I511" s="11"/>
      <c r="J511" s="11"/>
      <c r="K511" s="11"/>
      <c r="L511" s="11"/>
      <c r="M511" s="11"/>
      <c r="N511" s="11"/>
      <c r="O511" s="11"/>
      <c r="P511" s="11"/>
      <c r="Q511" s="74"/>
      <c r="R511" s="74"/>
    </row>
    <row r="512">
      <c r="A512" s="82"/>
      <c r="B512" s="82"/>
      <c r="C512" s="83"/>
      <c r="D512" s="82"/>
      <c r="E512" s="83"/>
      <c r="F512" s="74"/>
      <c r="G512" s="74"/>
      <c r="H512" s="74"/>
      <c r="I512" s="11"/>
      <c r="J512" s="11"/>
      <c r="K512" s="11"/>
      <c r="L512" s="11"/>
      <c r="M512" s="11"/>
      <c r="N512" s="11"/>
      <c r="O512" s="11"/>
      <c r="P512" s="11"/>
      <c r="Q512" s="74"/>
      <c r="R512" s="74"/>
    </row>
    <row r="513">
      <c r="A513" s="82"/>
      <c r="B513" s="82"/>
      <c r="C513" s="83"/>
      <c r="D513" s="82"/>
      <c r="E513" s="83"/>
      <c r="F513" s="74"/>
      <c r="G513" s="74"/>
      <c r="H513" s="74"/>
      <c r="I513" s="11"/>
      <c r="J513" s="11"/>
      <c r="K513" s="11"/>
      <c r="L513" s="11"/>
      <c r="M513" s="11"/>
      <c r="N513" s="11"/>
      <c r="O513" s="11"/>
      <c r="P513" s="11"/>
      <c r="Q513" s="74"/>
      <c r="R513" s="74"/>
    </row>
    <row r="514">
      <c r="A514" s="82"/>
      <c r="B514" s="82"/>
      <c r="C514" s="83"/>
      <c r="D514" s="82"/>
      <c r="E514" s="83"/>
      <c r="F514" s="74"/>
      <c r="G514" s="74"/>
      <c r="H514" s="74"/>
      <c r="I514" s="11"/>
      <c r="J514" s="11"/>
      <c r="K514" s="11"/>
      <c r="L514" s="11"/>
      <c r="M514" s="11"/>
      <c r="N514" s="11"/>
      <c r="O514" s="11"/>
      <c r="P514" s="11"/>
      <c r="Q514" s="74"/>
      <c r="R514" s="74"/>
    </row>
    <row r="515">
      <c r="A515" s="82"/>
      <c r="B515" s="82"/>
      <c r="C515" s="83"/>
      <c r="D515" s="82"/>
      <c r="E515" s="83"/>
      <c r="F515" s="74"/>
      <c r="G515" s="74"/>
      <c r="H515" s="74"/>
      <c r="I515" s="11"/>
      <c r="J515" s="11"/>
      <c r="K515" s="11"/>
      <c r="L515" s="11"/>
      <c r="M515" s="11"/>
      <c r="N515" s="11"/>
      <c r="O515" s="11"/>
      <c r="P515" s="11"/>
      <c r="Q515" s="74"/>
      <c r="R515" s="74"/>
    </row>
    <row r="516">
      <c r="A516" s="82"/>
      <c r="B516" s="82"/>
      <c r="C516" s="83"/>
      <c r="D516" s="82"/>
      <c r="E516" s="83"/>
      <c r="F516" s="74"/>
      <c r="G516" s="74"/>
      <c r="H516" s="74"/>
      <c r="I516" s="11"/>
      <c r="J516" s="11"/>
      <c r="K516" s="11"/>
      <c r="L516" s="11"/>
      <c r="M516" s="11"/>
      <c r="N516" s="11"/>
      <c r="O516" s="11"/>
      <c r="P516" s="11"/>
      <c r="Q516" s="74"/>
      <c r="R516" s="74"/>
    </row>
    <row r="517">
      <c r="A517" s="82"/>
      <c r="B517" s="82"/>
      <c r="C517" s="83"/>
      <c r="D517" s="82"/>
      <c r="E517" s="83"/>
      <c r="F517" s="74"/>
      <c r="G517" s="74"/>
      <c r="H517" s="74"/>
      <c r="I517" s="11"/>
      <c r="J517" s="11"/>
      <c r="K517" s="11"/>
      <c r="L517" s="11"/>
      <c r="M517" s="11"/>
      <c r="N517" s="11"/>
      <c r="O517" s="11"/>
      <c r="P517" s="11"/>
      <c r="Q517" s="74"/>
      <c r="R517" s="74"/>
    </row>
    <row r="518">
      <c r="A518" s="82"/>
      <c r="B518" s="82"/>
      <c r="C518" s="83"/>
      <c r="D518" s="82"/>
      <c r="E518" s="83"/>
      <c r="F518" s="74"/>
      <c r="G518" s="74"/>
      <c r="H518" s="74"/>
      <c r="I518" s="11"/>
      <c r="J518" s="11"/>
      <c r="K518" s="11"/>
      <c r="L518" s="11"/>
      <c r="M518" s="11"/>
      <c r="N518" s="11"/>
      <c r="O518" s="11"/>
      <c r="P518" s="11"/>
      <c r="Q518" s="74"/>
      <c r="R518" s="74"/>
    </row>
    <row r="519">
      <c r="A519" s="82"/>
      <c r="B519" s="82"/>
      <c r="C519" s="83"/>
      <c r="D519" s="82"/>
      <c r="E519" s="83"/>
      <c r="F519" s="74"/>
      <c r="G519" s="74"/>
      <c r="H519" s="74"/>
      <c r="I519" s="11"/>
      <c r="J519" s="11"/>
      <c r="K519" s="11"/>
      <c r="L519" s="11"/>
      <c r="M519" s="11"/>
      <c r="N519" s="11"/>
      <c r="O519" s="11"/>
      <c r="P519" s="11"/>
      <c r="Q519" s="74"/>
      <c r="R519" s="74"/>
    </row>
    <row r="520">
      <c r="A520" s="82"/>
      <c r="B520" s="82"/>
      <c r="C520" s="83"/>
      <c r="D520" s="82"/>
      <c r="E520" s="83"/>
      <c r="F520" s="74"/>
      <c r="G520" s="74"/>
      <c r="H520" s="74"/>
      <c r="I520" s="11"/>
      <c r="J520" s="11"/>
      <c r="K520" s="11"/>
      <c r="L520" s="11"/>
      <c r="M520" s="11"/>
      <c r="N520" s="11"/>
      <c r="O520" s="11"/>
      <c r="P520" s="11"/>
      <c r="Q520" s="74"/>
      <c r="R520" s="74"/>
    </row>
    <row r="521">
      <c r="A521" s="82"/>
      <c r="B521" s="82"/>
      <c r="C521" s="83"/>
      <c r="D521" s="82"/>
      <c r="E521" s="83"/>
      <c r="F521" s="74"/>
      <c r="G521" s="74"/>
      <c r="H521" s="74"/>
      <c r="I521" s="11"/>
      <c r="J521" s="11"/>
      <c r="K521" s="11"/>
      <c r="L521" s="11"/>
      <c r="M521" s="11"/>
      <c r="N521" s="11"/>
      <c r="O521" s="11"/>
      <c r="P521" s="11"/>
      <c r="Q521" s="74"/>
      <c r="R521" s="74"/>
    </row>
    <row r="522">
      <c r="A522" s="82"/>
      <c r="B522" s="82"/>
      <c r="C522" s="83"/>
      <c r="D522" s="82"/>
      <c r="E522" s="83"/>
      <c r="F522" s="74"/>
      <c r="G522" s="74"/>
      <c r="H522" s="74"/>
      <c r="I522" s="11"/>
      <c r="J522" s="11"/>
      <c r="K522" s="11"/>
      <c r="L522" s="11"/>
      <c r="M522" s="11"/>
      <c r="N522" s="11"/>
      <c r="O522" s="11"/>
      <c r="P522" s="11"/>
      <c r="Q522" s="74"/>
      <c r="R522" s="74"/>
    </row>
    <row r="523">
      <c r="A523" s="82"/>
      <c r="B523" s="82"/>
      <c r="C523" s="83"/>
      <c r="D523" s="82"/>
      <c r="E523" s="83"/>
      <c r="F523" s="74"/>
      <c r="G523" s="74"/>
      <c r="H523" s="74"/>
      <c r="I523" s="11"/>
      <c r="J523" s="11"/>
      <c r="K523" s="11"/>
      <c r="L523" s="11"/>
      <c r="M523" s="11"/>
      <c r="N523" s="11"/>
      <c r="O523" s="11"/>
      <c r="P523" s="11"/>
      <c r="Q523" s="74"/>
      <c r="R523" s="74"/>
    </row>
    <row r="524">
      <c r="A524" s="82"/>
      <c r="B524" s="82"/>
      <c r="C524" s="83"/>
      <c r="D524" s="82"/>
      <c r="E524" s="83"/>
      <c r="F524" s="74"/>
      <c r="G524" s="74"/>
      <c r="H524" s="74"/>
      <c r="I524" s="11"/>
      <c r="J524" s="11"/>
      <c r="K524" s="11"/>
      <c r="L524" s="11"/>
      <c r="M524" s="11"/>
      <c r="N524" s="11"/>
      <c r="O524" s="11"/>
      <c r="P524" s="11"/>
      <c r="Q524" s="74"/>
      <c r="R524" s="74"/>
    </row>
    <row r="525">
      <c r="A525" s="82"/>
      <c r="B525" s="82"/>
      <c r="C525" s="83"/>
      <c r="D525" s="82"/>
      <c r="E525" s="83"/>
      <c r="F525" s="74"/>
      <c r="G525" s="74"/>
      <c r="H525" s="74"/>
      <c r="I525" s="11"/>
      <c r="J525" s="11"/>
      <c r="K525" s="11"/>
      <c r="L525" s="11"/>
      <c r="M525" s="11"/>
      <c r="N525" s="11"/>
      <c r="O525" s="11"/>
      <c r="P525" s="11"/>
      <c r="Q525" s="74"/>
      <c r="R525" s="74"/>
    </row>
    <row r="526">
      <c r="A526" s="82"/>
      <c r="B526" s="82"/>
      <c r="C526" s="83"/>
      <c r="D526" s="82"/>
      <c r="E526" s="83"/>
      <c r="F526" s="74"/>
      <c r="G526" s="74"/>
      <c r="H526" s="74"/>
      <c r="I526" s="11"/>
      <c r="J526" s="11"/>
      <c r="K526" s="11"/>
      <c r="L526" s="11"/>
      <c r="M526" s="11"/>
      <c r="N526" s="11"/>
      <c r="O526" s="11"/>
      <c r="P526" s="11"/>
      <c r="Q526" s="74"/>
      <c r="R526" s="74"/>
    </row>
    <row r="527">
      <c r="A527" s="82"/>
      <c r="B527" s="82"/>
      <c r="C527" s="83"/>
      <c r="D527" s="82"/>
      <c r="E527" s="83"/>
      <c r="F527" s="74"/>
      <c r="G527" s="74"/>
      <c r="H527" s="74"/>
      <c r="I527" s="11"/>
      <c r="J527" s="11"/>
      <c r="K527" s="11"/>
      <c r="L527" s="11"/>
      <c r="M527" s="11"/>
      <c r="N527" s="11"/>
      <c r="O527" s="11"/>
      <c r="P527" s="11"/>
      <c r="Q527" s="74"/>
      <c r="R527" s="74"/>
    </row>
    <row r="528">
      <c r="A528" s="82"/>
      <c r="B528" s="82"/>
      <c r="C528" s="83"/>
      <c r="D528" s="82"/>
      <c r="E528" s="83"/>
      <c r="F528" s="74"/>
      <c r="G528" s="74"/>
      <c r="H528" s="74"/>
      <c r="I528" s="11"/>
      <c r="J528" s="11"/>
      <c r="K528" s="11"/>
      <c r="L528" s="11"/>
      <c r="M528" s="11"/>
      <c r="N528" s="11"/>
      <c r="O528" s="11"/>
      <c r="P528" s="11"/>
      <c r="Q528" s="74"/>
      <c r="R528" s="74"/>
    </row>
    <row r="529">
      <c r="A529" s="82"/>
      <c r="B529" s="82"/>
      <c r="C529" s="83"/>
      <c r="D529" s="82"/>
      <c r="E529" s="83"/>
      <c r="F529" s="74"/>
      <c r="G529" s="74"/>
      <c r="H529" s="74"/>
      <c r="I529" s="11"/>
      <c r="J529" s="11"/>
      <c r="K529" s="11"/>
      <c r="L529" s="11"/>
      <c r="M529" s="11"/>
      <c r="N529" s="11"/>
      <c r="O529" s="11"/>
      <c r="P529" s="11"/>
      <c r="Q529" s="74"/>
      <c r="R529" s="74"/>
    </row>
    <row r="530">
      <c r="A530" s="82"/>
      <c r="B530" s="82"/>
      <c r="C530" s="83"/>
      <c r="D530" s="82"/>
      <c r="E530" s="83"/>
      <c r="F530" s="74"/>
      <c r="G530" s="74"/>
      <c r="H530" s="74"/>
      <c r="I530" s="11"/>
      <c r="J530" s="11"/>
      <c r="K530" s="11"/>
      <c r="L530" s="11"/>
      <c r="M530" s="11"/>
      <c r="N530" s="11"/>
      <c r="O530" s="11"/>
      <c r="P530" s="11"/>
      <c r="Q530" s="74"/>
      <c r="R530" s="74"/>
    </row>
    <row r="531">
      <c r="A531" s="82"/>
      <c r="B531" s="82"/>
      <c r="C531" s="83"/>
      <c r="D531" s="82"/>
      <c r="E531" s="83"/>
      <c r="F531" s="74"/>
      <c r="G531" s="74"/>
      <c r="H531" s="74"/>
      <c r="I531" s="11"/>
      <c r="J531" s="11"/>
      <c r="K531" s="11"/>
      <c r="L531" s="11"/>
      <c r="M531" s="11"/>
      <c r="N531" s="11"/>
      <c r="O531" s="11"/>
      <c r="P531" s="11"/>
      <c r="Q531" s="74"/>
      <c r="R531" s="74"/>
    </row>
    <row r="532">
      <c r="A532" s="82"/>
      <c r="B532" s="82"/>
      <c r="C532" s="83"/>
      <c r="D532" s="82"/>
      <c r="E532" s="83"/>
      <c r="F532" s="74"/>
      <c r="G532" s="74"/>
      <c r="H532" s="74"/>
      <c r="I532" s="11"/>
      <c r="J532" s="11"/>
      <c r="K532" s="11"/>
      <c r="L532" s="11"/>
      <c r="M532" s="11"/>
      <c r="N532" s="11"/>
      <c r="O532" s="11"/>
      <c r="P532" s="11"/>
      <c r="Q532" s="74"/>
      <c r="R532" s="74"/>
    </row>
    <row r="533">
      <c r="A533" s="82"/>
      <c r="B533" s="82"/>
      <c r="C533" s="83"/>
      <c r="D533" s="82"/>
      <c r="E533" s="83"/>
      <c r="F533" s="74"/>
      <c r="G533" s="74"/>
      <c r="H533" s="74"/>
      <c r="I533" s="11"/>
      <c r="J533" s="11"/>
      <c r="K533" s="11"/>
      <c r="L533" s="11"/>
      <c r="M533" s="11"/>
      <c r="N533" s="11"/>
      <c r="O533" s="11"/>
      <c r="P533" s="11"/>
      <c r="Q533" s="74"/>
      <c r="R533" s="74"/>
    </row>
    <row r="534">
      <c r="A534" s="82"/>
      <c r="B534" s="82"/>
      <c r="C534" s="83"/>
      <c r="D534" s="82"/>
      <c r="E534" s="83"/>
      <c r="F534" s="74"/>
      <c r="G534" s="74"/>
      <c r="H534" s="74"/>
      <c r="I534" s="11"/>
      <c r="J534" s="11"/>
      <c r="K534" s="11"/>
      <c r="L534" s="11"/>
      <c r="M534" s="11"/>
      <c r="N534" s="11"/>
      <c r="O534" s="11"/>
      <c r="P534" s="11"/>
      <c r="Q534" s="74"/>
      <c r="R534" s="74"/>
    </row>
    <row r="535">
      <c r="A535" s="82"/>
      <c r="B535" s="82"/>
      <c r="C535" s="83"/>
      <c r="D535" s="82"/>
      <c r="E535" s="83"/>
      <c r="F535" s="74"/>
      <c r="G535" s="74"/>
      <c r="H535" s="74"/>
      <c r="I535" s="11"/>
      <c r="J535" s="11"/>
      <c r="K535" s="11"/>
      <c r="L535" s="11"/>
      <c r="M535" s="11"/>
      <c r="N535" s="11"/>
      <c r="O535" s="11"/>
      <c r="P535" s="11"/>
      <c r="Q535" s="74"/>
      <c r="R535" s="74"/>
    </row>
    <row r="536">
      <c r="A536" s="82"/>
      <c r="B536" s="82"/>
      <c r="C536" s="83"/>
      <c r="D536" s="82"/>
      <c r="E536" s="83"/>
      <c r="F536" s="74"/>
      <c r="G536" s="74"/>
      <c r="H536" s="74"/>
      <c r="I536" s="11"/>
      <c r="J536" s="11"/>
      <c r="K536" s="11"/>
      <c r="L536" s="11"/>
      <c r="M536" s="11"/>
      <c r="N536" s="11"/>
      <c r="O536" s="11"/>
      <c r="P536" s="11"/>
      <c r="Q536" s="74"/>
      <c r="R536" s="74"/>
    </row>
    <row r="537">
      <c r="A537" s="82"/>
      <c r="B537" s="82"/>
      <c r="C537" s="83"/>
      <c r="D537" s="82"/>
      <c r="E537" s="83"/>
      <c r="F537" s="74"/>
      <c r="G537" s="74"/>
      <c r="H537" s="74"/>
      <c r="I537" s="11"/>
      <c r="J537" s="11"/>
      <c r="K537" s="11"/>
      <c r="L537" s="11"/>
      <c r="M537" s="11"/>
      <c r="N537" s="11"/>
      <c r="O537" s="11"/>
      <c r="P537" s="11"/>
      <c r="Q537" s="74"/>
      <c r="R537" s="74"/>
    </row>
    <row r="538">
      <c r="A538" s="82"/>
      <c r="B538" s="82"/>
      <c r="C538" s="83"/>
      <c r="D538" s="82"/>
      <c r="E538" s="83"/>
      <c r="F538" s="74"/>
      <c r="G538" s="74"/>
      <c r="H538" s="74"/>
      <c r="I538" s="11"/>
      <c r="J538" s="11"/>
      <c r="K538" s="11"/>
      <c r="L538" s="11"/>
      <c r="M538" s="11"/>
      <c r="N538" s="11"/>
      <c r="O538" s="11"/>
      <c r="P538" s="11"/>
      <c r="Q538" s="74"/>
      <c r="R538" s="74"/>
    </row>
    <row r="539">
      <c r="A539" s="82"/>
      <c r="B539" s="82"/>
      <c r="C539" s="83"/>
      <c r="D539" s="82"/>
      <c r="E539" s="83"/>
      <c r="F539" s="74"/>
      <c r="G539" s="74"/>
      <c r="H539" s="74"/>
      <c r="I539" s="11"/>
      <c r="J539" s="11"/>
      <c r="K539" s="11"/>
      <c r="L539" s="11"/>
      <c r="M539" s="11"/>
      <c r="N539" s="11"/>
      <c r="O539" s="11"/>
      <c r="P539" s="11"/>
      <c r="Q539" s="74"/>
      <c r="R539" s="74"/>
    </row>
    <row r="540">
      <c r="A540" s="82"/>
      <c r="B540" s="82"/>
      <c r="C540" s="83"/>
      <c r="D540" s="82"/>
      <c r="E540" s="83"/>
      <c r="F540" s="74"/>
      <c r="G540" s="74"/>
      <c r="H540" s="74"/>
      <c r="I540" s="11"/>
      <c r="J540" s="11"/>
      <c r="K540" s="11"/>
      <c r="L540" s="11"/>
      <c r="M540" s="11"/>
      <c r="N540" s="11"/>
      <c r="O540" s="11"/>
      <c r="P540" s="11"/>
      <c r="Q540" s="74"/>
      <c r="R540" s="74"/>
    </row>
    <row r="541">
      <c r="A541" s="82"/>
      <c r="B541" s="82"/>
      <c r="C541" s="83"/>
      <c r="D541" s="82"/>
      <c r="E541" s="83"/>
      <c r="F541" s="74"/>
      <c r="G541" s="74"/>
      <c r="H541" s="74"/>
      <c r="I541" s="11"/>
      <c r="J541" s="11"/>
      <c r="K541" s="11"/>
      <c r="L541" s="11"/>
      <c r="M541" s="11"/>
      <c r="N541" s="11"/>
      <c r="O541" s="11"/>
      <c r="P541" s="11"/>
      <c r="Q541" s="74"/>
      <c r="R541" s="74"/>
    </row>
    <row r="542">
      <c r="A542" s="82"/>
      <c r="B542" s="82"/>
      <c r="C542" s="83"/>
      <c r="D542" s="82"/>
      <c r="E542" s="83"/>
      <c r="F542" s="74"/>
      <c r="G542" s="74"/>
      <c r="H542" s="74"/>
      <c r="I542" s="11"/>
      <c r="J542" s="11"/>
      <c r="K542" s="11"/>
      <c r="L542" s="11"/>
      <c r="M542" s="11"/>
      <c r="N542" s="11"/>
      <c r="O542" s="11"/>
      <c r="P542" s="11"/>
      <c r="Q542" s="74"/>
      <c r="R542" s="74"/>
    </row>
    <row r="543">
      <c r="A543" s="82"/>
      <c r="B543" s="82"/>
      <c r="C543" s="83"/>
      <c r="D543" s="82"/>
      <c r="E543" s="83"/>
      <c r="F543" s="74"/>
      <c r="G543" s="74"/>
      <c r="H543" s="74"/>
      <c r="I543" s="11"/>
      <c r="J543" s="11"/>
      <c r="K543" s="11"/>
      <c r="L543" s="11"/>
      <c r="M543" s="11"/>
      <c r="N543" s="11"/>
      <c r="O543" s="11"/>
      <c r="P543" s="11"/>
      <c r="Q543" s="74"/>
      <c r="R543" s="74"/>
    </row>
    <row r="544">
      <c r="A544" s="82"/>
      <c r="B544" s="82"/>
      <c r="C544" s="83"/>
      <c r="D544" s="82"/>
      <c r="E544" s="83"/>
      <c r="F544" s="74"/>
      <c r="G544" s="74"/>
      <c r="H544" s="74"/>
      <c r="I544" s="11"/>
      <c r="J544" s="11"/>
      <c r="K544" s="11"/>
      <c r="L544" s="11"/>
      <c r="M544" s="11"/>
      <c r="N544" s="11"/>
      <c r="O544" s="11"/>
      <c r="P544" s="11"/>
      <c r="Q544" s="74"/>
      <c r="R544" s="74"/>
    </row>
    <row r="545">
      <c r="A545" s="82"/>
      <c r="B545" s="82"/>
      <c r="C545" s="83"/>
      <c r="D545" s="82"/>
      <c r="E545" s="83"/>
      <c r="F545" s="74"/>
      <c r="G545" s="74"/>
      <c r="H545" s="74"/>
      <c r="I545" s="11"/>
      <c r="J545" s="11"/>
      <c r="K545" s="11"/>
      <c r="L545" s="11"/>
      <c r="M545" s="11"/>
      <c r="N545" s="11"/>
      <c r="O545" s="11"/>
      <c r="P545" s="11"/>
      <c r="Q545" s="74"/>
      <c r="R545" s="74"/>
    </row>
    <row r="546">
      <c r="A546" s="82"/>
      <c r="B546" s="82"/>
      <c r="C546" s="83"/>
      <c r="D546" s="82"/>
      <c r="E546" s="83"/>
      <c r="F546" s="74"/>
      <c r="G546" s="74"/>
      <c r="H546" s="74"/>
      <c r="I546" s="11"/>
      <c r="J546" s="11"/>
      <c r="K546" s="11"/>
      <c r="L546" s="11"/>
      <c r="M546" s="11"/>
      <c r="N546" s="11"/>
      <c r="O546" s="11"/>
      <c r="P546" s="11"/>
      <c r="Q546" s="74"/>
      <c r="R546" s="74"/>
    </row>
    <row r="547">
      <c r="A547" s="82"/>
      <c r="B547" s="82"/>
      <c r="C547" s="83"/>
      <c r="D547" s="82"/>
      <c r="E547" s="83"/>
      <c r="F547" s="74"/>
      <c r="G547" s="74"/>
      <c r="H547" s="74"/>
      <c r="I547" s="11"/>
      <c r="J547" s="11"/>
      <c r="K547" s="11"/>
      <c r="L547" s="11"/>
      <c r="M547" s="11"/>
      <c r="N547" s="11"/>
      <c r="O547" s="11"/>
      <c r="P547" s="11"/>
      <c r="Q547" s="74"/>
      <c r="R547" s="74"/>
    </row>
    <row r="548">
      <c r="A548" s="82"/>
      <c r="B548" s="82"/>
      <c r="C548" s="83"/>
      <c r="D548" s="82"/>
      <c r="E548" s="83"/>
      <c r="F548" s="74"/>
      <c r="G548" s="74"/>
      <c r="H548" s="74"/>
      <c r="I548" s="11"/>
      <c r="J548" s="11"/>
      <c r="K548" s="11"/>
      <c r="L548" s="11"/>
      <c r="M548" s="11"/>
      <c r="N548" s="11"/>
      <c r="O548" s="11"/>
      <c r="P548" s="11"/>
      <c r="Q548" s="74"/>
      <c r="R548" s="74"/>
    </row>
    <row r="549">
      <c r="A549" s="82"/>
      <c r="B549" s="82"/>
      <c r="C549" s="83"/>
      <c r="D549" s="82"/>
      <c r="E549" s="83"/>
      <c r="F549" s="74"/>
      <c r="G549" s="74"/>
      <c r="H549" s="74"/>
      <c r="I549" s="11"/>
      <c r="J549" s="11"/>
      <c r="K549" s="11"/>
      <c r="L549" s="11"/>
      <c r="M549" s="11"/>
      <c r="N549" s="11"/>
      <c r="O549" s="11"/>
      <c r="P549" s="11"/>
      <c r="Q549" s="74"/>
      <c r="R549" s="74"/>
    </row>
    <row r="550">
      <c r="A550" s="82"/>
      <c r="B550" s="82"/>
      <c r="C550" s="83"/>
      <c r="D550" s="82"/>
      <c r="E550" s="83"/>
      <c r="F550" s="74"/>
      <c r="G550" s="74"/>
      <c r="H550" s="74"/>
      <c r="I550" s="11"/>
      <c r="J550" s="11"/>
      <c r="K550" s="11"/>
      <c r="L550" s="11"/>
      <c r="M550" s="11"/>
      <c r="N550" s="11"/>
      <c r="O550" s="11"/>
      <c r="P550" s="11"/>
      <c r="Q550" s="74"/>
      <c r="R550" s="74"/>
    </row>
    <row r="551">
      <c r="A551" s="82"/>
      <c r="B551" s="82"/>
      <c r="C551" s="83"/>
      <c r="D551" s="82"/>
      <c r="E551" s="83"/>
      <c r="F551" s="74"/>
      <c r="G551" s="74"/>
      <c r="H551" s="74"/>
      <c r="I551" s="11"/>
      <c r="J551" s="11"/>
      <c r="K551" s="11"/>
      <c r="L551" s="11"/>
      <c r="M551" s="11"/>
      <c r="N551" s="11"/>
      <c r="O551" s="11"/>
      <c r="P551" s="11"/>
      <c r="Q551" s="74"/>
      <c r="R551" s="74"/>
    </row>
    <row r="552">
      <c r="A552" s="82"/>
      <c r="B552" s="82"/>
      <c r="C552" s="83"/>
      <c r="D552" s="82"/>
      <c r="E552" s="83"/>
      <c r="F552" s="74"/>
      <c r="G552" s="74"/>
      <c r="H552" s="74"/>
      <c r="I552" s="11"/>
      <c r="J552" s="11"/>
      <c r="K552" s="11"/>
      <c r="L552" s="11"/>
      <c r="M552" s="11"/>
      <c r="N552" s="11"/>
      <c r="O552" s="11"/>
      <c r="P552" s="11"/>
      <c r="Q552" s="74"/>
      <c r="R552" s="74"/>
    </row>
    <row r="553">
      <c r="A553" s="82"/>
      <c r="B553" s="82"/>
      <c r="C553" s="83"/>
      <c r="D553" s="82"/>
      <c r="E553" s="83"/>
      <c r="F553" s="74"/>
      <c r="G553" s="74"/>
      <c r="H553" s="74"/>
      <c r="I553" s="11"/>
      <c r="J553" s="11"/>
      <c r="K553" s="11"/>
      <c r="L553" s="11"/>
      <c r="M553" s="11"/>
      <c r="N553" s="11"/>
      <c r="O553" s="11"/>
      <c r="P553" s="11"/>
      <c r="Q553" s="74"/>
      <c r="R553" s="74"/>
    </row>
    <row r="554">
      <c r="A554" s="82"/>
      <c r="B554" s="82"/>
      <c r="C554" s="83"/>
      <c r="D554" s="82"/>
      <c r="E554" s="83"/>
      <c r="F554" s="74"/>
      <c r="G554" s="74"/>
      <c r="H554" s="74"/>
      <c r="I554" s="11"/>
      <c r="J554" s="11"/>
      <c r="K554" s="11"/>
      <c r="L554" s="11"/>
      <c r="M554" s="11"/>
      <c r="N554" s="11"/>
      <c r="O554" s="11"/>
      <c r="P554" s="11"/>
      <c r="Q554" s="74"/>
      <c r="R554" s="74"/>
    </row>
    <row r="555">
      <c r="A555" s="82"/>
      <c r="B555" s="82"/>
      <c r="C555" s="83"/>
      <c r="D555" s="82"/>
      <c r="E555" s="83"/>
      <c r="F555" s="74"/>
      <c r="G555" s="74"/>
      <c r="H555" s="74"/>
      <c r="I555" s="11"/>
      <c r="J555" s="11"/>
      <c r="K555" s="11"/>
      <c r="L555" s="11"/>
      <c r="M555" s="11"/>
      <c r="N555" s="11"/>
      <c r="O555" s="11"/>
      <c r="P555" s="11"/>
      <c r="Q555" s="74"/>
      <c r="R555" s="74"/>
    </row>
    <row r="556">
      <c r="A556" s="82"/>
      <c r="B556" s="82"/>
      <c r="C556" s="83"/>
      <c r="D556" s="82"/>
      <c r="E556" s="83"/>
      <c r="F556" s="74"/>
      <c r="G556" s="74"/>
      <c r="H556" s="74"/>
      <c r="I556" s="11"/>
      <c r="J556" s="11"/>
      <c r="K556" s="11"/>
      <c r="L556" s="11"/>
      <c r="M556" s="11"/>
      <c r="N556" s="11"/>
      <c r="O556" s="11"/>
      <c r="P556" s="11"/>
      <c r="Q556" s="74"/>
      <c r="R556" s="74"/>
    </row>
    <row r="557">
      <c r="A557" s="82"/>
      <c r="B557" s="82"/>
      <c r="C557" s="83"/>
      <c r="D557" s="82"/>
      <c r="E557" s="83"/>
      <c r="F557" s="74"/>
      <c r="G557" s="74"/>
      <c r="H557" s="74"/>
      <c r="I557" s="11"/>
      <c r="J557" s="11"/>
      <c r="K557" s="11"/>
      <c r="L557" s="11"/>
      <c r="M557" s="11"/>
      <c r="N557" s="11"/>
      <c r="O557" s="11"/>
      <c r="P557" s="11"/>
      <c r="Q557" s="74"/>
      <c r="R557" s="74"/>
    </row>
    <row r="558">
      <c r="A558" s="82"/>
      <c r="B558" s="82"/>
      <c r="C558" s="83"/>
      <c r="D558" s="82"/>
      <c r="E558" s="83"/>
      <c r="F558" s="74"/>
      <c r="G558" s="74"/>
      <c r="H558" s="74"/>
      <c r="I558" s="11"/>
      <c r="J558" s="11"/>
      <c r="K558" s="11"/>
      <c r="L558" s="11"/>
      <c r="M558" s="11"/>
      <c r="N558" s="11"/>
      <c r="O558" s="11"/>
      <c r="P558" s="11"/>
      <c r="Q558" s="74"/>
      <c r="R558" s="74"/>
    </row>
    <row r="559">
      <c r="A559" s="82"/>
      <c r="B559" s="82"/>
      <c r="C559" s="83"/>
      <c r="D559" s="82"/>
      <c r="E559" s="83"/>
      <c r="F559" s="74"/>
      <c r="G559" s="74"/>
      <c r="H559" s="74"/>
      <c r="I559" s="11"/>
      <c r="J559" s="11"/>
      <c r="K559" s="11"/>
      <c r="L559" s="11"/>
      <c r="M559" s="11"/>
      <c r="N559" s="11"/>
      <c r="O559" s="11"/>
      <c r="P559" s="11"/>
      <c r="Q559" s="74"/>
      <c r="R559" s="74"/>
    </row>
    <row r="560">
      <c r="A560" s="82"/>
      <c r="B560" s="82"/>
      <c r="C560" s="83"/>
      <c r="D560" s="82"/>
      <c r="E560" s="83"/>
      <c r="F560" s="74"/>
      <c r="G560" s="74"/>
      <c r="H560" s="74"/>
      <c r="I560" s="11"/>
      <c r="J560" s="11"/>
      <c r="K560" s="11"/>
      <c r="L560" s="11"/>
      <c r="M560" s="11"/>
      <c r="N560" s="11"/>
      <c r="O560" s="11"/>
      <c r="P560" s="11"/>
      <c r="Q560" s="74"/>
      <c r="R560" s="74"/>
    </row>
    <row r="561">
      <c r="A561" s="82"/>
      <c r="B561" s="82"/>
      <c r="C561" s="83"/>
      <c r="D561" s="82"/>
      <c r="E561" s="83"/>
      <c r="F561" s="74"/>
      <c r="G561" s="74"/>
      <c r="H561" s="74"/>
      <c r="I561" s="11"/>
      <c r="J561" s="11"/>
      <c r="K561" s="11"/>
      <c r="L561" s="11"/>
      <c r="M561" s="11"/>
      <c r="N561" s="11"/>
      <c r="O561" s="11"/>
      <c r="P561" s="11"/>
      <c r="Q561" s="74"/>
      <c r="R561" s="74"/>
    </row>
    <row r="562">
      <c r="A562" s="82"/>
      <c r="B562" s="82"/>
      <c r="C562" s="83"/>
      <c r="D562" s="82"/>
      <c r="E562" s="83"/>
      <c r="F562" s="74"/>
      <c r="G562" s="74"/>
      <c r="H562" s="74"/>
      <c r="I562" s="11"/>
      <c r="J562" s="11"/>
      <c r="K562" s="11"/>
      <c r="L562" s="11"/>
      <c r="M562" s="11"/>
      <c r="N562" s="11"/>
      <c r="O562" s="11"/>
      <c r="P562" s="11"/>
      <c r="Q562" s="74"/>
      <c r="R562" s="74"/>
    </row>
    <row r="563">
      <c r="A563" s="82"/>
      <c r="B563" s="82"/>
      <c r="C563" s="83"/>
      <c r="D563" s="82"/>
      <c r="E563" s="83"/>
      <c r="F563" s="74"/>
      <c r="G563" s="74"/>
      <c r="H563" s="74"/>
      <c r="I563" s="11"/>
      <c r="J563" s="11"/>
      <c r="K563" s="11"/>
      <c r="L563" s="11"/>
      <c r="M563" s="11"/>
      <c r="N563" s="11"/>
      <c r="O563" s="11"/>
      <c r="P563" s="11"/>
      <c r="Q563" s="74"/>
      <c r="R563" s="74"/>
    </row>
    <row r="564">
      <c r="A564" s="82"/>
      <c r="B564" s="82"/>
      <c r="C564" s="83"/>
      <c r="D564" s="82"/>
      <c r="E564" s="83"/>
      <c r="F564" s="74"/>
      <c r="G564" s="74"/>
      <c r="H564" s="74"/>
      <c r="I564" s="11"/>
      <c r="J564" s="11"/>
      <c r="K564" s="11"/>
      <c r="L564" s="11"/>
      <c r="M564" s="11"/>
      <c r="N564" s="11"/>
      <c r="O564" s="11"/>
      <c r="P564" s="11"/>
      <c r="Q564" s="74"/>
      <c r="R564" s="74"/>
    </row>
    <row r="565">
      <c r="A565" s="82"/>
      <c r="B565" s="82"/>
      <c r="C565" s="83"/>
      <c r="D565" s="82"/>
      <c r="E565" s="83"/>
      <c r="F565" s="74"/>
      <c r="G565" s="74"/>
      <c r="H565" s="74"/>
      <c r="I565" s="11"/>
      <c r="J565" s="11"/>
      <c r="K565" s="11"/>
      <c r="L565" s="11"/>
      <c r="M565" s="11"/>
      <c r="N565" s="11"/>
      <c r="O565" s="11"/>
      <c r="P565" s="11"/>
      <c r="Q565" s="74"/>
      <c r="R565" s="74"/>
    </row>
    <row r="566">
      <c r="A566" s="82"/>
      <c r="B566" s="82"/>
      <c r="C566" s="83"/>
      <c r="D566" s="82"/>
      <c r="E566" s="83"/>
      <c r="F566" s="74"/>
      <c r="G566" s="74"/>
      <c r="H566" s="74"/>
      <c r="I566" s="11"/>
      <c r="J566" s="11"/>
      <c r="K566" s="11"/>
      <c r="L566" s="11"/>
      <c r="M566" s="11"/>
      <c r="N566" s="11"/>
      <c r="O566" s="11"/>
      <c r="P566" s="11"/>
      <c r="Q566" s="74"/>
      <c r="R566" s="74"/>
    </row>
    <row r="567">
      <c r="A567" s="82"/>
      <c r="B567" s="82"/>
      <c r="C567" s="83"/>
      <c r="D567" s="82"/>
      <c r="E567" s="83"/>
      <c r="F567" s="74"/>
      <c r="G567" s="74"/>
      <c r="H567" s="74"/>
      <c r="I567" s="11"/>
      <c r="J567" s="11"/>
      <c r="K567" s="11"/>
      <c r="L567" s="11"/>
      <c r="M567" s="11"/>
      <c r="N567" s="11"/>
      <c r="O567" s="11"/>
      <c r="P567" s="11"/>
      <c r="Q567" s="74"/>
      <c r="R567" s="74"/>
    </row>
    <row r="568">
      <c r="A568" s="82"/>
      <c r="B568" s="82"/>
      <c r="C568" s="83"/>
      <c r="D568" s="82"/>
      <c r="E568" s="83"/>
      <c r="F568" s="74"/>
      <c r="G568" s="74"/>
      <c r="H568" s="74"/>
      <c r="I568" s="11"/>
      <c r="J568" s="11"/>
      <c r="K568" s="11"/>
      <c r="L568" s="11"/>
      <c r="M568" s="11"/>
      <c r="N568" s="11"/>
      <c r="O568" s="11"/>
      <c r="P568" s="11"/>
      <c r="Q568" s="74"/>
      <c r="R568" s="74"/>
    </row>
    <row r="569">
      <c r="A569" s="82"/>
      <c r="B569" s="82"/>
      <c r="C569" s="83"/>
      <c r="D569" s="82"/>
      <c r="E569" s="83"/>
      <c r="F569" s="74"/>
      <c r="G569" s="74"/>
      <c r="H569" s="74"/>
      <c r="I569" s="11"/>
      <c r="J569" s="11"/>
      <c r="K569" s="11"/>
      <c r="L569" s="11"/>
      <c r="M569" s="11"/>
      <c r="N569" s="11"/>
      <c r="O569" s="11"/>
      <c r="P569" s="11"/>
      <c r="Q569" s="74"/>
      <c r="R569" s="74"/>
    </row>
    <row r="570">
      <c r="A570" s="82"/>
      <c r="B570" s="82"/>
      <c r="C570" s="83"/>
      <c r="D570" s="82"/>
      <c r="E570" s="83"/>
      <c r="F570" s="74"/>
      <c r="G570" s="74"/>
      <c r="H570" s="74"/>
      <c r="I570" s="11"/>
      <c r="J570" s="11"/>
      <c r="K570" s="11"/>
      <c r="L570" s="11"/>
      <c r="M570" s="11"/>
      <c r="N570" s="11"/>
      <c r="O570" s="11"/>
      <c r="P570" s="11"/>
      <c r="Q570" s="74"/>
      <c r="R570" s="74"/>
    </row>
    <row r="571">
      <c r="A571" s="82"/>
      <c r="B571" s="82"/>
      <c r="C571" s="83"/>
      <c r="D571" s="82"/>
      <c r="E571" s="83"/>
      <c r="F571" s="74"/>
      <c r="G571" s="74"/>
      <c r="H571" s="74"/>
      <c r="I571" s="11"/>
      <c r="J571" s="11"/>
      <c r="K571" s="11"/>
      <c r="L571" s="11"/>
      <c r="M571" s="11"/>
      <c r="N571" s="11"/>
      <c r="O571" s="11"/>
      <c r="P571" s="11"/>
      <c r="Q571" s="74"/>
      <c r="R571" s="74"/>
    </row>
    <row r="572">
      <c r="A572" s="82"/>
      <c r="B572" s="82"/>
      <c r="C572" s="83"/>
      <c r="D572" s="82"/>
      <c r="E572" s="83"/>
      <c r="F572" s="74"/>
      <c r="G572" s="74"/>
      <c r="H572" s="74"/>
      <c r="I572" s="11"/>
      <c r="J572" s="11"/>
      <c r="K572" s="11"/>
      <c r="L572" s="11"/>
      <c r="M572" s="11"/>
      <c r="N572" s="11"/>
      <c r="O572" s="11"/>
      <c r="P572" s="11"/>
      <c r="Q572" s="74"/>
      <c r="R572" s="74"/>
    </row>
    <row r="573">
      <c r="A573" s="82"/>
      <c r="B573" s="82"/>
      <c r="C573" s="83"/>
      <c r="D573" s="82"/>
      <c r="E573" s="83"/>
      <c r="F573" s="74"/>
      <c r="G573" s="74"/>
      <c r="H573" s="74"/>
      <c r="I573" s="11"/>
      <c r="J573" s="11"/>
      <c r="K573" s="11"/>
      <c r="L573" s="11"/>
      <c r="M573" s="11"/>
      <c r="N573" s="11"/>
      <c r="O573" s="11"/>
      <c r="P573" s="11"/>
      <c r="Q573" s="74"/>
      <c r="R573" s="74"/>
    </row>
    <row r="574">
      <c r="A574" s="82"/>
      <c r="B574" s="82"/>
      <c r="C574" s="83"/>
      <c r="D574" s="82"/>
      <c r="E574" s="83"/>
      <c r="F574" s="74"/>
      <c r="G574" s="74"/>
      <c r="H574" s="74"/>
      <c r="I574" s="11"/>
      <c r="J574" s="11"/>
      <c r="K574" s="11"/>
      <c r="L574" s="11"/>
      <c r="M574" s="11"/>
      <c r="N574" s="11"/>
      <c r="O574" s="11"/>
      <c r="P574" s="11"/>
      <c r="Q574" s="74"/>
      <c r="R574" s="74"/>
    </row>
    <row r="575">
      <c r="A575" s="82"/>
      <c r="B575" s="82"/>
      <c r="C575" s="83"/>
      <c r="D575" s="82"/>
      <c r="E575" s="83"/>
      <c r="F575" s="74"/>
      <c r="G575" s="74"/>
      <c r="H575" s="74"/>
      <c r="I575" s="11"/>
      <c r="J575" s="11"/>
      <c r="K575" s="11"/>
      <c r="L575" s="11"/>
      <c r="M575" s="11"/>
      <c r="N575" s="11"/>
      <c r="O575" s="11"/>
      <c r="P575" s="11"/>
      <c r="Q575" s="74"/>
      <c r="R575" s="74"/>
    </row>
    <row r="576">
      <c r="A576" s="82"/>
      <c r="B576" s="82"/>
      <c r="C576" s="83"/>
      <c r="D576" s="82"/>
      <c r="E576" s="83"/>
      <c r="F576" s="74"/>
      <c r="G576" s="74"/>
      <c r="H576" s="74"/>
      <c r="I576" s="11"/>
      <c r="J576" s="11"/>
      <c r="K576" s="11"/>
      <c r="L576" s="11"/>
      <c r="M576" s="11"/>
      <c r="N576" s="11"/>
      <c r="O576" s="11"/>
      <c r="P576" s="11"/>
      <c r="Q576" s="74"/>
      <c r="R576" s="74"/>
    </row>
    <row r="577">
      <c r="A577" s="82"/>
      <c r="B577" s="82"/>
      <c r="C577" s="83"/>
      <c r="D577" s="82"/>
      <c r="E577" s="83"/>
      <c r="F577" s="74"/>
      <c r="G577" s="74"/>
      <c r="H577" s="74"/>
      <c r="I577" s="11"/>
      <c r="J577" s="11"/>
      <c r="K577" s="11"/>
      <c r="L577" s="11"/>
      <c r="M577" s="11"/>
      <c r="N577" s="11"/>
      <c r="O577" s="11"/>
      <c r="P577" s="11"/>
      <c r="Q577" s="74"/>
      <c r="R577" s="74"/>
    </row>
    <row r="578">
      <c r="A578" s="82"/>
      <c r="B578" s="82"/>
      <c r="C578" s="83"/>
      <c r="D578" s="82"/>
      <c r="E578" s="83"/>
      <c r="F578" s="74"/>
      <c r="G578" s="74"/>
      <c r="H578" s="74"/>
      <c r="I578" s="11"/>
      <c r="J578" s="11"/>
      <c r="K578" s="11"/>
      <c r="L578" s="11"/>
      <c r="M578" s="11"/>
      <c r="N578" s="11"/>
      <c r="O578" s="11"/>
      <c r="P578" s="11"/>
      <c r="Q578" s="74"/>
      <c r="R578" s="74"/>
    </row>
    <row r="579">
      <c r="A579" s="82"/>
      <c r="B579" s="82"/>
      <c r="C579" s="83"/>
      <c r="D579" s="82"/>
      <c r="E579" s="83"/>
      <c r="F579" s="74"/>
      <c r="G579" s="74"/>
      <c r="H579" s="74"/>
      <c r="I579" s="11"/>
      <c r="J579" s="11"/>
      <c r="K579" s="11"/>
      <c r="L579" s="11"/>
      <c r="M579" s="11"/>
      <c r="N579" s="11"/>
      <c r="O579" s="11"/>
      <c r="P579" s="11"/>
      <c r="Q579" s="74"/>
      <c r="R579" s="74"/>
    </row>
    <row r="580">
      <c r="A580" s="82"/>
      <c r="B580" s="82"/>
      <c r="C580" s="83"/>
      <c r="D580" s="82"/>
      <c r="E580" s="83"/>
      <c r="F580" s="74"/>
      <c r="G580" s="74"/>
      <c r="H580" s="74"/>
      <c r="I580" s="11"/>
      <c r="J580" s="11"/>
      <c r="K580" s="11"/>
      <c r="L580" s="11"/>
      <c r="M580" s="11"/>
      <c r="N580" s="11"/>
      <c r="O580" s="11"/>
      <c r="P580" s="11"/>
      <c r="Q580" s="74"/>
      <c r="R580" s="74"/>
    </row>
    <row r="581">
      <c r="A581" s="82"/>
      <c r="B581" s="82"/>
      <c r="C581" s="83"/>
      <c r="D581" s="82"/>
      <c r="E581" s="83"/>
      <c r="F581" s="74"/>
      <c r="G581" s="74"/>
      <c r="H581" s="74"/>
      <c r="I581" s="11"/>
      <c r="J581" s="11"/>
      <c r="K581" s="11"/>
      <c r="L581" s="11"/>
      <c r="M581" s="11"/>
      <c r="N581" s="11"/>
      <c r="O581" s="11"/>
      <c r="P581" s="11"/>
      <c r="Q581" s="74"/>
      <c r="R581" s="74"/>
    </row>
    <row r="582">
      <c r="A582" s="82"/>
      <c r="B582" s="82"/>
      <c r="C582" s="83"/>
      <c r="D582" s="82"/>
      <c r="E582" s="83"/>
      <c r="F582" s="74"/>
      <c r="G582" s="74"/>
      <c r="H582" s="74"/>
      <c r="I582" s="11"/>
      <c r="J582" s="11"/>
      <c r="K582" s="11"/>
      <c r="L582" s="11"/>
      <c r="M582" s="11"/>
      <c r="N582" s="11"/>
      <c r="O582" s="11"/>
      <c r="P582" s="11"/>
      <c r="Q582" s="74"/>
      <c r="R582" s="74"/>
    </row>
    <row r="583">
      <c r="A583" s="82"/>
      <c r="B583" s="82"/>
      <c r="C583" s="83"/>
      <c r="D583" s="82"/>
      <c r="E583" s="83"/>
      <c r="F583" s="74"/>
      <c r="G583" s="74"/>
      <c r="H583" s="74"/>
      <c r="I583" s="11"/>
      <c r="J583" s="11"/>
      <c r="K583" s="11"/>
      <c r="L583" s="11"/>
      <c r="M583" s="11"/>
      <c r="N583" s="11"/>
      <c r="O583" s="11"/>
      <c r="P583" s="11"/>
      <c r="Q583" s="74"/>
      <c r="R583" s="74"/>
    </row>
    <row r="584">
      <c r="A584" s="82"/>
      <c r="B584" s="82"/>
      <c r="C584" s="83"/>
      <c r="D584" s="82"/>
      <c r="E584" s="83"/>
      <c r="F584" s="74"/>
      <c r="G584" s="74"/>
      <c r="H584" s="74"/>
      <c r="I584" s="11"/>
      <c r="J584" s="11"/>
      <c r="K584" s="11"/>
      <c r="L584" s="11"/>
      <c r="M584" s="11"/>
      <c r="N584" s="11"/>
      <c r="O584" s="11"/>
      <c r="P584" s="11"/>
      <c r="Q584" s="74"/>
      <c r="R584" s="74"/>
    </row>
    <row r="585">
      <c r="A585" s="82"/>
      <c r="B585" s="82"/>
      <c r="C585" s="83"/>
      <c r="D585" s="82"/>
      <c r="E585" s="83"/>
      <c r="F585" s="74"/>
      <c r="G585" s="74"/>
      <c r="H585" s="74"/>
      <c r="I585" s="11"/>
      <c r="J585" s="11"/>
      <c r="K585" s="11"/>
      <c r="L585" s="11"/>
      <c r="M585" s="11"/>
      <c r="N585" s="11"/>
      <c r="O585" s="11"/>
      <c r="P585" s="11"/>
      <c r="Q585" s="74"/>
      <c r="R585" s="74"/>
    </row>
    <row r="586">
      <c r="A586" s="82"/>
      <c r="B586" s="82"/>
      <c r="C586" s="83"/>
      <c r="D586" s="82"/>
      <c r="E586" s="83"/>
      <c r="F586" s="74"/>
      <c r="G586" s="74"/>
      <c r="H586" s="74"/>
      <c r="I586" s="11"/>
      <c r="J586" s="11"/>
      <c r="K586" s="11"/>
      <c r="L586" s="11"/>
      <c r="M586" s="11"/>
      <c r="N586" s="11"/>
      <c r="O586" s="11"/>
      <c r="P586" s="11"/>
      <c r="Q586" s="74"/>
      <c r="R586" s="74"/>
    </row>
    <row r="587">
      <c r="A587" s="82"/>
      <c r="B587" s="82"/>
      <c r="C587" s="83"/>
      <c r="D587" s="82"/>
      <c r="E587" s="83"/>
      <c r="F587" s="74"/>
      <c r="G587" s="74"/>
      <c r="H587" s="74"/>
      <c r="I587" s="11"/>
      <c r="J587" s="11"/>
      <c r="K587" s="11"/>
      <c r="L587" s="11"/>
      <c r="M587" s="11"/>
      <c r="N587" s="11"/>
      <c r="O587" s="11"/>
      <c r="P587" s="11"/>
      <c r="Q587" s="74"/>
      <c r="R587" s="74"/>
    </row>
    <row r="588">
      <c r="A588" s="82"/>
      <c r="B588" s="82"/>
      <c r="C588" s="83"/>
      <c r="D588" s="82"/>
      <c r="E588" s="83"/>
      <c r="F588" s="74"/>
      <c r="G588" s="74"/>
      <c r="H588" s="74"/>
      <c r="I588" s="11"/>
      <c r="J588" s="11"/>
      <c r="K588" s="11"/>
      <c r="L588" s="11"/>
      <c r="M588" s="11"/>
      <c r="N588" s="11"/>
      <c r="O588" s="11"/>
      <c r="P588" s="11"/>
      <c r="Q588" s="74"/>
      <c r="R588" s="74"/>
    </row>
    <row r="589">
      <c r="A589" s="82"/>
      <c r="B589" s="82"/>
      <c r="C589" s="83"/>
      <c r="D589" s="82"/>
      <c r="E589" s="83"/>
      <c r="F589" s="74"/>
      <c r="G589" s="74"/>
      <c r="H589" s="74"/>
      <c r="I589" s="11"/>
      <c r="J589" s="11"/>
      <c r="K589" s="11"/>
      <c r="L589" s="11"/>
      <c r="M589" s="11"/>
      <c r="N589" s="11"/>
      <c r="O589" s="11"/>
      <c r="P589" s="11"/>
      <c r="Q589" s="74"/>
      <c r="R589" s="74"/>
    </row>
    <row r="590">
      <c r="A590" s="82"/>
      <c r="B590" s="82"/>
      <c r="C590" s="83"/>
      <c r="D590" s="82"/>
      <c r="E590" s="83"/>
      <c r="F590" s="74"/>
      <c r="G590" s="74"/>
      <c r="H590" s="74"/>
      <c r="I590" s="11"/>
      <c r="J590" s="11"/>
      <c r="K590" s="11"/>
      <c r="L590" s="11"/>
      <c r="M590" s="11"/>
      <c r="N590" s="11"/>
      <c r="O590" s="11"/>
      <c r="P590" s="11"/>
      <c r="Q590" s="74"/>
      <c r="R590" s="74"/>
    </row>
    <row r="591">
      <c r="A591" s="82"/>
      <c r="B591" s="82"/>
      <c r="C591" s="83"/>
      <c r="D591" s="82"/>
      <c r="E591" s="83"/>
      <c r="F591" s="74"/>
      <c r="G591" s="74"/>
      <c r="H591" s="74"/>
      <c r="I591" s="11"/>
      <c r="J591" s="11"/>
      <c r="K591" s="11"/>
      <c r="L591" s="11"/>
      <c r="M591" s="11"/>
      <c r="N591" s="11"/>
      <c r="O591" s="11"/>
      <c r="P591" s="11"/>
      <c r="Q591" s="74"/>
      <c r="R591" s="74"/>
    </row>
    <row r="592">
      <c r="A592" s="82"/>
      <c r="B592" s="82"/>
      <c r="C592" s="83"/>
      <c r="D592" s="82"/>
      <c r="E592" s="83"/>
      <c r="F592" s="74"/>
      <c r="G592" s="74"/>
      <c r="H592" s="74"/>
      <c r="I592" s="11"/>
      <c r="J592" s="11"/>
      <c r="K592" s="11"/>
      <c r="L592" s="11"/>
      <c r="M592" s="11"/>
      <c r="N592" s="11"/>
      <c r="O592" s="11"/>
      <c r="P592" s="11"/>
      <c r="Q592" s="74"/>
      <c r="R592" s="74"/>
    </row>
    <row r="593">
      <c r="A593" s="82"/>
      <c r="B593" s="82"/>
      <c r="C593" s="83"/>
      <c r="D593" s="82"/>
      <c r="E593" s="83"/>
      <c r="F593" s="74"/>
      <c r="G593" s="74"/>
      <c r="H593" s="74"/>
      <c r="I593" s="11"/>
      <c r="J593" s="11"/>
      <c r="K593" s="11"/>
      <c r="L593" s="11"/>
      <c r="M593" s="11"/>
      <c r="N593" s="11"/>
      <c r="O593" s="11"/>
      <c r="P593" s="11"/>
      <c r="Q593" s="74"/>
      <c r="R593" s="74"/>
    </row>
    <row r="594">
      <c r="A594" s="82"/>
      <c r="B594" s="82"/>
      <c r="C594" s="83"/>
      <c r="D594" s="82"/>
      <c r="E594" s="83"/>
      <c r="F594" s="74"/>
      <c r="G594" s="74"/>
      <c r="H594" s="74"/>
      <c r="I594" s="11"/>
      <c r="J594" s="11"/>
      <c r="K594" s="11"/>
      <c r="L594" s="11"/>
      <c r="M594" s="11"/>
      <c r="N594" s="11"/>
      <c r="O594" s="11"/>
      <c r="P594" s="11"/>
      <c r="Q594" s="74"/>
      <c r="R594" s="74"/>
    </row>
    <row r="595">
      <c r="A595" s="82"/>
      <c r="B595" s="82"/>
      <c r="C595" s="83"/>
      <c r="D595" s="82"/>
      <c r="E595" s="83"/>
      <c r="F595" s="74"/>
      <c r="G595" s="74"/>
      <c r="H595" s="74"/>
      <c r="I595" s="11"/>
      <c r="J595" s="11"/>
      <c r="K595" s="11"/>
      <c r="L595" s="11"/>
      <c r="M595" s="11"/>
      <c r="N595" s="11"/>
      <c r="O595" s="11"/>
      <c r="P595" s="11"/>
      <c r="Q595" s="74"/>
      <c r="R595" s="74"/>
    </row>
    <row r="596">
      <c r="A596" s="82"/>
      <c r="B596" s="82"/>
      <c r="C596" s="83"/>
      <c r="D596" s="82"/>
      <c r="E596" s="83"/>
      <c r="F596" s="74"/>
      <c r="G596" s="74"/>
      <c r="H596" s="74"/>
      <c r="I596" s="11"/>
      <c r="J596" s="11"/>
      <c r="K596" s="11"/>
      <c r="L596" s="11"/>
      <c r="M596" s="11"/>
      <c r="N596" s="11"/>
      <c r="O596" s="11"/>
      <c r="P596" s="11"/>
      <c r="Q596" s="74"/>
      <c r="R596" s="74"/>
    </row>
    <row r="597">
      <c r="A597" s="82"/>
      <c r="B597" s="82"/>
      <c r="C597" s="83"/>
      <c r="D597" s="82"/>
      <c r="E597" s="83"/>
      <c r="F597" s="74"/>
      <c r="G597" s="74"/>
      <c r="H597" s="74"/>
      <c r="I597" s="11"/>
      <c r="J597" s="11"/>
      <c r="K597" s="11"/>
      <c r="L597" s="11"/>
      <c r="M597" s="11"/>
      <c r="N597" s="11"/>
      <c r="O597" s="11"/>
      <c r="P597" s="11"/>
      <c r="Q597" s="74"/>
      <c r="R597" s="74"/>
    </row>
    <row r="598">
      <c r="A598" s="82"/>
      <c r="B598" s="82"/>
      <c r="C598" s="83"/>
      <c r="D598" s="82"/>
      <c r="E598" s="83"/>
      <c r="F598" s="74"/>
      <c r="G598" s="74"/>
      <c r="H598" s="74"/>
      <c r="I598" s="11"/>
      <c r="J598" s="11"/>
      <c r="K598" s="11"/>
      <c r="L598" s="11"/>
      <c r="M598" s="11"/>
      <c r="N598" s="11"/>
      <c r="O598" s="11"/>
      <c r="P598" s="11"/>
      <c r="Q598" s="74"/>
      <c r="R598" s="74"/>
    </row>
    <row r="599">
      <c r="A599" s="82"/>
      <c r="B599" s="82"/>
      <c r="C599" s="83"/>
      <c r="D599" s="82"/>
      <c r="E599" s="83"/>
      <c r="F599" s="74"/>
      <c r="G599" s="74"/>
      <c r="H599" s="74"/>
      <c r="I599" s="11"/>
      <c r="J599" s="11"/>
      <c r="K599" s="11"/>
      <c r="L599" s="11"/>
      <c r="M599" s="11"/>
      <c r="N599" s="11"/>
      <c r="O599" s="11"/>
      <c r="P599" s="11"/>
      <c r="Q599" s="74"/>
      <c r="R599" s="74"/>
    </row>
    <row r="600">
      <c r="A600" s="82"/>
      <c r="B600" s="82"/>
      <c r="C600" s="83"/>
      <c r="D600" s="82"/>
      <c r="E600" s="83"/>
      <c r="F600" s="74"/>
      <c r="G600" s="74"/>
      <c r="H600" s="74"/>
      <c r="I600" s="11"/>
      <c r="J600" s="11"/>
      <c r="K600" s="11"/>
      <c r="L600" s="11"/>
      <c r="M600" s="11"/>
      <c r="N600" s="11"/>
      <c r="O600" s="11"/>
      <c r="P600" s="11"/>
      <c r="Q600" s="74"/>
      <c r="R600" s="74"/>
    </row>
    <row r="601">
      <c r="A601" s="82"/>
      <c r="B601" s="82"/>
      <c r="C601" s="83"/>
      <c r="D601" s="82"/>
      <c r="E601" s="83"/>
      <c r="F601" s="74"/>
      <c r="G601" s="74"/>
      <c r="H601" s="74"/>
      <c r="I601" s="11"/>
      <c r="J601" s="11"/>
      <c r="K601" s="11"/>
      <c r="L601" s="11"/>
      <c r="M601" s="11"/>
      <c r="N601" s="11"/>
      <c r="O601" s="11"/>
      <c r="P601" s="11"/>
      <c r="Q601" s="74"/>
      <c r="R601" s="74"/>
    </row>
    <row r="602">
      <c r="A602" s="82"/>
      <c r="B602" s="82"/>
      <c r="C602" s="83"/>
      <c r="D602" s="82"/>
      <c r="E602" s="83"/>
      <c r="F602" s="74"/>
      <c r="G602" s="74"/>
      <c r="H602" s="74"/>
      <c r="I602" s="11"/>
      <c r="J602" s="11"/>
      <c r="K602" s="11"/>
      <c r="L602" s="11"/>
      <c r="M602" s="11"/>
      <c r="N602" s="11"/>
      <c r="O602" s="11"/>
      <c r="P602" s="11"/>
      <c r="Q602" s="74"/>
      <c r="R602" s="74"/>
    </row>
    <row r="603">
      <c r="A603" s="82"/>
      <c r="B603" s="82"/>
      <c r="C603" s="83"/>
      <c r="D603" s="82"/>
      <c r="E603" s="83"/>
      <c r="F603" s="74"/>
      <c r="G603" s="74"/>
      <c r="H603" s="74"/>
      <c r="I603" s="11"/>
      <c r="J603" s="11"/>
      <c r="K603" s="11"/>
      <c r="L603" s="11"/>
      <c r="M603" s="11"/>
      <c r="N603" s="11"/>
      <c r="O603" s="11"/>
      <c r="P603" s="11"/>
      <c r="Q603" s="74"/>
      <c r="R603" s="74"/>
    </row>
    <row r="604">
      <c r="A604" s="82"/>
      <c r="B604" s="82"/>
      <c r="C604" s="83"/>
      <c r="D604" s="82"/>
      <c r="E604" s="83"/>
      <c r="F604" s="74"/>
      <c r="G604" s="74"/>
      <c r="H604" s="74"/>
      <c r="I604" s="11"/>
      <c r="J604" s="11"/>
      <c r="K604" s="11"/>
      <c r="L604" s="11"/>
      <c r="M604" s="11"/>
      <c r="N604" s="11"/>
      <c r="O604" s="11"/>
      <c r="P604" s="11"/>
      <c r="Q604" s="74"/>
      <c r="R604" s="74"/>
    </row>
    <row r="605">
      <c r="A605" s="82"/>
      <c r="B605" s="82"/>
      <c r="C605" s="83"/>
      <c r="D605" s="82"/>
      <c r="E605" s="83"/>
      <c r="F605" s="74"/>
      <c r="G605" s="74"/>
      <c r="H605" s="74"/>
      <c r="I605" s="11"/>
      <c r="J605" s="11"/>
      <c r="K605" s="11"/>
      <c r="L605" s="11"/>
      <c r="M605" s="11"/>
      <c r="N605" s="11"/>
      <c r="O605" s="11"/>
      <c r="P605" s="11"/>
      <c r="Q605" s="74"/>
      <c r="R605" s="74"/>
    </row>
    <row r="606">
      <c r="A606" s="82"/>
      <c r="B606" s="82"/>
      <c r="C606" s="83"/>
      <c r="D606" s="82"/>
      <c r="E606" s="83"/>
      <c r="F606" s="74"/>
      <c r="G606" s="74"/>
      <c r="H606" s="74"/>
      <c r="I606" s="11"/>
      <c r="J606" s="11"/>
      <c r="K606" s="11"/>
      <c r="L606" s="11"/>
      <c r="M606" s="11"/>
      <c r="N606" s="11"/>
      <c r="O606" s="11"/>
      <c r="P606" s="11"/>
      <c r="Q606" s="74"/>
      <c r="R606" s="74"/>
    </row>
    <row r="607">
      <c r="A607" s="82"/>
      <c r="B607" s="82"/>
      <c r="C607" s="83"/>
      <c r="D607" s="82"/>
      <c r="E607" s="83"/>
      <c r="F607" s="74"/>
      <c r="G607" s="74"/>
      <c r="H607" s="74"/>
      <c r="I607" s="11"/>
      <c r="J607" s="11"/>
      <c r="K607" s="11"/>
      <c r="L607" s="11"/>
      <c r="M607" s="11"/>
      <c r="N607" s="11"/>
      <c r="O607" s="11"/>
      <c r="P607" s="11"/>
      <c r="Q607" s="74"/>
      <c r="R607" s="74"/>
    </row>
    <row r="608">
      <c r="A608" s="82"/>
      <c r="B608" s="82"/>
      <c r="C608" s="83"/>
      <c r="D608" s="82"/>
      <c r="E608" s="83"/>
      <c r="F608" s="74"/>
      <c r="G608" s="74"/>
      <c r="H608" s="74"/>
      <c r="I608" s="11"/>
      <c r="J608" s="11"/>
      <c r="K608" s="11"/>
      <c r="L608" s="11"/>
      <c r="M608" s="11"/>
      <c r="N608" s="11"/>
      <c r="O608" s="11"/>
      <c r="P608" s="11"/>
      <c r="Q608" s="74"/>
      <c r="R608" s="74"/>
    </row>
    <row r="609">
      <c r="A609" s="82"/>
      <c r="B609" s="82"/>
      <c r="C609" s="83"/>
      <c r="D609" s="82"/>
      <c r="E609" s="83"/>
      <c r="F609" s="74"/>
      <c r="G609" s="74"/>
      <c r="H609" s="74"/>
      <c r="I609" s="11"/>
      <c r="J609" s="11"/>
      <c r="K609" s="11"/>
      <c r="L609" s="11"/>
      <c r="M609" s="11"/>
      <c r="N609" s="11"/>
      <c r="O609" s="11"/>
      <c r="P609" s="11"/>
      <c r="Q609" s="74"/>
      <c r="R609" s="74"/>
    </row>
    <row r="610">
      <c r="A610" s="82"/>
      <c r="B610" s="82"/>
      <c r="C610" s="83"/>
      <c r="D610" s="82"/>
      <c r="E610" s="83"/>
      <c r="F610" s="74"/>
      <c r="G610" s="74"/>
      <c r="H610" s="74"/>
      <c r="I610" s="11"/>
      <c r="J610" s="11"/>
      <c r="K610" s="11"/>
      <c r="L610" s="11"/>
      <c r="M610" s="11"/>
      <c r="N610" s="11"/>
      <c r="O610" s="11"/>
      <c r="P610" s="11"/>
      <c r="Q610" s="74"/>
      <c r="R610" s="74"/>
    </row>
    <row r="611">
      <c r="A611" s="82"/>
      <c r="B611" s="82"/>
      <c r="C611" s="83"/>
      <c r="D611" s="82"/>
      <c r="E611" s="83"/>
      <c r="F611" s="74"/>
      <c r="G611" s="74"/>
      <c r="H611" s="74"/>
      <c r="I611" s="11"/>
      <c r="J611" s="11"/>
      <c r="K611" s="11"/>
      <c r="L611" s="11"/>
      <c r="M611" s="11"/>
      <c r="N611" s="11"/>
      <c r="O611" s="11"/>
      <c r="P611" s="11"/>
      <c r="Q611" s="74"/>
      <c r="R611" s="74"/>
    </row>
    <row r="612">
      <c r="A612" s="82"/>
      <c r="B612" s="82"/>
      <c r="C612" s="83"/>
      <c r="D612" s="82"/>
      <c r="E612" s="83"/>
      <c r="F612" s="74"/>
      <c r="G612" s="74"/>
      <c r="H612" s="74"/>
      <c r="I612" s="11"/>
      <c r="J612" s="11"/>
      <c r="K612" s="11"/>
      <c r="L612" s="11"/>
      <c r="M612" s="11"/>
      <c r="N612" s="11"/>
      <c r="O612" s="11"/>
      <c r="P612" s="11"/>
      <c r="Q612" s="74"/>
      <c r="R612" s="74"/>
    </row>
    <row r="613">
      <c r="A613" s="82"/>
      <c r="B613" s="82"/>
      <c r="C613" s="83"/>
      <c r="D613" s="82"/>
      <c r="E613" s="83"/>
      <c r="F613" s="74"/>
      <c r="G613" s="74"/>
      <c r="H613" s="74"/>
      <c r="I613" s="11"/>
      <c r="J613" s="11"/>
      <c r="K613" s="11"/>
      <c r="L613" s="11"/>
      <c r="M613" s="11"/>
      <c r="N613" s="11"/>
      <c r="O613" s="11"/>
      <c r="P613" s="11"/>
      <c r="Q613" s="74"/>
      <c r="R613" s="74"/>
    </row>
    <row r="614">
      <c r="A614" s="82"/>
      <c r="B614" s="82"/>
      <c r="C614" s="83"/>
      <c r="D614" s="82"/>
      <c r="E614" s="83"/>
      <c r="F614" s="74"/>
      <c r="G614" s="74"/>
      <c r="H614" s="74"/>
      <c r="I614" s="11"/>
      <c r="J614" s="11"/>
      <c r="K614" s="11"/>
      <c r="L614" s="11"/>
      <c r="M614" s="11"/>
      <c r="N614" s="11"/>
      <c r="O614" s="11"/>
      <c r="P614" s="11"/>
      <c r="Q614" s="74"/>
      <c r="R614" s="74"/>
    </row>
    <row r="615">
      <c r="A615" s="82"/>
      <c r="B615" s="82"/>
      <c r="C615" s="83"/>
      <c r="D615" s="82"/>
      <c r="E615" s="83"/>
      <c r="F615" s="74"/>
      <c r="G615" s="74"/>
      <c r="H615" s="74"/>
      <c r="I615" s="11"/>
      <c r="J615" s="11"/>
      <c r="K615" s="11"/>
      <c r="L615" s="11"/>
      <c r="M615" s="11"/>
      <c r="N615" s="11"/>
      <c r="O615" s="11"/>
      <c r="P615" s="11"/>
      <c r="Q615" s="74"/>
      <c r="R615" s="74"/>
    </row>
    <row r="616">
      <c r="A616" s="82"/>
      <c r="B616" s="82"/>
      <c r="C616" s="83"/>
      <c r="D616" s="82"/>
      <c r="E616" s="83"/>
      <c r="F616" s="74"/>
      <c r="G616" s="74"/>
      <c r="H616" s="74"/>
      <c r="I616" s="11"/>
      <c r="J616" s="11"/>
      <c r="K616" s="11"/>
      <c r="L616" s="11"/>
      <c r="M616" s="11"/>
      <c r="N616" s="11"/>
      <c r="O616" s="11"/>
      <c r="P616" s="11"/>
      <c r="Q616" s="74"/>
      <c r="R616" s="74"/>
    </row>
    <row r="617">
      <c r="A617" s="82"/>
      <c r="B617" s="82"/>
      <c r="C617" s="83"/>
      <c r="D617" s="82"/>
      <c r="E617" s="83"/>
      <c r="F617" s="74"/>
      <c r="G617" s="74"/>
      <c r="H617" s="74"/>
      <c r="I617" s="11"/>
      <c r="J617" s="11"/>
      <c r="K617" s="11"/>
      <c r="L617" s="11"/>
      <c r="M617" s="11"/>
      <c r="N617" s="11"/>
      <c r="O617" s="11"/>
      <c r="P617" s="11"/>
      <c r="Q617" s="74"/>
      <c r="R617" s="74"/>
    </row>
    <row r="618">
      <c r="A618" s="82"/>
      <c r="B618" s="82"/>
      <c r="C618" s="83"/>
      <c r="D618" s="82"/>
      <c r="E618" s="83"/>
      <c r="F618" s="74"/>
      <c r="G618" s="74"/>
      <c r="H618" s="74"/>
      <c r="I618" s="11"/>
      <c r="J618" s="11"/>
      <c r="K618" s="11"/>
      <c r="L618" s="11"/>
      <c r="M618" s="11"/>
      <c r="N618" s="11"/>
      <c r="O618" s="11"/>
      <c r="P618" s="11"/>
      <c r="Q618" s="74"/>
      <c r="R618" s="74"/>
    </row>
    <row r="619">
      <c r="A619" s="82"/>
      <c r="B619" s="82"/>
      <c r="C619" s="83"/>
      <c r="D619" s="82"/>
      <c r="E619" s="83"/>
      <c r="F619" s="74"/>
      <c r="G619" s="74"/>
      <c r="H619" s="74"/>
      <c r="I619" s="11"/>
      <c r="J619" s="11"/>
      <c r="K619" s="11"/>
      <c r="L619" s="11"/>
      <c r="M619" s="11"/>
      <c r="N619" s="11"/>
      <c r="O619" s="11"/>
      <c r="P619" s="11"/>
      <c r="Q619" s="74"/>
      <c r="R619" s="74"/>
    </row>
    <row r="620">
      <c r="A620" s="82"/>
      <c r="B620" s="82"/>
      <c r="C620" s="83"/>
      <c r="D620" s="82"/>
      <c r="E620" s="83"/>
      <c r="F620" s="74"/>
      <c r="G620" s="74"/>
      <c r="H620" s="74"/>
      <c r="I620" s="11"/>
      <c r="J620" s="11"/>
      <c r="K620" s="11"/>
      <c r="L620" s="11"/>
      <c r="M620" s="11"/>
      <c r="N620" s="11"/>
      <c r="O620" s="11"/>
      <c r="P620" s="11"/>
      <c r="Q620" s="74"/>
      <c r="R620" s="74"/>
    </row>
    <row r="621">
      <c r="A621" s="82"/>
      <c r="B621" s="82"/>
      <c r="C621" s="83"/>
      <c r="D621" s="82"/>
      <c r="E621" s="83"/>
      <c r="F621" s="74"/>
      <c r="G621" s="74"/>
      <c r="H621" s="74"/>
      <c r="I621" s="11"/>
      <c r="J621" s="11"/>
      <c r="K621" s="11"/>
      <c r="L621" s="11"/>
      <c r="M621" s="11"/>
      <c r="N621" s="11"/>
      <c r="O621" s="11"/>
      <c r="P621" s="11"/>
      <c r="Q621" s="74"/>
      <c r="R621" s="74"/>
    </row>
    <row r="622">
      <c r="A622" s="82"/>
      <c r="B622" s="82"/>
      <c r="C622" s="83"/>
      <c r="D622" s="82"/>
      <c r="E622" s="83"/>
      <c r="F622" s="74"/>
      <c r="G622" s="74"/>
      <c r="H622" s="74"/>
      <c r="I622" s="11"/>
      <c r="J622" s="11"/>
      <c r="K622" s="11"/>
      <c r="L622" s="11"/>
      <c r="M622" s="11"/>
      <c r="N622" s="11"/>
      <c r="O622" s="11"/>
      <c r="P622" s="11"/>
      <c r="Q622" s="74"/>
      <c r="R622" s="74"/>
    </row>
    <row r="623">
      <c r="A623" s="82"/>
      <c r="B623" s="82"/>
      <c r="C623" s="83"/>
      <c r="D623" s="82"/>
      <c r="E623" s="83"/>
      <c r="F623" s="74"/>
      <c r="G623" s="74"/>
      <c r="H623" s="74"/>
      <c r="I623" s="11"/>
      <c r="J623" s="11"/>
      <c r="K623" s="11"/>
      <c r="L623" s="11"/>
      <c r="M623" s="11"/>
      <c r="N623" s="11"/>
      <c r="O623" s="11"/>
      <c r="P623" s="11"/>
      <c r="Q623" s="74"/>
      <c r="R623" s="74"/>
    </row>
    <row r="624">
      <c r="A624" s="82"/>
      <c r="B624" s="82"/>
      <c r="C624" s="83"/>
      <c r="D624" s="82"/>
      <c r="E624" s="83"/>
      <c r="F624" s="74"/>
      <c r="G624" s="74"/>
      <c r="H624" s="74"/>
      <c r="I624" s="11"/>
      <c r="J624" s="11"/>
      <c r="K624" s="11"/>
      <c r="L624" s="11"/>
      <c r="M624" s="11"/>
      <c r="N624" s="11"/>
      <c r="O624" s="11"/>
      <c r="P624" s="11"/>
      <c r="Q624" s="74"/>
      <c r="R624" s="74"/>
    </row>
    <row r="625">
      <c r="A625" s="82"/>
      <c r="B625" s="82"/>
      <c r="C625" s="83"/>
      <c r="D625" s="82"/>
      <c r="E625" s="83"/>
      <c r="F625" s="74"/>
      <c r="G625" s="74"/>
      <c r="H625" s="74"/>
      <c r="I625" s="11"/>
      <c r="J625" s="11"/>
      <c r="K625" s="11"/>
      <c r="L625" s="11"/>
      <c r="M625" s="11"/>
      <c r="N625" s="11"/>
      <c r="O625" s="11"/>
      <c r="P625" s="11"/>
      <c r="Q625" s="74"/>
      <c r="R625" s="74"/>
    </row>
    <row r="626">
      <c r="A626" s="82"/>
      <c r="B626" s="82"/>
      <c r="C626" s="83"/>
      <c r="D626" s="82"/>
      <c r="E626" s="83"/>
      <c r="F626" s="74"/>
      <c r="G626" s="74"/>
      <c r="H626" s="74"/>
      <c r="I626" s="11"/>
      <c r="J626" s="11"/>
      <c r="K626" s="11"/>
      <c r="L626" s="11"/>
      <c r="M626" s="11"/>
      <c r="N626" s="11"/>
      <c r="O626" s="11"/>
      <c r="P626" s="11"/>
      <c r="Q626" s="74"/>
      <c r="R626" s="74"/>
    </row>
    <row r="627">
      <c r="A627" s="82"/>
      <c r="B627" s="82"/>
      <c r="C627" s="83"/>
      <c r="D627" s="82"/>
      <c r="E627" s="83"/>
      <c r="F627" s="74"/>
      <c r="G627" s="74"/>
      <c r="H627" s="74"/>
      <c r="I627" s="11"/>
      <c r="J627" s="11"/>
      <c r="K627" s="11"/>
      <c r="L627" s="11"/>
      <c r="M627" s="11"/>
      <c r="N627" s="11"/>
      <c r="O627" s="11"/>
      <c r="P627" s="11"/>
      <c r="Q627" s="74"/>
      <c r="R627" s="74"/>
    </row>
    <row r="628">
      <c r="A628" s="82"/>
      <c r="B628" s="82"/>
      <c r="C628" s="83"/>
      <c r="D628" s="82"/>
      <c r="E628" s="83"/>
      <c r="F628" s="74"/>
      <c r="G628" s="74"/>
      <c r="H628" s="74"/>
      <c r="I628" s="11"/>
      <c r="J628" s="11"/>
      <c r="K628" s="11"/>
      <c r="L628" s="11"/>
      <c r="M628" s="11"/>
      <c r="N628" s="11"/>
      <c r="O628" s="11"/>
      <c r="P628" s="11"/>
      <c r="Q628" s="74"/>
      <c r="R628" s="74"/>
    </row>
    <row r="629">
      <c r="A629" s="82"/>
      <c r="B629" s="82"/>
      <c r="C629" s="83"/>
      <c r="D629" s="82"/>
      <c r="E629" s="83"/>
      <c r="F629" s="74"/>
      <c r="G629" s="74"/>
      <c r="H629" s="74"/>
      <c r="I629" s="11"/>
      <c r="J629" s="11"/>
      <c r="K629" s="11"/>
      <c r="L629" s="11"/>
      <c r="M629" s="11"/>
      <c r="N629" s="11"/>
      <c r="O629" s="11"/>
      <c r="P629" s="11"/>
      <c r="Q629" s="74"/>
      <c r="R629" s="74"/>
    </row>
    <row r="630">
      <c r="A630" s="82"/>
      <c r="B630" s="82"/>
      <c r="C630" s="83"/>
      <c r="D630" s="82"/>
      <c r="E630" s="83"/>
      <c r="F630" s="74"/>
      <c r="G630" s="74"/>
      <c r="H630" s="74"/>
      <c r="I630" s="11"/>
      <c r="J630" s="11"/>
      <c r="K630" s="11"/>
      <c r="L630" s="11"/>
      <c r="M630" s="11"/>
      <c r="N630" s="11"/>
      <c r="O630" s="11"/>
      <c r="P630" s="11"/>
      <c r="Q630" s="74"/>
      <c r="R630" s="74"/>
    </row>
    <row r="631">
      <c r="A631" s="82"/>
      <c r="B631" s="82"/>
      <c r="C631" s="83"/>
      <c r="D631" s="82"/>
      <c r="E631" s="83"/>
      <c r="F631" s="74"/>
      <c r="G631" s="74"/>
      <c r="H631" s="74"/>
      <c r="I631" s="11"/>
      <c r="J631" s="11"/>
      <c r="K631" s="11"/>
      <c r="L631" s="11"/>
      <c r="M631" s="11"/>
      <c r="N631" s="11"/>
      <c r="O631" s="11"/>
      <c r="P631" s="11"/>
      <c r="Q631" s="74"/>
      <c r="R631" s="74"/>
    </row>
    <row r="632">
      <c r="A632" s="82"/>
      <c r="B632" s="82"/>
      <c r="C632" s="83"/>
      <c r="D632" s="82"/>
      <c r="E632" s="83"/>
      <c r="F632" s="74"/>
      <c r="G632" s="74"/>
      <c r="H632" s="74"/>
      <c r="I632" s="11"/>
      <c r="J632" s="11"/>
      <c r="K632" s="11"/>
      <c r="L632" s="11"/>
      <c r="M632" s="11"/>
      <c r="N632" s="11"/>
      <c r="O632" s="11"/>
      <c r="P632" s="11"/>
      <c r="Q632" s="74"/>
      <c r="R632" s="74"/>
    </row>
    <row r="633">
      <c r="A633" s="82"/>
      <c r="B633" s="82"/>
      <c r="C633" s="83"/>
      <c r="D633" s="82"/>
      <c r="E633" s="83"/>
      <c r="F633" s="74"/>
      <c r="G633" s="74"/>
      <c r="H633" s="74"/>
      <c r="I633" s="11"/>
      <c r="J633" s="11"/>
      <c r="K633" s="11"/>
      <c r="L633" s="11"/>
      <c r="M633" s="11"/>
      <c r="N633" s="11"/>
      <c r="O633" s="11"/>
      <c r="P633" s="11"/>
      <c r="Q633" s="74"/>
      <c r="R633" s="74"/>
    </row>
    <row r="634">
      <c r="A634" s="82"/>
      <c r="B634" s="82"/>
      <c r="C634" s="83"/>
      <c r="D634" s="82"/>
      <c r="E634" s="83"/>
      <c r="F634" s="74"/>
      <c r="G634" s="74"/>
      <c r="H634" s="74"/>
      <c r="I634" s="11"/>
      <c r="J634" s="11"/>
      <c r="K634" s="11"/>
      <c r="L634" s="11"/>
      <c r="M634" s="11"/>
      <c r="N634" s="11"/>
      <c r="O634" s="11"/>
      <c r="P634" s="11"/>
      <c r="Q634" s="74"/>
      <c r="R634" s="74"/>
    </row>
    <row r="635">
      <c r="A635" s="82"/>
      <c r="B635" s="82"/>
      <c r="C635" s="83"/>
      <c r="D635" s="82"/>
      <c r="E635" s="83"/>
      <c r="F635" s="74"/>
      <c r="G635" s="74"/>
      <c r="H635" s="74"/>
      <c r="I635" s="11"/>
      <c r="J635" s="11"/>
      <c r="K635" s="11"/>
      <c r="L635" s="11"/>
      <c r="M635" s="11"/>
      <c r="N635" s="11"/>
      <c r="O635" s="11"/>
      <c r="P635" s="11"/>
      <c r="Q635" s="74"/>
      <c r="R635" s="74"/>
    </row>
    <row r="636">
      <c r="A636" s="82"/>
      <c r="B636" s="82"/>
      <c r="C636" s="83"/>
      <c r="D636" s="82"/>
      <c r="E636" s="83"/>
      <c r="F636" s="74"/>
      <c r="G636" s="74"/>
      <c r="H636" s="74"/>
      <c r="I636" s="11"/>
      <c r="J636" s="11"/>
      <c r="K636" s="11"/>
      <c r="L636" s="11"/>
      <c r="M636" s="11"/>
      <c r="N636" s="11"/>
      <c r="O636" s="11"/>
      <c r="P636" s="11"/>
      <c r="Q636" s="74"/>
      <c r="R636" s="74"/>
    </row>
    <row r="637">
      <c r="A637" s="82"/>
      <c r="B637" s="82"/>
      <c r="C637" s="83"/>
      <c r="D637" s="82"/>
      <c r="E637" s="83"/>
      <c r="F637" s="74"/>
      <c r="G637" s="74"/>
      <c r="H637" s="74"/>
      <c r="I637" s="11"/>
      <c r="J637" s="11"/>
      <c r="K637" s="11"/>
      <c r="L637" s="11"/>
      <c r="M637" s="11"/>
      <c r="N637" s="11"/>
      <c r="O637" s="11"/>
      <c r="P637" s="11"/>
      <c r="Q637" s="74"/>
      <c r="R637" s="74"/>
    </row>
    <row r="638">
      <c r="A638" s="82"/>
      <c r="B638" s="82"/>
      <c r="C638" s="83"/>
      <c r="D638" s="82"/>
      <c r="E638" s="83"/>
      <c r="F638" s="74"/>
      <c r="G638" s="74"/>
      <c r="H638" s="74"/>
      <c r="I638" s="11"/>
      <c r="J638" s="11"/>
      <c r="K638" s="11"/>
      <c r="L638" s="11"/>
      <c r="M638" s="11"/>
      <c r="N638" s="11"/>
      <c r="O638" s="11"/>
      <c r="P638" s="11"/>
      <c r="Q638" s="74"/>
      <c r="R638" s="74"/>
    </row>
    <row r="639">
      <c r="A639" s="82"/>
      <c r="B639" s="82"/>
      <c r="C639" s="83"/>
      <c r="D639" s="82"/>
      <c r="E639" s="83"/>
      <c r="F639" s="74"/>
      <c r="G639" s="74"/>
      <c r="H639" s="74"/>
      <c r="I639" s="11"/>
      <c r="J639" s="11"/>
      <c r="K639" s="11"/>
      <c r="L639" s="11"/>
      <c r="M639" s="11"/>
      <c r="N639" s="11"/>
      <c r="O639" s="11"/>
      <c r="P639" s="11"/>
      <c r="Q639" s="74"/>
      <c r="R639" s="74"/>
    </row>
    <row r="640">
      <c r="A640" s="82"/>
      <c r="B640" s="82"/>
      <c r="C640" s="83"/>
      <c r="D640" s="82"/>
      <c r="E640" s="83"/>
      <c r="F640" s="74"/>
      <c r="G640" s="74"/>
      <c r="H640" s="74"/>
      <c r="I640" s="11"/>
      <c r="J640" s="11"/>
      <c r="K640" s="11"/>
      <c r="L640" s="11"/>
      <c r="M640" s="11"/>
      <c r="N640" s="11"/>
      <c r="O640" s="11"/>
      <c r="P640" s="11"/>
      <c r="Q640" s="74"/>
      <c r="R640" s="74"/>
    </row>
    <row r="641">
      <c r="A641" s="82"/>
      <c r="B641" s="82"/>
      <c r="C641" s="83"/>
      <c r="D641" s="82"/>
      <c r="E641" s="83"/>
      <c r="F641" s="74"/>
      <c r="G641" s="74"/>
      <c r="H641" s="74"/>
      <c r="I641" s="11"/>
      <c r="J641" s="11"/>
      <c r="K641" s="11"/>
      <c r="L641" s="11"/>
      <c r="M641" s="11"/>
      <c r="N641" s="11"/>
      <c r="O641" s="11"/>
      <c r="P641" s="11"/>
      <c r="Q641" s="74"/>
      <c r="R641" s="74"/>
    </row>
    <row r="642">
      <c r="A642" s="82"/>
      <c r="B642" s="82"/>
      <c r="C642" s="83"/>
      <c r="D642" s="82"/>
      <c r="E642" s="83"/>
      <c r="F642" s="74"/>
      <c r="G642" s="74"/>
      <c r="H642" s="74"/>
      <c r="I642" s="11"/>
      <c r="J642" s="11"/>
      <c r="K642" s="11"/>
      <c r="L642" s="11"/>
      <c r="M642" s="11"/>
      <c r="N642" s="11"/>
      <c r="O642" s="11"/>
      <c r="P642" s="11"/>
      <c r="Q642" s="74"/>
      <c r="R642" s="74"/>
    </row>
    <row r="643">
      <c r="A643" s="82"/>
      <c r="B643" s="82"/>
      <c r="C643" s="83"/>
      <c r="D643" s="82"/>
      <c r="E643" s="83"/>
      <c r="F643" s="74"/>
      <c r="G643" s="74"/>
      <c r="H643" s="74"/>
      <c r="I643" s="11"/>
      <c r="J643" s="11"/>
      <c r="K643" s="11"/>
      <c r="L643" s="11"/>
      <c r="M643" s="11"/>
      <c r="N643" s="11"/>
      <c r="O643" s="11"/>
      <c r="P643" s="11"/>
      <c r="Q643" s="74"/>
      <c r="R643" s="74"/>
    </row>
    <row r="644">
      <c r="A644" s="82"/>
      <c r="B644" s="82"/>
      <c r="C644" s="83"/>
      <c r="D644" s="82"/>
      <c r="E644" s="83"/>
      <c r="F644" s="74"/>
      <c r="G644" s="74"/>
      <c r="H644" s="74"/>
      <c r="I644" s="11"/>
      <c r="J644" s="11"/>
      <c r="K644" s="11"/>
      <c r="L644" s="11"/>
      <c r="M644" s="11"/>
      <c r="N644" s="11"/>
      <c r="O644" s="11"/>
      <c r="P644" s="11"/>
      <c r="Q644" s="74"/>
      <c r="R644" s="74"/>
    </row>
    <row r="645">
      <c r="A645" s="82"/>
      <c r="B645" s="82"/>
      <c r="C645" s="83"/>
      <c r="D645" s="82"/>
      <c r="E645" s="83"/>
      <c r="F645" s="74"/>
      <c r="G645" s="74"/>
      <c r="H645" s="74"/>
      <c r="I645" s="11"/>
      <c r="J645" s="11"/>
      <c r="K645" s="11"/>
      <c r="L645" s="11"/>
      <c r="M645" s="11"/>
      <c r="N645" s="11"/>
      <c r="O645" s="11"/>
      <c r="P645" s="11"/>
      <c r="Q645" s="74"/>
      <c r="R645" s="74"/>
    </row>
    <row r="646">
      <c r="A646" s="82"/>
      <c r="B646" s="82"/>
      <c r="C646" s="83"/>
      <c r="D646" s="82"/>
      <c r="E646" s="83"/>
      <c r="F646" s="74"/>
      <c r="G646" s="74"/>
      <c r="H646" s="74"/>
      <c r="I646" s="11"/>
      <c r="J646" s="11"/>
      <c r="K646" s="11"/>
      <c r="L646" s="11"/>
      <c r="M646" s="11"/>
      <c r="N646" s="11"/>
      <c r="O646" s="11"/>
      <c r="P646" s="11"/>
      <c r="Q646" s="74"/>
      <c r="R646" s="74"/>
    </row>
    <row r="647">
      <c r="A647" s="82"/>
      <c r="B647" s="82"/>
      <c r="C647" s="83"/>
      <c r="D647" s="82"/>
      <c r="E647" s="83"/>
      <c r="F647" s="74"/>
      <c r="G647" s="74"/>
      <c r="H647" s="74"/>
      <c r="I647" s="11"/>
      <c r="J647" s="11"/>
      <c r="K647" s="11"/>
      <c r="L647" s="11"/>
      <c r="M647" s="11"/>
      <c r="N647" s="11"/>
      <c r="O647" s="11"/>
      <c r="P647" s="11"/>
      <c r="Q647" s="74"/>
      <c r="R647" s="74"/>
    </row>
    <row r="648">
      <c r="A648" s="82"/>
      <c r="B648" s="82"/>
      <c r="C648" s="83"/>
      <c r="D648" s="82"/>
      <c r="E648" s="83"/>
      <c r="F648" s="74"/>
      <c r="G648" s="74"/>
      <c r="H648" s="74"/>
      <c r="I648" s="11"/>
      <c r="J648" s="11"/>
      <c r="K648" s="11"/>
      <c r="L648" s="11"/>
      <c r="M648" s="11"/>
      <c r="N648" s="11"/>
      <c r="O648" s="11"/>
      <c r="P648" s="11"/>
      <c r="Q648" s="74"/>
      <c r="R648" s="74"/>
    </row>
    <row r="649">
      <c r="A649" s="82"/>
      <c r="B649" s="82"/>
      <c r="C649" s="83"/>
      <c r="D649" s="82"/>
      <c r="E649" s="83"/>
      <c r="F649" s="74"/>
      <c r="G649" s="74"/>
      <c r="H649" s="74"/>
      <c r="I649" s="11"/>
      <c r="J649" s="11"/>
      <c r="K649" s="11"/>
      <c r="L649" s="11"/>
      <c r="M649" s="11"/>
      <c r="N649" s="11"/>
      <c r="O649" s="11"/>
      <c r="P649" s="11"/>
      <c r="Q649" s="74"/>
      <c r="R649" s="74"/>
    </row>
    <row r="650">
      <c r="A650" s="82"/>
      <c r="B650" s="82"/>
      <c r="C650" s="83"/>
      <c r="D650" s="82"/>
      <c r="E650" s="83"/>
      <c r="F650" s="74"/>
      <c r="G650" s="74"/>
      <c r="H650" s="74"/>
      <c r="I650" s="11"/>
      <c r="J650" s="11"/>
      <c r="K650" s="11"/>
      <c r="L650" s="11"/>
      <c r="M650" s="11"/>
      <c r="N650" s="11"/>
      <c r="O650" s="11"/>
      <c r="P650" s="11"/>
      <c r="Q650" s="74"/>
      <c r="R650" s="74"/>
    </row>
    <row r="651">
      <c r="A651" s="82"/>
      <c r="B651" s="82"/>
      <c r="C651" s="83"/>
      <c r="D651" s="82"/>
      <c r="E651" s="83"/>
      <c r="F651" s="74"/>
      <c r="G651" s="74"/>
      <c r="H651" s="74"/>
      <c r="I651" s="11"/>
      <c r="J651" s="11"/>
      <c r="K651" s="11"/>
      <c r="L651" s="11"/>
      <c r="M651" s="11"/>
      <c r="N651" s="11"/>
      <c r="O651" s="11"/>
      <c r="P651" s="11"/>
      <c r="Q651" s="74"/>
      <c r="R651" s="74"/>
    </row>
    <row r="652">
      <c r="A652" s="82"/>
      <c r="B652" s="82"/>
      <c r="C652" s="83"/>
      <c r="D652" s="82"/>
      <c r="E652" s="83"/>
      <c r="F652" s="74"/>
      <c r="G652" s="74"/>
      <c r="H652" s="74"/>
      <c r="I652" s="11"/>
      <c r="J652" s="11"/>
      <c r="K652" s="11"/>
      <c r="L652" s="11"/>
      <c r="M652" s="11"/>
      <c r="N652" s="11"/>
      <c r="O652" s="11"/>
      <c r="P652" s="11"/>
      <c r="Q652" s="74"/>
      <c r="R652" s="74"/>
    </row>
    <row r="653">
      <c r="A653" s="82"/>
      <c r="B653" s="82"/>
      <c r="C653" s="83"/>
      <c r="D653" s="82"/>
      <c r="E653" s="83"/>
      <c r="F653" s="74"/>
      <c r="G653" s="74"/>
      <c r="H653" s="74"/>
      <c r="I653" s="11"/>
      <c r="J653" s="11"/>
      <c r="K653" s="11"/>
      <c r="L653" s="11"/>
      <c r="M653" s="11"/>
      <c r="N653" s="11"/>
      <c r="O653" s="11"/>
      <c r="P653" s="11"/>
      <c r="Q653" s="74"/>
      <c r="R653" s="74"/>
    </row>
    <row r="654">
      <c r="A654" s="82"/>
      <c r="B654" s="82"/>
      <c r="C654" s="83"/>
      <c r="D654" s="82"/>
      <c r="E654" s="83"/>
      <c r="F654" s="74"/>
      <c r="G654" s="74"/>
      <c r="H654" s="74"/>
      <c r="I654" s="11"/>
      <c r="J654" s="11"/>
      <c r="K654" s="11"/>
      <c r="L654" s="11"/>
      <c r="M654" s="11"/>
      <c r="N654" s="11"/>
      <c r="O654" s="11"/>
      <c r="P654" s="11"/>
      <c r="Q654" s="74"/>
      <c r="R654" s="74"/>
    </row>
    <row r="655">
      <c r="A655" s="82"/>
      <c r="B655" s="82"/>
      <c r="C655" s="83"/>
      <c r="D655" s="82"/>
      <c r="E655" s="83"/>
      <c r="F655" s="74"/>
      <c r="G655" s="74"/>
      <c r="H655" s="74"/>
      <c r="I655" s="11"/>
      <c r="J655" s="11"/>
      <c r="K655" s="11"/>
      <c r="L655" s="11"/>
      <c r="M655" s="11"/>
      <c r="N655" s="11"/>
      <c r="O655" s="11"/>
      <c r="P655" s="11"/>
      <c r="Q655" s="74"/>
      <c r="R655" s="74"/>
    </row>
    <row r="656">
      <c r="A656" s="82"/>
      <c r="B656" s="82"/>
      <c r="C656" s="83"/>
      <c r="D656" s="82"/>
      <c r="E656" s="83"/>
      <c r="F656" s="74"/>
      <c r="G656" s="74"/>
      <c r="H656" s="74"/>
      <c r="I656" s="11"/>
      <c r="J656" s="11"/>
      <c r="K656" s="11"/>
      <c r="L656" s="11"/>
      <c r="M656" s="11"/>
      <c r="N656" s="11"/>
      <c r="O656" s="11"/>
      <c r="P656" s="11"/>
      <c r="Q656" s="74"/>
      <c r="R656" s="74"/>
    </row>
    <row r="657">
      <c r="A657" s="82"/>
      <c r="B657" s="82"/>
      <c r="C657" s="83"/>
      <c r="D657" s="82"/>
      <c r="E657" s="83"/>
      <c r="F657" s="74"/>
      <c r="G657" s="74"/>
      <c r="H657" s="74"/>
      <c r="I657" s="11"/>
      <c r="J657" s="11"/>
      <c r="K657" s="11"/>
      <c r="L657" s="11"/>
      <c r="M657" s="11"/>
      <c r="N657" s="11"/>
      <c r="O657" s="11"/>
      <c r="P657" s="11"/>
      <c r="Q657" s="74"/>
      <c r="R657" s="74"/>
    </row>
    <row r="658">
      <c r="A658" s="82"/>
      <c r="B658" s="82"/>
      <c r="C658" s="83"/>
      <c r="D658" s="82"/>
      <c r="E658" s="83"/>
      <c r="F658" s="74"/>
      <c r="G658" s="74"/>
      <c r="H658" s="74"/>
      <c r="I658" s="11"/>
      <c r="J658" s="11"/>
      <c r="K658" s="11"/>
      <c r="L658" s="11"/>
      <c r="M658" s="11"/>
      <c r="N658" s="11"/>
      <c r="O658" s="11"/>
      <c r="P658" s="11"/>
      <c r="Q658" s="74"/>
      <c r="R658" s="74"/>
    </row>
    <row r="659">
      <c r="A659" s="82"/>
      <c r="B659" s="82"/>
      <c r="C659" s="83"/>
      <c r="D659" s="82"/>
      <c r="E659" s="83"/>
      <c r="F659" s="74"/>
      <c r="G659" s="74"/>
      <c r="H659" s="74"/>
      <c r="I659" s="11"/>
      <c r="J659" s="11"/>
      <c r="K659" s="11"/>
      <c r="L659" s="11"/>
      <c r="M659" s="11"/>
      <c r="N659" s="11"/>
      <c r="O659" s="11"/>
      <c r="P659" s="11"/>
      <c r="Q659" s="74"/>
      <c r="R659" s="74"/>
    </row>
    <row r="660">
      <c r="A660" s="82"/>
      <c r="B660" s="82"/>
      <c r="C660" s="83"/>
      <c r="D660" s="82"/>
      <c r="E660" s="83"/>
      <c r="F660" s="74"/>
      <c r="G660" s="74"/>
      <c r="H660" s="74"/>
      <c r="I660" s="11"/>
      <c r="J660" s="11"/>
      <c r="K660" s="11"/>
      <c r="L660" s="11"/>
      <c r="M660" s="11"/>
      <c r="N660" s="11"/>
      <c r="O660" s="11"/>
      <c r="P660" s="11"/>
      <c r="Q660" s="74"/>
      <c r="R660" s="74"/>
    </row>
    <row r="661">
      <c r="A661" s="82"/>
      <c r="B661" s="82"/>
      <c r="C661" s="83"/>
      <c r="D661" s="82"/>
      <c r="E661" s="83"/>
      <c r="F661" s="74"/>
      <c r="G661" s="74"/>
      <c r="H661" s="74"/>
      <c r="I661" s="11"/>
      <c r="J661" s="11"/>
      <c r="K661" s="11"/>
      <c r="L661" s="11"/>
      <c r="M661" s="11"/>
      <c r="N661" s="11"/>
      <c r="O661" s="11"/>
      <c r="P661" s="11"/>
      <c r="Q661" s="74"/>
      <c r="R661" s="74"/>
    </row>
    <row r="662">
      <c r="A662" s="82"/>
      <c r="B662" s="82"/>
      <c r="C662" s="83"/>
      <c r="D662" s="82"/>
      <c r="E662" s="83"/>
      <c r="F662" s="74"/>
      <c r="G662" s="74"/>
      <c r="H662" s="74"/>
      <c r="I662" s="11"/>
      <c r="J662" s="11"/>
      <c r="K662" s="11"/>
      <c r="L662" s="11"/>
      <c r="M662" s="11"/>
      <c r="N662" s="11"/>
      <c r="O662" s="11"/>
      <c r="P662" s="11"/>
      <c r="Q662" s="74"/>
      <c r="R662" s="74"/>
    </row>
    <row r="663">
      <c r="A663" s="82"/>
      <c r="B663" s="82"/>
      <c r="C663" s="83"/>
      <c r="D663" s="82"/>
      <c r="E663" s="83"/>
      <c r="F663" s="74"/>
      <c r="G663" s="74"/>
      <c r="H663" s="74"/>
      <c r="I663" s="11"/>
      <c r="J663" s="11"/>
      <c r="K663" s="11"/>
      <c r="L663" s="11"/>
      <c r="M663" s="11"/>
      <c r="N663" s="11"/>
      <c r="O663" s="11"/>
      <c r="P663" s="11"/>
      <c r="Q663" s="74"/>
      <c r="R663" s="74"/>
    </row>
    <row r="664">
      <c r="A664" s="82"/>
      <c r="B664" s="82"/>
      <c r="C664" s="83"/>
      <c r="D664" s="82"/>
      <c r="E664" s="83"/>
      <c r="F664" s="74"/>
      <c r="G664" s="74"/>
      <c r="H664" s="74"/>
      <c r="I664" s="11"/>
      <c r="J664" s="11"/>
      <c r="K664" s="11"/>
      <c r="L664" s="11"/>
      <c r="M664" s="11"/>
      <c r="N664" s="11"/>
      <c r="O664" s="11"/>
      <c r="P664" s="11"/>
      <c r="Q664" s="74"/>
      <c r="R664" s="74"/>
    </row>
    <row r="665">
      <c r="A665" s="82"/>
      <c r="B665" s="82"/>
      <c r="C665" s="83"/>
      <c r="D665" s="82"/>
      <c r="E665" s="83"/>
      <c r="F665" s="74"/>
      <c r="G665" s="74"/>
      <c r="H665" s="74"/>
      <c r="I665" s="11"/>
      <c r="J665" s="11"/>
      <c r="K665" s="11"/>
      <c r="L665" s="11"/>
      <c r="M665" s="11"/>
      <c r="N665" s="11"/>
      <c r="O665" s="11"/>
      <c r="P665" s="11"/>
      <c r="Q665" s="74"/>
      <c r="R665" s="74"/>
    </row>
    <row r="666">
      <c r="A666" s="82"/>
      <c r="B666" s="82"/>
      <c r="C666" s="83"/>
      <c r="D666" s="82"/>
      <c r="E666" s="83"/>
      <c r="F666" s="74"/>
      <c r="G666" s="74"/>
      <c r="H666" s="74"/>
      <c r="I666" s="11"/>
      <c r="J666" s="11"/>
      <c r="K666" s="11"/>
      <c r="L666" s="11"/>
      <c r="M666" s="11"/>
      <c r="N666" s="11"/>
      <c r="O666" s="11"/>
      <c r="P666" s="11"/>
      <c r="Q666" s="74"/>
      <c r="R666" s="74"/>
    </row>
    <row r="667">
      <c r="A667" s="82"/>
      <c r="B667" s="82"/>
      <c r="C667" s="83"/>
      <c r="D667" s="82"/>
      <c r="E667" s="83"/>
      <c r="F667" s="74"/>
      <c r="G667" s="74"/>
      <c r="H667" s="74"/>
      <c r="I667" s="11"/>
      <c r="J667" s="11"/>
      <c r="K667" s="11"/>
      <c r="L667" s="11"/>
      <c r="M667" s="11"/>
      <c r="N667" s="11"/>
      <c r="O667" s="11"/>
      <c r="P667" s="11"/>
      <c r="Q667" s="74"/>
      <c r="R667" s="74"/>
    </row>
    <row r="668">
      <c r="A668" s="82"/>
      <c r="B668" s="82"/>
      <c r="C668" s="83"/>
      <c r="D668" s="82"/>
      <c r="E668" s="83"/>
      <c r="F668" s="74"/>
      <c r="G668" s="74"/>
      <c r="H668" s="74"/>
      <c r="I668" s="11"/>
      <c r="J668" s="11"/>
      <c r="K668" s="11"/>
      <c r="L668" s="11"/>
      <c r="M668" s="11"/>
      <c r="N668" s="11"/>
      <c r="O668" s="11"/>
      <c r="P668" s="11"/>
      <c r="Q668" s="74"/>
      <c r="R668" s="74"/>
    </row>
    <row r="669">
      <c r="A669" s="82"/>
      <c r="B669" s="82"/>
      <c r="C669" s="83"/>
      <c r="D669" s="82"/>
      <c r="E669" s="83"/>
      <c r="F669" s="74"/>
      <c r="G669" s="74"/>
      <c r="H669" s="74"/>
      <c r="I669" s="11"/>
      <c r="J669" s="11"/>
      <c r="K669" s="11"/>
      <c r="L669" s="11"/>
      <c r="M669" s="11"/>
      <c r="N669" s="11"/>
      <c r="O669" s="11"/>
      <c r="P669" s="11"/>
      <c r="Q669" s="74"/>
      <c r="R669" s="74"/>
    </row>
    <row r="670">
      <c r="A670" s="82"/>
      <c r="B670" s="82"/>
      <c r="C670" s="83"/>
      <c r="D670" s="82"/>
      <c r="E670" s="83"/>
      <c r="F670" s="74"/>
      <c r="G670" s="74"/>
      <c r="H670" s="74"/>
      <c r="I670" s="11"/>
      <c r="J670" s="11"/>
      <c r="K670" s="11"/>
      <c r="L670" s="11"/>
      <c r="M670" s="11"/>
      <c r="N670" s="11"/>
      <c r="O670" s="11"/>
      <c r="P670" s="11"/>
      <c r="Q670" s="74"/>
      <c r="R670" s="74"/>
    </row>
    <row r="671">
      <c r="A671" s="82"/>
      <c r="B671" s="82"/>
      <c r="C671" s="83"/>
      <c r="D671" s="82"/>
      <c r="E671" s="83"/>
      <c r="F671" s="74"/>
      <c r="G671" s="74"/>
      <c r="H671" s="74"/>
      <c r="I671" s="11"/>
      <c r="J671" s="11"/>
      <c r="K671" s="11"/>
      <c r="L671" s="11"/>
      <c r="M671" s="11"/>
      <c r="N671" s="11"/>
      <c r="O671" s="11"/>
      <c r="P671" s="11"/>
      <c r="Q671" s="74"/>
      <c r="R671" s="74"/>
    </row>
    <row r="672">
      <c r="A672" s="82"/>
      <c r="B672" s="82"/>
      <c r="C672" s="83"/>
      <c r="D672" s="82"/>
      <c r="E672" s="83"/>
      <c r="F672" s="74"/>
      <c r="G672" s="74"/>
      <c r="H672" s="74"/>
      <c r="I672" s="11"/>
      <c r="J672" s="11"/>
      <c r="K672" s="11"/>
      <c r="L672" s="11"/>
      <c r="M672" s="11"/>
      <c r="N672" s="11"/>
      <c r="O672" s="11"/>
      <c r="P672" s="11"/>
      <c r="Q672" s="74"/>
      <c r="R672" s="74"/>
    </row>
    <row r="673">
      <c r="A673" s="82"/>
      <c r="B673" s="82"/>
      <c r="C673" s="83"/>
      <c r="D673" s="82"/>
      <c r="E673" s="83"/>
      <c r="F673" s="74"/>
      <c r="G673" s="74"/>
      <c r="H673" s="74"/>
      <c r="I673" s="11"/>
      <c r="J673" s="11"/>
      <c r="K673" s="11"/>
      <c r="L673" s="11"/>
      <c r="M673" s="11"/>
      <c r="N673" s="11"/>
      <c r="O673" s="11"/>
      <c r="P673" s="11"/>
      <c r="Q673" s="74"/>
      <c r="R673" s="74"/>
    </row>
    <row r="674">
      <c r="A674" s="82"/>
      <c r="B674" s="82"/>
      <c r="C674" s="83"/>
      <c r="D674" s="82"/>
      <c r="E674" s="83"/>
      <c r="F674" s="74"/>
      <c r="G674" s="74"/>
      <c r="H674" s="74"/>
      <c r="I674" s="11"/>
      <c r="J674" s="11"/>
      <c r="K674" s="11"/>
      <c r="L674" s="11"/>
      <c r="M674" s="11"/>
      <c r="N674" s="11"/>
      <c r="O674" s="11"/>
      <c r="P674" s="11"/>
      <c r="Q674" s="74"/>
      <c r="R674" s="74"/>
    </row>
    <row r="675">
      <c r="A675" s="82"/>
      <c r="B675" s="82"/>
      <c r="C675" s="83"/>
      <c r="D675" s="82"/>
      <c r="E675" s="83"/>
      <c r="F675" s="74"/>
      <c r="G675" s="74"/>
      <c r="H675" s="74"/>
      <c r="I675" s="11"/>
      <c r="J675" s="11"/>
      <c r="K675" s="11"/>
      <c r="L675" s="11"/>
      <c r="M675" s="11"/>
      <c r="N675" s="11"/>
      <c r="O675" s="11"/>
      <c r="P675" s="11"/>
      <c r="Q675" s="74"/>
      <c r="R675" s="74"/>
    </row>
    <row r="676">
      <c r="A676" s="82"/>
      <c r="B676" s="82"/>
      <c r="C676" s="83"/>
      <c r="D676" s="82"/>
      <c r="E676" s="83"/>
      <c r="F676" s="74"/>
      <c r="G676" s="74"/>
      <c r="H676" s="74"/>
      <c r="I676" s="11"/>
      <c r="J676" s="11"/>
      <c r="K676" s="11"/>
      <c r="L676" s="11"/>
      <c r="M676" s="11"/>
      <c r="N676" s="11"/>
      <c r="O676" s="11"/>
      <c r="P676" s="11"/>
      <c r="Q676" s="74"/>
      <c r="R676" s="74"/>
    </row>
    <row r="677">
      <c r="A677" s="82"/>
      <c r="B677" s="82"/>
      <c r="C677" s="83"/>
      <c r="D677" s="82"/>
      <c r="E677" s="83"/>
      <c r="F677" s="74"/>
      <c r="G677" s="74"/>
      <c r="H677" s="74"/>
      <c r="I677" s="11"/>
      <c r="J677" s="11"/>
      <c r="K677" s="11"/>
      <c r="L677" s="11"/>
      <c r="M677" s="11"/>
      <c r="N677" s="11"/>
      <c r="O677" s="11"/>
      <c r="P677" s="11"/>
      <c r="Q677" s="74"/>
      <c r="R677" s="74"/>
    </row>
    <row r="678">
      <c r="A678" s="82"/>
      <c r="B678" s="82"/>
      <c r="C678" s="83"/>
      <c r="D678" s="82"/>
      <c r="E678" s="83"/>
      <c r="F678" s="74"/>
      <c r="G678" s="74"/>
      <c r="H678" s="74"/>
      <c r="I678" s="11"/>
      <c r="J678" s="11"/>
      <c r="K678" s="11"/>
      <c r="L678" s="11"/>
      <c r="M678" s="11"/>
      <c r="N678" s="11"/>
      <c r="O678" s="11"/>
      <c r="P678" s="11"/>
      <c r="Q678" s="74"/>
      <c r="R678" s="74"/>
    </row>
    <row r="679">
      <c r="A679" s="82"/>
      <c r="B679" s="82"/>
      <c r="C679" s="83"/>
      <c r="D679" s="82"/>
      <c r="E679" s="83"/>
      <c r="F679" s="74"/>
      <c r="G679" s="74"/>
      <c r="H679" s="74"/>
      <c r="I679" s="11"/>
      <c r="J679" s="11"/>
      <c r="K679" s="11"/>
      <c r="L679" s="11"/>
      <c r="M679" s="11"/>
      <c r="N679" s="11"/>
      <c r="O679" s="11"/>
      <c r="P679" s="11"/>
      <c r="Q679" s="74"/>
      <c r="R679" s="74"/>
    </row>
    <row r="680">
      <c r="A680" s="82"/>
      <c r="B680" s="82"/>
      <c r="C680" s="83"/>
      <c r="D680" s="82"/>
      <c r="E680" s="83"/>
      <c r="F680" s="74"/>
      <c r="G680" s="74"/>
      <c r="H680" s="74"/>
      <c r="I680" s="11"/>
      <c r="J680" s="11"/>
      <c r="K680" s="11"/>
      <c r="L680" s="11"/>
      <c r="M680" s="11"/>
      <c r="N680" s="11"/>
      <c r="O680" s="11"/>
      <c r="P680" s="11"/>
      <c r="Q680" s="74"/>
      <c r="R680" s="74"/>
    </row>
    <row r="681">
      <c r="A681" s="82"/>
      <c r="B681" s="82"/>
      <c r="C681" s="83"/>
      <c r="D681" s="82"/>
      <c r="E681" s="83"/>
      <c r="F681" s="74"/>
      <c r="G681" s="74"/>
      <c r="H681" s="74"/>
      <c r="I681" s="11"/>
      <c r="J681" s="11"/>
      <c r="K681" s="11"/>
      <c r="L681" s="11"/>
      <c r="M681" s="11"/>
      <c r="N681" s="11"/>
      <c r="O681" s="11"/>
      <c r="P681" s="11"/>
      <c r="Q681" s="74"/>
      <c r="R681" s="74"/>
    </row>
    <row r="682">
      <c r="A682" s="82"/>
      <c r="B682" s="82"/>
      <c r="C682" s="83"/>
      <c r="D682" s="82"/>
      <c r="E682" s="83"/>
      <c r="F682" s="74"/>
      <c r="G682" s="74"/>
      <c r="H682" s="74"/>
      <c r="I682" s="11"/>
      <c r="J682" s="11"/>
      <c r="K682" s="11"/>
      <c r="L682" s="11"/>
      <c r="M682" s="11"/>
      <c r="N682" s="11"/>
      <c r="O682" s="11"/>
      <c r="P682" s="11"/>
      <c r="Q682" s="74"/>
      <c r="R682" s="74"/>
    </row>
    <row r="683">
      <c r="A683" s="82"/>
      <c r="B683" s="82"/>
      <c r="C683" s="83"/>
      <c r="D683" s="82"/>
      <c r="E683" s="83"/>
      <c r="F683" s="74"/>
      <c r="G683" s="74"/>
      <c r="H683" s="74"/>
      <c r="I683" s="11"/>
      <c r="J683" s="11"/>
      <c r="K683" s="11"/>
      <c r="L683" s="11"/>
      <c r="M683" s="11"/>
      <c r="N683" s="11"/>
      <c r="O683" s="11"/>
      <c r="P683" s="11"/>
      <c r="Q683" s="74"/>
      <c r="R683" s="74"/>
    </row>
    <row r="684">
      <c r="A684" s="82"/>
      <c r="B684" s="82"/>
      <c r="C684" s="83"/>
      <c r="D684" s="82"/>
      <c r="E684" s="83"/>
      <c r="F684" s="74"/>
      <c r="G684" s="74"/>
      <c r="H684" s="74"/>
      <c r="I684" s="11"/>
      <c r="J684" s="11"/>
      <c r="K684" s="11"/>
      <c r="L684" s="11"/>
      <c r="M684" s="11"/>
      <c r="N684" s="11"/>
      <c r="O684" s="11"/>
      <c r="P684" s="11"/>
      <c r="Q684" s="74"/>
      <c r="R684" s="74"/>
    </row>
    <row r="685">
      <c r="A685" s="82"/>
      <c r="B685" s="82"/>
      <c r="C685" s="83"/>
      <c r="D685" s="82"/>
      <c r="E685" s="83"/>
      <c r="F685" s="74"/>
      <c r="G685" s="74"/>
      <c r="H685" s="74"/>
      <c r="I685" s="11"/>
      <c r="J685" s="11"/>
      <c r="K685" s="11"/>
      <c r="L685" s="11"/>
      <c r="M685" s="11"/>
      <c r="N685" s="11"/>
      <c r="O685" s="11"/>
      <c r="P685" s="11"/>
      <c r="Q685" s="74"/>
      <c r="R685" s="74"/>
    </row>
    <row r="686">
      <c r="A686" s="82"/>
      <c r="B686" s="82"/>
      <c r="C686" s="83"/>
      <c r="D686" s="82"/>
      <c r="E686" s="83"/>
      <c r="F686" s="74"/>
      <c r="G686" s="74"/>
      <c r="H686" s="74"/>
      <c r="I686" s="11"/>
      <c r="J686" s="11"/>
      <c r="K686" s="11"/>
      <c r="L686" s="11"/>
      <c r="M686" s="11"/>
      <c r="N686" s="11"/>
      <c r="O686" s="11"/>
      <c r="P686" s="11"/>
      <c r="Q686" s="74"/>
      <c r="R686" s="74"/>
    </row>
    <row r="687">
      <c r="A687" s="82"/>
      <c r="B687" s="82"/>
      <c r="C687" s="83"/>
      <c r="D687" s="82"/>
      <c r="E687" s="83"/>
      <c r="F687" s="74"/>
      <c r="G687" s="74"/>
      <c r="H687" s="74"/>
      <c r="I687" s="11"/>
      <c r="J687" s="11"/>
      <c r="K687" s="11"/>
      <c r="L687" s="11"/>
      <c r="M687" s="11"/>
      <c r="N687" s="11"/>
      <c r="O687" s="11"/>
      <c r="P687" s="11"/>
      <c r="Q687" s="74"/>
      <c r="R687" s="74"/>
    </row>
    <row r="688">
      <c r="A688" s="82"/>
      <c r="B688" s="82"/>
      <c r="C688" s="83"/>
      <c r="D688" s="82"/>
      <c r="E688" s="83"/>
      <c r="F688" s="74"/>
      <c r="G688" s="74"/>
      <c r="H688" s="74"/>
      <c r="I688" s="11"/>
      <c r="J688" s="11"/>
      <c r="K688" s="11"/>
      <c r="L688" s="11"/>
      <c r="M688" s="11"/>
      <c r="N688" s="11"/>
      <c r="O688" s="11"/>
      <c r="P688" s="11"/>
      <c r="Q688" s="74"/>
      <c r="R688" s="74"/>
    </row>
    <row r="689">
      <c r="A689" s="82"/>
      <c r="B689" s="82"/>
      <c r="C689" s="83"/>
      <c r="D689" s="82"/>
      <c r="E689" s="83"/>
      <c r="F689" s="74"/>
      <c r="G689" s="74"/>
      <c r="H689" s="74"/>
      <c r="I689" s="11"/>
      <c r="J689" s="11"/>
      <c r="K689" s="11"/>
      <c r="L689" s="11"/>
      <c r="M689" s="11"/>
      <c r="N689" s="11"/>
      <c r="O689" s="11"/>
      <c r="P689" s="11"/>
      <c r="Q689" s="74"/>
      <c r="R689" s="74"/>
    </row>
    <row r="690">
      <c r="A690" s="82"/>
      <c r="B690" s="82"/>
      <c r="C690" s="83"/>
      <c r="D690" s="82"/>
      <c r="E690" s="83"/>
      <c r="F690" s="74"/>
      <c r="G690" s="74"/>
      <c r="H690" s="74"/>
      <c r="I690" s="11"/>
      <c r="J690" s="11"/>
      <c r="K690" s="11"/>
      <c r="L690" s="11"/>
      <c r="M690" s="11"/>
      <c r="N690" s="11"/>
      <c r="O690" s="11"/>
      <c r="P690" s="11"/>
      <c r="Q690" s="74"/>
      <c r="R690" s="74"/>
    </row>
    <row r="691">
      <c r="A691" s="82"/>
      <c r="B691" s="82"/>
      <c r="C691" s="83"/>
      <c r="D691" s="82"/>
      <c r="E691" s="83"/>
      <c r="F691" s="74"/>
      <c r="G691" s="74"/>
      <c r="H691" s="74"/>
      <c r="I691" s="11"/>
      <c r="J691" s="11"/>
      <c r="K691" s="11"/>
      <c r="L691" s="11"/>
      <c r="M691" s="11"/>
      <c r="N691" s="11"/>
      <c r="O691" s="11"/>
      <c r="P691" s="11"/>
      <c r="Q691" s="74"/>
      <c r="R691" s="74"/>
    </row>
    <row r="692">
      <c r="A692" s="82"/>
      <c r="B692" s="82"/>
      <c r="C692" s="83"/>
      <c r="D692" s="82"/>
      <c r="E692" s="83"/>
      <c r="F692" s="74"/>
      <c r="G692" s="74"/>
      <c r="H692" s="74"/>
      <c r="I692" s="11"/>
      <c r="J692" s="11"/>
      <c r="K692" s="11"/>
      <c r="L692" s="11"/>
      <c r="M692" s="11"/>
      <c r="N692" s="11"/>
      <c r="O692" s="11"/>
      <c r="P692" s="11"/>
      <c r="Q692" s="74"/>
      <c r="R692" s="74"/>
    </row>
    <row r="693">
      <c r="A693" s="82"/>
      <c r="B693" s="82"/>
      <c r="C693" s="83"/>
      <c r="D693" s="82"/>
      <c r="E693" s="83"/>
      <c r="F693" s="74"/>
      <c r="G693" s="74"/>
      <c r="H693" s="74"/>
      <c r="I693" s="11"/>
      <c r="J693" s="11"/>
      <c r="K693" s="11"/>
      <c r="L693" s="11"/>
      <c r="M693" s="11"/>
      <c r="N693" s="11"/>
      <c r="O693" s="11"/>
      <c r="P693" s="11"/>
      <c r="Q693" s="74"/>
      <c r="R693" s="74"/>
    </row>
    <row r="694">
      <c r="A694" s="82"/>
      <c r="B694" s="82"/>
      <c r="C694" s="83"/>
      <c r="D694" s="82"/>
      <c r="E694" s="83"/>
      <c r="F694" s="74"/>
      <c r="G694" s="74"/>
      <c r="H694" s="74"/>
      <c r="I694" s="11"/>
      <c r="J694" s="11"/>
      <c r="K694" s="11"/>
      <c r="L694" s="11"/>
      <c r="M694" s="11"/>
      <c r="N694" s="11"/>
      <c r="O694" s="11"/>
      <c r="P694" s="11"/>
      <c r="Q694" s="74"/>
      <c r="R694" s="74"/>
    </row>
    <row r="695">
      <c r="A695" s="82"/>
      <c r="B695" s="82"/>
      <c r="C695" s="83"/>
      <c r="D695" s="82"/>
      <c r="E695" s="83"/>
      <c r="F695" s="74"/>
      <c r="G695" s="74"/>
      <c r="H695" s="74"/>
      <c r="I695" s="11"/>
      <c r="J695" s="11"/>
      <c r="K695" s="11"/>
      <c r="L695" s="11"/>
      <c r="M695" s="11"/>
      <c r="N695" s="11"/>
      <c r="O695" s="11"/>
      <c r="P695" s="11"/>
      <c r="Q695" s="74"/>
      <c r="R695" s="74"/>
    </row>
    <row r="696">
      <c r="A696" s="82"/>
      <c r="B696" s="82"/>
      <c r="C696" s="83"/>
      <c r="D696" s="82"/>
      <c r="E696" s="83"/>
      <c r="F696" s="74"/>
      <c r="G696" s="74"/>
      <c r="H696" s="74"/>
      <c r="I696" s="11"/>
      <c r="J696" s="11"/>
      <c r="K696" s="11"/>
      <c r="L696" s="11"/>
      <c r="M696" s="11"/>
      <c r="N696" s="11"/>
      <c r="O696" s="11"/>
      <c r="P696" s="11"/>
      <c r="Q696" s="74"/>
      <c r="R696" s="74"/>
    </row>
    <row r="697">
      <c r="A697" s="82"/>
      <c r="B697" s="82"/>
      <c r="C697" s="83"/>
      <c r="D697" s="82"/>
      <c r="E697" s="83"/>
      <c r="F697" s="74"/>
      <c r="G697" s="74"/>
      <c r="H697" s="74"/>
      <c r="I697" s="11"/>
      <c r="J697" s="11"/>
      <c r="K697" s="11"/>
      <c r="L697" s="11"/>
      <c r="M697" s="11"/>
      <c r="N697" s="11"/>
      <c r="O697" s="11"/>
      <c r="P697" s="11"/>
      <c r="Q697" s="74"/>
      <c r="R697" s="74"/>
    </row>
    <row r="698">
      <c r="A698" s="82"/>
      <c r="B698" s="82"/>
      <c r="C698" s="83"/>
      <c r="D698" s="82"/>
      <c r="E698" s="83"/>
      <c r="F698" s="74"/>
      <c r="G698" s="74"/>
      <c r="H698" s="74"/>
      <c r="I698" s="11"/>
      <c r="J698" s="11"/>
      <c r="K698" s="11"/>
      <c r="L698" s="11"/>
      <c r="M698" s="11"/>
      <c r="N698" s="11"/>
      <c r="O698" s="11"/>
      <c r="P698" s="11"/>
      <c r="Q698" s="74"/>
      <c r="R698" s="74"/>
    </row>
    <row r="699">
      <c r="A699" s="82"/>
      <c r="B699" s="82"/>
      <c r="C699" s="83"/>
      <c r="D699" s="82"/>
      <c r="E699" s="83"/>
      <c r="F699" s="74"/>
      <c r="G699" s="74"/>
      <c r="H699" s="74"/>
      <c r="I699" s="11"/>
      <c r="J699" s="11"/>
      <c r="K699" s="11"/>
      <c r="L699" s="11"/>
      <c r="M699" s="11"/>
      <c r="N699" s="11"/>
      <c r="O699" s="11"/>
      <c r="P699" s="11"/>
      <c r="Q699" s="74"/>
      <c r="R699" s="74"/>
    </row>
    <row r="700">
      <c r="A700" s="82"/>
      <c r="B700" s="82"/>
      <c r="C700" s="83"/>
      <c r="D700" s="82"/>
      <c r="E700" s="83"/>
      <c r="F700" s="74"/>
      <c r="G700" s="74"/>
      <c r="H700" s="74"/>
      <c r="I700" s="11"/>
      <c r="J700" s="11"/>
      <c r="K700" s="11"/>
      <c r="L700" s="11"/>
      <c r="M700" s="11"/>
      <c r="N700" s="11"/>
      <c r="O700" s="11"/>
      <c r="P700" s="11"/>
      <c r="Q700" s="74"/>
      <c r="R700" s="74"/>
    </row>
    <row r="701">
      <c r="A701" s="82"/>
      <c r="B701" s="82"/>
      <c r="C701" s="83"/>
      <c r="D701" s="82"/>
      <c r="E701" s="83"/>
      <c r="F701" s="74"/>
      <c r="G701" s="74"/>
      <c r="H701" s="74"/>
      <c r="I701" s="11"/>
      <c r="J701" s="11"/>
      <c r="K701" s="11"/>
      <c r="L701" s="11"/>
      <c r="M701" s="11"/>
      <c r="N701" s="11"/>
      <c r="O701" s="11"/>
      <c r="P701" s="11"/>
      <c r="Q701" s="74"/>
      <c r="R701" s="74"/>
    </row>
    <row r="702">
      <c r="A702" s="82"/>
      <c r="B702" s="82"/>
      <c r="C702" s="83"/>
      <c r="D702" s="82"/>
      <c r="E702" s="83"/>
      <c r="F702" s="74"/>
      <c r="G702" s="74"/>
      <c r="H702" s="74"/>
      <c r="I702" s="11"/>
      <c r="J702" s="11"/>
      <c r="K702" s="11"/>
      <c r="L702" s="11"/>
      <c r="M702" s="11"/>
      <c r="N702" s="11"/>
      <c r="O702" s="11"/>
      <c r="P702" s="11"/>
      <c r="Q702" s="74"/>
      <c r="R702" s="74"/>
    </row>
    <row r="703">
      <c r="A703" s="82"/>
      <c r="B703" s="82"/>
      <c r="C703" s="83"/>
      <c r="D703" s="82"/>
      <c r="E703" s="83"/>
      <c r="F703" s="74"/>
      <c r="G703" s="74"/>
      <c r="H703" s="74"/>
      <c r="I703" s="11"/>
      <c r="J703" s="11"/>
      <c r="K703" s="11"/>
      <c r="L703" s="11"/>
      <c r="M703" s="11"/>
      <c r="N703" s="11"/>
      <c r="O703" s="11"/>
      <c r="P703" s="11"/>
      <c r="Q703" s="74"/>
      <c r="R703" s="74"/>
    </row>
    <row r="704">
      <c r="A704" s="82"/>
      <c r="B704" s="82"/>
      <c r="C704" s="83"/>
      <c r="D704" s="82"/>
      <c r="E704" s="83"/>
      <c r="F704" s="74"/>
      <c r="G704" s="74"/>
      <c r="H704" s="74"/>
      <c r="I704" s="11"/>
      <c r="J704" s="11"/>
      <c r="K704" s="11"/>
      <c r="L704" s="11"/>
      <c r="M704" s="11"/>
      <c r="N704" s="11"/>
      <c r="O704" s="11"/>
      <c r="P704" s="11"/>
      <c r="Q704" s="74"/>
      <c r="R704" s="74"/>
    </row>
    <row r="705">
      <c r="A705" s="82"/>
      <c r="B705" s="82"/>
      <c r="C705" s="83"/>
      <c r="D705" s="82"/>
      <c r="E705" s="83"/>
      <c r="F705" s="74"/>
      <c r="G705" s="74"/>
      <c r="H705" s="74"/>
      <c r="I705" s="11"/>
      <c r="J705" s="11"/>
      <c r="K705" s="11"/>
      <c r="L705" s="11"/>
      <c r="M705" s="11"/>
      <c r="N705" s="11"/>
      <c r="O705" s="11"/>
      <c r="P705" s="11"/>
      <c r="Q705" s="74"/>
      <c r="R705" s="74"/>
    </row>
    <row r="706">
      <c r="A706" s="82"/>
      <c r="B706" s="82"/>
      <c r="C706" s="83"/>
      <c r="D706" s="82"/>
      <c r="E706" s="83"/>
      <c r="F706" s="74"/>
      <c r="G706" s="74"/>
      <c r="H706" s="74"/>
      <c r="I706" s="11"/>
      <c r="J706" s="11"/>
      <c r="K706" s="11"/>
      <c r="L706" s="11"/>
      <c r="M706" s="11"/>
      <c r="N706" s="11"/>
      <c r="O706" s="11"/>
      <c r="P706" s="11"/>
      <c r="Q706" s="74"/>
      <c r="R706" s="74"/>
    </row>
    <row r="707">
      <c r="A707" s="82"/>
      <c r="B707" s="82"/>
      <c r="C707" s="83"/>
      <c r="D707" s="82"/>
      <c r="E707" s="83"/>
      <c r="F707" s="74"/>
      <c r="G707" s="74"/>
      <c r="H707" s="74"/>
      <c r="I707" s="11"/>
      <c r="J707" s="11"/>
      <c r="K707" s="11"/>
      <c r="L707" s="11"/>
      <c r="M707" s="11"/>
      <c r="N707" s="11"/>
      <c r="O707" s="11"/>
      <c r="P707" s="11"/>
      <c r="Q707" s="74"/>
      <c r="R707" s="74"/>
    </row>
    <row r="708">
      <c r="A708" s="82"/>
      <c r="B708" s="82"/>
      <c r="C708" s="83"/>
      <c r="D708" s="82"/>
      <c r="E708" s="83"/>
      <c r="F708" s="74"/>
      <c r="G708" s="74"/>
      <c r="H708" s="74"/>
      <c r="I708" s="11"/>
      <c r="J708" s="11"/>
      <c r="K708" s="11"/>
      <c r="L708" s="11"/>
      <c r="M708" s="11"/>
      <c r="N708" s="11"/>
      <c r="O708" s="11"/>
      <c r="P708" s="11"/>
      <c r="Q708" s="74"/>
      <c r="R708" s="74"/>
    </row>
    <row r="709">
      <c r="A709" s="82"/>
      <c r="B709" s="82"/>
      <c r="C709" s="83"/>
      <c r="D709" s="82"/>
      <c r="E709" s="83"/>
      <c r="F709" s="74"/>
      <c r="G709" s="74"/>
      <c r="H709" s="74"/>
      <c r="I709" s="11"/>
      <c r="J709" s="11"/>
      <c r="K709" s="11"/>
      <c r="L709" s="11"/>
      <c r="M709" s="11"/>
      <c r="N709" s="11"/>
      <c r="O709" s="11"/>
      <c r="P709" s="11"/>
      <c r="Q709" s="74"/>
      <c r="R709" s="74"/>
    </row>
    <row r="710">
      <c r="A710" s="82"/>
      <c r="B710" s="82"/>
      <c r="C710" s="83"/>
      <c r="D710" s="82"/>
      <c r="E710" s="83"/>
      <c r="F710" s="74"/>
      <c r="G710" s="74"/>
      <c r="H710" s="74"/>
      <c r="I710" s="11"/>
      <c r="J710" s="11"/>
      <c r="K710" s="11"/>
      <c r="L710" s="11"/>
      <c r="M710" s="11"/>
      <c r="N710" s="11"/>
      <c r="O710" s="11"/>
      <c r="P710" s="11"/>
      <c r="Q710" s="74"/>
      <c r="R710" s="74"/>
    </row>
    <row r="711">
      <c r="A711" s="82"/>
      <c r="B711" s="82"/>
      <c r="C711" s="83"/>
      <c r="D711" s="82"/>
      <c r="E711" s="83"/>
      <c r="F711" s="74"/>
      <c r="G711" s="74"/>
      <c r="H711" s="74"/>
      <c r="I711" s="11"/>
      <c r="J711" s="11"/>
      <c r="K711" s="11"/>
      <c r="L711" s="11"/>
      <c r="M711" s="11"/>
      <c r="N711" s="11"/>
      <c r="O711" s="11"/>
      <c r="P711" s="11"/>
      <c r="Q711" s="74"/>
      <c r="R711" s="74"/>
    </row>
    <row r="712">
      <c r="A712" s="82"/>
      <c r="B712" s="82"/>
      <c r="C712" s="83"/>
      <c r="D712" s="82"/>
      <c r="E712" s="83"/>
      <c r="F712" s="74"/>
      <c r="G712" s="74"/>
      <c r="H712" s="74"/>
      <c r="I712" s="11"/>
      <c r="J712" s="11"/>
      <c r="K712" s="11"/>
      <c r="L712" s="11"/>
      <c r="M712" s="11"/>
      <c r="N712" s="11"/>
      <c r="O712" s="11"/>
      <c r="P712" s="11"/>
      <c r="Q712" s="74"/>
      <c r="R712" s="74"/>
    </row>
    <row r="713">
      <c r="A713" s="82"/>
      <c r="B713" s="82"/>
      <c r="C713" s="83"/>
      <c r="D713" s="82"/>
      <c r="E713" s="83"/>
      <c r="F713" s="74"/>
      <c r="G713" s="74"/>
      <c r="H713" s="74"/>
      <c r="I713" s="11"/>
      <c r="J713" s="11"/>
      <c r="K713" s="11"/>
      <c r="L713" s="11"/>
      <c r="M713" s="11"/>
      <c r="N713" s="11"/>
      <c r="O713" s="11"/>
      <c r="P713" s="11"/>
      <c r="Q713" s="74"/>
      <c r="R713" s="74"/>
    </row>
    <row r="714">
      <c r="A714" s="82"/>
      <c r="B714" s="82"/>
      <c r="C714" s="83"/>
      <c r="D714" s="82"/>
      <c r="E714" s="83"/>
      <c r="F714" s="74"/>
      <c r="G714" s="74"/>
      <c r="H714" s="74"/>
      <c r="I714" s="11"/>
      <c r="J714" s="11"/>
      <c r="K714" s="11"/>
      <c r="L714" s="11"/>
      <c r="M714" s="11"/>
      <c r="N714" s="11"/>
      <c r="O714" s="11"/>
      <c r="P714" s="11"/>
      <c r="Q714" s="74"/>
      <c r="R714" s="74"/>
    </row>
    <row r="715">
      <c r="A715" s="82"/>
      <c r="B715" s="82"/>
      <c r="C715" s="83"/>
      <c r="D715" s="82"/>
      <c r="E715" s="83"/>
      <c r="F715" s="74"/>
      <c r="G715" s="74"/>
      <c r="H715" s="74"/>
      <c r="I715" s="11"/>
      <c r="J715" s="11"/>
      <c r="K715" s="11"/>
      <c r="L715" s="11"/>
      <c r="M715" s="11"/>
      <c r="N715" s="11"/>
      <c r="O715" s="11"/>
      <c r="P715" s="11"/>
      <c r="Q715" s="74"/>
      <c r="R715" s="74"/>
    </row>
    <row r="716">
      <c r="A716" s="82"/>
      <c r="B716" s="82"/>
      <c r="C716" s="83"/>
      <c r="D716" s="82"/>
      <c r="E716" s="83"/>
      <c r="F716" s="74"/>
      <c r="G716" s="74"/>
      <c r="H716" s="74"/>
      <c r="I716" s="11"/>
      <c r="J716" s="11"/>
      <c r="K716" s="11"/>
      <c r="L716" s="11"/>
      <c r="M716" s="11"/>
      <c r="N716" s="11"/>
      <c r="O716" s="11"/>
      <c r="P716" s="11"/>
      <c r="Q716" s="74"/>
      <c r="R716" s="74"/>
    </row>
    <row r="717">
      <c r="A717" s="82"/>
      <c r="B717" s="82"/>
      <c r="C717" s="83"/>
      <c r="D717" s="82"/>
      <c r="E717" s="83"/>
      <c r="F717" s="74"/>
      <c r="G717" s="74"/>
      <c r="H717" s="74"/>
      <c r="I717" s="11"/>
      <c r="J717" s="11"/>
      <c r="K717" s="11"/>
      <c r="L717" s="11"/>
      <c r="M717" s="11"/>
      <c r="N717" s="11"/>
      <c r="O717" s="11"/>
      <c r="P717" s="11"/>
      <c r="Q717" s="74"/>
      <c r="R717" s="74"/>
    </row>
    <row r="718">
      <c r="A718" s="82"/>
      <c r="B718" s="82"/>
      <c r="C718" s="83"/>
      <c r="D718" s="82"/>
      <c r="E718" s="83"/>
      <c r="F718" s="74"/>
      <c r="G718" s="74"/>
      <c r="H718" s="74"/>
      <c r="I718" s="11"/>
      <c r="J718" s="11"/>
      <c r="K718" s="11"/>
      <c r="L718" s="11"/>
      <c r="M718" s="11"/>
      <c r="N718" s="11"/>
      <c r="O718" s="11"/>
      <c r="P718" s="11"/>
      <c r="Q718" s="74"/>
      <c r="R718" s="74"/>
    </row>
    <row r="719">
      <c r="A719" s="82"/>
      <c r="B719" s="82"/>
      <c r="C719" s="83"/>
      <c r="D719" s="82"/>
      <c r="E719" s="83"/>
      <c r="F719" s="74"/>
      <c r="G719" s="74"/>
      <c r="H719" s="74"/>
      <c r="I719" s="11"/>
      <c r="J719" s="11"/>
      <c r="K719" s="11"/>
      <c r="L719" s="11"/>
      <c r="M719" s="11"/>
      <c r="N719" s="11"/>
      <c r="O719" s="11"/>
      <c r="P719" s="11"/>
      <c r="Q719" s="74"/>
      <c r="R719" s="74"/>
    </row>
    <row r="720">
      <c r="A720" s="82"/>
      <c r="B720" s="82"/>
      <c r="C720" s="83"/>
      <c r="D720" s="82"/>
      <c r="E720" s="83"/>
      <c r="F720" s="74"/>
      <c r="G720" s="74"/>
      <c r="H720" s="74"/>
      <c r="I720" s="11"/>
      <c r="J720" s="11"/>
      <c r="K720" s="11"/>
      <c r="L720" s="11"/>
      <c r="M720" s="11"/>
      <c r="N720" s="11"/>
      <c r="O720" s="11"/>
      <c r="P720" s="11"/>
      <c r="Q720" s="74"/>
      <c r="R720" s="74"/>
    </row>
    <row r="721">
      <c r="A721" s="82"/>
      <c r="B721" s="82"/>
      <c r="C721" s="83"/>
      <c r="D721" s="82"/>
      <c r="E721" s="83"/>
      <c r="F721" s="74"/>
      <c r="G721" s="74"/>
      <c r="H721" s="74"/>
      <c r="I721" s="11"/>
      <c r="J721" s="11"/>
      <c r="K721" s="11"/>
      <c r="L721" s="11"/>
      <c r="M721" s="11"/>
      <c r="N721" s="11"/>
      <c r="O721" s="11"/>
      <c r="P721" s="11"/>
      <c r="Q721" s="74"/>
      <c r="R721" s="74"/>
    </row>
    <row r="722">
      <c r="A722" s="82"/>
      <c r="B722" s="82"/>
      <c r="C722" s="83"/>
      <c r="D722" s="82"/>
      <c r="E722" s="83"/>
      <c r="F722" s="74"/>
      <c r="G722" s="74"/>
      <c r="H722" s="74"/>
      <c r="I722" s="11"/>
      <c r="J722" s="11"/>
      <c r="K722" s="11"/>
      <c r="L722" s="11"/>
      <c r="M722" s="11"/>
      <c r="N722" s="11"/>
      <c r="O722" s="11"/>
      <c r="P722" s="11"/>
      <c r="Q722" s="74"/>
      <c r="R722" s="74"/>
    </row>
    <row r="723">
      <c r="A723" s="82"/>
      <c r="B723" s="82"/>
      <c r="C723" s="83"/>
      <c r="D723" s="82"/>
      <c r="E723" s="83"/>
      <c r="F723" s="74"/>
      <c r="G723" s="74"/>
      <c r="H723" s="74"/>
      <c r="I723" s="11"/>
      <c r="J723" s="11"/>
      <c r="K723" s="11"/>
      <c r="L723" s="11"/>
      <c r="M723" s="11"/>
      <c r="N723" s="11"/>
      <c r="O723" s="11"/>
      <c r="P723" s="11"/>
      <c r="Q723" s="74"/>
      <c r="R723" s="74"/>
    </row>
    <row r="724">
      <c r="A724" s="82"/>
      <c r="B724" s="82"/>
      <c r="C724" s="83"/>
      <c r="D724" s="82"/>
      <c r="E724" s="83"/>
      <c r="F724" s="74"/>
      <c r="G724" s="74"/>
      <c r="H724" s="74"/>
      <c r="I724" s="11"/>
      <c r="J724" s="11"/>
      <c r="K724" s="11"/>
      <c r="L724" s="11"/>
      <c r="M724" s="11"/>
      <c r="N724" s="11"/>
      <c r="O724" s="11"/>
      <c r="P724" s="11"/>
      <c r="Q724" s="74"/>
      <c r="R724" s="74"/>
    </row>
    <row r="725">
      <c r="A725" s="82"/>
      <c r="B725" s="82"/>
      <c r="C725" s="83"/>
      <c r="D725" s="82"/>
      <c r="E725" s="83"/>
      <c r="F725" s="74"/>
      <c r="G725" s="74"/>
      <c r="H725" s="74"/>
      <c r="I725" s="11"/>
      <c r="J725" s="11"/>
      <c r="K725" s="11"/>
      <c r="L725" s="11"/>
      <c r="M725" s="11"/>
      <c r="N725" s="11"/>
      <c r="O725" s="11"/>
      <c r="P725" s="11"/>
      <c r="Q725" s="74"/>
      <c r="R725" s="74"/>
    </row>
    <row r="726">
      <c r="A726" s="82"/>
      <c r="B726" s="82"/>
      <c r="C726" s="83"/>
      <c r="D726" s="82"/>
      <c r="E726" s="83"/>
      <c r="F726" s="74"/>
      <c r="G726" s="74"/>
      <c r="H726" s="74"/>
      <c r="I726" s="11"/>
      <c r="J726" s="11"/>
      <c r="K726" s="11"/>
      <c r="L726" s="11"/>
      <c r="M726" s="11"/>
      <c r="N726" s="11"/>
      <c r="O726" s="11"/>
      <c r="P726" s="11"/>
      <c r="Q726" s="74"/>
      <c r="R726" s="74"/>
    </row>
    <row r="727">
      <c r="A727" s="82"/>
      <c r="B727" s="82"/>
      <c r="C727" s="83"/>
      <c r="D727" s="82"/>
      <c r="E727" s="83"/>
      <c r="F727" s="74"/>
      <c r="G727" s="74"/>
      <c r="H727" s="74"/>
      <c r="I727" s="11"/>
      <c r="J727" s="11"/>
      <c r="K727" s="11"/>
      <c r="L727" s="11"/>
      <c r="M727" s="11"/>
      <c r="N727" s="11"/>
      <c r="O727" s="11"/>
      <c r="P727" s="11"/>
      <c r="Q727" s="74"/>
      <c r="R727" s="74"/>
    </row>
    <row r="728">
      <c r="A728" s="82"/>
      <c r="B728" s="82"/>
      <c r="C728" s="83"/>
      <c r="D728" s="82"/>
      <c r="E728" s="83"/>
      <c r="F728" s="74"/>
      <c r="G728" s="74"/>
      <c r="H728" s="74"/>
      <c r="I728" s="11"/>
      <c r="J728" s="11"/>
      <c r="K728" s="11"/>
      <c r="L728" s="11"/>
      <c r="M728" s="11"/>
      <c r="N728" s="11"/>
      <c r="O728" s="11"/>
      <c r="P728" s="11"/>
      <c r="Q728" s="74"/>
      <c r="R728" s="74"/>
    </row>
    <row r="729">
      <c r="A729" s="82"/>
      <c r="B729" s="82"/>
      <c r="C729" s="83"/>
      <c r="D729" s="82"/>
      <c r="E729" s="83"/>
      <c r="F729" s="74"/>
      <c r="G729" s="74"/>
      <c r="H729" s="74"/>
      <c r="I729" s="11"/>
      <c r="J729" s="11"/>
      <c r="K729" s="11"/>
      <c r="L729" s="11"/>
      <c r="M729" s="11"/>
      <c r="N729" s="11"/>
      <c r="O729" s="11"/>
      <c r="P729" s="11"/>
      <c r="Q729" s="74"/>
      <c r="R729" s="74"/>
    </row>
    <row r="730">
      <c r="A730" s="82"/>
      <c r="B730" s="82"/>
      <c r="C730" s="83"/>
      <c r="D730" s="82"/>
      <c r="E730" s="83"/>
      <c r="F730" s="74"/>
      <c r="G730" s="74"/>
      <c r="H730" s="74"/>
      <c r="I730" s="11"/>
      <c r="J730" s="11"/>
      <c r="K730" s="11"/>
      <c r="L730" s="11"/>
      <c r="M730" s="11"/>
      <c r="N730" s="11"/>
      <c r="O730" s="11"/>
      <c r="P730" s="11"/>
      <c r="Q730" s="74"/>
      <c r="R730" s="74"/>
    </row>
    <row r="731">
      <c r="A731" s="82"/>
      <c r="B731" s="82"/>
      <c r="C731" s="83"/>
      <c r="D731" s="82"/>
      <c r="E731" s="83"/>
      <c r="F731" s="74"/>
      <c r="G731" s="74"/>
      <c r="H731" s="74"/>
      <c r="I731" s="11"/>
      <c r="J731" s="11"/>
      <c r="K731" s="11"/>
      <c r="L731" s="11"/>
      <c r="M731" s="11"/>
      <c r="N731" s="11"/>
      <c r="O731" s="11"/>
      <c r="P731" s="11"/>
      <c r="Q731" s="74"/>
      <c r="R731" s="74"/>
    </row>
    <row r="732">
      <c r="A732" s="82"/>
      <c r="B732" s="82"/>
      <c r="C732" s="83"/>
      <c r="D732" s="82"/>
      <c r="E732" s="83"/>
      <c r="F732" s="74"/>
      <c r="G732" s="74"/>
      <c r="H732" s="74"/>
      <c r="I732" s="11"/>
      <c r="J732" s="11"/>
      <c r="K732" s="11"/>
      <c r="L732" s="11"/>
      <c r="M732" s="11"/>
      <c r="N732" s="11"/>
      <c r="O732" s="11"/>
      <c r="P732" s="11"/>
      <c r="Q732" s="74"/>
      <c r="R732" s="74"/>
    </row>
    <row r="733">
      <c r="A733" s="82"/>
      <c r="B733" s="82"/>
      <c r="C733" s="83"/>
      <c r="D733" s="82"/>
      <c r="E733" s="83"/>
      <c r="F733" s="74"/>
      <c r="G733" s="74"/>
      <c r="H733" s="74"/>
      <c r="I733" s="11"/>
      <c r="J733" s="11"/>
      <c r="K733" s="11"/>
      <c r="L733" s="11"/>
      <c r="M733" s="11"/>
      <c r="N733" s="11"/>
      <c r="O733" s="11"/>
      <c r="P733" s="11"/>
      <c r="Q733" s="74"/>
      <c r="R733" s="74"/>
    </row>
    <row r="734">
      <c r="A734" s="82"/>
      <c r="B734" s="82"/>
      <c r="C734" s="83"/>
      <c r="D734" s="82"/>
      <c r="E734" s="83"/>
      <c r="F734" s="74"/>
      <c r="G734" s="74"/>
      <c r="H734" s="74"/>
      <c r="I734" s="11"/>
      <c r="J734" s="11"/>
      <c r="K734" s="11"/>
      <c r="L734" s="11"/>
      <c r="M734" s="11"/>
      <c r="N734" s="11"/>
      <c r="O734" s="11"/>
      <c r="P734" s="11"/>
      <c r="Q734" s="74"/>
      <c r="R734" s="74"/>
    </row>
    <row r="735">
      <c r="A735" s="82"/>
      <c r="B735" s="82"/>
      <c r="C735" s="83"/>
      <c r="D735" s="82"/>
      <c r="E735" s="83"/>
      <c r="F735" s="74"/>
      <c r="G735" s="74"/>
      <c r="H735" s="74"/>
      <c r="I735" s="11"/>
      <c r="J735" s="11"/>
      <c r="K735" s="11"/>
      <c r="L735" s="11"/>
      <c r="M735" s="11"/>
      <c r="N735" s="11"/>
      <c r="O735" s="11"/>
      <c r="P735" s="11"/>
      <c r="Q735" s="74"/>
      <c r="R735" s="74"/>
    </row>
    <row r="736">
      <c r="A736" s="82"/>
      <c r="B736" s="82"/>
      <c r="C736" s="83"/>
      <c r="D736" s="82"/>
      <c r="E736" s="83"/>
      <c r="F736" s="74"/>
      <c r="G736" s="74"/>
      <c r="H736" s="74"/>
      <c r="I736" s="11"/>
      <c r="J736" s="11"/>
      <c r="K736" s="11"/>
      <c r="L736" s="11"/>
      <c r="M736" s="11"/>
      <c r="N736" s="11"/>
      <c r="O736" s="11"/>
      <c r="P736" s="11"/>
      <c r="Q736" s="74"/>
      <c r="R736" s="74"/>
    </row>
    <row r="737">
      <c r="A737" s="82"/>
      <c r="B737" s="82"/>
      <c r="C737" s="83"/>
      <c r="D737" s="82"/>
      <c r="E737" s="83"/>
      <c r="F737" s="74"/>
      <c r="G737" s="74"/>
      <c r="H737" s="74"/>
      <c r="I737" s="11"/>
      <c r="J737" s="11"/>
      <c r="K737" s="11"/>
      <c r="L737" s="11"/>
      <c r="M737" s="11"/>
      <c r="N737" s="11"/>
      <c r="O737" s="11"/>
      <c r="P737" s="11"/>
      <c r="Q737" s="74"/>
      <c r="R737" s="74"/>
    </row>
    <row r="738">
      <c r="A738" s="82"/>
      <c r="B738" s="82"/>
      <c r="C738" s="83"/>
      <c r="D738" s="82"/>
      <c r="E738" s="83"/>
      <c r="F738" s="74"/>
      <c r="G738" s="74"/>
      <c r="H738" s="74"/>
      <c r="I738" s="11"/>
      <c r="J738" s="11"/>
      <c r="K738" s="11"/>
      <c r="L738" s="11"/>
      <c r="M738" s="11"/>
      <c r="N738" s="11"/>
      <c r="O738" s="11"/>
      <c r="P738" s="11"/>
      <c r="Q738" s="74"/>
      <c r="R738" s="74"/>
    </row>
    <row r="739">
      <c r="A739" s="82"/>
      <c r="B739" s="82"/>
      <c r="C739" s="83"/>
      <c r="D739" s="82"/>
      <c r="E739" s="83"/>
      <c r="F739" s="74"/>
      <c r="G739" s="74"/>
      <c r="H739" s="74"/>
      <c r="I739" s="11"/>
      <c r="J739" s="11"/>
      <c r="K739" s="11"/>
      <c r="L739" s="11"/>
      <c r="M739" s="11"/>
      <c r="N739" s="11"/>
      <c r="O739" s="11"/>
      <c r="P739" s="11"/>
      <c r="Q739" s="74"/>
      <c r="R739" s="74"/>
    </row>
    <row r="740">
      <c r="A740" s="82"/>
      <c r="B740" s="82"/>
      <c r="C740" s="83"/>
      <c r="D740" s="82"/>
      <c r="E740" s="83"/>
      <c r="F740" s="74"/>
      <c r="G740" s="74"/>
      <c r="H740" s="74"/>
      <c r="I740" s="11"/>
      <c r="J740" s="11"/>
      <c r="K740" s="11"/>
      <c r="L740" s="11"/>
      <c r="M740" s="11"/>
      <c r="N740" s="11"/>
      <c r="O740" s="11"/>
      <c r="P740" s="11"/>
      <c r="Q740" s="74"/>
      <c r="R740" s="74"/>
    </row>
    <row r="741">
      <c r="A741" s="82"/>
      <c r="B741" s="82"/>
      <c r="C741" s="83"/>
      <c r="D741" s="82"/>
      <c r="E741" s="83"/>
      <c r="F741" s="74"/>
      <c r="G741" s="74"/>
      <c r="H741" s="74"/>
      <c r="I741" s="11"/>
      <c r="J741" s="11"/>
      <c r="K741" s="11"/>
      <c r="L741" s="11"/>
      <c r="M741" s="11"/>
      <c r="N741" s="11"/>
      <c r="O741" s="11"/>
      <c r="P741" s="11"/>
      <c r="Q741" s="74"/>
      <c r="R741" s="74"/>
    </row>
    <row r="742">
      <c r="A742" s="82"/>
      <c r="B742" s="82"/>
      <c r="C742" s="83"/>
      <c r="D742" s="82"/>
      <c r="E742" s="83"/>
      <c r="F742" s="74"/>
      <c r="G742" s="74"/>
      <c r="H742" s="74"/>
      <c r="I742" s="11"/>
      <c r="J742" s="11"/>
      <c r="K742" s="11"/>
      <c r="L742" s="11"/>
      <c r="M742" s="11"/>
      <c r="N742" s="11"/>
      <c r="O742" s="11"/>
      <c r="P742" s="11"/>
      <c r="Q742" s="74"/>
      <c r="R742" s="74"/>
    </row>
    <row r="743">
      <c r="A743" s="82"/>
      <c r="B743" s="82"/>
      <c r="C743" s="83"/>
      <c r="D743" s="82"/>
      <c r="E743" s="83"/>
      <c r="F743" s="74"/>
      <c r="G743" s="74"/>
      <c r="H743" s="74"/>
      <c r="I743" s="11"/>
      <c r="J743" s="11"/>
      <c r="K743" s="11"/>
      <c r="L743" s="11"/>
      <c r="M743" s="11"/>
      <c r="N743" s="11"/>
      <c r="O743" s="11"/>
      <c r="P743" s="11"/>
      <c r="Q743" s="74"/>
      <c r="R743" s="74"/>
    </row>
    <row r="744">
      <c r="A744" s="82"/>
      <c r="B744" s="82"/>
      <c r="C744" s="83"/>
      <c r="D744" s="82"/>
      <c r="E744" s="83"/>
      <c r="F744" s="74"/>
      <c r="G744" s="74"/>
      <c r="H744" s="74"/>
      <c r="I744" s="11"/>
      <c r="J744" s="11"/>
      <c r="K744" s="11"/>
      <c r="L744" s="11"/>
      <c r="M744" s="11"/>
      <c r="N744" s="11"/>
      <c r="O744" s="11"/>
      <c r="P744" s="11"/>
      <c r="Q744" s="74"/>
      <c r="R744" s="74"/>
    </row>
    <row r="745">
      <c r="A745" s="82"/>
      <c r="B745" s="82"/>
      <c r="C745" s="83"/>
      <c r="D745" s="82"/>
      <c r="E745" s="83"/>
      <c r="F745" s="74"/>
      <c r="G745" s="74"/>
      <c r="H745" s="74"/>
      <c r="I745" s="11"/>
      <c r="J745" s="11"/>
      <c r="K745" s="11"/>
      <c r="L745" s="11"/>
      <c r="M745" s="11"/>
      <c r="N745" s="11"/>
      <c r="O745" s="11"/>
      <c r="P745" s="11"/>
      <c r="Q745" s="74"/>
      <c r="R745" s="74"/>
    </row>
    <row r="746">
      <c r="A746" s="82"/>
      <c r="B746" s="82"/>
      <c r="C746" s="83"/>
      <c r="D746" s="82"/>
      <c r="E746" s="83"/>
      <c r="F746" s="74"/>
      <c r="G746" s="74"/>
      <c r="H746" s="74"/>
      <c r="I746" s="11"/>
      <c r="J746" s="11"/>
      <c r="K746" s="11"/>
      <c r="L746" s="11"/>
      <c r="M746" s="11"/>
      <c r="N746" s="11"/>
      <c r="O746" s="11"/>
      <c r="P746" s="11"/>
      <c r="Q746" s="74"/>
      <c r="R746" s="74"/>
    </row>
    <row r="747">
      <c r="A747" s="82"/>
      <c r="B747" s="82"/>
      <c r="C747" s="83"/>
      <c r="D747" s="82"/>
      <c r="E747" s="83"/>
      <c r="F747" s="74"/>
      <c r="G747" s="74"/>
      <c r="H747" s="74"/>
      <c r="I747" s="11"/>
      <c r="J747" s="11"/>
      <c r="K747" s="11"/>
      <c r="L747" s="11"/>
      <c r="M747" s="11"/>
      <c r="N747" s="11"/>
      <c r="O747" s="11"/>
      <c r="P747" s="11"/>
      <c r="Q747" s="74"/>
      <c r="R747" s="74"/>
    </row>
    <row r="748">
      <c r="A748" s="82"/>
      <c r="B748" s="82"/>
      <c r="C748" s="83"/>
      <c r="D748" s="82"/>
      <c r="E748" s="83"/>
      <c r="F748" s="74"/>
      <c r="G748" s="74"/>
      <c r="H748" s="74"/>
      <c r="I748" s="11"/>
      <c r="J748" s="11"/>
      <c r="K748" s="11"/>
      <c r="L748" s="11"/>
      <c r="M748" s="11"/>
      <c r="N748" s="11"/>
      <c r="O748" s="11"/>
      <c r="P748" s="11"/>
      <c r="Q748" s="74"/>
      <c r="R748" s="74"/>
    </row>
    <row r="749">
      <c r="A749" s="82"/>
      <c r="B749" s="82"/>
      <c r="C749" s="83"/>
      <c r="D749" s="82"/>
      <c r="E749" s="83"/>
      <c r="F749" s="74"/>
      <c r="G749" s="74"/>
      <c r="H749" s="74"/>
      <c r="I749" s="11"/>
      <c r="J749" s="11"/>
      <c r="K749" s="11"/>
      <c r="L749" s="11"/>
      <c r="M749" s="11"/>
      <c r="N749" s="11"/>
      <c r="O749" s="11"/>
      <c r="P749" s="11"/>
      <c r="Q749" s="74"/>
      <c r="R749" s="74"/>
    </row>
    <row r="750">
      <c r="A750" s="82"/>
      <c r="B750" s="82"/>
      <c r="C750" s="83"/>
      <c r="D750" s="82"/>
      <c r="E750" s="83"/>
      <c r="F750" s="74"/>
      <c r="G750" s="74"/>
      <c r="H750" s="74"/>
      <c r="I750" s="11"/>
      <c r="J750" s="11"/>
      <c r="K750" s="11"/>
      <c r="L750" s="11"/>
      <c r="M750" s="11"/>
      <c r="N750" s="11"/>
      <c r="O750" s="11"/>
      <c r="P750" s="11"/>
      <c r="Q750" s="74"/>
      <c r="R750" s="74"/>
    </row>
    <row r="751">
      <c r="A751" s="82"/>
      <c r="B751" s="82"/>
      <c r="C751" s="83"/>
      <c r="D751" s="82"/>
      <c r="E751" s="83"/>
      <c r="F751" s="74"/>
      <c r="G751" s="74"/>
      <c r="H751" s="74"/>
      <c r="I751" s="11"/>
      <c r="J751" s="11"/>
      <c r="K751" s="11"/>
      <c r="L751" s="11"/>
      <c r="M751" s="11"/>
      <c r="N751" s="11"/>
      <c r="O751" s="11"/>
      <c r="P751" s="11"/>
      <c r="Q751" s="74"/>
      <c r="R751" s="74"/>
    </row>
    <row r="752">
      <c r="A752" s="82"/>
      <c r="B752" s="82"/>
      <c r="C752" s="83"/>
      <c r="D752" s="82"/>
      <c r="E752" s="83"/>
      <c r="F752" s="74"/>
      <c r="G752" s="74"/>
      <c r="H752" s="74"/>
      <c r="I752" s="11"/>
      <c r="J752" s="11"/>
      <c r="K752" s="11"/>
      <c r="L752" s="11"/>
      <c r="M752" s="11"/>
      <c r="N752" s="11"/>
      <c r="O752" s="11"/>
      <c r="P752" s="11"/>
      <c r="Q752" s="74"/>
      <c r="R752" s="74"/>
    </row>
    <row r="753">
      <c r="A753" s="82"/>
      <c r="B753" s="82"/>
      <c r="C753" s="83"/>
      <c r="D753" s="82"/>
      <c r="E753" s="83"/>
      <c r="F753" s="74"/>
      <c r="G753" s="74"/>
      <c r="H753" s="74"/>
      <c r="I753" s="11"/>
      <c r="J753" s="11"/>
      <c r="K753" s="11"/>
      <c r="L753" s="11"/>
      <c r="M753" s="11"/>
      <c r="N753" s="11"/>
      <c r="O753" s="11"/>
      <c r="P753" s="11"/>
      <c r="Q753" s="74"/>
      <c r="R753" s="74"/>
    </row>
    <row r="754">
      <c r="A754" s="82"/>
      <c r="B754" s="82"/>
      <c r="C754" s="83"/>
      <c r="D754" s="82"/>
      <c r="E754" s="83"/>
      <c r="F754" s="74"/>
      <c r="G754" s="74"/>
      <c r="H754" s="74"/>
      <c r="I754" s="11"/>
      <c r="J754" s="11"/>
      <c r="K754" s="11"/>
      <c r="L754" s="11"/>
      <c r="M754" s="11"/>
      <c r="N754" s="11"/>
      <c r="O754" s="11"/>
      <c r="P754" s="11"/>
      <c r="Q754" s="74"/>
      <c r="R754" s="74"/>
    </row>
    <row r="755">
      <c r="A755" s="82"/>
      <c r="B755" s="82"/>
      <c r="C755" s="83"/>
      <c r="D755" s="82"/>
      <c r="E755" s="83"/>
      <c r="F755" s="74"/>
      <c r="G755" s="74"/>
      <c r="H755" s="74"/>
      <c r="I755" s="11"/>
      <c r="J755" s="11"/>
      <c r="K755" s="11"/>
      <c r="L755" s="11"/>
      <c r="M755" s="11"/>
      <c r="N755" s="11"/>
      <c r="O755" s="11"/>
      <c r="P755" s="11"/>
      <c r="Q755" s="74"/>
      <c r="R755" s="74"/>
    </row>
    <row r="756">
      <c r="A756" s="82"/>
      <c r="B756" s="82"/>
      <c r="C756" s="83"/>
      <c r="D756" s="82"/>
      <c r="E756" s="83"/>
      <c r="F756" s="74"/>
      <c r="G756" s="74"/>
      <c r="H756" s="74"/>
      <c r="I756" s="11"/>
      <c r="J756" s="11"/>
      <c r="K756" s="11"/>
      <c r="L756" s="11"/>
      <c r="M756" s="11"/>
      <c r="N756" s="11"/>
      <c r="O756" s="11"/>
      <c r="P756" s="11"/>
      <c r="Q756" s="74"/>
      <c r="R756" s="74"/>
    </row>
    <row r="757">
      <c r="A757" s="82"/>
      <c r="B757" s="82"/>
      <c r="C757" s="83"/>
      <c r="D757" s="82"/>
      <c r="E757" s="83"/>
      <c r="F757" s="74"/>
      <c r="G757" s="74"/>
      <c r="H757" s="74"/>
      <c r="I757" s="11"/>
      <c r="J757" s="11"/>
      <c r="K757" s="11"/>
      <c r="L757" s="11"/>
      <c r="M757" s="11"/>
      <c r="N757" s="11"/>
      <c r="O757" s="11"/>
      <c r="P757" s="11"/>
      <c r="Q757" s="74"/>
      <c r="R757" s="74"/>
    </row>
    <row r="758">
      <c r="A758" s="82"/>
      <c r="B758" s="82"/>
      <c r="C758" s="83"/>
      <c r="D758" s="82"/>
      <c r="E758" s="83"/>
      <c r="F758" s="74"/>
      <c r="G758" s="74"/>
      <c r="H758" s="74"/>
      <c r="I758" s="11"/>
      <c r="J758" s="11"/>
      <c r="K758" s="11"/>
      <c r="L758" s="11"/>
      <c r="M758" s="11"/>
      <c r="N758" s="11"/>
      <c r="O758" s="11"/>
      <c r="P758" s="11"/>
      <c r="Q758" s="74"/>
      <c r="R758" s="74"/>
    </row>
    <row r="759">
      <c r="A759" s="82"/>
      <c r="B759" s="82"/>
      <c r="C759" s="83"/>
      <c r="D759" s="82"/>
      <c r="E759" s="83"/>
      <c r="F759" s="74"/>
      <c r="G759" s="74"/>
      <c r="H759" s="74"/>
      <c r="I759" s="11"/>
      <c r="J759" s="11"/>
      <c r="K759" s="11"/>
      <c r="L759" s="11"/>
      <c r="M759" s="11"/>
      <c r="N759" s="11"/>
      <c r="O759" s="11"/>
      <c r="P759" s="11"/>
      <c r="Q759" s="74"/>
      <c r="R759" s="74"/>
    </row>
    <row r="760">
      <c r="A760" s="82"/>
      <c r="B760" s="82"/>
      <c r="C760" s="83"/>
      <c r="D760" s="82"/>
      <c r="E760" s="83"/>
      <c r="F760" s="74"/>
      <c r="G760" s="74"/>
      <c r="H760" s="74"/>
      <c r="I760" s="11"/>
      <c r="J760" s="11"/>
      <c r="K760" s="11"/>
      <c r="L760" s="11"/>
      <c r="M760" s="11"/>
      <c r="N760" s="11"/>
      <c r="O760" s="11"/>
      <c r="P760" s="11"/>
      <c r="Q760" s="74"/>
      <c r="R760" s="74"/>
    </row>
    <row r="761">
      <c r="A761" s="82"/>
      <c r="B761" s="82"/>
      <c r="C761" s="83"/>
      <c r="D761" s="82"/>
      <c r="E761" s="83"/>
      <c r="F761" s="74"/>
      <c r="G761" s="74"/>
      <c r="H761" s="74"/>
      <c r="I761" s="11"/>
      <c r="J761" s="11"/>
      <c r="K761" s="11"/>
      <c r="L761" s="11"/>
      <c r="M761" s="11"/>
      <c r="N761" s="11"/>
      <c r="O761" s="11"/>
      <c r="P761" s="11"/>
      <c r="Q761" s="74"/>
      <c r="R761" s="74"/>
    </row>
    <row r="762">
      <c r="A762" s="82"/>
      <c r="B762" s="82"/>
      <c r="C762" s="83"/>
      <c r="D762" s="82"/>
      <c r="E762" s="83"/>
      <c r="F762" s="74"/>
      <c r="G762" s="74"/>
      <c r="H762" s="74"/>
      <c r="I762" s="11"/>
      <c r="J762" s="11"/>
      <c r="K762" s="11"/>
      <c r="L762" s="11"/>
      <c r="M762" s="11"/>
      <c r="N762" s="11"/>
      <c r="O762" s="11"/>
      <c r="P762" s="11"/>
      <c r="Q762" s="74"/>
      <c r="R762" s="74"/>
    </row>
    <row r="763">
      <c r="A763" s="82"/>
      <c r="B763" s="82"/>
      <c r="C763" s="83"/>
      <c r="D763" s="82"/>
      <c r="E763" s="83"/>
      <c r="F763" s="74"/>
      <c r="G763" s="74"/>
      <c r="H763" s="74"/>
      <c r="I763" s="11"/>
      <c r="J763" s="11"/>
      <c r="K763" s="11"/>
      <c r="L763" s="11"/>
      <c r="M763" s="11"/>
      <c r="N763" s="11"/>
      <c r="O763" s="11"/>
      <c r="P763" s="11"/>
      <c r="Q763" s="74"/>
      <c r="R763" s="74"/>
    </row>
    <row r="764">
      <c r="A764" s="82"/>
      <c r="B764" s="82"/>
      <c r="C764" s="83"/>
      <c r="D764" s="82"/>
      <c r="E764" s="83"/>
      <c r="F764" s="74"/>
      <c r="G764" s="74"/>
      <c r="H764" s="74"/>
      <c r="I764" s="11"/>
      <c r="J764" s="11"/>
      <c r="K764" s="11"/>
      <c r="L764" s="11"/>
      <c r="M764" s="11"/>
      <c r="N764" s="11"/>
      <c r="O764" s="11"/>
      <c r="P764" s="11"/>
      <c r="Q764" s="74"/>
      <c r="R764" s="74"/>
    </row>
    <row r="765">
      <c r="A765" s="82"/>
      <c r="B765" s="82"/>
      <c r="C765" s="83"/>
      <c r="D765" s="82"/>
      <c r="E765" s="83"/>
      <c r="F765" s="74"/>
      <c r="G765" s="74"/>
      <c r="H765" s="74"/>
      <c r="I765" s="11"/>
      <c r="J765" s="11"/>
      <c r="K765" s="11"/>
      <c r="L765" s="11"/>
      <c r="M765" s="11"/>
      <c r="N765" s="11"/>
      <c r="O765" s="11"/>
      <c r="P765" s="11"/>
      <c r="Q765" s="74"/>
      <c r="R765" s="74"/>
    </row>
    <row r="766">
      <c r="A766" s="82"/>
      <c r="B766" s="82"/>
      <c r="C766" s="83"/>
      <c r="D766" s="82"/>
      <c r="E766" s="83"/>
      <c r="F766" s="74"/>
      <c r="G766" s="74"/>
      <c r="H766" s="74"/>
      <c r="I766" s="11"/>
      <c r="J766" s="11"/>
      <c r="K766" s="11"/>
      <c r="L766" s="11"/>
      <c r="M766" s="11"/>
      <c r="N766" s="11"/>
      <c r="O766" s="11"/>
      <c r="P766" s="11"/>
      <c r="Q766" s="74"/>
      <c r="R766" s="74"/>
    </row>
    <row r="767">
      <c r="A767" s="82"/>
      <c r="B767" s="82"/>
      <c r="C767" s="83"/>
      <c r="D767" s="82"/>
      <c r="E767" s="83"/>
      <c r="F767" s="74"/>
      <c r="G767" s="74"/>
      <c r="H767" s="74"/>
      <c r="I767" s="11"/>
      <c r="J767" s="11"/>
      <c r="K767" s="11"/>
      <c r="L767" s="11"/>
      <c r="M767" s="11"/>
      <c r="N767" s="11"/>
      <c r="O767" s="11"/>
      <c r="P767" s="11"/>
      <c r="Q767" s="74"/>
      <c r="R767" s="74"/>
    </row>
    <row r="768">
      <c r="A768" s="82"/>
      <c r="B768" s="82"/>
      <c r="C768" s="83"/>
      <c r="D768" s="82"/>
      <c r="E768" s="83"/>
      <c r="F768" s="74"/>
      <c r="G768" s="74"/>
      <c r="H768" s="74"/>
      <c r="I768" s="11"/>
      <c r="J768" s="11"/>
      <c r="K768" s="11"/>
      <c r="L768" s="11"/>
      <c r="M768" s="11"/>
      <c r="N768" s="11"/>
      <c r="O768" s="11"/>
      <c r="P768" s="11"/>
      <c r="Q768" s="74"/>
      <c r="R768" s="74"/>
    </row>
    <row r="769">
      <c r="A769" s="82"/>
      <c r="B769" s="82"/>
      <c r="C769" s="83"/>
      <c r="D769" s="82"/>
      <c r="E769" s="83"/>
      <c r="F769" s="74"/>
      <c r="G769" s="74"/>
      <c r="H769" s="74"/>
      <c r="I769" s="11"/>
      <c r="J769" s="11"/>
      <c r="K769" s="11"/>
      <c r="L769" s="11"/>
      <c r="M769" s="11"/>
      <c r="N769" s="11"/>
      <c r="O769" s="11"/>
      <c r="P769" s="11"/>
      <c r="Q769" s="74"/>
      <c r="R769" s="74"/>
    </row>
    <row r="770">
      <c r="A770" s="82"/>
      <c r="B770" s="82"/>
      <c r="C770" s="83"/>
      <c r="D770" s="82"/>
      <c r="E770" s="83"/>
      <c r="F770" s="74"/>
      <c r="G770" s="74"/>
      <c r="H770" s="74"/>
      <c r="I770" s="11"/>
      <c r="J770" s="11"/>
      <c r="K770" s="11"/>
      <c r="L770" s="11"/>
      <c r="M770" s="11"/>
      <c r="N770" s="11"/>
      <c r="O770" s="11"/>
      <c r="P770" s="11"/>
      <c r="Q770" s="74"/>
      <c r="R770" s="74"/>
    </row>
    <row r="771">
      <c r="A771" s="82"/>
      <c r="B771" s="82"/>
      <c r="C771" s="83"/>
      <c r="D771" s="82"/>
      <c r="E771" s="83"/>
      <c r="F771" s="74"/>
      <c r="G771" s="74"/>
      <c r="H771" s="74"/>
      <c r="I771" s="11"/>
      <c r="J771" s="11"/>
      <c r="K771" s="11"/>
      <c r="L771" s="11"/>
      <c r="M771" s="11"/>
      <c r="N771" s="11"/>
      <c r="O771" s="11"/>
      <c r="P771" s="11"/>
      <c r="Q771" s="74"/>
      <c r="R771" s="74"/>
    </row>
    <row r="772">
      <c r="A772" s="82"/>
      <c r="B772" s="82"/>
      <c r="C772" s="83"/>
      <c r="D772" s="82"/>
      <c r="E772" s="83"/>
      <c r="F772" s="74"/>
      <c r="G772" s="74"/>
      <c r="H772" s="74"/>
      <c r="I772" s="11"/>
      <c r="J772" s="11"/>
      <c r="K772" s="11"/>
      <c r="L772" s="11"/>
      <c r="M772" s="11"/>
      <c r="N772" s="11"/>
      <c r="O772" s="11"/>
      <c r="P772" s="11"/>
      <c r="Q772" s="74"/>
      <c r="R772" s="74"/>
    </row>
    <row r="773">
      <c r="A773" s="82"/>
      <c r="B773" s="82"/>
      <c r="C773" s="83"/>
      <c r="D773" s="82"/>
      <c r="E773" s="83"/>
      <c r="F773" s="74"/>
      <c r="G773" s="74"/>
      <c r="H773" s="74"/>
      <c r="I773" s="11"/>
      <c r="J773" s="11"/>
      <c r="K773" s="11"/>
      <c r="L773" s="11"/>
      <c r="M773" s="11"/>
      <c r="N773" s="11"/>
      <c r="O773" s="11"/>
      <c r="P773" s="11"/>
      <c r="Q773" s="74"/>
      <c r="R773" s="74"/>
    </row>
    <row r="774">
      <c r="A774" s="82"/>
      <c r="B774" s="82"/>
      <c r="C774" s="83"/>
      <c r="D774" s="82"/>
      <c r="E774" s="83"/>
      <c r="F774" s="74"/>
      <c r="G774" s="74"/>
      <c r="H774" s="74"/>
      <c r="I774" s="11"/>
      <c r="J774" s="11"/>
      <c r="K774" s="11"/>
      <c r="L774" s="11"/>
      <c r="M774" s="11"/>
      <c r="N774" s="11"/>
      <c r="O774" s="11"/>
      <c r="P774" s="11"/>
      <c r="Q774" s="74"/>
      <c r="R774" s="74"/>
    </row>
    <row r="775">
      <c r="A775" s="82"/>
      <c r="B775" s="82"/>
      <c r="C775" s="83"/>
      <c r="D775" s="82"/>
      <c r="E775" s="83"/>
      <c r="F775" s="74"/>
      <c r="G775" s="74"/>
      <c r="H775" s="74"/>
      <c r="I775" s="11"/>
      <c r="J775" s="11"/>
      <c r="K775" s="11"/>
      <c r="L775" s="11"/>
      <c r="M775" s="11"/>
      <c r="N775" s="11"/>
      <c r="O775" s="11"/>
      <c r="P775" s="11"/>
      <c r="Q775" s="74"/>
      <c r="R775" s="74"/>
    </row>
    <row r="776">
      <c r="A776" s="82"/>
      <c r="B776" s="82"/>
      <c r="C776" s="83"/>
      <c r="D776" s="82"/>
      <c r="E776" s="83"/>
      <c r="F776" s="74"/>
      <c r="G776" s="74"/>
      <c r="H776" s="74"/>
      <c r="I776" s="11"/>
      <c r="J776" s="11"/>
      <c r="K776" s="11"/>
      <c r="L776" s="11"/>
      <c r="M776" s="11"/>
      <c r="N776" s="11"/>
      <c r="O776" s="11"/>
      <c r="P776" s="11"/>
      <c r="Q776" s="74"/>
      <c r="R776" s="74"/>
    </row>
    <row r="777">
      <c r="A777" s="82"/>
      <c r="B777" s="82"/>
      <c r="C777" s="83"/>
      <c r="D777" s="82"/>
      <c r="E777" s="83"/>
      <c r="F777" s="74"/>
      <c r="G777" s="74"/>
      <c r="H777" s="74"/>
      <c r="I777" s="11"/>
      <c r="J777" s="11"/>
      <c r="K777" s="11"/>
      <c r="L777" s="11"/>
      <c r="M777" s="11"/>
      <c r="N777" s="11"/>
      <c r="O777" s="11"/>
      <c r="P777" s="11"/>
      <c r="Q777" s="74"/>
      <c r="R777" s="74"/>
    </row>
    <row r="778">
      <c r="A778" s="82"/>
      <c r="B778" s="82"/>
      <c r="C778" s="83"/>
      <c r="D778" s="82"/>
      <c r="E778" s="83"/>
      <c r="F778" s="74"/>
      <c r="G778" s="74"/>
      <c r="H778" s="74"/>
      <c r="I778" s="11"/>
      <c r="J778" s="11"/>
      <c r="K778" s="11"/>
      <c r="L778" s="11"/>
      <c r="M778" s="11"/>
      <c r="N778" s="11"/>
      <c r="O778" s="11"/>
      <c r="P778" s="11"/>
      <c r="Q778" s="74"/>
      <c r="R778" s="74"/>
    </row>
    <row r="779">
      <c r="A779" s="82"/>
      <c r="B779" s="82"/>
      <c r="C779" s="83"/>
      <c r="D779" s="82"/>
      <c r="E779" s="83"/>
      <c r="F779" s="74"/>
      <c r="G779" s="74"/>
      <c r="H779" s="74"/>
      <c r="I779" s="11"/>
      <c r="J779" s="11"/>
      <c r="K779" s="11"/>
      <c r="L779" s="11"/>
      <c r="M779" s="11"/>
      <c r="N779" s="11"/>
      <c r="O779" s="11"/>
      <c r="P779" s="11"/>
      <c r="Q779" s="74"/>
      <c r="R779" s="74"/>
    </row>
    <row r="780">
      <c r="A780" s="82"/>
      <c r="B780" s="82"/>
      <c r="C780" s="83"/>
      <c r="D780" s="82"/>
      <c r="E780" s="83"/>
      <c r="F780" s="74"/>
      <c r="G780" s="74"/>
      <c r="H780" s="74"/>
      <c r="I780" s="11"/>
      <c r="J780" s="11"/>
      <c r="K780" s="11"/>
      <c r="L780" s="11"/>
      <c r="M780" s="11"/>
      <c r="N780" s="11"/>
      <c r="O780" s="11"/>
      <c r="P780" s="11"/>
      <c r="Q780" s="74"/>
      <c r="R780" s="74"/>
    </row>
    <row r="781">
      <c r="A781" s="82"/>
      <c r="B781" s="82"/>
      <c r="C781" s="83"/>
      <c r="D781" s="82"/>
      <c r="E781" s="83"/>
      <c r="F781" s="74"/>
      <c r="G781" s="74"/>
      <c r="H781" s="74"/>
      <c r="I781" s="11"/>
      <c r="J781" s="11"/>
      <c r="K781" s="11"/>
      <c r="L781" s="11"/>
      <c r="M781" s="11"/>
      <c r="N781" s="11"/>
      <c r="O781" s="11"/>
      <c r="P781" s="11"/>
      <c r="Q781" s="74"/>
      <c r="R781" s="74"/>
    </row>
    <row r="782">
      <c r="A782" s="82"/>
      <c r="B782" s="82"/>
      <c r="C782" s="83"/>
      <c r="D782" s="82"/>
      <c r="E782" s="83"/>
      <c r="F782" s="74"/>
      <c r="G782" s="74"/>
      <c r="H782" s="74"/>
      <c r="I782" s="11"/>
      <c r="J782" s="11"/>
      <c r="K782" s="11"/>
      <c r="L782" s="11"/>
      <c r="M782" s="11"/>
      <c r="N782" s="11"/>
      <c r="O782" s="11"/>
      <c r="P782" s="11"/>
      <c r="Q782" s="74"/>
      <c r="R782" s="74"/>
    </row>
    <row r="783">
      <c r="A783" s="82"/>
      <c r="B783" s="82"/>
      <c r="C783" s="83"/>
      <c r="D783" s="82"/>
      <c r="E783" s="83"/>
      <c r="F783" s="74"/>
      <c r="G783" s="74"/>
      <c r="H783" s="74"/>
      <c r="I783" s="11"/>
      <c r="J783" s="11"/>
      <c r="K783" s="11"/>
      <c r="L783" s="11"/>
      <c r="M783" s="11"/>
      <c r="N783" s="11"/>
      <c r="O783" s="11"/>
      <c r="P783" s="11"/>
      <c r="Q783" s="74"/>
      <c r="R783" s="74"/>
    </row>
    <row r="784">
      <c r="A784" s="82"/>
      <c r="B784" s="82"/>
      <c r="C784" s="83"/>
      <c r="D784" s="82"/>
      <c r="E784" s="83"/>
      <c r="F784" s="74"/>
      <c r="G784" s="74"/>
      <c r="H784" s="74"/>
      <c r="I784" s="11"/>
      <c r="J784" s="11"/>
      <c r="K784" s="11"/>
      <c r="L784" s="11"/>
      <c r="M784" s="11"/>
      <c r="N784" s="11"/>
      <c r="O784" s="11"/>
      <c r="P784" s="11"/>
      <c r="Q784" s="74"/>
      <c r="R784" s="74"/>
    </row>
    <row r="785">
      <c r="A785" s="82"/>
      <c r="B785" s="82"/>
      <c r="C785" s="83"/>
      <c r="D785" s="82"/>
      <c r="E785" s="83"/>
      <c r="F785" s="74"/>
      <c r="G785" s="74"/>
      <c r="H785" s="74"/>
      <c r="I785" s="11"/>
      <c r="J785" s="11"/>
      <c r="K785" s="11"/>
      <c r="L785" s="11"/>
      <c r="M785" s="11"/>
      <c r="N785" s="11"/>
      <c r="O785" s="11"/>
      <c r="P785" s="11"/>
      <c r="Q785" s="74"/>
      <c r="R785" s="74"/>
    </row>
    <row r="786">
      <c r="A786" s="82"/>
      <c r="B786" s="82"/>
      <c r="C786" s="83"/>
      <c r="D786" s="82"/>
      <c r="E786" s="83"/>
      <c r="F786" s="74"/>
      <c r="G786" s="74"/>
      <c r="H786" s="74"/>
      <c r="I786" s="11"/>
      <c r="J786" s="11"/>
      <c r="K786" s="11"/>
      <c r="L786" s="11"/>
      <c r="M786" s="11"/>
      <c r="N786" s="11"/>
      <c r="O786" s="11"/>
      <c r="P786" s="11"/>
      <c r="Q786" s="74"/>
      <c r="R786" s="74"/>
    </row>
    <row r="787">
      <c r="A787" s="82"/>
      <c r="B787" s="82"/>
      <c r="C787" s="83"/>
      <c r="D787" s="82"/>
      <c r="E787" s="83"/>
      <c r="F787" s="74"/>
      <c r="G787" s="74"/>
      <c r="H787" s="74"/>
      <c r="I787" s="11"/>
      <c r="J787" s="11"/>
      <c r="K787" s="11"/>
      <c r="L787" s="11"/>
      <c r="M787" s="11"/>
      <c r="N787" s="11"/>
      <c r="O787" s="11"/>
      <c r="P787" s="11"/>
      <c r="Q787" s="74"/>
      <c r="R787" s="74"/>
    </row>
    <row r="788">
      <c r="A788" s="82"/>
      <c r="B788" s="82"/>
      <c r="C788" s="83"/>
      <c r="D788" s="82"/>
      <c r="E788" s="83"/>
      <c r="F788" s="74"/>
      <c r="G788" s="74"/>
      <c r="H788" s="74"/>
      <c r="I788" s="11"/>
      <c r="J788" s="11"/>
      <c r="K788" s="11"/>
      <c r="L788" s="11"/>
      <c r="M788" s="11"/>
      <c r="N788" s="11"/>
      <c r="O788" s="11"/>
      <c r="P788" s="11"/>
      <c r="Q788" s="74"/>
      <c r="R788" s="74"/>
    </row>
    <row r="789">
      <c r="A789" s="82"/>
      <c r="B789" s="82"/>
      <c r="C789" s="83"/>
      <c r="D789" s="82"/>
      <c r="E789" s="83"/>
      <c r="F789" s="74"/>
      <c r="G789" s="74"/>
      <c r="H789" s="74"/>
      <c r="I789" s="11"/>
      <c r="J789" s="11"/>
      <c r="K789" s="11"/>
      <c r="L789" s="11"/>
      <c r="M789" s="11"/>
      <c r="N789" s="11"/>
      <c r="O789" s="11"/>
      <c r="P789" s="11"/>
      <c r="Q789" s="74"/>
      <c r="R789" s="74"/>
    </row>
    <row r="790">
      <c r="A790" s="82"/>
      <c r="B790" s="82"/>
      <c r="C790" s="83"/>
      <c r="D790" s="82"/>
      <c r="E790" s="83"/>
      <c r="F790" s="74"/>
      <c r="G790" s="74"/>
      <c r="H790" s="74"/>
      <c r="I790" s="11"/>
      <c r="J790" s="11"/>
      <c r="K790" s="11"/>
      <c r="L790" s="11"/>
      <c r="M790" s="11"/>
      <c r="N790" s="11"/>
      <c r="O790" s="11"/>
      <c r="P790" s="11"/>
      <c r="Q790" s="74"/>
      <c r="R790" s="74"/>
    </row>
    <row r="791">
      <c r="A791" s="82"/>
      <c r="B791" s="82"/>
      <c r="C791" s="83"/>
      <c r="D791" s="82"/>
      <c r="E791" s="83"/>
      <c r="F791" s="74"/>
      <c r="G791" s="74"/>
      <c r="H791" s="74"/>
      <c r="I791" s="11"/>
      <c r="J791" s="11"/>
      <c r="K791" s="11"/>
      <c r="L791" s="11"/>
      <c r="M791" s="11"/>
      <c r="N791" s="11"/>
      <c r="O791" s="11"/>
      <c r="P791" s="11"/>
      <c r="Q791" s="74"/>
      <c r="R791" s="74"/>
    </row>
    <row r="792">
      <c r="A792" s="82"/>
      <c r="B792" s="82"/>
      <c r="C792" s="83"/>
      <c r="D792" s="82"/>
      <c r="E792" s="83"/>
      <c r="F792" s="74"/>
      <c r="G792" s="74"/>
      <c r="H792" s="74"/>
      <c r="I792" s="11"/>
      <c r="J792" s="11"/>
      <c r="K792" s="11"/>
      <c r="L792" s="11"/>
      <c r="M792" s="11"/>
      <c r="N792" s="11"/>
      <c r="O792" s="11"/>
      <c r="P792" s="11"/>
      <c r="Q792" s="74"/>
      <c r="R792" s="74"/>
    </row>
    <row r="793">
      <c r="A793" s="82"/>
      <c r="B793" s="82"/>
      <c r="C793" s="83"/>
      <c r="D793" s="82"/>
      <c r="E793" s="83"/>
      <c r="F793" s="74"/>
      <c r="G793" s="74"/>
      <c r="H793" s="74"/>
      <c r="I793" s="11"/>
      <c r="J793" s="11"/>
      <c r="K793" s="11"/>
      <c r="L793" s="11"/>
      <c r="M793" s="11"/>
      <c r="N793" s="11"/>
      <c r="O793" s="11"/>
      <c r="P793" s="11"/>
      <c r="Q793" s="74"/>
      <c r="R793" s="74"/>
    </row>
    <row r="794">
      <c r="A794" s="82"/>
      <c r="B794" s="82"/>
      <c r="C794" s="83"/>
      <c r="D794" s="82"/>
      <c r="E794" s="83"/>
      <c r="F794" s="74"/>
      <c r="G794" s="74"/>
      <c r="H794" s="74"/>
      <c r="I794" s="11"/>
      <c r="J794" s="11"/>
      <c r="K794" s="11"/>
      <c r="L794" s="11"/>
      <c r="M794" s="11"/>
      <c r="N794" s="11"/>
      <c r="O794" s="11"/>
      <c r="P794" s="11"/>
      <c r="Q794" s="74"/>
      <c r="R794" s="74"/>
    </row>
    <row r="795">
      <c r="A795" s="82"/>
      <c r="B795" s="82"/>
      <c r="C795" s="83"/>
      <c r="D795" s="82"/>
      <c r="E795" s="83"/>
      <c r="F795" s="74"/>
      <c r="G795" s="74"/>
      <c r="H795" s="74"/>
      <c r="I795" s="11"/>
      <c r="J795" s="11"/>
      <c r="K795" s="11"/>
      <c r="L795" s="11"/>
      <c r="M795" s="11"/>
      <c r="N795" s="11"/>
      <c r="O795" s="11"/>
      <c r="P795" s="11"/>
      <c r="Q795" s="74"/>
      <c r="R795" s="74"/>
    </row>
    <row r="796">
      <c r="A796" s="82"/>
      <c r="B796" s="82"/>
      <c r="C796" s="83"/>
      <c r="D796" s="82"/>
      <c r="E796" s="83"/>
      <c r="F796" s="74"/>
      <c r="G796" s="74"/>
      <c r="H796" s="74"/>
      <c r="I796" s="11"/>
      <c r="J796" s="11"/>
      <c r="K796" s="11"/>
      <c r="L796" s="11"/>
      <c r="M796" s="11"/>
      <c r="N796" s="11"/>
      <c r="O796" s="11"/>
      <c r="P796" s="11"/>
      <c r="Q796" s="74"/>
      <c r="R796" s="74"/>
    </row>
    <row r="797">
      <c r="A797" s="82"/>
      <c r="B797" s="82"/>
      <c r="C797" s="83"/>
      <c r="D797" s="82"/>
      <c r="E797" s="83"/>
      <c r="F797" s="74"/>
      <c r="G797" s="74"/>
      <c r="H797" s="74"/>
      <c r="I797" s="11"/>
      <c r="J797" s="11"/>
      <c r="K797" s="11"/>
      <c r="L797" s="11"/>
      <c r="M797" s="11"/>
      <c r="N797" s="11"/>
      <c r="O797" s="11"/>
      <c r="P797" s="11"/>
      <c r="Q797" s="74"/>
      <c r="R797" s="74"/>
    </row>
    <row r="798">
      <c r="A798" s="82"/>
      <c r="B798" s="82"/>
      <c r="C798" s="83"/>
      <c r="D798" s="82"/>
      <c r="E798" s="83"/>
      <c r="F798" s="74"/>
      <c r="G798" s="74"/>
      <c r="H798" s="74"/>
      <c r="I798" s="11"/>
      <c r="J798" s="11"/>
      <c r="K798" s="11"/>
      <c r="L798" s="11"/>
      <c r="M798" s="11"/>
      <c r="N798" s="11"/>
      <c r="O798" s="11"/>
      <c r="P798" s="11"/>
      <c r="Q798" s="74"/>
      <c r="R798" s="74"/>
    </row>
    <row r="799">
      <c r="A799" s="82"/>
      <c r="B799" s="82"/>
      <c r="C799" s="83"/>
      <c r="D799" s="82"/>
      <c r="E799" s="83"/>
      <c r="F799" s="74"/>
      <c r="G799" s="74"/>
      <c r="H799" s="74"/>
      <c r="I799" s="11"/>
      <c r="J799" s="11"/>
      <c r="K799" s="11"/>
      <c r="L799" s="11"/>
      <c r="M799" s="11"/>
      <c r="N799" s="11"/>
      <c r="O799" s="11"/>
      <c r="P799" s="11"/>
      <c r="Q799" s="74"/>
      <c r="R799" s="74"/>
    </row>
    <row r="800">
      <c r="A800" s="82"/>
      <c r="B800" s="82"/>
      <c r="C800" s="83"/>
      <c r="D800" s="82"/>
      <c r="E800" s="83"/>
      <c r="F800" s="74"/>
      <c r="G800" s="74"/>
      <c r="H800" s="74"/>
      <c r="I800" s="11"/>
      <c r="J800" s="11"/>
      <c r="K800" s="11"/>
      <c r="L800" s="11"/>
      <c r="M800" s="11"/>
      <c r="N800" s="11"/>
      <c r="O800" s="11"/>
      <c r="P800" s="11"/>
      <c r="Q800" s="74"/>
      <c r="R800" s="74"/>
    </row>
    <row r="801">
      <c r="A801" s="82"/>
      <c r="B801" s="82"/>
      <c r="C801" s="83"/>
      <c r="D801" s="82"/>
      <c r="E801" s="83"/>
      <c r="F801" s="74"/>
      <c r="G801" s="74"/>
      <c r="H801" s="74"/>
      <c r="I801" s="11"/>
      <c r="J801" s="11"/>
      <c r="K801" s="11"/>
      <c r="L801" s="11"/>
      <c r="M801" s="11"/>
      <c r="N801" s="11"/>
      <c r="O801" s="11"/>
      <c r="P801" s="11"/>
      <c r="Q801" s="74"/>
      <c r="R801" s="74"/>
    </row>
    <row r="802">
      <c r="A802" s="82"/>
      <c r="B802" s="82"/>
      <c r="C802" s="83"/>
      <c r="D802" s="82"/>
      <c r="E802" s="83"/>
      <c r="F802" s="74"/>
      <c r="G802" s="74"/>
      <c r="H802" s="74"/>
      <c r="I802" s="11"/>
      <c r="J802" s="11"/>
      <c r="K802" s="11"/>
      <c r="L802" s="11"/>
      <c r="M802" s="11"/>
      <c r="N802" s="11"/>
      <c r="O802" s="11"/>
      <c r="P802" s="11"/>
      <c r="Q802" s="74"/>
      <c r="R802" s="74"/>
    </row>
    <row r="803">
      <c r="A803" s="82"/>
      <c r="B803" s="82"/>
      <c r="C803" s="83"/>
      <c r="D803" s="82"/>
      <c r="E803" s="83"/>
      <c r="F803" s="74"/>
      <c r="G803" s="74"/>
      <c r="H803" s="74"/>
      <c r="I803" s="11"/>
      <c r="J803" s="11"/>
      <c r="K803" s="11"/>
      <c r="L803" s="11"/>
      <c r="M803" s="11"/>
      <c r="N803" s="11"/>
      <c r="O803" s="11"/>
      <c r="P803" s="11"/>
      <c r="Q803" s="74"/>
      <c r="R803" s="74"/>
    </row>
    <row r="804">
      <c r="A804" s="82"/>
      <c r="B804" s="82"/>
      <c r="C804" s="83"/>
      <c r="D804" s="82"/>
      <c r="E804" s="83"/>
      <c r="F804" s="74"/>
      <c r="G804" s="74"/>
      <c r="H804" s="74"/>
      <c r="I804" s="11"/>
      <c r="J804" s="11"/>
      <c r="K804" s="11"/>
      <c r="L804" s="11"/>
      <c r="M804" s="11"/>
      <c r="N804" s="11"/>
      <c r="O804" s="11"/>
      <c r="P804" s="11"/>
      <c r="Q804" s="74"/>
      <c r="R804" s="74"/>
    </row>
    <row r="805">
      <c r="A805" s="82"/>
      <c r="B805" s="82"/>
      <c r="C805" s="83"/>
      <c r="D805" s="82"/>
      <c r="E805" s="83"/>
      <c r="F805" s="74"/>
      <c r="G805" s="74"/>
      <c r="H805" s="74"/>
      <c r="I805" s="11"/>
      <c r="J805" s="11"/>
      <c r="K805" s="11"/>
      <c r="L805" s="11"/>
      <c r="M805" s="11"/>
      <c r="N805" s="11"/>
      <c r="O805" s="11"/>
      <c r="P805" s="11"/>
      <c r="Q805" s="74"/>
      <c r="R805" s="74"/>
    </row>
    <row r="806">
      <c r="A806" s="82"/>
      <c r="B806" s="82"/>
      <c r="C806" s="83"/>
      <c r="D806" s="82"/>
      <c r="E806" s="83"/>
      <c r="F806" s="74"/>
      <c r="G806" s="74"/>
      <c r="H806" s="74"/>
      <c r="I806" s="11"/>
      <c r="J806" s="11"/>
      <c r="K806" s="11"/>
      <c r="L806" s="11"/>
      <c r="M806" s="11"/>
      <c r="N806" s="11"/>
      <c r="O806" s="11"/>
      <c r="P806" s="11"/>
      <c r="Q806" s="74"/>
      <c r="R806" s="74"/>
    </row>
    <row r="807">
      <c r="A807" s="82"/>
      <c r="B807" s="82"/>
      <c r="C807" s="83"/>
      <c r="D807" s="82"/>
      <c r="E807" s="83"/>
      <c r="F807" s="74"/>
      <c r="G807" s="74"/>
      <c r="H807" s="74"/>
      <c r="I807" s="11"/>
      <c r="J807" s="11"/>
      <c r="K807" s="11"/>
      <c r="L807" s="11"/>
      <c r="M807" s="11"/>
      <c r="N807" s="11"/>
      <c r="O807" s="11"/>
      <c r="P807" s="11"/>
      <c r="Q807" s="74"/>
      <c r="R807" s="74"/>
    </row>
    <row r="808">
      <c r="A808" s="82"/>
      <c r="B808" s="82"/>
      <c r="C808" s="83"/>
      <c r="D808" s="82"/>
      <c r="E808" s="83"/>
      <c r="F808" s="74"/>
      <c r="G808" s="74"/>
      <c r="H808" s="74"/>
      <c r="I808" s="11"/>
      <c r="J808" s="11"/>
      <c r="K808" s="11"/>
      <c r="L808" s="11"/>
      <c r="M808" s="11"/>
      <c r="N808" s="11"/>
      <c r="O808" s="11"/>
      <c r="P808" s="11"/>
      <c r="Q808" s="74"/>
      <c r="R808" s="74"/>
    </row>
    <row r="809">
      <c r="A809" s="82"/>
      <c r="B809" s="82"/>
      <c r="C809" s="83"/>
      <c r="D809" s="82"/>
      <c r="E809" s="83"/>
      <c r="F809" s="74"/>
      <c r="G809" s="74"/>
      <c r="H809" s="74"/>
      <c r="I809" s="11"/>
      <c r="J809" s="11"/>
      <c r="K809" s="11"/>
      <c r="L809" s="11"/>
      <c r="M809" s="11"/>
      <c r="N809" s="11"/>
      <c r="O809" s="11"/>
      <c r="P809" s="11"/>
      <c r="Q809" s="74"/>
      <c r="R809" s="74"/>
    </row>
    <row r="810">
      <c r="A810" s="82"/>
      <c r="B810" s="82"/>
      <c r="C810" s="83"/>
      <c r="D810" s="82"/>
      <c r="E810" s="83"/>
      <c r="F810" s="74"/>
      <c r="G810" s="74"/>
      <c r="H810" s="74"/>
      <c r="I810" s="11"/>
      <c r="J810" s="11"/>
      <c r="K810" s="11"/>
      <c r="L810" s="11"/>
      <c r="M810" s="11"/>
      <c r="N810" s="11"/>
      <c r="O810" s="11"/>
      <c r="P810" s="11"/>
      <c r="Q810" s="74"/>
      <c r="R810" s="74"/>
    </row>
    <row r="811">
      <c r="A811" s="82"/>
      <c r="B811" s="82"/>
      <c r="C811" s="83"/>
      <c r="D811" s="82"/>
      <c r="E811" s="83"/>
      <c r="F811" s="74"/>
      <c r="G811" s="74"/>
      <c r="H811" s="74"/>
      <c r="I811" s="11"/>
      <c r="J811" s="11"/>
      <c r="K811" s="11"/>
      <c r="L811" s="11"/>
      <c r="M811" s="11"/>
      <c r="N811" s="11"/>
      <c r="O811" s="11"/>
      <c r="P811" s="11"/>
      <c r="Q811" s="74"/>
      <c r="R811" s="74"/>
    </row>
    <row r="812">
      <c r="A812" s="82"/>
      <c r="B812" s="82"/>
      <c r="C812" s="83"/>
      <c r="D812" s="82"/>
      <c r="E812" s="83"/>
      <c r="F812" s="74"/>
      <c r="G812" s="74"/>
      <c r="H812" s="74"/>
      <c r="I812" s="11"/>
      <c r="J812" s="11"/>
      <c r="K812" s="11"/>
      <c r="L812" s="11"/>
      <c r="M812" s="11"/>
      <c r="N812" s="11"/>
      <c r="O812" s="11"/>
      <c r="P812" s="11"/>
      <c r="Q812" s="74"/>
      <c r="R812" s="74"/>
    </row>
    <row r="813">
      <c r="A813" s="82"/>
      <c r="B813" s="82"/>
      <c r="C813" s="83"/>
      <c r="D813" s="82"/>
      <c r="E813" s="83"/>
      <c r="F813" s="74"/>
      <c r="G813" s="74"/>
      <c r="H813" s="74"/>
      <c r="I813" s="11"/>
      <c r="J813" s="11"/>
      <c r="K813" s="11"/>
      <c r="L813" s="11"/>
      <c r="M813" s="11"/>
      <c r="N813" s="11"/>
      <c r="O813" s="11"/>
      <c r="P813" s="11"/>
      <c r="Q813" s="74"/>
      <c r="R813" s="74"/>
    </row>
    <row r="814">
      <c r="A814" s="82"/>
      <c r="B814" s="82"/>
      <c r="C814" s="83"/>
      <c r="D814" s="82"/>
      <c r="E814" s="83"/>
      <c r="F814" s="74"/>
      <c r="G814" s="74"/>
      <c r="H814" s="74"/>
      <c r="I814" s="11"/>
      <c r="J814" s="11"/>
      <c r="K814" s="11"/>
      <c r="L814" s="11"/>
      <c r="M814" s="11"/>
      <c r="N814" s="11"/>
      <c r="O814" s="11"/>
      <c r="P814" s="11"/>
      <c r="Q814" s="74"/>
      <c r="R814" s="74"/>
    </row>
    <row r="815">
      <c r="A815" s="82"/>
      <c r="B815" s="82"/>
      <c r="C815" s="83"/>
      <c r="D815" s="82"/>
      <c r="E815" s="83"/>
      <c r="F815" s="74"/>
      <c r="G815" s="74"/>
      <c r="H815" s="74"/>
      <c r="I815" s="11"/>
      <c r="J815" s="11"/>
      <c r="K815" s="11"/>
      <c r="L815" s="11"/>
      <c r="M815" s="11"/>
      <c r="N815" s="11"/>
      <c r="O815" s="11"/>
      <c r="P815" s="11"/>
      <c r="Q815" s="74"/>
      <c r="R815" s="74"/>
    </row>
    <row r="816">
      <c r="A816" s="82"/>
      <c r="B816" s="82"/>
      <c r="C816" s="83"/>
      <c r="D816" s="82"/>
      <c r="E816" s="83"/>
      <c r="F816" s="74"/>
      <c r="G816" s="74"/>
      <c r="H816" s="74"/>
      <c r="I816" s="11"/>
      <c r="J816" s="11"/>
      <c r="K816" s="11"/>
      <c r="L816" s="11"/>
      <c r="M816" s="11"/>
      <c r="N816" s="11"/>
      <c r="O816" s="11"/>
      <c r="P816" s="11"/>
      <c r="Q816" s="74"/>
      <c r="R816" s="74"/>
    </row>
    <row r="817">
      <c r="A817" s="82"/>
      <c r="B817" s="82"/>
      <c r="C817" s="83"/>
      <c r="D817" s="82"/>
      <c r="E817" s="83"/>
      <c r="F817" s="74"/>
      <c r="G817" s="74"/>
      <c r="H817" s="74"/>
      <c r="I817" s="11"/>
      <c r="J817" s="11"/>
      <c r="K817" s="11"/>
      <c r="L817" s="11"/>
      <c r="M817" s="11"/>
      <c r="N817" s="11"/>
      <c r="O817" s="11"/>
      <c r="P817" s="11"/>
      <c r="Q817" s="74"/>
      <c r="R817" s="74"/>
    </row>
    <row r="818">
      <c r="A818" s="82"/>
      <c r="B818" s="82"/>
      <c r="C818" s="83"/>
      <c r="D818" s="82"/>
      <c r="E818" s="83"/>
      <c r="F818" s="74"/>
      <c r="G818" s="74"/>
      <c r="H818" s="74"/>
      <c r="I818" s="11"/>
      <c r="J818" s="11"/>
      <c r="K818" s="11"/>
      <c r="L818" s="11"/>
      <c r="M818" s="11"/>
      <c r="N818" s="11"/>
      <c r="O818" s="11"/>
      <c r="P818" s="11"/>
      <c r="Q818" s="74"/>
      <c r="R818" s="74"/>
    </row>
    <row r="819">
      <c r="A819" s="82"/>
      <c r="B819" s="82"/>
      <c r="C819" s="83"/>
      <c r="D819" s="82"/>
      <c r="E819" s="83"/>
      <c r="F819" s="74"/>
      <c r="G819" s="74"/>
      <c r="H819" s="74"/>
      <c r="I819" s="11"/>
      <c r="J819" s="11"/>
      <c r="K819" s="11"/>
      <c r="L819" s="11"/>
      <c r="M819" s="11"/>
      <c r="N819" s="11"/>
      <c r="O819" s="11"/>
      <c r="P819" s="11"/>
      <c r="Q819" s="74"/>
      <c r="R819" s="74"/>
    </row>
    <row r="820">
      <c r="A820" s="82"/>
      <c r="B820" s="82"/>
      <c r="C820" s="83"/>
      <c r="D820" s="82"/>
      <c r="E820" s="83"/>
      <c r="F820" s="74"/>
      <c r="G820" s="74"/>
      <c r="H820" s="74"/>
      <c r="I820" s="11"/>
      <c r="J820" s="11"/>
      <c r="K820" s="11"/>
      <c r="L820" s="11"/>
      <c r="M820" s="11"/>
      <c r="N820" s="11"/>
      <c r="O820" s="11"/>
      <c r="P820" s="11"/>
      <c r="Q820" s="74"/>
      <c r="R820" s="74"/>
    </row>
    <row r="821">
      <c r="A821" s="82"/>
      <c r="B821" s="82"/>
      <c r="C821" s="83"/>
      <c r="D821" s="82"/>
      <c r="E821" s="83"/>
      <c r="F821" s="74"/>
      <c r="G821" s="74"/>
      <c r="H821" s="74"/>
      <c r="I821" s="11"/>
      <c r="J821" s="11"/>
      <c r="K821" s="11"/>
      <c r="L821" s="11"/>
      <c r="M821" s="11"/>
      <c r="N821" s="11"/>
      <c r="O821" s="11"/>
      <c r="P821" s="11"/>
      <c r="Q821" s="74"/>
      <c r="R821" s="74"/>
    </row>
    <row r="822">
      <c r="A822" s="82"/>
      <c r="B822" s="82"/>
      <c r="C822" s="83"/>
      <c r="D822" s="82"/>
      <c r="E822" s="83"/>
      <c r="F822" s="74"/>
      <c r="G822" s="74"/>
      <c r="H822" s="74"/>
      <c r="I822" s="11"/>
      <c r="J822" s="11"/>
      <c r="K822" s="11"/>
      <c r="L822" s="11"/>
      <c r="M822" s="11"/>
      <c r="N822" s="11"/>
      <c r="O822" s="11"/>
      <c r="P822" s="11"/>
      <c r="Q822" s="74"/>
      <c r="R822" s="74"/>
    </row>
    <row r="823">
      <c r="A823" s="82"/>
      <c r="B823" s="82"/>
      <c r="C823" s="83"/>
      <c r="D823" s="82"/>
      <c r="E823" s="83"/>
      <c r="F823" s="74"/>
      <c r="G823" s="74"/>
      <c r="H823" s="74"/>
      <c r="I823" s="11"/>
      <c r="J823" s="11"/>
      <c r="K823" s="11"/>
      <c r="L823" s="11"/>
      <c r="M823" s="11"/>
      <c r="N823" s="11"/>
      <c r="O823" s="11"/>
      <c r="P823" s="11"/>
      <c r="Q823" s="74"/>
      <c r="R823" s="74"/>
    </row>
    <row r="824">
      <c r="A824" s="82"/>
      <c r="B824" s="82"/>
      <c r="C824" s="83"/>
      <c r="D824" s="82"/>
      <c r="E824" s="83"/>
      <c r="F824" s="74"/>
      <c r="G824" s="74"/>
      <c r="H824" s="74"/>
      <c r="I824" s="11"/>
      <c r="J824" s="11"/>
      <c r="K824" s="11"/>
      <c r="L824" s="11"/>
      <c r="M824" s="11"/>
      <c r="N824" s="11"/>
      <c r="O824" s="11"/>
      <c r="P824" s="11"/>
      <c r="Q824" s="74"/>
      <c r="R824" s="74"/>
    </row>
    <row r="825">
      <c r="A825" s="82"/>
      <c r="B825" s="82"/>
      <c r="C825" s="83"/>
      <c r="D825" s="82"/>
      <c r="E825" s="83"/>
      <c r="F825" s="74"/>
      <c r="G825" s="74"/>
      <c r="H825" s="74"/>
      <c r="I825" s="11"/>
      <c r="J825" s="11"/>
      <c r="K825" s="11"/>
      <c r="L825" s="11"/>
      <c r="M825" s="11"/>
      <c r="N825" s="11"/>
      <c r="O825" s="11"/>
      <c r="P825" s="11"/>
      <c r="Q825" s="74"/>
      <c r="R825" s="74"/>
    </row>
    <row r="826">
      <c r="A826" s="82"/>
      <c r="B826" s="82"/>
      <c r="C826" s="83"/>
      <c r="D826" s="82"/>
      <c r="E826" s="83"/>
      <c r="F826" s="74"/>
      <c r="G826" s="74"/>
      <c r="H826" s="74"/>
      <c r="I826" s="11"/>
      <c r="J826" s="11"/>
      <c r="K826" s="11"/>
      <c r="L826" s="11"/>
      <c r="M826" s="11"/>
      <c r="N826" s="11"/>
      <c r="O826" s="11"/>
      <c r="P826" s="11"/>
      <c r="Q826" s="74"/>
      <c r="R826" s="74"/>
    </row>
    <row r="827">
      <c r="A827" s="82"/>
      <c r="B827" s="82"/>
      <c r="C827" s="83"/>
      <c r="D827" s="82"/>
      <c r="E827" s="83"/>
      <c r="F827" s="74"/>
      <c r="G827" s="74"/>
      <c r="H827" s="74"/>
      <c r="I827" s="11"/>
      <c r="J827" s="11"/>
      <c r="K827" s="11"/>
      <c r="L827" s="11"/>
      <c r="M827" s="11"/>
      <c r="N827" s="11"/>
      <c r="O827" s="11"/>
      <c r="P827" s="11"/>
      <c r="Q827" s="74"/>
      <c r="R827" s="74"/>
    </row>
    <row r="828">
      <c r="A828" s="82"/>
      <c r="B828" s="82"/>
      <c r="C828" s="83"/>
      <c r="D828" s="82"/>
      <c r="E828" s="83"/>
      <c r="F828" s="74"/>
      <c r="G828" s="74"/>
      <c r="H828" s="74"/>
      <c r="I828" s="11"/>
      <c r="J828" s="11"/>
      <c r="K828" s="11"/>
      <c r="L828" s="11"/>
      <c r="M828" s="11"/>
      <c r="N828" s="11"/>
      <c r="O828" s="11"/>
      <c r="P828" s="11"/>
      <c r="Q828" s="74"/>
      <c r="R828" s="74"/>
    </row>
    <row r="829">
      <c r="A829" s="82"/>
      <c r="B829" s="82"/>
      <c r="C829" s="83"/>
      <c r="D829" s="82"/>
      <c r="E829" s="83"/>
      <c r="F829" s="74"/>
      <c r="G829" s="74"/>
      <c r="H829" s="74"/>
      <c r="I829" s="11"/>
      <c r="J829" s="11"/>
      <c r="K829" s="11"/>
      <c r="L829" s="11"/>
      <c r="M829" s="11"/>
      <c r="N829" s="11"/>
      <c r="O829" s="11"/>
      <c r="P829" s="11"/>
      <c r="Q829" s="74"/>
      <c r="R829" s="74"/>
    </row>
    <row r="830">
      <c r="A830" s="82"/>
      <c r="B830" s="82"/>
      <c r="C830" s="83"/>
      <c r="D830" s="82"/>
      <c r="E830" s="83"/>
      <c r="F830" s="74"/>
      <c r="G830" s="74"/>
      <c r="H830" s="74"/>
      <c r="I830" s="11"/>
      <c r="J830" s="11"/>
      <c r="K830" s="11"/>
      <c r="L830" s="11"/>
      <c r="M830" s="11"/>
      <c r="N830" s="11"/>
      <c r="O830" s="11"/>
      <c r="P830" s="11"/>
      <c r="Q830" s="74"/>
      <c r="R830" s="74"/>
    </row>
    <row r="831">
      <c r="A831" s="82"/>
      <c r="B831" s="82"/>
      <c r="C831" s="83"/>
      <c r="D831" s="82"/>
      <c r="E831" s="83"/>
      <c r="F831" s="74"/>
      <c r="G831" s="74"/>
      <c r="H831" s="74"/>
      <c r="I831" s="11"/>
      <c r="J831" s="11"/>
      <c r="K831" s="11"/>
      <c r="L831" s="11"/>
      <c r="M831" s="11"/>
      <c r="N831" s="11"/>
      <c r="O831" s="11"/>
      <c r="P831" s="11"/>
      <c r="Q831" s="74"/>
      <c r="R831" s="74"/>
    </row>
    <row r="832">
      <c r="A832" s="82"/>
      <c r="B832" s="82"/>
      <c r="C832" s="83"/>
      <c r="D832" s="82"/>
      <c r="E832" s="83"/>
      <c r="F832" s="74"/>
      <c r="G832" s="74"/>
      <c r="H832" s="74"/>
      <c r="I832" s="11"/>
      <c r="J832" s="11"/>
      <c r="K832" s="11"/>
      <c r="L832" s="11"/>
      <c r="M832" s="11"/>
      <c r="N832" s="11"/>
      <c r="O832" s="11"/>
      <c r="P832" s="11"/>
      <c r="Q832" s="74"/>
      <c r="R832" s="74"/>
    </row>
    <row r="833">
      <c r="A833" s="82"/>
      <c r="B833" s="82"/>
      <c r="C833" s="83"/>
      <c r="D833" s="82"/>
      <c r="E833" s="83"/>
      <c r="F833" s="74"/>
      <c r="G833" s="74"/>
      <c r="H833" s="74"/>
      <c r="I833" s="11"/>
      <c r="J833" s="11"/>
      <c r="K833" s="11"/>
      <c r="L833" s="11"/>
      <c r="M833" s="11"/>
      <c r="N833" s="11"/>
      <c r="O833" s="11"/>
      <c r="P833" s="11"/>
      <c r="Q833" s="74"/>
      <c r="R833" s="74"/>
    </row>
    <row r="834">
      <c r="A834" s="82"/>
      <c r="B834" s="82"/>
      <c r="C834" s="83"/>
      <c r="D834" s="82"/>
      <c r="E834" s="83"/>
      <c r="F834" s="74"/>
      <c r="G834" s="74"/>
      <c r="H834" s="74"/>
      <c r="I834" s="11"/>
      <c r="J834" s="11"/>
      <c r="K834" s="11"/>
      <c r="L834" s="11"/>
      <c r="M834" s="11"/>
      <c r="N834" s="11"/>
      <c r="O834" s="11"/>
      <c r="P834" s="11"/>
      <c r="Q834" s="74"/>
      <c r="R834" s="74"/>
    </row>
    <row r="835">
      <c r="A835" s="82"/>
      <c r="B835" s="82"/>
      <c r="C835" s="83"/>
      <c r="D835" s="82"/>
      <c r="E835" s="83"/>
      <c r="F835" s="74"/>
      <c r="G835" s="74"/>
      <c r="H835" s="74"/>
      <c r="I835" s="11"/>
      <c r="J835" s="11"/>
      <c r="K835" s="11"/>
      <c r="L835" s="11"/>
      <c r="M835" s="11"/>
      <c r="N835" s="11"/>
      <c r="O835" s="11"/>
      <c r="P835" s="11"/>
      <c r="Q835" s="74"/>
      <c r="R835" s="74"/>
    </row>
    <row r="836">
      <c r="A836" s="82"/>
      <c r="B836" s="82"/>
      <c r="C836" s="83"/>
      <c r="D836" s="82"/>
      <c r="E836" s="83"/>
      <c r="F836" s="74"/>
      <c r="G836" s="74"/>
      <c r="H836" s="74"/>
      <c r="I836" s="11"/>
      <c r="J836" s="11"/>
      <c r="K836" s="11"/>
      <c r="L836" s="11"/>
      <c r="M836" s="11"/>
      <c r="N836" s="11"/>
      <c r="O836" s="11"/>
      <c r="P836" s="11"/>
      <c r="Q836" s="74"/>
      <c r="R836" s="74"/>
    </row>
    <row r="837">
      <c r="A837" s="82"/>
      <c r="B837" s="82"/>
      <c r="C837" s="83"/>
      <c r="D837" s="82"/>
      <c r="E837" s="83"/>
      <c r="F837" s="74"/>
      <c r="G837" s="74"/>
      <c r="H837" s="74"/>
      <c r="I837" s="11"/>
      <c r="J837" s="11"/>
      <c r="K837" s="11"/>
      <c r="L837" s="11"/>
      <c r="M837" s="11"/>
      <c r="N837" s="11"/>
      <c r="O837" s="11"/>
      <c r="P837" s="11"/>
      <c r="Q837" s="74"/>
      <c r="R837" s="74"/>
    </row>
    <row r="838">
      <c r="A838" s="82"/>
      <c r="B838" s="82"/>
      <c r="C838" s="83"/>
      <c r="D838" s="82"/>
      <c r="E838" s="83"/>
      <c r="F838" s="74"/>
      <c r="G838" s="74"/>
      <c r="H838" s="74"/>
      <c r="I838" s="11"/>
      <c r="J838" s="11"/>
      <c r="K838" s="11"/>
      <c r="L838" s="11"/>
      <c r="M838" s="11"/>
      <c r="N838" s="11"/>
      <c r="O838" s="11"/>
      <c r="P838" s="11"/>
      <c r="Q838" s="74"/>
      <c r="R838" s="74"/>
    </row>
    <row r="839">
      <c r="A839" s="82"/>
      <c r="B839" s="82"/>
      <c r="C839" s="83"/>
      <c r="D839" s="82"/>
      <c r="E839" s="83"/>
      <c r="F839" s="74"/>
      <c r="G839" s="74"/>
      <c r="H839" s="74"/>
      <c r="I839" s="11"/>
      <c r="J839" s="11"/>
      <c r="K839" s="11"/>
      <c r="L839" s="11"/>
      <c r="M839" s="11"/>
      <c r="N839" s="11"/>
      <c r="O839" s="11"/>
      <c r="P839" s="11"/>
      <c r="Q839" s="74"/>
      <c r="R839" s="74"/>
    </row>
    <row r="840">
      <c r="A840" s="82"/>
      <c r="B840" s="82"/>
      <c r="C840" s="83"/>
      <c r="D840" s="82"/>
      <c r="E840" s="83"/>
      <c r="F840" s="74"/>
      <c r="G840" s="74"/>
      <c r="H840" s="74"/>
      <c r="I840" s="11"/>
      <c r="J840" s="11"/>
      <c r="K840" s="11"/>
      <c r="L840" s="11"/>
      <c r="M840" s="11"/>
      <c r="N840" s="11"/>
      <c r="O840" s="11"/>
      <c r="P840" s="11"/>
      <c r="Q840" s="74"/>
      <c r="R840" s="74"/>
    </row>
    <row r="841">
      <c r="A841" s="82"/>
      <c r="B841" s="82"/>
      <c r="C841" s="83"/>
      <c r="D841" s="82"/>
      <c r="E841" s="83"/>
      <c r="F841" s="74"/>
      <c r="G841" s="74"/>
      <c r="H841" s="74"/>
      <c r="I841" s="11"/>
      <c r="J841" s="11"/>
      <c r="K841" s="11"/>
      <c r="L841" s="11"/>
      <c r="M841" s="11"/>
      <c r="N841" s="11"/>
      <c r="O841" s="11"/>
      <c r="P841" s="11"/>
      <c r="Q841" s="74"/>
      <c r="R841" s="74"/>
    </row>
    <row r="842">
      <c r="A842" s="82"/>
      <c r="B842" s="82"/>
      <c r="C842" s="83"/>
      <c r="D842" s="82"/>
      <c r="E842" s="83"/>
      <c r="F842" s="74"/>
      <c r="G842" s="74"/>
      <c r="H842" s="74"/>
      <c r="I842" s="11"/>
      <c r="J842" s="11"/>
      <c r="K842" s="11"/>
      <c r="L842" s="11"/>
      <c r="M842" s="11"/>
      <c r="N842" s="11"/>
      <c r="O842" s="11"/>
      <c r="P842" s="11"/>
      <c r="Q842" s="74"/>
      <c r="R842" s="74"/>
    </row>
    <row r="843">
      <c r="A843" s="82"/>
      <c r="B843" s="82"/>
      <c r="C843" s="83"/>
      <c r="D843" s="82"/>
      <c r="E843" s="83"/>
      <c r="F843" s="74"/>
      <c r="G843" s="74"/>
      <c r="H843" s="74"/>
      <c r="I843" s="11"/>
      <c r="J843" s="11"/>
      <c r="K843" s="11"/>
      <c r="L843" s="11"/>
      <c r="M843" s="11"/>
      <c r="N843" s="11"/>
      <c r="O843" s="11"/>
      <c r="P843" s="11"/>
      <c r="Q843" s="74"/>
      <c r="R843" s="74"/>
    </row>
    <row r="844">
      <c r="A844" s="82"/>
      <c r="B844" s="82"/>
      <c r="C844" s="83"/>
      <c r="D844" s="82"/>
      <c r="E844" s="83"/>
      <c r="F844" s="74"/>
      <c r="G844" s="74"/>
      <c r="H844" s="74"/>
      <c r="I844" s="11"/>
      <c r="J844" s="11"/>
      <c r="K844" s="11"/>
      <c r="L844" s="11"/>
      <c r="M844" s="11"/>
      <c r="N844" s="11"/>
      <c r="O844" s="11"/>
      <c r="P844" s="11"/>
      <c r="Q844" s="74"/>
      <c r="R844" s="74"/>
    </row>
    <row r="845">
      <c r="A845" s="82"/>
      <c r="B845" s="82"/>
      <c r="C845" s="83"/>
      <c r="D845" s="82"/>
      <c r="E845" s="83"/>
      <c r="F845" s="74"/>
      <c r="G845" s="74"/>
      <c r="H845" s="74"/>
      <c r="I845" s="11"/>
      <c r="J845" s="11"/>
      <c r="K845" s="11"/>
      <c r="L845" s="11"/>
      <c r="M845" s="11"/>
      <c r="N845" s="11"/>
      <c r="O845" s="11"/>
      <c r="P845" s="11"/>
      <c r="Q845" s="74"/>
      <c r="R845" s="74"/>
    </row>
    <row r="846">
      <c r="A846" s="82"/>
      <c r="B846" s="82"/>
      <c r="C846" s="83"/>
      <c r="D846" s="82"/>
      <c r="E846" s="83"/>
      <c r="F846" s="74"/>
      <c r="G846" s="74"/>
      <c r="H846" s="74"/>
      <c r="I846" s="11"/>
      <c r="J846" s="11"/>
      <c r="K846" s="11"/>
      <c r="L846" s="11"/>
      <c r="M846" s="11"/>
      <c r="N846" s="11"/>
      <c r="O846" s="11"/>
      <c r="P846" s="11"/>
      <c r="Q846" s="74"/>
      <c r="R846" s="74"/>
    </row>
    <row r="847">
      <c r="A847" s="82"/>
      <c r="B847" s="82"/>
      <c r="C847" s="83"/>
      <c r="D847" s="82"/>
      <c r="E847" s="83"/>
      <c r="F847" s="74"/>
      <c r="G847" s="74"/>
      <c r="H847" s="74"/>
      <c r="I847" s="11"/>
      <c r="J847" s="11"/>
      <c r="K847" s="11"/>
      <c r="L847" s="11"/>
      <c r="M847" s="11"/>
      <c r="N847" s="11"/>
      <c r="O847" s="11"/>
      <c r="P847" s="11"/>
      <c r="Q847" s="74"/>
      <c r="R847" s="74"/>
    </row>
    <row r="848">
      <c r="A848" s="82"/>
      <c r="B848" s="82"/>
      <c r="C848" s="83"/>
      <c r="D848" s="82"/>
      <c r="E848" s="83"/>
      <c r="F848" s="74"/>
      <c r="G848" s="74"/>
      <c r="H848" s="74"/>
      <c r="I848" s="11"/>
      <c r="J848" s="11"/>
      <c r="K848" s="11"/>
      <c r="L848" s="11"/>
      <c r="M848" s="11"/>
      <c r="N848" s="11"/>
      <c r="O848" s="11"/>
      <c r="P848" s="11"/>
      <c r="Q848" s="74"/>
      <c r="R848" s="74"/>
    </row>
    <row r="849">
      <c r="A849" s="82"/>
      <c r="B849" s="82"/>
      <c r="C849" s="83"/>
      <c r="D849" s="82"/>
      <c r="E849" s="83"/>
      <c r="F849" s="74"/>
      <c r="G849" s="74"/>
      <c r="H849" s="74"/>
      <c r="I849" s="11"/>
      <c r="J849" s="11"/>
      <c r="K849" s="11"/>
      <c r="L849" s="11"/>
      <c r="M849" s="11"/>
      <c r="N849" s="11"/>
      <c r="O849" s="11"/>
      <c r="P849" s="11"/>
      <c r="Q849" s="74"/>
      <c r="R849" s="74"/>
    </row>
    <row r="850">
      <c r="A850" s="82"/>
      <c r="B850" s="82"/>
      <c r="C850" s="83"/>
      <c r="D850" s="82"/>
      <c r="E850" s="83"/>
      <c r="F850" s="74"/>
      <c r="G850" s="74"/>
      <c r="H850" s="74"/>
      <c r="I850" s="11"/>
      <c r="J850" s="11"/>
      <c r="K850" s="11"/>
      <c r="L850" s="11"/>
      <c r="M850" s="11"/>
      <c r="N850" s="11"/>
      <c r="O850" s="11"/>
      <c r="P850" s="11"/>
      <c r="Q850" s="74"/>
      <c r="R850" s="74"/>
    </row>
    <row r="851">
      <c r="A851" s="82"/>
      <c r="B851" s="82"/>
      <c r="C851" s="83"/>
      <c r="D851" s="82"/>
      <c r="E851" s="83"/>
      <c r="F851" s="74"/>
      <c r="G851" s="74"/>
      <c r="H851" s="74"/>
      <c r="I851" s="11"/>
      <c r="J851" s="11"/>
      <c r="K851" s="11"/>
      <c r="L851" s="11"/>
      <c r="M851" s="11"/>
      <c r="N851" s="11"/>
      <c r="O851" s="11"/>
      <c r="P851" s="11"/>
      <c r="Q851" s="74"/>
      <c r="R851" s="74"/>
    </row>
    <row r="852">
      <c r="A852" s="82"/>
      <c r="B852" s="82"/>
      <c r="C852" s="83"/>
      <c r="D852" s="82"/>
      <c r="E852" s="83"/>
      <c r="F852" s="74"/>
      <c r="G852" s="74"/>
      <c r="H852" s="74"/>
      <c r="I852" s="11"/>
      <c r="J852" s="11"/>
      <c r="K852" s="11"/>
      <c r="L852" s="11"/>
      <c r="M852" s="11"/>
      <c r="N852" s="11"/>
      <c r="O852" s="11"/>
      <c r="P852" s="11"/>
      <c r="Q852" s="74"/>
      <c r="R852" s="74"/>
    </row>
    <row r="853">
      <c r="A853" s="82"/>
      <c r="B853" s="82"/>
      <c r="C853" s="83"/>
      <c r="D853" s="82"/>
      <c r="E853" s="83"/>
      <c r="F853" s="74"/>
      <c r="G853" s="74"/>
      <c r="H853" s="74"/>
      <c r="I853" s="11"/>
      <c r="J853" s="11"/>
      <c r="K853" s="11"/>
      <c r="L853" s="11"/>
      <c r="M853" s="11"/>
      <c r="N853" s="11"/>
      <c r="O853" s="11"/>
      <c r="P853" s="11"/>
      <c r="Q853" s="74"/>
      <c r="R853" s="74"/>
    </row>
    <row r="854">
      <c r="A854" s="82"/>
      <c r="B854" s="82"/>
      <c r="C854" s="83"/>
      <c r="D854" s="82"/>
      <c r="E854" s="83"/>
      <c r="F854" s="74"/>
      <c r="G854" s="74"/>
      <c r="H854" s="74"/>
      <c r="I854" s="11"/>
      <c r="J854" s="11"/>
      <c r="K854" s="11"/>
      <c r="L854" s="11"/>
      <c r="M854" s="11"/>
      <c r="N854" s="11"/>
      <c r="O854" s="11"/>
      <c r="P854" s="11"/>
      <c r="Q854" s="74"/>
      <c r="R854" s="74"/>
    </row>
    <row r="855">
      <c r="A855" s="82"/>
      <c r="B855" s="82"/>
      <c r="C855" s="83"/>
      <c r="D855" s="82"/>
      <c r="E855" s="83"/>
      <c r="F855" s="74"/>
      <c r="G855" s="74"/>
      <c r="H855" s="74"/>
      <c r="I855" s="11"/>
      <c r="J855" s="11"/>
      <c r="K855" s="11"/>
      <c r="L855" s="11"/>
      <c r="M855" s="11"/>
      <c r="N855" s="11"/>
      <c r="O855" s="11"/>
      <c r="P855" s="11"/>
      <c r="Q855" s="74"/>
      <c r="R855" s="74"/>
    </row>
    <row r="856">
      <c r="A856" s="82"/>
      <c r="B856" s="82"/>
      <c r="C856" s="83"/>
      <c r="D856" s="82"/>
      <c r="E856" s="83"/>
      <c r="F856" s="74"/>
      <c r="G856" s="74"/>
      <c r="H856" s="74"/>
      <c r="I856" s="11"/>
      <c r="J856" s="11"/>
      <c r="K856" s="11"/>
      <c r="L856" s="11"/>
      <c r="M856" s="11"/>
      <c r="N856" s="11"/>
      <c r="O856" s="11"/>
      <c r="P856" s="11"/>
      <c r="Q856" s="74"/>
      <c r="R856" s="74"/>
    </row>
    <row r="857">
      <c r="A857" s="82"/>
      <c r="B857" s="82"/>
      <c r="C857" s="83"/>
      <c r="D857" s="82"/>
      <c r="E857" s="83"/>
      <c r="F857" s="74"/>
      <c r="G857" s="74"/>
      <c r="H857" s="74"/>
      <c r="I857" s="11"/>
      <c r="J857" s="11"/>
      <c r="K857" s="11"/>
      <c r="L857" s="11"/>
      <c r="M857" s="11"/>
      <c r="N857" s="11"/>
      <c r="O857" s="11"/>
      <c r="P857" s="11"/>
      <c r="Q857" s="74"/>
      <c r="R857" s="74"/>
    </row>
    <row r="858">
      <c r="A858" s="82"/>
      <c r="B858" s="82"/>
      <c r="C858" s="83"/>
      <c r="D858" s="82"/>
      <c r="E858" s="83"/>
      <c r="F858" s="74"/>
      <c r="G858" s="74"/>
      <c r="H858" s="74"/>
      <c r="I858" s="11"/>
      <c r="J858" s="11"/>
      <c r="K858" s="11"/>
      <c r="L858" s="11"/>
      <c r="M858" s="11"/>
      <c r="N858" s="11"/>
      <c r="O858" s="11"/>
      <c r="P858" s="11"/>
      <c r="Q858" s="74"/>
      <c r="R858" s="74"/>
    </row>
    <row r="859">
      <c r="A859" s="82"/>
      <c r="B859" s="82"/>
      <c r="C859" s="83"/>
      <c r="D859" s="82"/>
      <c r="E859" s="83"/>
      <c r="F859" s="74"/>
      <c r="G859" s="74"/>
      <c r="H859" s="74"/>
      <c r="I859" s="11"/>
      <c r="J859" s="11"/>
      <c r="K859" s="11"/>
      <c r="L859" s="11"/>
      <c r="M859" s="11"/>
      <c r="N859" s="11"/>
      <c r="O859" s="11"/>
      <c r="P859" s="11"/>
      <c r="Q859" s="74"/>
      <c r="R859" s="74"/>
    </row>
    <row r="860">
      <c r="A860" s="82"/>
      <c r="B860" s="82"/>
      <c r="C860" s="83"/>
      <c r="D860" s="82"/>
      <c r="E860" s="83"/>
      <c r="F860" s="74"/>
      <c r="G860" s="74"/>
      <c r="H860" s="74"/>
      <c r="I860" s="11"/>
      <c r="J860" s="11"/>
      <c r="K860" s="11"/>
      <c r="L860" s="11"/>
      <c r="M860" s="11"/>
      <c r="N860" s="11"/>
      <c r="O860" s="11"/>
      <c r="P860" s="11"/>
      <c r="Q860" s="74"/>
      <c r="R860" s="74"/>
    </row>
    <row r="861">
      <c r="A861" s="82"/>
      <c r="B861" s="82"/>
      <c r="C861" s="83"/>
      <c r="D861" s="82"/>
      <c r="E861" s="83"/>
      <c r="F861" s="74"/>
      <c r="G861" s="74"/>
      <c r="H861" s="74"/>
      <c r="I861" s="11"/>
      <c r="J861" s="11"/>
      <c r="K861" s="11"/>
      <c r="L861" s="11"/>
      <c r="M861" s="11"/>
      <c r="N861" s="11"/>
      <c r="O861" s="11"/>
      <c r="P861" s="11"/>
      <c r="Q861" s="74"/>
      <c r="R861" s="74"/>
    </row>
    <row r="862">
      <c r="A862" s="82"/>
      <c r="B862" s="82"/>
      <c r="C862" s="83"/>
      <c r="D862" s="82"/>
      <c r="E862" s="83"/>
      <c r="F862" s="74"/>
      <c r="G862" s="74"/>
      <c r="H862" s="74"/>
      <c r="I862" s="11"/>
      <c r="J862" s="11"/>
      <c r="K862" s="11"/>
      <c r="L862" s="11"/>
      <c r="M862" s="11"/>
      <c r="N862" s="11"/>
      <c r="O862" s="11"/>
      <c r="P862" s="11"/>
      <c r="Q862" s="74"/>
      <c r="R862" s="74"/>
    </row>
    <row r="863">
      <c r="A863" s="82"/>
      <c r="B863" s="82"/>
      <c r="C863" s="83"/>
      <c r="D863" s="82"/>
      <c r="E863" s="83"/>
      <c r="F863" s="74"/>
      <c r="G863" s="74"/>
      <c r="H863" s="74"/>
      <c r="I863" s="11"/>
      <c r="J863" s="11"/>
      <c r="K863" s="11"/>
      <c r="L863" s="11"/>
      <c r="M863" s="11"/>
      <c r="N863" s="11"/>
      <c r="O863" s="11"/>
      <c r="P863" s="11"/>
      <c r="Q863" s="74"/>
      <c r="R863" s="74"/>
    </row>
    <row r="864">
      <c r="A864" s="82"/>
      <c r="B864" s="82"/>
      <c r="C864" s="83"/>
      <c r="D864" s="82"/>
      <c r="E864" s="83"/>
      <c r="F864" s="74"/>
      <c r="G864" s="74"/>
      <c r="H864" s="74"/>
      <c r="I864" s="11"/>
      <c r="J864" s="11"/>
      <c r="K864" s="11"/>
      <c r="L864" s="11"/>
      <c r="M864" s="11"/>
      <c r="N864" s="11"/>
      <c r="O864" s="11"/>
      <c r="P864" s="11"/>
      <c r="Q864" s="74"/>
      <c r="R864" s="74"/>
    </row>
    <row r="865">
      <c r="A865" s="82"/>
      <c r="B865" s="82"/>
      <c r="C865" s="83"/>
      <c r="D865" s="82"/>
      <c r="E865" s="83"/>
      <c r="F865" s="74"/>
      <c r="G865" s="74"/>
      <c r="H865" s="74"/>
      <c r="I865" s="11"/>
      <c r="J865" s="11"/>
      <c r="K865" s="11"/>
      <c r="L865" s="11"/>
      <c r="M865" s="11"/>
      <c r="N865" s="11"/>
      <c r="O865" s="11"/>
      <c r="P865" s="11"/>
      <c r="Q865" s="74"/>
      <c r="R865" s="74"/>
    </row>
    <row r="866">
      <c r="A866" s="82"/>
      <c r="B866" s="82"/>
      <c r="C866" s="83"/>
      <c r="D866" s="82"/>
      <c r="E866" s="83"/>
      <c r="F866" s="74"/>
      <c r="G866" s="74"/>
      <c r="H866" s="74"/>
      <c r="I866" s="11"/>
      <c r="J866" s="11"/>
      <c r="K866" s="11"/>
      <c r="L866" s="11"/>
      <c r="M866" s="11"/>
      <c r="N866" s="11"/>
      <c r="O866" s="11"/>
      <c r="P866" s="11"/>
      <c r="Q866" s="74"/>
      <c r="R866" s="74"/>
    </row>
    <row r="867">
      <c r="A867" s="82"/>
      <c r="B867" s="82"/>
      <c r="C867" s="83"/>
      <c r="D867" s="82"/>
      <c r="E867" s="83"/>
      <c r="F867" s="74"/>
      <c r="G867" s="74"/>
      <c r="H867" s="74"/>
      <c r="I867" s="11"/>
      <c r="J867" s="11"/>
      <c r="K867" s="11"/>
      <c r="L867" s="11"/>
      <c r="M867" s="11"/>
      <c r="N867" s="11"/>
      <c r="O867" s="11"/>
      <c r="P867" s="11"/>
      <c r="Q867" s="74"/>
      <c r="R867" s="74"/>
    </row>
    <row r="868">
      <c r="A868" s="82"/>
      <c r="B868" s="82"/>
      <c r="C868" s="83"/>
      <c r="D868" s="82"/>
      <c r="E868" s="83"/>
      <c r="F868" s="74"/>
      <c r="G868" s="74"/>
      <c r="H868" s="74"/>
      <c r="I868" s="11"/>
      <c r="J868" s="11"/>
      <c r="K868" s="11"/>
      <c r="L868" s="11"/>
      <c r="M868" s="11"/>
      <c r="N868" s="11"/>
      <c r="O868" s="11"/>
      <c r="P868" s="11"/>
      <c r="Q868" s="74"/>
      <c r="R868" s="74"/>
    </row>
    <row r="869">
      <c r="A869" s="82"/>
      <c r="B869" s="82"/>
      <c r="C869" s="83"/>
      <c r="D869" s="82"/>
      <c r="E869" s="83"/>
      <c r="F869" s="74"/>
      <c r="G869" s="74"/>
      <c r="H869" s="74"/>
      <c r="I869" s="11"/>
      <c r="J869" s="11"/>
      <c r="K869" s="11"/>
      <c r="L869" s="11"/>
      <c r="M869" s="11"/>
      <c r="N869" s="11"/>
      <c r="O869" s="11"/>
      <c r="P869" s="11"/>
      <c r="Q869" s="74"/>
      <c r="R869" s="74"/>
    </row>
    <row r="870">
      <c r="A870" s="82"/>
      <c r="B870" s="82"/>
      <c r="C870" s="83"/>
      <c r="D870" s="82"/>
      <c r="E870" s="83"/>
      <c r="F870" s="74"/>
      <c r="G870" s="74"/>
      <c r="H870" s="74"/>
      <c r="I870" s="11"/>
      <c r="J870" s="11"/>
      <c r="K870" s="11"/>
      <c r="L870" s="11"/>
      <c r="M870" s="11"/>
      <c r="N870" s="11"/>
      <c r="O870" s="11"/>
      <c r="P870" s="11"/>
      <c r="Q870" s="74"/>
      <c r="R870" s="74"/>
    </row>
    <row r="871">
      <c r="A871" s="82"/>
      <c r="B871" s="82"/>
      <c r="C871" s="83"/>
      <c r="D871" s="82"/>
      <c r="E871" s="83"/>
      <c r="F871" s="74"/>
      <c r="G871" s="74"/>
      <c r="H871" s="74"/>
      <c r="I871" s="11"/>
      <c r="J871" s="11"/>
      <c r="K871" s="11"/>
      <c r="L871" s="11"/>
      <c r="M871" s="11"/>
      <c r="N871" s="11"/>
      <c r="O871" s="11"/>
      <c r="P871" s="11"/>
      <c r="Q871" s="74"/>
      <c r="R871" s="74"/>
    </row>
    <row r="872">
      <c r="A872" s="82"/>
      <c r="B872" s="82"/>
      <c r="C872" s="83"/>
      <c r="D872" s="82"/>
      <c r="E872" s="83"/>
      <c r="F872" s="74"/>
      <c r="G872" s="74"/>
      <c r="H872" s="74"/>
      <c r="I872" s="11"/>
      <c r="J872" s="11"/>
      <c r="K872" s="11"/>
      <c r="L872" s="11"/>
      <c r="M872" s="11"/>
      <c r="N872" s="11"/>
      <c r="O872" s="11"/>
      <c r="P872" s="11"/>
      <c r="Q872" s="74"/>
      <c r="R872" s="74"/>
    </row>
    <row r="873">
      <c r="A873" s="82"/>
      <c r="B873" s="82"/>
      <c r="C873" s="83"/>
      <c r="D873" s="82"/>
      <c r="E873" s="83"/>
      <c r="F873" s="74"/>
      <c r="G873" s="74"/>
      <c r="H873" s="74"/>
      <c r="I873" s="11"/>
      <c r="J873" s="11"/>
      <c r="K873" s="11"/>
      <c r="L873" s="11"/>
      <c r="M873" s="11"/>
      <c r="N873" s="11"/>
      <c r="O873" s="11"/>
      <c r="P873" s="11"/>
      <c r="Q873" s="74"/>
      <c r="R873" s="74"/>
    </row>
    <row r="874">
      <c r="A874" s="82"/>
      <c r="B874" s="82"/>
      <c r="C874" s="83"/>
      <c r="D874" s="82"/>
      <c r="E874" s="83"/>
      <c r="F874" s="74"/>
      <c r="G874" s="74"/>
      <c r="H874" s="74"/>
      <c r="I874" s="11"/>
      <c r="J874" s="11"/>
      <c r="K874" s="11"/>
      <c r="L874" s="11"/>
      <c r="M874" s="11"/>
      <c r="N874" s="11"/>
      <c r="O874" s="11"/>
      <c r="P874" s="11"/>
      <c r="Q874" s="74"/>
      <c r="R874" s="74"/>
    </row>
    <row r="875">
      <c r="A875" s="82"/>
      <c r="B875" s="82"/>
      <c r="C875" s="83"/>
      <c r="D875" s="82"/>
      <c r="E875" s="83"/>
      <c r="F875" s="74"/>
      <c r="G875" s="74"/>
      <c r="H875" s="74"/>
      <c r="I875" s="11"/>
      <c r="J875" s="11"/>
      <c r="K875" s="11"/>
      <c r="L875" s="11"/>
      <c r="M875" s="11"/>
      <c r="N875" s="11"/>
      <c r="O875" s="11"/>
      <c r="P875" s="11"/>
      <c r="Q875" s="74"/>
      <c r="R875" s="74"/>
    </row>
    <row r="876">
      <c r="A876" s="82"/>
      <c r="B876" s="82"/>
      <c r="C876" s="83"/>
      <c r="D876" s="82"/>
      <c r="E876" s="83"/>
      <c r="F876" s="74"/>
      <c r="G876" s="74"/>
      <c r="H876" s="74"/>
      <c r="I876" s="11"/>
      <c r="J876" s="11"/>
      <c r="K876" s="11"/>
      <c r="L876" s="11"/>
      <c r="M876" s="11"/>
      <c r="N876" s="11"/>
      <c r="O876" s="11"/>
      <c r="P876" s="11"/>
      <c r="Q876" s="74"/>
      <c r="R876" s="74"/>
    </row>
    <row r="877">
      <c r="A877" s="82"/>
      <c r="B877" s="82"/>
      <c r="C877" s="83"/>
      <c r="D877" s="82"/>
      <c r="E877" s="83"/>
      <c r="F877" s="74"/>
      <c r="G877" s="74"/>
      <c r="H877" s="74"/>
      <c r="I877" s="11"/>
      <c r="J877" s="11"/>
      <c r="K877" s="11"/>
      <c r="L877" s="11"/>
      <c r="M877" s="11"/>
      <c r="N877" s="11"/>
      <c r="O877" s="11"/>
      <c r="P877" s="11"/>
      <c r="Q877" s="74"/>
      <c r="R877" s="74"/>
    </row>
    <row r="878">
      <c r="A878" s="82"/>
      <c r="B878" s="82"/>
      <c r="C878" s="83"/>
      <c r="D878" s="82"/>
      <c r="E878" s="83"/>
      <c r="F878" s="74"/>
      <c r="G878" s="74"/>
      <c r="H878" s="74"/>
      <c r="I878" s="11"/>
      <c r="J878" s="11"/>
      <c r="K878" s="11"/>
      <c r="L878" s="11"/>
      <c r="M878" s="11"/>
      <c r="N878" s="11"/>
      <c r="O878" s="11"/>
      <c r="P878" s="11"/>
      <c r="Q878" s="74"/>
      <c r="R878" s="74"/>
    </row>
    <row r="879">
      <c r="A879" s="82"/>
      <c r="B879" s="82"/>
      <c r="C879" s="83"/>
      <c r="D879" s="82"/>
      <c r="E879" s="83"/>
      <c r="F879" s="74"/>
      <c r="G879" s="74"/>
      <c r="H879" s="74"/>
      <c r="I879" s="11"/>
      <c r="J879" s="11"/>
      <c r="K879" s="11"/>
      <c r="L879" s="11"/>
      <c r="M879" s="11"/>
      <c r="N879" s="11"/>
      <c r="O879" s="11"/>
      <c r="P879" s="11"/>
      <c r="Q879" s="74"/>
      <c r="R879" s="74"/>
    </row>
    <row r="880">
      <c r="A880" s="82"/>
      <c r="B880" s="82"/>
      <c r="C880" s="83"/>
      <c r="D880" s="82"/>
      <c r="E880" s="83"/>
      <c r="F880" s="74"/>
      <c r="G880" s="74"/>
      <c r="H880" s="74"/>
      <c r="I880" s="11"/>
      <c r="J880" s="11"/>
      <c r="K880" s="11"/>
      <c r="L880" s="11"/>
      <c r="M880" s="11"/>
      <c r="N880" s="11"/>
      <c r="O880" s="11"/>
      <c r="P880" s="11"/>
      <c r="Q880" s="74"/>
      <c r="R880" s="74"/>
    </row>
    <row r="881">
      <c r="A881" s="82"/>
      <c r="B881" s="82"/>
      <c r="C881" s="83"/>
      <c r="D881" s="82"/>
      <c r="E881" s="83"/>
      <c r="F881" s="74"/>
      <c r="G881" s="74"/>
      <c r="H881" s="74"/>
      <c r="I881" s="11"/>
      <c r="J881" s="11"/>
      <c r="K881" s="11"/>
      <c r="L881" s="11"/>
      <c r="M881" s="11"/>
      <c r="N881" s="11"/>
      <c r="O881" s="11"/>
      <c r="P881" s="11"/>
      <c r="Q881" s="74"/>
      <c r="R881" s="74"/>
    </row>
    <row r="882">
      <c r="A882" s="82"/>
      <c r="B882" s="82"/>
      <c r="C882" s="83"/>
      <c r="D882" s="82"/>
      <c r="E882" s="83"/>
      <c r="F882" s="74"/>
      <c r="G882" s="74"/>
      <c r="H882" s="74"/>
      <c r="I882" s="11"/>
      <c r="J882" s="11"/>
      <c r="K882" s="11"/>
      <c r="L882" s="11"/>
      <c r="M882" s="11"/>
      <c r="N882" s="11"/>
      <c r="O882" s="11"/>
      <c r="P882" s="11"/>
      <c r="Q882" s="74"/>
      <c r="R882" s="74"/>
    </row>
    <row r="883">
      <c r="A883" s="82"/>
      <c r="B883" s="82"/>
      <c r="C883" s="83"/>
      <c r="D883" s="82"/>
      <c r="E883" s="83"/>
      <c r="F883" s="74"/>
      <c r="G883" s="74"/>
      <c r="H883" s="74"/>
      <c r="I883" s="11"/>
      <c r="J883" s="11"/>
      <c r="K883" s="11"/>
      <c r="L883" s="11"/>
      <c r="M883" s="11"/>
      <c r="N883" s="11"/>
      <c r="O883" s="11"/>
      <c r="P883" s="11"/>
      <c r="Q883" s="74"/>
      <c r="R883" s="74"/>
    </row>
    <row r="884">
      <c r="A884" s="82"/>
      <c r="B884" s="82"/>
      <c r="C884" s="83"/>
      <c r="D884" s="82"/>
      <c r="E884" s="83"/>
      <c r="F884" s="74"/>
      <c r="G884" s="74"/>
      <c r="H884" s="74"/>
      <c r="I884" s="11"/>
      <c r="J884" s="11"/>
      <c r="K884" s="11"/>
      <c r="L884" s="11"/>
      <c r="M884" s="11"/>
      <c r="N884" s="11"/>
      <c r="O884" s="11"/>
      <c r="P884" s="11"/>
      <c r="Q884" s="74"/>
      <c r="R884" s="74"/>
    </row>
    <row r="885">
      <c r="A885" s="82"/>
      <c r="B885" s="82"/>
      <c r="C885" s="83"/>
      <c r="D885" s="82"/>
      <c r="E885" s="83"/>
      <c r="F885" s="74"/>
      <c r="G885" s="74"/>
      <c r="H885" s="74"/>
      <c r="I885" s="11"/>
      <c r="J885" s="11"/>
      <c r="K885" s="11"/>
      <c r="L885" s="11"/>
      <c r="M885" s="11"/>
      <c r="N885" s="11"/>
      <c r="O885" s="11"/>
      <c r="P885" s="11"/>
      <c r="Q885" s="74"/>
      <c r="R885" s="74"/>
    </row>
    <row r="886">
      <c r="A886" s="82"/>
      <c r="B886" s="82"/>
      <c r="C886" s="83"/>
      <c r="D886" s="82"/>
      <c r="E886" s="83"/>
      <c r="F886" s="74"/>
      <c r="G886" s="74"/>
      <c r="H886" s="74"/>
      <c r="I886" s="11"/>
      <c r="J886" s="11"/>
      <c r="K886" s="11"/>
      <c r="L886" s="11"/>
      <c r="M886" s="11"/>
      <c r="N886" s="11"/>
      <c r="O886" s="11"/>
      <c r="P886" s="11"/>
      <c r="Q886" s="74"/>
      <c r="R886" s="74"/>
    </row>
    <row r="887">
      <c r="A887" s="82"/>
      <c r="B887" s="82"/>
      <c r="C887" s="83"/>
      <c r="D887" s="82"/>
      <c r="E887" s="83"/>
      <c r="F887" s="74"/>
      <c r="G887" s="74"/>
      <c r="H887" s="74"/>
      <c r="I887" s="11"/>
      <c r="J887" s="11"/>
      <c r="K887" s="11"/>
      <c r="L887" s="11"/>
      <c r="M887" s="11"/>
      <c r="N887" s="11"/>
      <c r="O887" s="11"/>
      <c r="P887" s="11"/>
      <c r="Q887" s="74"/>
      <c r="R887" s="74"/>
    </row>
    <row r="888">
      <c r="A888" s="82"/>
      <c r="B888" s="82"/>
      <c r="C888" s="83"/>
      <c r="D888" s="82"/>
      <c r="E888" s="83"/>
      <c r="F888" s="74"/>
      <c r="G888" s="74"/>
      <c r="H888" s="74"/>
      <c r="I888" s="11"/>
      <c r="J888" s="11"/>
      <c r="K888" s="11"/>
      <c r="L888" s="11"/>
      <c r="M888" s="11"/>
      <c r="N888" s="11"/>
      <c r="O888" s="11"/>
      <c r="P888" s="11"/>
      <c r="Q888" s="74"/>
      <c r="R888" s="74"/>
    </row>
    <row r="889">
      <c r="A889" s="82"/>
      <c r="B889" s="82"/>
      <c r="C889" s="83"/>
      <c r="D889" s="82"/>
      <c r="E889" s="83"/>
      <c r="F889" s="74"/>
      <c r="G889" s="74"/>
      <c r="H889" s="74"/>
      <c r="I889" s="11"/>
      <c r="J889" s="11"/>
      <c r="K889" s="11"/>
      <c r="L889" s="11"/>
      <c r="M889" s="11"/>
      <c r="N889" s="11"/>
      <c r="O889" s="11"/>
      <c r="P889" s="11"/>
      <c r="Q889" s="74"/>
      <c r="R889" s="74"/>
    </row>
    <row r="890">
      <c r="A890" s="82"/>
      <c r="B890" s="82"/>
      <c r="C890" s="83"/>
      <c r="D890" s="82"/>
      <c r="E890" s="83"/>
      <c r="F890" s="74"/>
      <c r="G890" s="74"/>
      <c r="H890" s="74"/>
      <c r="I890" s="11"/>
      <c r="J890" s="11"/>
      <c r="K890" s="11"/>
      <c r="L890" s="11"/>
      <c r="M890" s="11"/>
      <c r="N890" s="11"/>
      <c r="O890" s="11"/>
      <c r="P890" s="11"/>
      <c r="Q890" s="74"/>
      <c r="R890" s="74"/>
    </row>
    <row r="891">
      <c r="A891" s="82"/>
      <c r="B891" s="82"/>
      <c r="C891" s="83"/>
      <c r="D891" s="82"/>
      <c r="E891" s="83"/>
      <c r="F891" s="74"/>
      <c r="G891" s="74"/>
      <c r="H891" s="74"/>
      <c r="I891" s="11"/>
      <c r="J891" s="11"/>
      <c r="K891" s="11"/>
      <c r="L891" s="11"/>
      <c r="M891" s="11"/>
      <c r="N891" s="11"/>
      <c r="O891" s="11"/>
      <c r="P891" s="11"/>
      <c r="Q891" s="74"/>
      <c r="R891" s="74"/>
    </row>
    <row r="892">
      <c r="A892" s="82"/>
      <c r="B892" s="82"/>
      <c r="C892" s="83"/>
      <c r="D892" s="82"/>
      <c r="E892" s="83"/>
      <c r="F892" s="74"/>
      <c r="G892" s="74"/>
      <c r="H892" s="74"/>
      <c r="I892" s="11"/>
      <c r="J892" s="11"/>
      <c r="K892" s="11"/>
      <c r="L892" s="11"/>
      <c r="M892" s="11"/>
      <c r="N892" s="11"/>
      <c r="O892" s="11"/>
      <c r="P892" s="11"/>
      <c r="Q892" s="74"/>
      <c r="R892" s="74"/>
    </row>
    <row r="893">
      <c r="A893" s="82"/>
      <c r="B893" s="82"/>
      <c r="C893" s="83"/>
      <c r="D893" s="82"/>
      <c r="E893" s="83"/>
      <c r="F893" s="74"/>
      <c r="G893" s="74"/>
      <c r="H893" s="74"/>
      <c r="I893" s="11"/>
      <c r="J893" s="11"/>
      <c r="K893" s="11"/>
      <c r="L893" s="11"/>
      <c r="M893" s="11"/>
      <c r="N893" s="11"/>
      <c r="O893" s="11"/>
      <c r="P893" s="11"/>
      <c r="Q893" s="74"/>
      <c r="R893" s="74"/>
    </row>
    <row r="894">
      <c r="A894" s="82"/>
      <c r="B894" s="82"/>
      <c r="C894" s="83"/>
      <c r="D894" s="82"/>
      <c r="E894" s="83"/>
      <c r="F894" s="74"/>
      <c r="G894" s="74"/>
      <c r="H894" s="74"/>
      <c r="I894" s="11"/>
      <c r="J894" s="11"/>
      <c r="K894" s="11"/>
      <c r="L894" s="11"/>
      <c r="M894" s="11"/>
      <c r="N894" s="11"/>
      <c r="O894" s="11"/>
      <c r="P894" s="11"/>
      <c r="Q894" s="74"/>
      <c r="R894" s="74"/>
    </row>
    <row r="895">
      <c r="A895" s="82"/>
      <c r="B895" s="82"/>
      <c r="C895" s="83"/>
      <c r="D895" s="82"/>
      <c r="E895" s="83"/>
      <c r="F895" s="74"/>
      <c r="G895" s="74"/>
      <c r="H895" s="74"/>
      <c r="I895" s="11"/>
      <c r="J895" s="11"/>
      <c r="K895" s="11"/>
      <c r="L895" s="11"/>
      <c r="M895" s="11"/>
      <c r="N895" s="11"/>
      <c r="O895" s="11"/>
      <c r="P895" s="11"/>
      <c r="Q895" s="74"/>
      <c r="R895" s="74"/>
    </row>
    <row r="896">
      <c r="A896" s="82"/>
      <c r="B896" s="82"/>
      <c r="C896" s="83"/>
      <c r="D896" s="82"/>
      <c r="E896" s="83"/>
      <c r="F896" s="74"/>
      <c r="G896" s="74"/>
      <c r="H896" s="74"/>
      <c r="I896" s="11"/>
      <c r="J896" s="11"/>
      <c r="K896" s="11"/>
      <c r="L896" s="11"/>
      <c r="M896" s="11"/>
      <c r="N896" s="11"/>
      <c r="O896" s="11"/>
      <c r="P896" s="11"/>
      <c r="Q896" s="74"/>
      <c r="R896" s="74"/>
    </row>
    <row r="897">
      <c r="A897" s="82"/>
      <c r="B897" s="82"/>
      <c r="C897" s="83"/>
      <c r="D897" s="82"/>
      <c r="E897" s="83"/>
      <c r="F897" s="74"/>
      <c r="G897" s="74"/>
      <c r="H897" s="74"/>
      <c r="I897" s="11"/>
      <c r="J897" s="11"/>
      <c r="K897" s="11"/>
      <c r="L897" s="11"/>
      <c r="M897" s="11"/>
      <c r="N897" s="11"/>
      <c r="O897" s="11"/>
      <c r="P897" s="11"/>
      <c r="Q897" s="74"/>
      <c r="R897" s="74"/>
    </row>
    <row r="898">
      <c r="A898" s="82"/>
      <c r="B898" s="82"/>
      <c r="C898" s="83"/>
      <c r="D898" s="82"/>
      <c r="E898" s="83"/>
      <c r="F898" s="74"/>
      <c r="G898" s="74"/>
      <c r="H898" s="74"/>
      <c r="I898" s="11"/>
      <c r="J898" s="11"/>
      <c r="K898" s="11"/>
      <c r="L898" s="11"/>
      <c r="M898" s="11"/>
      <c r="N898" s="11"/>
      <c r="O898" s="11"/>
      <c r="P898" s="11"/>
      <c r="Q898" s="74"/>
      <c r="R898" s="74"/>
    </row>
    <row r="899">
      <c r="A899" s="82"/>
      <c r="B899" s="82"/>
      <c r="C899" s="83"/>
      <c r="D899" s="82"/>
      <c r="E899" s="83"/>
      <c r="F899" s="74"/>
      <c r="G899" s="74"/>
      <c r="H899" s="74"/>
      <c r="I899" s="11"/>
      <c r="J899" s="11"/>
      <c r="K899" s="11"/>
      <c r="L899" s="11"/>
      <c r="M899" s="11"/>
      <c r="N899" s="11"/>
      <c r="O899" s="11"/>
      <c r="P899" s="11"/>
      <c r="Q899" s="74"/>
      <c r="R899" s="74"/>
    </row>
    <row r="900">
      <c r="A900" s="82"/>
      <c r="B900" s="82"/>
      <c r="C900" s="83"/>
      <c r="D900" s="82"/>
      <c r="E900" s="83"/>
      <c r="F900" s="74"/>
      <c r="G900" s="74"/>
      <c r="H900" s="74"/>
      <c r="I900" s="11"/>
      <c r="J900" s="11"/>
      <c r="K900" s="11"/>
      <c r="L900" s="11"/>
      <c r="M900" s="11"/>
      <c r="N900" s="11"/>
      <c r="O900" s="11"/>
      <c r="P900" s="11"/>
      <c r="Q900" s="74"/>
      <c r="R900" s="74"/>
    </row>
    <row r="901">
      <c r="A901" s="82"/>
      <c r="B901" s="82"/>
      <c r="C901" s="83"/>
      <c r="D901" s="82"/>
      <c r="E901" s="83"/>
      <c r="F901" s="74"/>
      <c r="G901" s="74"/>
      <c r="H901" s="74"/>
      <c r="I901" s="11"/>
      <c r="J901" s="11"/>
      <c r="K901" s="11"/>
      <c r="L901" s="11"/>
      <c r="M901" s="11"/>
      <c r="N901" s="11"/>
      <c r="O901" s="11"/>
      <c r="P901" s="11"/>
      <c r="Q901" s="74"/>
      <c r="R901" s="74"/>
    </row>
    <row r="902">
      <c r="A902" s="82"/>
      <c r="B902" s="82"/>
      <c r="C902" s="83"/>
      <c r="D902" s="82"/>
      <c r="E902" s="83"/>
      <c r="F902" s="74"/>
      <c r="G902" s="74"/>
      <c r="H902" s="74"/>
      <c r="I902" s="11"/>
      <c r="J902" s="11"/>
      <c r="K902" s="11"/>
      <c r="L902" s="11"/>
      <c r="M902" s="11"/>
      <c r="N902" s="11"/>
      <c r="O902" s="11"/>
      <c r="P902" s="11"/>
      <c r="Q902" s="74"/>
      <c r="R902" s="74"/>
    </row>
    <row r="903">
      <c r="A903" s="82"/>
      <c r="B903" s="82"/>
      <c r="C903" s="83"/>
      <c r="D903" s="82"/>
      <c r="E903" s="83"/>
      <c r="F903" s="74"/>
      <c r="G903" s="74"/>
      <c r="H903" s="74"/>
      <c r="I903" s="11"/>
      <c r="J903" s="11"/>
      <c r="K903" s="11"/>
      <c r="L903" s="11"/>
      <c r="M903" s="11"/>
      <c r="N903" s="11"/>
      <c r="O903" s="11"/>
      <c r="P903" s="11"/>
      <c r="Q903" s="74"/>
      <c r="R903" s="74"/>
    </row>
    <row r="904">
      <c r="A904" s="82"/>
      <c r="B904" s="82"/>
      <c r="C904" s="83"/>
      <c r="D904" s="82"/>
      <c r="E904" s="83"/>
      <c r="F904" s="74"/>
      <c r="G904" s="74"/>
      <c r="H904" s="74"/>
      <c r="I904" s="11"/>
      <c r="J904" s="11"/>
      <c r="K904" s="11"/>
      <c r="L904" s="11"/>
      <c r="M904" s="11"/>
      <c r="N904" s="11"/>
      <c r="O904" s="11"/>
      <c r="P904" s="11"/>
      <c r="Q904" s="74"/>
      <c r="R904" s="74"/>
    </row>
    <row r="905">
      <c r="A905" s="82"/>
      <c r="B905" s="82"/>
      <c r="C905" s="83"/>
      <c r="D905" s="82"/>
      <c r="E905" s="83"/>
      <c r="F905" s="74"/>
      <c r="G905" s="74"/>
      <c r="H905" s="74"/>
      <c r="I905" s="11"/>
      <c r="J905" s="11"/>
      <c r="K905" s="11"/>
      <c r="L905" s="11"/>
      <c r="M905" s="11"/>
      <c r="N905" s="11"/>
      <c r="O905" s="11"/>
      <c r="P905" s="11"/>
      <c r="Q905" s="74"/>
      <c r="R905" s="74"/>
    </row>
    <row r="906">
      <c r="A906" s="82"/>
      <c r="B906" s="82"/>
      <c r="C906" s="83"/>
      <c r="D906" s="82"/>
      <c r="E906" s="83"/>
      <c r="F906" s="74"/>
      <c r="G906" s="74"/>
      <c r="H906" s="74"/>
      <c r="I906" s="11"/>
      <c r="J906" s="11"/>
      <c r="K906" s="11"/>
      <c r="L906" s="11"/>
      <c r="M906" s="11"/>
      <c r="N906" s="11"/>
      <c r="O906" s="11"/>
      <c r="P906" s="11"/>
      <c r="Q906" s="74"/>
      <c r="R906" s="74"/>
    </row>
    <row r="907">
      <c r="A907" s="82"/>
      <c r="B907" s="82"/>
      <c r="C907" s="83"/>
      <c r="D907" s="82"/>
      <c r="E907" s="83"/>
      <c r="F907" s="74"/>
      <c r="G907" s="74"/>
      <c r="H907" s="74"/>
      <c r="I907" s="11"/>
      <c r="J907" s="11"/>
      <c r="K907" s="11"/>
      <c r="L907" s="11"/>
      <c r="M907" s="11"/>
      <c r="N907" s="11"/>
      <c r="O907" s="11"/>
      <c r="P907" s="11"/>
      <c r="Q907" s="74"/>
      <c r="R907" s="74"/>
    </row>
    <row r="908">
      <c r="A908" s="82"/>
      <c r="B908" s="82"/>
      <c r="C908" s="83"/>
      <c r="D908" s="82"/>
      <c r="E908" s="83"/>
      <c r="F908" s="74"/>
      <c r="G908" s="74"/>
      <c r="H908" s="74"/>
      <c r="I908" s="11"/>
      <c r="J908" s="11"/>
      <c r="K908" s="11"/>
      <c r="L908" s="11"/>
      <c r="M908" s="11"/>
      <c r="N908" s="11"/>
      <c r="O908" s="11"/>
      <c r="P908" s="11"/>
      <c r="Q908" s="74"/>
      <c r="R908" s="74"/>
    </row>
    <row r="909">
      <c r="A909" s="82"/>
      <c r="B909" s="82"/>
      <c r="C909" s="83"/>
      <c r="D909" s="82"/>
      <c r="E909" s="83"/>
      <c r="F909" s="74"/>
      <c r="G909" s="74"/>
      <c r="H909" s="74"/>
      <c r="I909" s="11"/>
      <c r="J909" s="11"/>
      <c r="K909" s="11"/>
      <c r="L909" s="11"/>
      <c r="M909" s="11"/>
      <c r="N909" s="11"/>
      <c r="O909" s="11"/>
      <c r="P909" s="11"/>
      <c r="Q909" s="74"/>
      <c r="R909" s="74"/>
    </row>
    <row r="910">
      <c r="A910" s="82"/>
      <c r="B910" s="82"/>
      <c r="C910" s="83"/>
      <c r="D910" s="82"/>
      <c r="E910" s="83"/>
      <c r="F910" s="74"/>
      <c r="G910" s="74"/>
      <c r="H910" s="74"/>
      <c r="I910" s="11"/>
      <c r="J910" s="11"/>
      <c r="K910" s="11"/>
      <c r="L910" s="11"/>
      <c r="M910" s="11"/>
      <c r="N910" s="11"/>
      <c r="O910" s="11"/>
      <c r="P910" s="11"/>
      <c r="Q910" s="74"/>
      <c r="R910" s="74"/>
    </row>
    <row r="911">
      <c r="A911" s="82"/>
      <c r="B911" s="82"/>
      <c r="C911" s="83"/>
      <c r="D911" s="82"/>
      <c r="E911" s="83"/>
      <c r="F911" s="74"/>
      <c r="G911" s="74"/>
      <c r="H911" s="74"/>
      <c r="I911" s="11"/>
      <c r="J911" s="11"/>
      <c r="K911" s="11"/>
      <c r="L911" s="11"/>
      <c r="M911" s="11"/>
      <c r="N911" s="11"/>
      <c r="O911" s="11"/>
      <c r="P911" s="11"/>
      <c r="Q911" s="74"/>
      <c r="R911" s="74"/>
    </row>
    <row r="912">
      <c r="A912" s="82"/>
      <c r="B912" s="82"/>
      <c r="C912" s="83"/>
      <c r="D912" s="82"/>
      <c r="E912" s="83"/>
      <c r="F912" s="74"/>
      <c r="G912" s="74"/>
      <c r="H912" s="74"/>
      <c r="I912" s="11"/>
      <c r="J912" s="11"/>
      <c r="K912" s="11"/>
      <c r="L912" s="11"/>
      <c r="M912" s="11"/>
      <c r="N912" s="11"/>
      <c r="O912" s="11"/>
      <c r="P912" s="11"/>
      <c r="Q912" s="74"/>
      <c r="R912" s="74"/>
    </row>
    <row r="913">
      <c r="A913" s="82"/>
      <c r="B913" s="82"/>
      <c r="C913" s="83"/>
      <c r="D913" s="82"/>
      <c r="E913" s="83"/>
      <c r="F913" s="74"/>
      <c r="G913" s="74"/>
      <c r="H913" s="74"/>
      <c r="I913" s="11"/>
      <c r="J913" s="11"/>
      <c r="K913" s="11"/>
      <c r="L913" s="11"/>
      <c r="M913" s="11"/>
      <c r="N913" s="11"/>
      <c r="O913" s="11"/>
      <c r="P913" s="11"/>
      <c r="Q913" s="74"/>
      <c r="R913" s="74"/>
    </row>
    <row r="914">
      <c r="A914" s="82"/>
      <c r="B914" s="82"/>
      <c r="C914" s="83"/>
      <c r="D914" s="82"/>
      <c r="E914" s="83"/>
      <c r="F914" s="74"/>
      <c r="G914" s="74"/>
      <c r="H914" s="74"/>
      <c r="I914" s="11"/>
      <c r="J914" s="11"/>
      <c r="K914" s="11"/>
      <c r="L914" s="11"/>
      <c r="M914" s="11"/>
      <c r="N914" s="11"/>
      <c r="O914" s="11"/>
      <c r="P914" s="11"/>
      <c r="Q914" s="74"/>
      <c r="R914" s="74"/>
    </row>
    <row r="915">
      <c r="A915" s="82"/>
      <c r="B915" s="82"/>
      <c r="C915" s="83"/>
      <c r="D915" s="82"/>
      <c r="E915" s="83"/>
      <c r="F915" s="74"/>
      <c r="G915" s="74"/>
      <c r="H915" s="74"/>
      <c r="I915" s="11"/>
      <c r="J915" s="11"/>
      <c r="K915" s="11"/>
      <c r="L915" s="11"/>
      <c r="M915" s="11"/>
      <c r="N915" s="11"/>
      <c r="O915" s="11"/>
      <c r="P915" s="11"/>
      <c r="Q915" s="74"/>
      <c r="R915" s="74"/>
    </row>
    <row r="916">
      <c r="A916" s="82"/>
      <c r="B916" s="82"/>
      <c r="C916" s="83"/>
      <c r="D916" s="82"/>
      <c r="E916" s="83"/>
      <c r="F916" s="74"/>
      <c r="G916" s="74"/>
      <c r="H916" s="74"/>
      <c r="I916" s="11"/>
      <c r="J916" s="11"/>
      <c r="K916" s="11"/>
      <c r="L916" s="11"/>
      <c r="M916" s="11"/>
      <c r="N916" s="11"/>
      <c r="O916" s="11"/>
      <c r="P916" s="11"/>
      <c r="Q916" s="74"/>
      <c r="R916" s="74"/>
    </row>
    <row r="917">
      <c r="A917" s="82"/>
      <c r="B917" s="82"/>
      <c r="C917" s="83"/>
      <c r="D917" s="82"/>
      <c r="E917" s="83"/>
      <c r="F917" s="74"/>
      <c r="G917" s="74"/>
      <c r="H917" s="74"/>
      <c r="I917" s="11"/>
      <c r="J917" s="11"/>
      <c r="K917" s="11"/>
      <c r="L917" s="11"/>
      <c r="M917" s="11"/>
      <c r="N917" s="11"/>
      <c r="O917" s="11"/>
      <c r="P917" s="11"/>
      <c r="Q917" s="74"/>
      <c r="R917" s="74"/>
    </row>
    <row r="918">
      <c r="A918" s="82"/>
      <c r="B918" s="82"/>
      <c r="C918" s="83"/>
      <c r="D918" s="82"/>
      <c r="E918" s="83"/>
      <c r="F918" s="74"/>
      <c r="G918" s="74"/>
      <c r="H918" s="74"/>
      <c r="I918" s="11"/>
      <c r="J918" s="11"/>
      <c r="K918" s="11"/>
      <c r="L918" s="11"/>
      <c r="M918" s="11"/>
      <c r="N918" s="11"/>
      <c r="O918" s="11"/>
      <c r="P918" s="11"/>
      <c r="Q918" s="74"/>
      <c r="R918" s="74"/>
    </row>
    <row r="919">
      <c r="A919" s="82"/>
      <c r="B919" s="82"/>
      <c r="C919" s="83"/>
      <c r="D919" s="82"/>
      <c r="E919" s="83"/>
      <c r="F919" s="74"/>
      <c r="G919" s="74"/>
      <c r="H919" s="74"/>
      <c r="I919" s="11"/>
      <c r="J919" s="11"/>
      <c r="K919" s="11"/>
      <c r="L919" s="11"/>
      <c r="M919" s="11"/>
      <c r="N919" s="11"/>
      <c r="O919" s="11"/>
      <c r="P919" s="11"/>
      <c r="Q919" s="74"/>
      <c r="R919" s="74"/>
    </row>
    <row r="920">
      <c r="A920" s="82"/>
      <c r="B920" s="82"/>
      <c r="C920" s="83"/>
      <c r="D920" s="82"/>
      <c r="E920" s="83"/>
      <c r="F920" s="74"/>
      <c r="G920" s="74"/>
      <c r="H920" s="74"/>
      <c r="I920" s="11"/>
      <c r="J920" s="11"/>
      <c r="K920" s="11"/>
      <c r="L920" s="11"/>
      <c r="M920" s="11"/>
      <c r="N920" s="11"/>
      <c r="O920" s="11"/>
      <c r="P920" s="11"/>
      <c r="Q920" s="74"/>
      <c r="R920" s="74"/>
    </row>
    <row r="921">
      <c r="A921" s="82"/>
      <c r="B921" s="82"/>
      <c r="C921" s="83"/>
      <c r="D921" s="82"/>
      <c r="E921" s="83"/>
      <c r="F921" s="74"/>
      <c r="G921" s="74"/>
      <c r="H921" s="74"/>
      <c r="I921" s="11"/>
      <c r="J921" s="11"/>
      <c r="K921" s="11"/>
      <c r="L921" s="11"/>
      <c r="M921" s="11"/>
      <c r="N921" s="11"/>
      <c r="O921" s="11"/>
      <c r="P921" s="11"/>
      <c r="Q921" s="74"/>
      <c r="R921" s="74"/>
    </row>
    <row r="922">
      <c r="A922" s="82"/>
      <c r="B922" s="82"/>
      <c r="C922" s="83"/>
      <c r="D922" s="82"/>
      <c r="E922" s="83"/>
      <c r="F922" s="74"/>
      <c r="G922" s="74"/>
      <c r="H922" s="74"/>
      <c r="I922" s="11"/>
      <c r="J922" s="11"/>
      <c r="K922" s="11"/>
      <c r="L922" s="11"/>
      <c r="M922" s="11"/>
      <c r="N922" s="11"/>
      <c r="O922" s="11"/>
      <c r="P922" s="11"/>
      <c r="Q922" s="74"/>
      <c r="R922" s="74"/>
    </row>
    <row r="923">
      <c r="A923" s="82"/>
      <c r="B923" s="82"/>
      <c r="C923" s="83"/>
      <c r="D923" s="82"/>
      <c r="E923" s="83"/>
      <c r="F923" s="74"/>
      <c r="G923" s="74"/>
      <c r="H923" s="74"/>
      <c r="I923" s="11"/>
      <c r="J923" s="11"/>
      <c r="K923" s="11"/>
      <c r="L923" s="11"/>
      <c r="M923" s="11"/>
      <c r="N923" s="11"/>
      <c r="O923" s="11"/>
      <c r="P923" s="11"/>
      <c r="Q923" s="74"/>
      <c r="R923" s="74"/>
    </row>
    <row r="924">
      <c r="A924" s="82"/>
      <c r="B924" s="82"/>
      <c r="C924" s="83"/>
      <c r="D924" s="82"/>
      <c r="E924" s="83"/>
      <c r="F924" s="74"/>
      <c r="G924" s="74"/>
      <c r="H924" s="74"/>
      <c r="I924" s="11"/>
      <c r="J924" s="11"/>
      <c r="K924" s="11"/>
      <c r="L924" s="11"/>
      <c r="M924" s="11"/>
      <c r="N924" s="11"/>
      <c r="O924" s="11"/>
      <c r="P924" s="11"/>
      <c r="Q924" s="74"/>
      <c r="R924" s="74"/>
    </row>
    <row r="925">
      <c r="A925" s="82"/>
      <c r="B925" s="82"/>
      <c r="C925" s="83"/>
      <c r="D925" s="82"/>
      <c r="E925" s="83"/>
      <c r="F925" s="74"/>
      <c r="G925" s="74"/>
      <c r="H925" s="74"/>
      <c r="I925" s="11"/>
      <c r="J925" s="11"/>
      <c r="K925" s="11"/>
      <c r="L925" s="11"/>
      <c r="M925" s="11"/>
      <c r="N925" s="11"/>
      <c r="O925" s="11"/>
      <c r="P925" s="11"/>
      <c r="Q925" s="74"/>
      <c r="R925" s="74"/>
    </row>
    <row r="926">
      <c r="A926" s="82"/>
      <c r="B926" s="82"/>
      <c r="C926" s="83"/>
      <c r="D926" s="82"/>
      <c r="E926" s="83"/>
      <c r="F926" s="74"/>
      <c r="G926" s="74"/>
      <c r="H926" s="74"/>
      <c r="I926" s="11"/>
      <c r="J926" s="11"/>
      <c r="K926" s="11"/>
      <c r="L926" s="11"/>
      <c r="M926" s="11"/>
      <c r="N926" s="11"/>
      <c r="O926" s="11"/>
      <c r="P926" s="11"/>
      <c r="Q926" s="74"/>
      <c r="R926" s="74"/>
    </row>
    <row r="927">
      <c r="A927" s="82"/>
      <c r="B927" s="82"/>
      <c r="C927" s="83"/>
      <c r="D927" s="82"/>
      <c r="E927" s="83"/>
      <c r="F927" s="74"/>
      <c r="G927" s="74"/>
      <c r="H927" s="74"/>
      <c r="I927" s="11"/>
      <c r="J927" s="11"/>
      <c r="K927" s="11"/>
      <c r="L927" s="11"/>
      <c r="M927" s="11"/>
      <c r="N927" s="11"/>
      <c r="O927" s="11"/>
      <c r="P927" s="11"/>
      <c r="Q927" s="74"/>
      <c r="R927" s="74"/>
    </row>
    <row r="928">
      <c r="A928" s="82"/>
      <c r="B928" s="82"/>
      <c r="C928" s="83"/>
      <c r="D928" s="82"/>
      <c r="E928" s="83"/>
      <c r="F928" s="74"/>
      <c r="G928" s="74"/>
      <c r="H928" s="74"/>
      <c r="I928" s="11"/>
      <c r="J928" s="11"/>
      <c r="K928" s="11"/>
      <c r="L928" s="11"/>
      <c r="M928" s="11"/>
      <c r="N928" s="11"/>
      <c r="O928" s="11"/>
      <c r="P928" s="11"/>
      <c r="Q928" s="74"/>
      <c r="R928" s="74"/>
    </row>
    <row r="929">
      <c r="A929" s="82"/>
      <c r="B929" s="82"/>
      <c r="C929" s="83"/>
      <c r="D929" s="82"/>
      <c r="E929" s="83"/>
      <c r="F929" s="74"/>
      <c r="G929" s="74"/>
      <c r="H929" s="74"/>
      <c r="I929" s="11"/>
      <c r="J929" s="11"/>
      <c r="K929" s="11"/>
      <c r="L929" s="11"/>
      <c r="M929" s="11"/>
      <c r="N929" s="11"/>
      <c r="O929" s="11"/>
      <c r="P929" s="11"/>
      <c r="Q929" s="74"/>
      <c r="R929" s="74"/>
    </row>
    <row r="930">
      <c r="A930" s="82"/>
      <c r="B930" s="82"/>
      <c r="C930" s="83"/>
      <c r="D930" s="82"/>
      <c r="E930" s="83"/>
      <c r="F930" s="74"/>
      <c r="G930" s="74"/>
      <c r="H930" s="74"/>
      <c r="I930" s="11"/>
      <c r="J930" s="11"/>
      <c r="K930" s="11"/>
      <c r="L930" s="11"/>
      <c r="M930" s="11"/>
      <c r="N930" s="11"/>
      <c r="O930" s="11"/>
      <c r="P930" s="11"/>
      <c r="Q930" s="74"/>
      <c r="R930" s="74"/>
    </row>
    <row r="931">
      <c r="A931" s="82"/>
      <c r="B931" s="82"/>
      <c r="C931" s="83"/>
      <c r="D931" s="82"/>
      <c r="E931" s="83"/>
      <c r="F931" s="74"/>
      <c r="G931" s="74"/>
      <c r="H931" s="74"/>
      <c r="I931" s="11"/>
      <c r="J931" s="11"/>
      <c r="K931" s="11"/>
      <c r="L931" s="11"/>
      <c r="M931" s="11"/>
      <c r="N931" s="11"/>
      <c r="O931" s="11"/>
      <c r="P931" s="11"/>
      <c r="Q931" s="74"/>
      <c r="R931" s="74"/>
    </row>
    <row r="932">
      <c r="A932" s="82"/>
      <c r="B932" s="82"/>
      <c r="C932" s="83"/>
      <c r="D932" s="82"/>
      <c r="E932" s="83"/>
      <c r="F932" s="74"/>
      <c r="G932" s="74"/>
      <c r="H932" s="74"/>
      <c r="I932" s="11"/>
      <c r="J932" s="11"/>
      <c r="K932" s="11"/>
      <c r="L932" s="11"/>
      <c r="M932" s="11"/>
      <c r="N932" s="11"/>
      <c r="O932" s="11"/>
      <c r="P932" s="11"/>
      <c r="Q932" s="74"/>
      <c r="R932" s="74"/>
    </row>
    <row r="933">
      <c r="A933" s="82"/>
      <c r="B933" s="82"/>
      <c r="C933" s="83"/>
      <c r="D933" s="82"/>
      <c r="E933" s="83"/>
      <c r="F933" s="74"/>
      <c r="G933" s="74"/>
      <c r="H933" s="74"/>
      <c r="I933" s="11"/>
      <c r="J933" s="11"/>
      <c r="K933" s="11"/>
      <c r="L933" s="11"/>
      <c r="M933" s="11"/>
      <c r="N933" s="11"/>
      <c r="O933" s="11"/>
      <c r="P933" s="11"/>
      <c r="Q933" s="74"/>
      <c r="R933" s="74"/>
    </row>
    <row r="934">
      <c r="A934" s="82"/>
      <c r="B934" s="82"/>
      <c r="C934" s="83"/>
      <c r="D934" s="82"/>
      <c r="E934" s="83"/>
      <c r="F934" s="74"/>
      <c r="G934" s="74"/>
      <c r="H934" s="74"/>
      <c r="I934" s="11"/>
      <c r="J934" s="11"/>
      <c r="K934" s="11"/>
      <c r="L934" s="11"/>
      <c r="M934" s="11"/>
      <c r="N934" s="11"/>
      <c r="O934" s="11"/>
      <c r="P934" s="11"/>
      <c r="Q934" s="74"/>
      <c r="R934" s="74"/>
    </row>
    <row r="935">
      <c r="A935" s="82"/>
      <c r="B935" s="82"/>
      <c r="C935" s="83"/>
      <c r="D935" s="82"/>
      <c r="E935" s="83"/>
      <c r="F935" s="74"/>
      <c r="G935" s="74"/>
      <c r="H935" s="74"/>
      <c r="I935" s="11"/>
      <c r="J935" s="11"/>
      <c r="K935" s="11"/>
      <c r="L935" s="11"/>
      <c r="M935" s="11"/>
      <c r="N935" s="11"/>
      <c r="O935" s="11"/>
      <c r="P935" s="11"/>
      <c r="Q935" s="74"/>
      <c r="R935" s="74"/>
    </row>
    <row r="936">
      <c r="A936" s="82"/>
      <c r="B936" s="82"/>
      <c r="C936" s="83"/>
      <c r="D936" s="82"/>
      <c r="E936" s="83"/>
      <c r="F936" s="74"/>
      <c r="G936" s="74"/>
      <c r="H936" s="74"/>
      <c r="I936" s="11"/>
      <c r="J936" s="11"/>
      <c r="K936" s="11"/>
      <c r="L936" s="11"/>
      <c r="M936" s="11"/>
      <c r="N936" s="11"/>
      <c r="O936" s="11"/>
      <c r="P936" s="11"/>
      <c r="Q936" s="74"/>
      <c r="R936" s="74"/>
    </row>
    <row r="937">
      <c r="A937" s="82"/>
      <c r="B937" s="82"/>
      <c r="C937" s="83"/>
      <c r="D937" s="82"/>
      <c r="E937" s="83"/>
      <c r="F937" s="74"/>
      <c r="G937" s="74"/>
      <c r="H937" s="74"/>
      <c r="I937" s="11"/>
      <c r="J937" s="11"/>
      <c r="K937" s="11"/>
      <c r="L937" s="11"/>
      <c r="M937" s="11"/>
      <c r="N937" s="11"/>
      <c r="O937" s="11"/>
      <c r="P937" s="11"/>
      <c r="Q937" s="74"/>
      <c r="R937" s="74"/>
    </row>
    <row r="938">
      <c r="A938" s="82"/>
      <c r="B938" s="82"/>
      <c r="C938" s="83"/>
      <c r="D938" s="82"/>
      <c r="E938" s="83"/>
      <c r="F938" s="74"/>
      <c r="G938" s="74"/>
      <c r="H938" s="74"/>
      <c r="I938" s="11"/>
      <c r="J938" s="11"/>
      <c r="K938" s="11"/>
      <c r="L938" s="11"/>
      <c r="M938" s="11"/>
      <c r="N938" s="11"/>
      <c r="O938" s="11"/>
      <c r="P938" s="11"/>
      <c r="Q938" s="74"/>
      <c r="R938" s="74"/>
    </row>
    <row r="939">
      <c r="A939" s="82"/>
      <c r="B939" s="82"/>
      <c r="C939" s="83"/>
      <c r="D939" s="82"/>
      <c r="E939" s="83"/>
      <c r="F939" s="74"/>
      <c r="G939" s="74"/>
      <c r="H939" s="74"/>
      <c r="I939" s="11"/>
      <c r="J939" s="11"/>
      <c r="K939" s="11"/>
      <c r="L939" s="11"/>
      <c r="M939" s="11"/>
      <c r="N939" s="11"/>
      <c r="O939" s="11"/>
      <c r="P939" s="11"/>
      <c r="Q939" s="74"/>
      <c r="R939" s="74"/>
    </row>
    <row r="940">
      <c r="A940" s="82"/>
      <c r="B940" s="82"/>
      <c r="C940" s="83"/>
      <c r="D940" s="82"/>
      <c r="E940" s="83"/>
      <c r="F940" s="74"/>
      <c r="G940" s="74"/>
      <c r="H940" s="74"/>
      <c r="I940" s="11"/>
      <c r="J940" s="11"/>
      <c r="K940" s="11"/>
      <c r="L940" s="11"/>
      <c r="M940" s="11"/>
      <c r="N940" s="11"/>
      <c r="O940" s="11"/>
      <c r="P940" s="11"/>
      <c r="Q940" s="74"/>
      <c r="R940" s="74"/>
    </row>
    <row r="941">
      <c r="A941" s="82"/>
      <c r="B941" s="82"/>
      <c r="C941" s="83"/>
      <c r="D941" s="82"/>
      <c r="E941" s="83"/>
      <c r="F941" s="74"/>
      <c r="G941" s="74"/>
      <c r="H941" s="74"/>
      <c r="I941" s="11"/>
      <c r="J941" s="11"/>
      <c r="K941" s="11"/>
      <c r="L941" s="11"/>
      <c r="M941" s="11"/>
      <c r="N941" s="11"/>
      <c r="O941" s="11"/>
      <c r="P941" s="11"/>
      <c r="Q941" s="74"/>
      <c r="R941" s="74"/>
    </row>
    <row r="942">
      <c r="A942" s="82"/>
      <c r="B942" s="82"/>
      <c r="C942" s="83"/>
      <c r="D942" s="82"/>
      <c r="E942" s="83"/>
      <c r="F942" s="74"/>
      <c r="G942" s="74"/>
      <c r="H942" s="74"/>
      <c r="I942" s="11"/>
      <c r="J942" s="11"/>
      <c r="K942" s="11"/>
      <c r="L942" s="11"/>
      <c r="M942" s="11"/>
      <c r="N942" s="11"/>
      <c r="O942" s="11"/>
      <c r="P942" s="11"/>
      <c r="Q942" s="74"/>
      <c r="R942" s="74"/>
    </row>
    <row r="943">
      <c r="A943" s="82"/>
      <c r="B943" s="82"/>
      <c r="C943" s="83"/>
      <c r="D943" s="82"/>
      <c r="E943" s="83"/>
      <c r="F943" s="74"/>
      <c r="G943" s="74"/>
      <c r="H943" s="74"/>
      <c r="I943" s="11"/>
      <c r="J943" s="11"/>
      <c r="K943" s="11"/>
      <c r="L943" s="11"/>
      <c r="M943" s="11"/>
      <c r="N943" s="11"/>
      <c r="O943" s="11"/>
      <c r="P943" s="11"/>
      <c r="Q943" s="74"/>
      <c r="R943" s="74"/>
    </row>
    <row r="944">
      <c r="A944" s="82"/>
      <c r="B944" s="82"/>
      <c r="C944" s="83"/>
      <c r="D944" s="82"/>
      <c r="E944" s="83"/>
      <c r="F944" s="74"/>
      <c r="G944" s="74"/>
      <c r="H944" s="74"/>
      <c r="I944" s="11"/>
      <c r="J944" s="11"/>
      <c r="K944" s="11"/>
      <c r="L944" s="11"/>
      <c r="M944" s="11"/>
      <c r="N944" s="11"/>
      <c r="O944" s="11"/>
      <c r="P944" s="11"/>
      <c r="Q944" s="74"/>
      <c r="R944" s="74"/>
    </row>
    <row r="945">
      <c r="A945" s="82"/>
      <c r="B945" s="82"/>
      <c r="C945" s="83"/>
      <c r="D945" s="82"/>
      <c r="E945" s="83"/>
      <c r="F945" s="74"/>
      <c r="G945" s="74"/>
      <c r="H945" s="74"/>
      <c r="I945" s="11"/>
      <c r="J945" s="11"/>
      <c r="K945" s="11"/>
      <c r="L945" s="11"/>
      <c r="M945" s="11"/>
      <c r="N945" s="11"/>
      <c r="O945" s="11"/>
      <c r="P945" s="11"/>
      <c r="Q945" s="74"/>
      <c r="R945" s="74"/>
    </row>
    <row r="946">
      <c r="A946" s="82"/>
      <c r="B946" s="82"/>
      <c r="C946" s="83"/>
      <c r="D946" s="82"/>
      <c r="E946" s="83"/>
      <c r="F946" s="74"/>
      <c r="G946" s="74"/>
      <c r="H946" s="74"/>
      <c r="I946" s="11"/>
      <c r="J946" s="11"/>
      <c r="K946" s="11"/>
      <c r="L946" s="11"/>
      <c r="M946" s="11"/>
      <c r="N946" s="11"/>
      <c r="O946" s="11"/>
      <c r="P946" s="11"/>
      <c r="Q946" s="74"/>
      <c r="R946" s="74"/>
    </row>
    <row r="947">
      <c r="A947" s="82"/>
      <c r="B947" s="82"/>
      <c r="C947" s="83"/>
      <c r="D947" s="82"/>
      <c r="E947" s="83"/>
      <c r="F947" s="74"/>
      <c r="G947" s="74"/>
      <c r="H947" s="74"/>
      <c r="I947" s="11"/>
      <c r="J947" s="11"/>
      <c r="K947" s="11"/>
      <c r="L947" s="11"/>
      <c r="M947" s="11"/>
      <c r="N947" s="11"/>
      <c r="O947" s="11"/>
      <c r="P947" s="11"/>
      <c r="Q947" s="74"/>
      <c r="R947" s="74"/>
    </row>
    <row r="948">
      <c r="A948" s="82"/>
      <c r="B948" s="82"/>
      <c r="C948" s="83"/>
      <c r="D948" s="82"/>
      <c r="E948" s="83"/>
      <c r="F948" s="74"/>
      <c r="G948" s="74"/>
      <c r="H948" s="74"/>
      <c r="I948" s="11"/>
      <c r="J948" s="11"/>
      <c r="K948" s="11"/>
      <c r="L948" s="11"/>
      <c r="M948" s="11"/>
      <c r="N948" s="11"/>
      <c r="O948" s="11"/>
      <c r="P948" s="11"/>
      <c r="Q948" s="74"/>
      <c r="R948" s="74"/>
    </row>
    <row r="949">
      <c r="A949" s="82"/>
      <c r="B949" s="82"/>
      <c r="C949" s="83"/>
      <c r="D949" s="82"/>
      <c r="E949" s="83"/>
      <c r="F949" s="74"/>
      <c r="G949" s="74"/>
      <c r="H949" s="74"/>
      <c r="I949" s="11"/>
      <c r="J949" s="11"/>
      <c r="K949" s="11"/>
      <c r="L949" s="11"/>
      <c r="M949" s="11"/>
      <c r="N949" s="11"/>
      <c r="O949" s="11"/>
      <c r="P949" s="11"/>
      <c r="Q949" s="74"/>
      <c r="R949" s="74"/>
    </row>
    <row r="950">
      <c r="A950" s="82"/>
      <c r="B950" s="82"/>
      <c r="C950" s="83"/>
      <c r="D950" s="82"/>
      <c r="E950" s="83"/>
      <c r="F950" s="74"/>
      <c r="G950" s="74"/>
      <c r="H950" s="74"/>
      <c r="I950" s="11"/>
      <c r="J950" s="11"/>
      <c r="K950" s="11"/>
      <c r="L950" s="11"/>
      <c r="M950" s="11"/>
      <c r="N950" s="11"/>
      <c r="O950" s="11"/>
      <c r="P950" s="11"/>
      <c r="Q950" s="74"/>
      <c r="R950" s="74"/>
    </row>
    <row r="951">
      <c r="A951" s="82"/>
      <c r="B951" s="82"/>
      <c r="C951" s="83"/>
      <c r="D951" s="82"/>
      <c r="E951" s="83"/>
      <c r="F951" s="74"/>
      <c r="G951" s="74"/>
      <c r="H951" s="74"/>
      <c r="I951" s="11"/>
      <c r="J951" s="11"/>
      <c r="K951" s="11"/>
      <c r="L951" s="11"/>
      <c r="M951" s="11"/>
      <c r="N951" s="11"/>
      <c r="O951" s="11"/>
      <c r="P951" s="11"/>
      <c r="Q951" s="74"/>
      <c r="R951" s="74"/>
    </row>
    <row r="952">
      <c r="A952" s="82"/>
      <c r="B952" s="82"/>
      <c r="C952" s="83"/>
      <c r="D952" s="82"/>
      <c r="E952" s="83"/>
      <c r="F952" s="74"/>
      <c r="G952" s="74"/>
      <c r="H952" s="74"/>
      <c r="I952" s="11"/>
      <c r="J952" s="11"/>
      <c r="K952" s="11"/>
      <c r="L952" s="11"/>
      <c r="M952" s="11"/>
      <c r="N952" s="11"/>
      <c r="O952" s="11"/>
      <c r="P952" s="11"/>
      <c r="Q952" s="74"/>
      <c r="R952" s="74"/>
    </row>
    <row r="953">
      <c r="A953" s="82"/>
      <c r="B953" s="82"/>
      <c r="C953" s="83"/>
      <c r="D953" s="82"/>
      <c r="E953" s="83"/>
      <c r="F953" s="74"/>
      <c r="G953" s="74"/>
      <c r="H953" s="74"/>
      <c r="I953" s="11"/>
      <c r="J953" s="11"/>
      <c r="K953" s="11"/>
      <c r="L953" s="11"/>
      <c r="M953" s="11"/>
      <c r="N953" s="11"/>
      <c r="O953" s="11"/>
      <c r="P953" s="11"/>
      <c r="Q953" s="74"/>
      <c r="R953" s="74"/>
    </row>
    <row r="954">
      <c r="A954" s="82"/>
      <c r="B954" s="82"/>
      <c r="C954" s="83"/>
      <c r="D954" s="82"/>
      <c r="E954" s="83"/>
      <c r="F954" s="74"/>
      <c r="G954" s="74"/>
      <c r="H954" s="74"/>
      <c r="I954" s="11"/>
      <c r="J954" s="11"/>
      <c r="K954" s="11"/>
      <c r="L954" s="11"/>
      <c r="M954" s="11"/>
      <c r="N954" s="11"/>
      <c r="O954" s="11"/>
      <c r="P954" s="11"/>
      <c r="Q954" s="74"/>
      <c r="R954" s="74"/>
    </row>
    <row r="955">
      <c r="A955" s="82"/>
      <c r="B955" s="82"/>
      <c r="C955" s="83"/>
      <c r="D955" s="82"/>
      <c r="E955" s="83"/>
      <c r="F955" s="74"/>
      <c r="G955" s="74"/>
      <c r="H955" s="74"/>
      <c r="I955" s="11"/>
      <c r="J955" s="11"/>
      <c r="K955" s="11"/>
      <c r="L955" s="11"/>
      <c r="M955" s="11"/>
      <c r="N955" s="11"/>
      <c r="O955" s="11"/>
      <c r="P955" s="11"/>
      <c r="Q955" s="74"/>
      <c r="R955" s="74"/>
    </row>
    <row r="956">
      <c r="A956" s="82"/>
      <c r="B956" s="82"/>
      <c r="C956" s="83"/>
      <c r="D956" s="82"/>
      <c r="E956" s="83"/>
      <c r="F956" s="74"/>
      <c r="G956" s="74"/>
      <c r="H956" s="74"/>
      <c r="I956" s="11"/>
      <c r="J956" s="11"/>
      <c r="K956" s="11"/>
      <c r="L956" s="11"/>
      <c r="M956" s="11"/>
      <c r="N956" s="11"/>
      <c r="O956" s="11"/>
      <c r="P956" s="11"/>
      <c r="Q956" s="74"/>
      <c r="R956" s="74"/>
    </row>
    <row r="957">
      <c r="A957" s="82"/>
      <c r="B957" s="82"/>
      <c r="C957" s="83"/>
      <c r="D957" s="82"/>
      <c r="E957" s="83"/>
      <c r="F957" s="74"/>
      <c r="G957" s="74"/>
      <c r="H957" s="74"/>
      <c r="I957" s="11"/>
      <c r="J957" s="11"/>
      <c r="K957" s="11"/>
      <c r="L957" s="11"/>
      <c r="M957" s="11"/>
      <c r="N957" s="11"/>
      <c r="O957" s="11"/>
      <c r="P957" s="11"/>
      <c r="Q957" s="74"/>
      <c r="R957" s="74"/>
    </row>
    <row r="958">
      <c r="A958" s="82"/>
      <c r="B958" s="82"/>
      <c r="C958" s="83"/>
      <c r="D958" s="82"/>
      <c r="E958" s="83"/>
      <c r="F958" s="74"/>
      <c r="G958" s="74"/>
      <c r="H958" s="74"/>
      <c r="I958" s="11"/>
      <c r="J958" s="11"/>
      <c r="K958" s="11"/>
      <c r="L958" s="11"/>
      <c r="M958" s="11"/>
      <c r="N958" s="11"/>
      <c r="O958" s="11"/>
      <c r="P958" s="11"/>
      <c r="Q958" s="74"/>
      <c r="R958" s="74"/>
    </row>
    <row r="959">
      <c r="A959" s="82"/>
      <c r="B959" s="82"/>
      <c r="C959" s="83"/>
      <c r="D959" s="82"/>
      <c r="E959" s="83"/>
      <c r="F959" s="74"/>
      <c r="G959" s="74"/>
      <c r="H959" s="74"/>
      <c r="I959" s="11"/>
      <c r="J959" s="11"/>
      <c r="K959" s="11"/>
      <c r="L959" s="11"/>
      <c r="M959" s="11"/>
      <c r="N959" s="11"/>
      <c r="O959" s="11"/>
      <c r="P959" s="11"/>
      <c r="Q959" s="74"/>
      <c r="R959" s="74"/>
    </row>
    <row r="960">
      <c r="A960" s="82"/>
      <c r="B960" s="82"/>
      <c r="C960" s="83"/>
      <c r="D960" s="82"/>
      <c r="E960" s="83"/>
      <c r="F960" s="74"/>
      <c r="G960" s="74"/>
      <c r="H960" s="74"/>
      <c r="I960" s="11"/>
      <c r="J960" s="11"/>
      <c r="K960" s="11"/>
      <c r="L960" s="11"/>
      <c r="M960" s="11"/>
      <c r="N960" s="11"/>
      <c r="O960" s="11"/>
      <c r="P960" s="11"/>
      <c r="Q960" s="74"/>
      <c r="R960" s="74"/>
    </row>
    <row r="961">
      <c r="A961" s="82"/>
      <c r="B961" s="82"/>
      <c r="C961" s="83"/>
      <c r="D961" s="82"/>
      <c r="E961" s="83"/>
      <c r="F961" s="74"/>
      <c r="G961" s="74"/>
      <c r="H961" s="74"/>
      <c r="I961" s="11"/>
      <c r="J961" s="11"/>
      <c r="K961" s="11"/>
      <c r="L961" s="11"/>
      <c r="M961" s="11"/>
      <c r="N961" s="11"/>
      <c r="O961" s="11"/>
      <c r="P961" s="11"/>
      <c r="Q961" s="74"/>
      <c r="R961" s="74"/>
    </row>
    <row r="962">
      <c r="A962" s="82"/>
      <c r="B962" s="82"/>
      <c r="C962" s="83"/>
      <c r="D962" s="82"/>
      <c r="E962" s="83"/>
      <c r="F962" s="74"/>
      <c r="G962" s="74"/>
      <c r="H962" s="74"/>
      <c r="I962" s="11"/>
      <c r="J962" s="11"/>
      <c r="K962" s="11"/>
      <c r="L962" s="11"/>
      <c r="M962" s="11"/>
      <c r="N962" s="11"/>
      <c r="O962" s="11"/>
      <c r="P962" s="11"/>
      <c r="Q962" s="74"/>
      <c r="R962" s="74"/>
    </row>
    <row r="963">
      <c r="A963" s="82"/>
      <c r="B963" s="82"/>
      <c r="C963" s="83"/>
      <c r="D963" s="82"/>
      <c r="E963" s="83"/>
      <c r="F963" s="74"/>
      <c r="G963" s="74"/>
      <c r="H963" s="74"/>
      <c r="I963" s="11"/>
      <c r="J963" s="11"/>
      <c r="K963" s="11"/>
      <c r="L963" s="11"/>
      <c r="M963" s="11"/>
      <c r="N963" s="11"/>
      <c r="O963" s="11"/>
      <c r="P963" s="11"/>
      <c r="Q963" s="74"/>
      <c r="R963" s="74"/>
    </row>
    <row r="964">
      <c r="A964" s="82"/>
      <c r="B964" s="82"/>
      <c r="C964" s="83"/>
      <c r="D964" s="82"/>
      <c r="E964" s="83"/>
      <c r="F964" s="74"/>
      <c r="G964" s="74"/>
      <c r="H964" s="74"/>
      <c r="I964" s="11"/>
      <c r="J964" s="11"/>
      <c r="K964" s="11"/>
      <c r="L964" s="11"/>
      <c r="M964" s="11"/>
      <c r="N964" s="11"/>
      <c r="O964" s="11"/>
      <c r="P964" s="11"/>
      <c r="Q964" s="74"/>
      <c r="R964" s="74"/>
    </row>
    <row r="965">
      <c r="A965" s="82"/>
      <c r="B965" s="82"/>
      <c r="C965" s="83"/>
      <c r="D965" s="82"/>
      <c r="E965" s="83"/>
      <c r="F965" s="74"/>
      <c r="G965" s="74"/>
      <c r="H965" s="74"/>
      <c r="I965" s="11"/>
      <c r="J965" s="11"/>
      <c r="K965" s="11"/>
      <c r="L965" s="11"/>
      <c r="M965" s="11"/>
      <c r="N965" s="11"/>
      <c r="O965" s="11"/>
      <c r="P965" s="11"/>
      <c r="Q965" s="74"/>
      <c r="R965" s="74"/>
    </row>
    <row r="966">
      <c r="A966" s="82"/>
      <c r="B966" s="82"/>
      <c r="C966" s="83"/>
      <c r="D966" s="82"/>
      <c r="E966" s="83"/>
      <c r="F966" s="74"/>
      <c r="G966" s="74"/>
      <c r="H966" s="74"/>
      <c r="I966" s="11"/>
      <c r="J966" s="11"/>
      <c r="K966" s="11"/>
      <c r="L966" s="11"/>
      <c r="M966" s="11"/>
      <c r="N966" s="11"/>
      <c r="O966" s="11"/>
      <c r="P966" s="11"/>
      <c r="Q966" s="74"/>
      <c r="R966" s="74"/>
    </row>
    <row r="967">
      <c r="A967" s="82"/>
      <c r="B967" s="82"/>
      <c r="C967" s="83"/>
      <c r="D967" s="82"/>
      <c r="E967" s="83"/>
      <c r="F967" s="74"/>
      <c r="G967" s="74"/>
      <c r="H967" s="74"/>
      <c r="I967" s="11"/>
      <c r="J967" s="11"/>
      <c r="K967" s="11"/>
      <c r="L967" s="11"/>
      <c r="M967" s="11"/>
      <c r="N967" s="11"/>
      <c r="O967" s="11"/>
      <c r="P967" s="11"/>
      <c r="Q967" s="74"/>
      <c r="R967" s="74"/>
    </row>
    <row r="968">
      <c r="A968" s="82"/>
      <c r="B968" s="82"/>
      <c r="C968" s="83"/>
      <c r="D968" s="82"/>
      <c r="E968" s="83"/>
      <c r="F968" s="74"/>
      <c r="G968" s="74"/>
      <c r="H968" s="74"/>
      <c r="I968" s="11"/>
      <c r="J968" s="11"/>
      <c r="K968" s="11"/>
      <c r="L968" s="11"/>
      <c r="M968" s="11"/>
      <c r="N968" s="11"/>
      <c r="O968" s="11"/>
      <c r="P968" s="11"/>
      <c r="Q968" s="74"/>
      <c r="R968" s="74"/>
    </row>
    <row r="969">
      <c r="A969" s="82"/>
      <c r="B969" s="82"/>
      <c r="C969" s="83"/>
      <c r="D969" s="82"/>
      <c r="E969" s="83"/>
      <c r="F969" s="74"/>
      <c r="G969" s="74"/>
      <c r="H969" s="74"/>
      <c r="I969" s="11"/>
      <c r="J969" s="11"/>
      <c r="K969" s="11"/>
      <c r="L969" s="11"/>
      <c r="M969" s="11"/>
      <c r="N969" s="11"/>
      <c r="O969" s="11"/>
      <c r="P969" s="11"/>
      <c r="Q969" s="74"/>
      <c r="R969" s="74"/>
    </row>
    <row r="970">
      <c r="A970" s="82"/>
      <c r="B970" s="82"/>
      <c r="C970" s="83"/>
      <c r="D970" s="82"/>
      <c r="E970" s="83"/>
      <c r="F970" s="74"/>
      <c r="G970" s="74"/>
      <c r="H970" s="74"/>
      <c r="I970" s="11"/>
      <c r="J970" s="11"/>
      <c r="K970" s="11"/>
      <c r="L970" s="11"/>
      <c r="M970" s="11"/>
      <c r="N970" s="11"/>
      <c r="O970" s="11"/>
      <c r="P970" s="11"/>
      <c r="Q970" s="74"/>
      <c r="R970" s="74"/>
    </row>
    <row r="971">
      <c r="A971" s="82"/>
      <c r="B971" s="82"/>
      <c r="C971" s="83"/>
      <c r="D971" s="82"/>
      <c r="E971" s="83"/>
      <c r="F971" s="74"/>
      <c r="G971" s="74"/>
      <c r="H971" s="74"/>
      <c r="I971" s="11"/>
      <c r="J971" s="11"/>
      <c r="K971" s="11"/>
      <c r="L971" s="11"/>
      <c r="M971" s="11"/>
      <c r="N971" s="11"/>
      <c r="O971" s="11"/>
      <c r="P971" s="11"/>
      <c r="Q971" s="74"/>
      <c r="R971" s="74"/>
    </row>
    <row r="972">
      <c r="A972" s="82"/>
      <c r="B972" s="82"/>
      <c r="C972" s="83"/>
      <c r="D972" s="82"/>
      <c r="E972" s="83"/>
      <c r="F972" s="74"/>
      <c r="G972" s="74"/>
      <c r="H972" s="74"/>
      <c r="I972" s="11"/>
      <c r="J972" s="11"/>
      <c r="K972" s="11"/>
      <c r="L972" s="11"/>
      <c r="M972" s="11"/>
      <c r="N972" s="11"/>
      <c r="O972" s="11"/>
      <c r="P972" s="11"/>
      <c r="Q972" s="74"/>
      <c r="R972" s="74"/>
    </row>
    <row r="973">
      <c r="A973" s="82"/>
      <c r="B973" s="82"/>
      <c r="C973" s="83"/>
      <c r="D973" s="82"/>
      <c r="E973" s="83"/>
      <c r="F973" s="74"/>
      <c r="G973" s="74"/>
      <c r="H973" s="74"/>
      <c r="I973" s="11"/>
      <c r="J973" s="11"/>
      <c r="K973" s="11"/>
      <c r="L973" s="11"/>
      <c r="M973" s="11"/>
      <c r="N973" s="11"/>
      <c r="O973" s="11"/>
      <c r="P973" s="11"/>
      <c r="Q973" s="74"/>
      <c r="R973" s="74"/>
    </row>
    <row r="974">
      <c r="A974" s="82"/>
      <c r="B974" s="82"/>
      <c r="C974" s="83"/>
      <c r="D974" s="82"/>
      <c r="E974" s="83"/>
      <c r="F974" s="74"/>
      <c r="G974" s="74"/>
      <c r="H974" s="74"/>
      <c r="I974" s="11"/>
      <c r="J974" s="11"/>
      <c r="K974" s="11"/>
      <c r="L974" s="11"/>
      <c r="M974" s="11"/>
      <c r="N974" s="11"/>
      <c r="O974" s="11"/>
      <c r="P974" s="11"/>
      <c r="Q974" s="74"/>
      <c r="R974" s="74"/>
    </row>
    <row r="975">
      <c r="A975" s="82"/>
      <c r="B975" s="82"/>
      <c r="C975" s="83"/>
      <c r="D975" s="82"/>
      <c r="E975" s="83"/>
      <c r="F975" s="74"/>
      <c r="G975" s="74"/>
      <c r="H975" s="74"/>
      <c r="I975" s="11"/>
      <c r="J975" s="11"/>
      <c r="K975" s="11"/>
      <c r="L975" s="11"/>
      <c r="M975" s="11"/>
      <c r="N975" s="11"/>
      <c r="O975" s="11"/>
      <c r="P975" s="11"/>
      <c r="Q975" s="74"/>
      <c r="R975" s="74"/>
    </row>
    <row r="976">
      <c r="A976" s="82"/>
      <c r="B976" s="82"/>
      <c r="C976" s="83"/>
      <c r="D976" s="82"/>
      <c r="E976" s="83"/>
      <c r="F976" s="74"/>
      <c r="G976" s="74"/>
      <c r="H976" s="74"/>
      <c r="I976" s="11"/>
      <c r="J976" s="11"/>
      <c r="K976" s="11"/>
      <c r="L976" s="11"/>
      <c r="M976" s="11"/>
      <c r="N976" s="11"/>
      <c r="O976" s="11"/>
      <c r="P976" s="11"/>
      <c r="Q976" s="74"/>
      <c r="R976" s="74"/>
    </row>
    <row r="977">
      <c r="A977" s="82"/>
      <c r="B977" s="82"/>
      <c r="C977" s="83"/>
      <c r="D977" s="82"/>
      <c r="E977" s="83"/>
      <c r="F977" s="74"/>
      <c r="G977" s="74"/>
      <c r="H977" s="74"/>
      <c r="I977" s="11"/>
      <c r="J977" s="11"/>
      <c r="K977" s="11"/>
      <c r="L977" s="11"/>
      <c r="M977" s="11"/>
      <c r="N977" s="11"/>
      <c r="O977" s="11"/>
      <c r="P977" s="11"/>
      <c r="Q977" s="74"/>
      <c r="R977" s="74"/>
    </row>
    <row r="978">
      <c r="A978" s="82"/>
      <c r="B978" s="82"/>
      <c r="C978" s="83"/>
      <c r="D978" s="82"/>
      <c r="E978" s="83"/>
      <c r="F978" s="74"/>
      <c r="G978" s="74"/>
      <c r="H978" s="74"/>
      <c r="I978" s="11"/>
      <c r="J978" s="11"/>
      <c r="K978" s="11"/>
      <c r="L978" s="11"/>
      <c r="M978" s="11"/>
      <c r="N978" s="11"/>
      <c r="O978" s="11"/>
      <c r="P978" s="11"/>
      <c r="Q978" s="74"/>
      <c r="R978" s="74"/>
    </row>
    <row r="979">
      <c r="A979" s="82"/>
      <c r="B979" s="82"/>
      <c r="C979" s="83"/>
      <c r="D979" s="82"/>
      <c r="E979" s="83"/>
      <c r="F979" s="74"/>
      <c r="G979" s="74"/>
      <c r="H979" s="74"/>
      <c r="I979" s="11"/>
      <c r="J979" s="11"/>
      <c r="K979" s="11"/>
      <c r="L979" s="11"/>
      <c r="M979" s="11"/>
      <c r="N979" s="11"/>
      <c r="O979" s="11"/>
      <c r="P979" s="11"/>
      <c r="Q979" s="74"/>
      <c r="R979" s="74"/>
    </row>
    <row r="980">
      <c r="A980" s="82"/>
      <c r="B980" s="82"/>
      <c r="C980" s="83"/>
      <c r="D980" s="82"/>
      <c r="E980" s="83"/>
      <c r="F980" s="74"/>
      <c r="G980" s="74"/>
      <c r="H980" s="74"/>
      <c r="I980" s="11"/>
      <c r="J980" s="11"/>
      <c r="K980" s="11"/>
      <c r="L980" s="11"/>
      <c r="M980" s="11"/>
      <c r="N980" s="11"/>
      <c r="O980" s="11"/>
      <c r="P980" s="11"/>
      <c r="Q980" s="74"/>
      <c r="R980" s="74"/>
    </row>
    <row r="981">
      <c r="A981" s="82"/>
      <c r="B981" s="82"/>
      <c r="C981" s="83"/>
      <c r="D981" s="82"/>
      <c r="E981" s="83"/>
      <c r="F981" s="74"/>
      <c r="G981" s="74"/>
      <c r="H981" s="74"/>
      <c r="I981" s="11"/>
      <c r="J981" s="11"/>
      <c r="K981" s="11"/>
      <c r="L981" s="11"/>
      <c r="M981" s="11"/>
      <c r="N981" s="11"/>
      <c r="O981" s="11"/>
      <c r="P981" s="11"/>
      <c r="Q981" s="74"/>
      <c r="R981" s="74"/>
    </row>
    <row r="982">
      <c r="A982" s="82"/>
      <c r="B982" s="82"/>
      <c r="C982" s="83"/>
      <c r="D982" s="82"/>
      <c r="E982" s="83"/>
      <c r="F982" s="74"/>
      <c r="G982" s="74"/>
      <c r="H982" s="74"/>
      <c r="I982" s="11"/>
      <c r="J982" s="11"/>
      <c r="K982" s="11"/>
      <c r="L982" s="11"/>
      <c r="M982" s="11"/>
      <c r="N982" s="11"/>
      <c r="O982" s="11"/>
      <c r="P982" s="11"/>
      <c r="Q982" s="74"/>
      <c r="R982" s="74"/>
    </row>
    <row r="983">
      <c r="A983" s="82"/>
      <c r="B983" s="82"/>
      <c r="C983" s="83"/>
      <c r="D983" s="82"/>
      <c r="E983" s="83"/>
      <c r="F983" s="74"/>
      <c r="G983" s="74"/>
      <c r="H983" s="74"/>
      <c r="I983" s="11"/>
      <c r="J983" s="11"/>
      <c r="K983" s="11"/>
      <c r="L983" s="11"/>
      <c r="M983" s="11"/>
      <c r="N983" s="11"/>
      <c r="O983" s="11"/>
      <c r="P983" s="11"/>
      <c r="Q983" s="74"/>
      <c r="R983" s="74"/>
    </row>
    <row r="984">
      <c r="A984" s="82"/>
      <c r="B984" s="82"/>
      <c r="C984" s="83"/>
      <c r="D984" s="82"/>
      <c r="E984" s="83"/>
      <c r="F984" s="74"/>
      <c r="G984" s="74"/>
      <c r="H984" s="74"/>
      <c r="I984" s="11"/>
      <c r="J984" s="11"/>
      <c r="K984" s="11"/>
      <c r="L984" s="11"/>
      <c r="M984" s="11"/>
      <c r="N984" s="11"/>
      <c r="O984" s="11"/>
      <c r="P984" s="11"/>
      <c r="Q984" s="74"/>
      <c r="R984" s="74"/>
    </row>
    <row r="985">
      <c r="A985" s="82"/>
      <c r="B985" s="82"/>
      <c r="C985" s="83"/>
      <c r="D985" s="82"/>
      <c r="E985" s="83"/>
      <c r="F985" s="74"/>
      <c r="G985" s="74"/>
      <c r="H985" s="74"/>
      <c r="I985" s="11"/>
      <c r="J985" s="11"/>
      <c r="K985" s="11"/>
      <c r="L985" s="11"/>
      <c r="M985" s="11"/>
      <c r="N985" s="11"/>
      <c r="O985" s="11"/>
      <c r="P985" s="11"/>
      <c r="Q985" s="74"/>
      <c r="R985" s="74"/>
    </row>
    <row r="986">
      <c r="A986" s="82"/>
      <c r="B986" s="82"/>
      <c r="C986" s="83"/>
      <c r="D986" s="82"/>
      <c r="E986" s="83"/>
      <c r="F986" s="74"/>
      <c r="G986" s="74"/>
      <c r="H986" s="74"/>
      <c r="I986" s="11"/>
      <c r="J986" s="11"/>
      <c r="K986" s="11"/>
      <c r="L986" s="11"/>
      <c r="M986" s="11"/>
      <c r="N986" s="11"/>
      <c r="O986" s="11"/>
      <c r="P986" s="11"/>
      <c r="Q986" s="74"/>
      <c r="R986" s="74"/>
    </row>
    <row r="987">
      <c r="A987" s="82"/>
      <c r="B987" s="82"/>
      <c r="C987" s="83"/>
      <c r="D987" s="82"/>
      <c r="E987" s="83"/>
      <c r="F987" s="74"/>
      <c r="G987" s="74"/>
      <c r="H987" s="74"/>
      <c r="I987" s="11"/>
      <c r="J987" s="11"/>
      <c r="K987" s="11"/>
      <c r="L987" s="11"/>
      <c r="M987" s="11"/>
      <c r="N987" s="11"/>
      <c r="O987" s="11"/>
      <c r="P987" s="11"/>
      <c r="Q987" s="74"/>
      <c r="R987" s="74"/>
    </row>
    <row r="988">
      <c r="A988" s="82"/>
      <c r="B988" s="82"/>
      <c r="C988" s="83"/>
      <c r="D988" s="82"/>
      <c r="E988" s="83"/>
      <c r="F988" s="74"/>
      <c r="G988" s="74"/>
      <c r="H988" s="74"/>
      <c r="I988" s="11"/>
      <c r="J988" s="11"/>
      <c r="K988" s="11"/>
      <c r="L988" s="11"/>
      <c r="M988" s="11"/>
      <c r="N988" s="11"/>
      <c r="O988" s="11"/>
      <c r="P988" s="11"/>
      <c r="Q988" s="74"/>
      <c r="R988" s="74"/>
    </row>
    <row r="989">
      <c r="A989" s="82"/>
      <c r="B989" s="82"/>
      <c r="C989" s="83"/>
      <c r="D989" s="82"/>
      <c r="E989" s="83"/>
      <c r="F989" s="74"/>
      <c r="G989" s="74"/>
      <c r="H989" s="74"/>
      <c r="I989" s="11"/>
      <c r="J989" s="11"/>
      <c r="K989" s="11"/>
      <c r="L989" s="11"/>
      <c r="M989" s="11"/>
      <c r="N989" s="11"/>
      <c r="O989" s="11"/>
      <c r="P989" s="11"/>
      <c r="Q989" s="74"/>
      <c r="R989" s="74"/>
    </row>
    <row r="990">
      <c r="A990" s="82"/>
      <c r="B990" s="82"/>
      <c r="C990" s="83"/>
      <c r="D990" s="82"/>
      <c r="E990" s="83"/>
      <c r="F990" s="74"/>
      <c r="G990" s="74"/>
      <c r="H990" s="74"/>
      <c r="I990" s="11"/>
      <c r="J990" s="11"/>
      <c r="K990" s="11"/>
      <c r="L990" s="11"/>
      <c r="M990" s="11"/>
      <c r="N990" s="11"/>
      <c r="O990" s="11"/>
      <c r="P990" s="11"/>
      <c r="Q990" s="74"/>
      <c r="R990" s="74"/>
    </row>
    <row r="991">
      <c r="A991" s="82"/>
      <c r="B991" s="82"/>
      <c r="C991" s="83"/>
      <c r="D991" s="82"/>
      <c r="E991" s="83"/>
      <c r="F991" s="74"/>
      <c r="G991" s="74"/>
      <c r="H991" s="74"/>
      <c r="I991" s="11"/>
      <c r="J991" s="11"/>
      <c r="K991" s="11"/>
      <c r="L991" s="11"/>
      <c r="M991" s="11"/>
      <c r="N991" s="11"/>
      <c r="O991" s="11"/>
      <c r="P991" s="11"/>
      <c r="Q991" s="74"/>
      <c r="R991" s="74"/>
    </row>
    <row r="992">
      <c r="A992" s="82"/>
      <c r="B992" s="82"/>
      <c r="C992" s="83"/>
      <c r="D992" s="82"/>
      <c r="E992" s="83"/>
      <c r="F992" s="74"/>
      <c r="G992" s="74"/>
      <c r="H992" s="74"/>
      <c r="I992" s="11"/>
      <c r="J992" s="11"/>
      <c r="K992" s="11"/>
      <c r="L992" s="11"/>
      <c r="M992" s="11"/>
      <c r="N992" s="11"/>
      <c r="O992" s="11"/>
      <c r="P992" s="11"/>
      <c r="Q992" s="74"/>
      <c r="R992" s="74"/>
    </row>
    <row r="993">
      <c r="A993" s="82"/>
      <c r="B993" s="82"/>
      <c r="C993" s="83"/>
      <c r="D993" s="82"/>
      <c r="E993" s="83"/>
      <c r="F993" s="74"/>
      <c r="G993" s="74"/>
      <c r="H993" s="74"/>
      <c r="I993" s="11"/>
      <c r="J993" s="11"/>
      <c r="K993" s="11"/>
      <c r="L993" s="11"/>
      <c r="M993" s="11"/>
      <c r="N993" s="11"/>
      <c r="O993" s="11"/>
      <c r="P993" s="11"/>
      <c r="Q993" s="74"/>
      <c r="R993" s="74"/>
    </row>
    <row r="994">
      <c r="A994" s="82"/>
      <c r="B994" s="82"/>
      <c r="C994" s="83"/>
      <c r="D994" s="82"/>
      <c r="E994" s="83"/>
      <c r="F994" s="74"/>
      <c r="G994" s="74"/>
      <c r="H994" s="74"/>
      <c r="I994" s="11"/>
      <c r="J994" s="11"/>
      <c r="K994" s="11"/>
      <c r="L994" s="11"/>
      <c r="M994" s="11"/>
      <c r="N994" s="11"/>
      <c r="O994" s="11"/>
      <c r="P994" s="11"/>
      <c r="Q994" s="74"/>
      <c r="R994" s="74"/>
    </row>
    <row r="995">
      <c r="A995" s="82"/>
      <c r="B995" s="82"/>
      <c r="C995" s="83"/>
      <c r="D995" s="82"/>
      <c r="E995" s="83"/>
      <c r="F995" s="74"/>
      <c r="G995" s="74"/>
      <c r="H995" s="74"/>
      <c r="I995" s="11"/>
      <c r="J995" s="11"/>
      <c r="K995" s="11"/>
      <c r="L995" s="11"/>
      <c r="M995" s="11"/>
      <c r="N995" s="11"/>
      <c r="O995" s="11"/>
      <c r="P995" s="11"/>
      <c r="Q995" s="74"/>
      <c r="R995" s="74"/>
    </row>
    <row r="996">
      <c r="A996" s="82"/>
      <c r="B996" s="82"/>
      <c r="C996" s="83"/>
      <c r="D996" s="82"/>
      <c r="E996" s="83"/>
      <c r="F996" s="74"/>
      <c r="G996" s="74"/>
      <c r="H996" s="74"/>
      <c r="I996" s="11"/>
      <c r="J996" s="11"/>
      <c r="K996" s="11"/>
      <c r="L996" s="11"/>
      <c r="M996" s="11"/>
      <c r="N996" s="11"/>
      <c r="O996" s="11"/>
      <c r="P996" s="11"/>
      <c r="Q996" s="74"/>
      <c r="R996" s="74"/>
    </row>
    <row r="997">
      <c r="A997" s="82"/>
      <c r="B997" s="82"/>
      <c r="C997" s="83"/>
      <c r="D997" s="82"/>
      <c r="E997" s="83"/>
      <c r="F997" s="74"/>
      <c r="G997" s="74"/>
      <c r="H997" s="74"/>
      <c r="I997" s="11"/>
      <c r="J997" s="11"/>
      <c r="K997" s="11"/>
      <c r="L997" s="11"/>
      <c r="M997" s="11"/>
      <c r="N997" s="11"/>
      <c r="O997" s="11"/>
      <c r="P997" s="11"/>
      <c r="Q997" s="74"/>
      <c r="R997" s="74"/>
    </row>
    <row r="998">
      <c r="A998" s="82"/>
      <c r="B998" s="82"/>
      <c r="C998" s="83"/>
      <c r="D998" s="82"/>
      <c r="E998" s="83"/>
      <c r="F998" s="74"/>
      <c r="G998" s="74"/>
      <c r="H998" s="74"/>
      <c r="I998" s="11"/>
      <c r="J998" s="11"/>
      <c r="K998" s="11"/>
      <c r="L998" s="11"/>
      <c r="M998" s="11"/>
      <c r="N998" s="11"/>
      <c r="O998" s="11"/>
      <c r="P998" s="11"/>
      <c r="Q998" s="74"/>
      <c r="R998" s="74"/>
    </row>
    <row r="999">
      <c r="A999" s="82"/>
      <c r="B999" s="82"/>
      <c r="C999" s="83"/>
      <c r="D999" s="82"/>
      <c r="E999" s="83"/>
      <c r="F999" s="74"/>
      <c r="G999" s="74"/>
      <c r="H999" s="74"/>
      <c r="I999" s="11"/>
      <c r="J999" s="11"/>
      <c r="K999" s="11"/>
      <c r="L999" s="11"/>
      <c r="M999" s="11"/>
      <c r="N999" s="11"/>
      <c r="O999" s="11"/>
      <c r="P999" s="11"/>
      <c r="Q999" s="74"/>
      <c r="R999" s="74"/>
    </row>
    <row r="1000">
      <c r="A1000" s="82"/>
      <c r="B1000" s="82"/>
      <c r="C1000" s="83"/>
      <c r="D1000" s="82"/>
      <c r="E1000" s="83"/>
      <c r="F1000" s="74"/>
      <c r="G1000" s="74"/>
      <c r="H1000" s="74"/>
      <c r="I1000" s="11"/>
      <c r="J1000" s="11"/>
      <c r="K1000" s="11"/>
      <c r="L1000" s="11"/>
      <c r="M1000" s="11"/>
      <c r="N1000" s="11"/>
      <c r="O1000" s="11"/>
      <c r="P1000" s="11"/>
      <c r="Q1000" s="74"/>
      <c r="R1000" s="7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4" max="4" width="13.0"/>
    <col customWidth="1" min="5" max="5" width="16.63"/>
  </cols>
  <sheetData>
    <row r="1">
      <c r="A1" s="71" t="s">
        <v>30</v>
      </c>
      <c r="B1" s="71" t="s">
        <v>168</v>
      </c>
      <c r="C1" s="73" t="s">
        <v>169</v>
      </c>
      <c r="D1" s="71" t="s">
        <v>170</v>
      </c>
      <c r="E1" s="73" t="s">
        <v>171</v>
      </c>
      <c r="F1" s="74"/>
      <c r="G1" s="74"/>
      <c r="H1" s="74"/>
      <c r="I1" s="92">
        <v>0.95</v>
      </c>
      <c r="J1" s="85" t="s">
        <v>175</v>
      </c>
      <c r="K1" s="11" t="s">
        <v>176</v>
      </c>
      <c r="L1" s="86" t="s">
        <v>177</v>
      </c>
      <c r="M1" s="86" t="s">
        <v>178</v>
      </c>
      <c r="N1" s="86" t="s">
        <v>179</v>
      </c>
      <c r="O1" s="86" t="s">
        <v>180</v>
      </c>
      <c r="P1" s="86" t="s">
        <v>181</v>
      </c>
      <c r="Q1" s="74"/>
      <c r="R1" s="74"/>
    </row>
    <row r="2">
      <c r="A2" s="75">
        <v>10000.0</v>
      </c>
      <c r="B2" s="75">
        <v>3.0</v>
      </c>
      <c r="C2" s="77">
        <v>2.85E-4</v>
      </c>
      <c r="D2" s="75">
        <v>1942.0</v>
      </c>
      <c r="E2" s="77">
        <v>2.94242424242424E-4</v>
      </c>
      <c r="F2" s="74"/>
      <c r="G2" s="78" t="s">
        <v>185</v>
      </c>
      <c r="H2" s="74"/>
      <c r="I2" s="87">
        <v>6.6E8</v>
      </c>
      <c r="J2" s="84">
        <f t="shared" ref="J2:J35" si="1">C2*$I$1</f>
        <v>0.00027075</v>
      </c>
      <c r="K2" s="84">
        <f t="shared" ref="K2:K36" si="2">$I$2*J2/100</f>
        <v>1786.95</v>
      </c>
      <c r="L2" s="88">
        <f t="shared" ref="L2:L36" si="3">D2-K2</f>
        <v>155.05</v>
      </c>
      <c r="M2" s="89">
        <f t="shared" ref="M2:M36" si="4">L2/K2</f>
        <v>0.08676795657</v>
      </c>
      <c r="N2" s="90">
        <f t="shared" ref="N2:N36" si="5">K2*A2/$I$2</f>
        <v>0.027075</v>
      </c>
      <c r="O2" s="90">
        <f t="shared" ref="O2:O36" si="6">D2*A2/$I$2</f>
        <v>0.02942424242</v>
      </c>
      <c r="P2" s="89">
        <f t="shared" ref="P2:P36" si="7">O2-N2</f>
        <v>0.002349242424</v>
      </c>
      <c r="Q2" s="74"/>
      <c r="R2" s="74"/>
    </row>
    <row r="3">
      <c r="A3" s="79">
        <v>8000.0</v>
      </c>
      <c r="B3" s="79">
        <v>2.0</v>
      </c>
      <c r="C3" s="81">
        <v>1.9E-4</v>
      </c>
      <c r="D3" s="79">
        <v>1268.0</v>
      </c>
      <c r="E3" s="81">
        <v>1.92121212121212E-4</v>
      </c>
      <c r="F3" s="74"/>
      <c r="G3" s="78" t="s">
        <v>186</v>
      </c>
      <c r="H3" s="74"/>
      <c r="I3" s="11"/>
      <c r="J3" s="84">
        <f t="shared" si="1"/>
        <v>0.0001805</v>
      </c>
      <c r="K3" s="84">
        <f t="shared" si="2"/>
        <v>1191.3</v>
      </c>
      <c r="L3" s="91">
        <f t="shared" si="3"/>
        <v>76.7</v>
      </c>
      <c r="M3" s="90">
        <f t="shared" si="4"/>
        <v>0.06438344665</v>
      </c>
      <c r="N3" s="90">
        <f t="shared" si="5"/>
        <v>0.01444</v>
      </c>
      <c r="O3" s="90">
        <f t="shared" si="6"/>
        <v>0.01536969697</v>
      </c>
      <c r="P3" s="90">
        <f t="shared" si="7"/>
        <v>0.0009296969697</v>
      </c>
      <c r="Q3" s="74"/>
      <c r="R3" s="74"/>
    </row>
    <row r="4">
      <c r="A4" s="79">
        <v>6000.0</v>
      </c>
      <c r="B4" s="79">
        <v>2.0</v>
      </c>
      <c r="C4" s="81">
        <v>1.9E-4</v>
      </c>
      <c r="D4" s="79">
        <v>1193.0</v>
      </c>
      <c r="E4" s="81">
        <v>1.80757575757576E-4</v>
      </c>
      <c r="F4" s="74"/>
      <c r="G4" s="78" t="s">
        <v>187</v>
      </c>
      <c r="H4" s="74"/>
      <c r="I4" s="11"/>
      <c r="J4" s="84">
        <f t="shared" si="1"/>
        <v>0.0001805</v>
      </c>
      <c r="K4" s="84">
        <f t="shared" si="2"/>
        <v>1191.3</v>
      </c>
      <c r="L4" s="88">
        <f t="shared" si="3"/>
        <v>1.7</v>
      </c>
      <c r="M4" s="89">
        <f t="shared" si="4"/>
        <v>0.001427012507</v>
      </c>
      <c r="N4" s="90">
        <f t="shared" si="5"/>
        <v>0.01083</v>
      </c>
      <c r="O4" s="90">
        <f t="shared" si="6"/>
        <v>0.01084545455</v>
      </c>
      <c r="P4" s="89">
        <f t="shared" si="7"/>
        <v>0.00001545454545</v>
      </c>
      <c r="Q4" s="74"/>
      <c r="R4" s="74"/>
    </row>
    <row r="5">
      <c r="A5" s="79">
        <v>5000.0</v>
      </c>
      <c r="B5" s="79">
        <v>2.0</v>
      </c>
      <c r="C5" s="81">
        <v>1.9E-4</v>
      </c>
      <c r="D5" s="79">
        <v>1157.0</v>
      </c>
      <c r="E5" s="81">
        <v>1.7530303030303E-4</v>
      </c>
      <c r="F5" s="74"/>
      <c r="G5" s="74"/>
      <c r="H5" s="74"/>
      <c r="I5" s="11"/>
      <c r="J5" s="84">
        <f t="shared" si="1"/>
        <v>0.0001805</v>
      </c>
      <c r="K5" s="84">
        <f t="shared" si="2"/>
        <v>1191.3</v>
      </c>
      <c r="L5" s="88">
        <f t="shared" si="3"/>
        <v>-34.3</v>
      </c>
      <c r="M5" s="89">
        <f t="shared" si="4"/>
        <v>-0.02879207588</v>
      </c>
      <c r="N5" s="90">
        <f t="shared" si="5"/>
        <v>0.009025</v>
      </c>
      <c r="O5" s="90">
        <f t="shared" si="6"/>
        <v>0.008765151515</v>
      </c>
      <c r="P5" s="89">
        <f t="shared" si="7"/>
        <v>-0.0002598484848</v>
      </c>
      <c r="Q5" s="74"/>
      <c r="R5" s="74"/>
    </row>
    <row r="6">
      <c r="A6" s="79">
        <v>4000.0</v>
      </c>
      <c r="B6" s="79">
        <v>4.0</v>
      </c>
      <c r="C6" s="81">
        <v>3.8E-4</v>
      </c>
      <c r="D6" s="79">
        <v>2530.0</v>
      </c>
      <c r="E6" s="81">
        <v>3.83333333333333E-4</v>
      </c>
      <c r="F6" s="74"/>
      <c r="G6" s="74"/>
      <c r="H6" s="74"/>
      <c r="I6" s="11"/>
      <c r="J6" s="84">
        <f t="shared" si="1"/>
        <v>0.000361</v>
      </c>
      <c r="K6" s="84">
        <f t="shared" si="2"/>
        <v>2382.6</v>
      </c>
      <c r="L6" s="91">
        <f t="shared" si="3"/>
        <v>147.4</v>
      </c>
      <c r="M6" s="90">
        <f t="shared" si="4"/>
        <v>0.06186518929</v>
      </c>
      <c r="N6" s="90">
        <f t="shared" si="5"/>
        <v>0.01444</v>
      </c>
      <c r="O6" s="90">
        <f t="shared" si="6"/>
        <v>0.01533333333</v>
      </c>
      <c r="P6" s="90">
        <f t="shared" si="7"/>
        <v>0.0008933333333</v>
      </c>
      <c r="Q6" s="74"/>
      <c r="R6" s="74"/>
    </row>
    <row r="7">
      <c r="A7" s="79">
        <v>3000.0</v>
      </c>
      <c r="B7" s="79">
        <v>4.0</v>
      </c>
      <c r="C7" s="81">
        <v>3.8E-4</v>
      </c>
      <c r="D7" s="79">
        <v>2510.0</v>
      </c>
      <c r="E7" s="81">
        <v>3.8030303030303E-4</v>
      </c>
      <c r="F7" s="74"/>
      <c r="G7" s="74"/>
      <c r="H7" s="74"/>
      <c r="I7" s="11"/>
      <c r="J7" s="84">
        <f t="shared" si="1"/>
        <v>0.000361</v>
      </c>
      <c r="K7" s="84">
        <f t="shared" si="2"/>
        <v>2382.6</v>
      </c>
      <c r="L7" s="88">
        <f t="shared" si="3"/>
        <v>127.4</v>
      </c>
      <c r="M7" s="89">
        <f t="shared" si="4"/>
        <v>0.05347099807</v>
      </c>
      <c r="N7" s="90">
        <f t="shared" si="5"/>
        <v>0.01083</v>
      </c>
      <c r="O7" s="90">
        <f t="shared" si="6"/>
        <v>0.01140909091</v>
      </c>
      <c r="P7" s="89">
        <f t="shared" si="7"/>
        <v>0.0005790909091</v>
      </c>
      <c r="Q7" s="74"/>
      <c r="R7" s="74"/>
    </row>
    <row r="8">
      <c r="A8" s="79">
        <v>2000.0</v>
      </c>
      <c r="B8" s="79">
        <v>4.0</v>
      </c>
      <c r="C8" s="81">
        <v>3.8E-4</v>
      </c>
      <c r="D8" s="79">
        <v>2476.0</v>
      </c>
      <c r="E8" s="81">
        <v>3.75151515151515E-4</v>
      </c>
      <c r="F8" s="74"/>
      <c r="G8" s="74"/>
      <c r="H8" s="74"/>
      <c r="I8" s="11"/>
      <c r="J8" s="84">
        <f t="shared" si="1"/>
        <v>0.000361</v>
      </c>
      <c r="K8" s="84">
        <f t="shared" si="2"/>
        <v>2382.6</v>
      </c>
      <c r="L8" s="88">
        <f t="shared" si="3"/>
        <v>93.4</v>
      </c>
      <c r="M8" s="89">
        <f t="shared" si="4"/>
        <v>0.039200873</v>
      </c>
      <c r="N8" s="90">
        <f t="shared" si="5"/>
        <v>0.00722</v>
      </c>
      <c r="O8" s="90">
        <f t="shared" si="6"/>
        <v>0.007503030303</v>
      </c>
      <c r="P8" s="89">
        <f t="shared" si="7"/>
        <v>0.000283030303</v>
      </c>
      <c r="Q8" s="74"/>
      <c r="R8" s="74"/>
    </row>
    <row r="9">
      <c r="A9" s="79">
        <v>1500.0</v>
      </c>
      <c r="B9" s="79">
        <v>5.0</v>
      </c>
      <c r="C9" s="81">
        <v>4.75E-4</v>
      </c>
      <c r="D9" s="79">
        <v>3102.0</v>
      </c>
      <c r="E9" s="81">
        <v>4.7E-4</v>
      </c>
      <c r="F9" s="74"/>
      <c r="G9" s="74"/>
      <c r="H9" s="74"/>
      <c r="I9" s="11"/>
      <c r="J9" s="84">
        <f t="shared" si="1"/>
        <v>0.00045125</v>
      </c>
      <c r="K9" s="84">
        <f t="shared" si="2"/>
        <v>2978.25</v>
      </c>
      <c r="L9" s="91">
        <f t="shared" si="3"/>
        <v>123.75</v>
      </c>
      <c r="M9" s="90">
        <f t="shared" si="4"/>
        <v>0.04155124654</v>
      </c>
      <c r="N9" s="90">
        <f t="shared" si="5"/>
        <v>0.00676875</v>
      </c>
      <c r="O9" s="90">
        <f t="shared" si="6"/>
        <v>0.00705</v>
      </c>
      <c r="P9" s="90">
        <f t="shared" si="7"/>
        <v>0.00028125</v>
      </c>
      <c r="Q9" s="74"/>
      <c r="R9" s="74"/>
    </row>
    <row r="10">
      <c r="A10" s="79">
        <v>1000.0</v>
      </c>
      <c r="B10" s="79">
        <v>8.0</v>
      </c>
      <c r="C10" s="81">
        <v>7.6E-4</v>
      </c>
      <c r="D10" s="79">
        <v>4992.0</v>
      </c>
      <c r="E10" s="81">
        <v>7.56363636363636E-4</v>
      </c>
      <c r="F10" s="74"/>
      <c r="G10" s="74"/>
      <c r="H10" s="74"/>
      <c r="I10" s="11"/>
      <c r="J10" s="84">
        <f t="shared" si="1"/>
        <v>0.000722</v>
      </c>
      <c r="K10" s="84">
        <f t="shared" si="2"/>
        <v>4765.2</v>
      </c>
      <c r="L10" s="88">
        <f t="shared" si="3"/>
        <v>226.8</v>
      </c>
      <c r="M10" s="89">
        <f t="shared" si="4"/>
        <v>0.04759506422</v>
      </c>
      <c r="N10" s="90">
        <f t="shared" si="5"/>
        <v>0.00722</v>
      </c>
      <c r="O10" s="90">
        <f t="shared" si="6"/>
        <v>0.007563636364</v>
      </c>
      <c r="P10" s="89">
        <f t="shared" si="7"/>
        <v>0.0003436363636</v>
      </c>
      <c r="Q10" s="74"/>
      <c r="R10" s="74"/>
    </row>
    <row r="11">
      <c r="A11" s="79">
        <v>800.0</v>
      </c>
      <c r="B11" s="79">
        <v>10.0</v>
      </c>
      <c r="C11" s="81">
        <v>9.5E-4</v>
      </c>
      <c r="D11" s="79">
        <v>6250.0</v>
      </c>
      <c r="E11" s="81">
        <v>9.46969696969697E-4</v>
      </c>
      <c r="F11" s="74"/>
      <c r="G11" s="74"/>
      <c r="H11" s="74"/>
      <c r="I11" s="11"/>
      <c r="J11" s="84">
        <f t="shared" si="1"/>
        <v>0.0009025</v>
      </c>
      <c r="K11" s="84">
        <f t="shared" si="2"/>
        <v>5956.5</v>
      </c>
      <c r="L11" s="91">
        <f t="shared" si="3"/>
        <v>293.5</v>
      </c>
      <c r="M11" s="90">
        <f t="shared" si="4"/>
        <v>0.04927390246</v>
      </c>
      <c r="N11" s="90">
        <f t="shared" si="5"/>
        <v>0.00722</v>
      </c>
      <c r="O11" s="90">
        <f t="shared" si="6"/>
        <v>0.007575757576</v>
      </c>
      <c r="P11" s="90">
        <f t="shared" si="7"/>
        <v>0.0003557575758</v>
      </c>
      <c r="Q11" s="74"/>
      <c r="R11" s="74"/>
    </row>
    <row r="12">
      <c r="A12" s="79">
        <v>600.0</v>
      </c>
      <c r="B12" s="79">
        <v>10.0</v>
      </c>
      <c r="C12" s="81">
        <v>9.5E-4</v>
      </c>
      <c r="D12" s="79">
        <v>6272.0</v>
      </c>
      <c r="E12" s="81">
        <v>9.5030303030303E-4</v>
      </c>
      <c r="F12" s="74"/>
      <c r="G12" s="74"/>
      <c r="H12" s="74"/>
      <c r="I12" s="11"/>
      <c r="J12" s="84">
        <f t="shared" si="1"/>
        <v>0.0009025</v>
      </c>
      <c r="K12" s="84">
        <f t="shared" si="2"/>
        <v>5956.5</v>
      </c>
      <c r="L12" s="91">
        <f t="shared" si="3"/>
        <v>315.5</v>
      </c>
      <c r="M12" s="90">
        <f t="shared" si="4"/>
        <v>0.0529673466</v>
      </c>
      <c r="N12" s="90">
        <f t="shared" si="5"/>
        <v>0.005415</v>
      </c>
      <c r="O12" s="90">
        <f t="shared" si="6"/>
        <v>0.005701818182</v>
      </c>
      <c r="P12" s="90">
        <f t="shared" si="7"/>
        <v>0.0002868181818</v>
      </c>
      <c r="Q12" s="74"/>
      <c r="R12" s="74"/>
    </row>
    <row r="13">
      <c r="A13" s="79">
        <v>500.0</v>
      </c>
      <c r="B13" s="79">
        <v>20.0</v>
      </c>
      <c r="C13" s="81">
        <v>0.0019</v>
      </c>
      <c r="D13" s="79">
        <v>12576.0</v>
      </c>
      <c r="E13" s="81">
        <v>0.00190545454545455</v>
      </c>
      <c r="F13" s="74"/>
      <c r="G13" s="74"/>
      <c r="H13" s="74"/>
      <c r="I13" s="11"/>
      <c r="J13" s="84">
        <f t="shared" si="1"/>
        <v>0.001805</v>
      </c>
      <c r="K13" s="84">
        <f t="shared" si="2"/>
        <v>11913</v>
      </c>
      <c r="L13" s="88">
        <f t="shared" si="3"/>
        <v>663</v>
      </c>
      <c r="M13" s="89">
        <f t="shared" si="4"/>
        <v>0.05565348779</v>
      </c>
      <c r="N13" s="90">
        <f t="shared" si="5"/>
        <v>0.009025</v>
      </c>
      <c r="O13" s="90">
        <f t="shared" si="6"/>
        <v>0.009527272727</v>
      </c>
      <c r="P13" s="89">
        <f t="shared" si="7"/>
        <v>0.0005022727273</v>
      </c>
      <c r="Q13" s="74"/>
      <c r="R13" s="74"/>
    </row>
    <row r="14">
      <c r="A14" s="79">
        <v>400.0</v>
      </c>
      <c r="B14" s="79">
        <v>30.0</v>
      </c>
      <c r="C14" s="81">
        <v>0.00285</v>
      </c>
      <c r="D14" s="79">
        <v>18528.0</v>
      </c>
      <c r="E14" s="81">
        <v>0.00280727272727273</v>
      </c>
      <c r="F14" s="74"/>
      <c r="G14" s="74"/>
      <c r="H14" s="74"/>
      <c r="I14" s="11"/>
      <c r="J14" s="84">
        <f t="shared" si="1"/>
        <v>0.0027075</v>
      </c>
      <c r="K14" s="84">
        <f t="shared" si="2"/>
        <v>17869.5</v>
      </c>
      <c r="L14" s="88">
        <f t="shared" si="3"/>
        <v>658.5</v>
      </c>
      <c r="M14" s="89">
        <f t="shared" si="4"/>
        <v>0.03685049945</v>
      </c>
      <c r="N14" s="90">
        <f t="shared" si="5"/>
        <v>0.01083</v>
      </c>
      <c r="O14" s="90">
        <f t="shared" si="6"/>
        <v>0.01122909091</v>
      </c>
      <c r="P14" s="89">
        <f t="shared" si="7"/>
        <v>0.0003990909091</v>
      </c>
      <c r="Q14" s="74"/>
      <c r="R14" s="74"/>
    </row>
    <row r="15">
      <c r="A15" s="79">
        <v>300.0</v>
      </c>
      <c r="B15" s="79">
        <v>40.0</v>
      </c>
      <c r="C15" s="81">
        <v>0.0038</v>
      </c>
      <c r="D15" s="79">
        <v>25290.0</v>
      </c>
      <c r="E15" s="81">
        <v>0.00383181818181818</v>
      </c>
      <c r="F15" s="74"/>
      <c r="G15" s="74"/>
      <c r="H15" s="74"/>
      <c r="I15" s="11"/>
      <c r="J15" s="84">
        <f t="shared" si="1"/>
        <v>0.00361</v>
      </c>
      <c r="K15" s="84">
        <f t="shared" si="2"/>
        <v>23826</v>
      </c>
      <c r="L15" s="88">
        <f t="shared" si="3"/>
        <v>1464</v>
      </c>
      <c r="M15" s="89">
        <f t="shared" si="4"/>
        <v>0.06144547973</v>
      </c>
      <c r="N15" s="90">
        <f t="shared" si="5"/>
        <v>0.01083</v>
      </c>
      <c r="O15" s="90">
        <f t="shared" si="6"/>
        <v>0.01149545455</v>
      </c>
      <c r="P15" s="89">
        <f t="shared" si="7"/>
        <v>0.0006654545455</v>
      </c>
      <c r="Q15" s="74"/>
      <c r="R15" s="74"/>
    </row>
    <row r="16">
      <c r="A16" s="79">
        <v>200.0</v>
      </c>
      <c r="B16" s="79">
        <v>43.0</v>
      </c>
      <c r="C16" s="81">
        <v>0.004085</v>
      </c>
      <c r="D16" s="79">
        <v>26865.0</v>
      </c>
      <c r="E16" s="81">
        <v>0.00407045454545455</v>
      </c>
      <c r="F16" s="74"/>
      <c r="G16" s="74"/>
      <c r="H16" s="74"/>
      <c r="I16" s="11"/>
      <c r="J16" s="84">
        <f t="shared" si="1"/>
        <v>0.00388075</v>
      </c>
      <c r="K16" s="84">
        <f t="shared" si="2"/>
        <v>25612.95</v>
      </c>
      <c r="L16" s="88">
        <f t="shared" si="3"/>
        <v>1252.05</v>
      </c>
      <c r="M16" s="89">
        <f t="shared" si="4"/>
        <v>0.04888347496</v>
      </c>
      <c r="N16" s="90">
        <f t="shared" si="5"/>
        <v>0.0077615</v>
      </c>
      <c r="O16" s="90">
        <f t="shared" si="6"/>
        <v>0.008140909091</v>
      </c>
      <c r="P16" s="89">
        <f t="shared" si="7"/>
        <v>0.0003794090909</v>
      </c>
      <c r="Q16" s="74"/>
      <c r="R16" s="74"/>
    </row>
    <row r="17">
      <c r="A17" s="79">
        <v>150.0</v>
      </c>
      <c r="B17" s="79">
        <v>50.0</v>
      </c>
      <c r="C17" s="81">
        <v>0.00475</v>
      </c>
      <c r="D17" s="79">
        <v>31322.0</v>
      </c>
      <c r="E17" s="81">
        <v>0.00474575757575758</v>
      </c>
      <c r="F17" s="74"/>
      <c r="G17" s="74"/>
      <c r="H17" s="74"/>
      <c r="I17" s="11"/>
      <c r="J17" s="84">
        <f t="shared" si="1"/>
        <v>0.0045125</v>
      </c>
      <c r="K17" s="84">
        <f t="shared" si="2"/>
        <v>29782.5</v>
      </c>
      <c r="L17" s="88">
        <f t="shared" si="3"/>
        <v>1539.5</v>
      </c>
      <c r="M17" s="89">
        <f t="shared" si="4"/>
        <v>0.05169142953</v>
      </c>
      <c r="N17" s="90">
        <f t="shared" si="5"/>
        <v>0.00676875</v>
      </c>
      <c r="O17" s="90">
        <f t="shared" si="6"/>
        <v>0.007118636364</v>
      </c>
      <c r="P17" s="89">
        <f t="shared" si="7"/>
        <v>0.0003498863636</v>
      </c>
      <c r="Q17" s="74"/>
      <c r="R17" s="74"/>
    </row>
    <row r="18">
      <c r="A18" s="79">
        <v>100.0</v>
      </c>
      <c r="B18" s="79">
        <v>125.0</v>
      </c>
      <c r="C18" s="81">
        <v>0.011875</v>
      </c>
      <c r="D18" s="79">
        <v>77946.0</v>
      </c>
      <c r="E18" s="81">
        <v>0.01181</v>
      </c>
      <c r="F18" s="74"/>
      <c r="G18" s="74"/>
      <c r="H18" s="74"/>
      <c r="I18" s="11"/>
      <c r="J18" s="84">
        <f t="shared" si="1"/>
        <v>0.01128125</v>
      </c>
      <c r="K18" s="84">
        <f t="shared" si="2"/>
        <v>74456.25</v>
      </c>
      <c r="L18" s="88">
        <f t="shared" si="3"/>
        <v>3489.75</v>
      </c>
      <c r="M18" s="89">
        <f t="shared" si="4"/>
        <v>0.04686980609</v>
      </c>
      <c r="N18" s="90">
        <f t="shared" si="5"/>
        <v>0.01128125</v>
      </c>
      <c r="O18" s="90">
        <f t="shared" si="6"/>
        <v>0.01181</v>
      </c>
      <c r="P18" s="89">
        <f t="shared" si="7"/>
        <v>0.00052875</v>
      </c>
      <c r="Q18" s="74"/>
      <c r="R18" s="74"/>
    </row>
    <row r="19">
      <c r="A19" s="79">
        <v>80.0</v>
      </c>
      <c r="B19" s="79">
        <v>150.0</v>
      </c>
      <c r="C19" s="81">
        <v>0.01425</v>
      </c>
      <c r="D19" s="79">
        <v>94333.0</v>
      </c>
      <c r="E19" s="81">
        <v>0.0142928787878788</v>
      </c>
      <c r="F19" s="74"/>
      <c r="G19" s="74"/>
      <c r="H19" s="74"/>
      <c r="I19" s="11"/>
      <c r="J19" s="84">
        <f t="shared" si="1"/>
        <v>0.0135375</v>
      </c>
      <c r="K19" s="84">
        <f t="shared" si="2"/>
        <v>89347.5</v>
      </c>
      <c r="L19" s="88">
        <f t="shared" si="3"/>
        <v>4985.5</v>
      </c>
      <c r="M19" s="89">
        <f t="shared" si="4"/>
        <v>0.0557989871</v>
      </c>
      <c r="N19" s="90">
        <f t="shared" si="5"/>
        <v>0.01083</v>
      </c>
      <c r="O19" s="90">
        <f t="shared" si="6"/>
        <v>0.01143430303</v>
      </c>
      <c r="P19" s="89">
        <f t="shared" si="7"/>
        <v>0.0006043030303</v>
      </c>
      <c r="Q19" s="74"/>
      <c r="R19" s="74"/>
    </row>
    <row r="20">
      <c r="A20" s="79">
        <v>75.0</v>
      </c>
      <c r="B20" s="79">
        <v>150.0</v>
      </c>
      <c r="C20" s="81">
        <v>0.01425</v>
      </c>
      <c r="D20" s="79">
        <v>94756.0</v>
      </c>
      <c r="E20" s="81">
        <v>0.0143569696969697</v>
      </c>
      <c r="F20" s="74"/>
      <c r="G20" s="74"/>
      <c r="H20" s="74"/>
      <c r="I20" s="11"/>
      <c r="J20" s="84">
        <f t="shared" si="1"/>
        <v>0.0135375</v>
      </c>
      <c r="K20" s="84">
        <f t="shared" si="2"/>
        <v>89347.5</v>
      </c>
      <c r="L20" s="88">
        <f t="shared" si="3"/>
        <v>5408.5</v>
      </c>
      <c r="M20" s="89">
        <f t="shared" si="4"/>
        <v>0.06053331095</v>
      </c>
      <c r="N20" s="90">
        <f t="shared" si="5"/>
        <v>0.010153125</v>
      </c>
      <c r="O20" s="90">
        <f t="shared" si="6"/>
        <v>0.01076772727</v>
      </c>
      <c r="P20" s="89">
        <f t="shared" si="7"/>
        <v>0.0006146022727</v>
      </c>
      <c r="Q20" s="74"/>
      <c r="R20" s="74"/>
    </row>
    <row r="21">
      <c r="A21" s="79">
        <v>60.0</v>
      </c>
      <c r="B21" s="79">
        <v>200.0</v>
      </c>
      <c r="C21" s="81">
        <v>0.019</v>
      </c>
      <c r="D21" s="79">
        <v>126125.0</v>
      </c>
      <c r="E21" s="81">
        <v>0.0191098484848485</v>
      </c>
      <c r="F21" s="74"/>
      <c r="G21" s="74"/>
      <c r="H21" s="74"/>
      <c r="I21" s="11"/>
      <c r="J21" s="84">
        <f t="shared" si="1"/>
        <v>0.01805</v>
      </c>
      <c r="K21" s="84">
        <f t="shared" si="2"/>
        <v>119130</v>
      </c>
      <c r="L21" s="88">
        <f t="shared" si="3"/>
        <v>6995</v>
      </c>
      <c r="M21" s="89">
        <f t="shared" si="4"/>
        <v>0.05871736758</v>
      </c>
      <c r="N21" s="90">
        <f t="shared" si="5"/>
        <v>0.01083</v>
      </c>
      <c r="O21" s="90">
        <f t="shared" si="6"/>
        <v>0.01146590909</v>
      </c>
      <c r="P21" s="89">
        <f t="shared" si="7"/>
        <v>0.0006359090909</v>
      </c>
      <c r="Q21" s="74"/>
      <c r="R21" s="74"/>
    </row>
    <row r="22">
      <c r="A22" s="79">
        <v>50.0</v>
      </c>
      <c r="B22" s="79">
        <v>500.0</v>
      </c>
      <c r="C22" s="81">
        <v>0.0475</v>
      </c>
      <c r="D22" s="79">
        <v>312552.0</v>
      </c>
      <c r="E22" s="81">
        <v>0.0473563636363636</v>
      </c>
      <c r="F22" s="74"/>
      <c r="G22" s="74"/>
      <c r="H22" s="74"/>
      <c r="I22" s="11"/>
      <c r="J22" s="84">
        <f t="shared" si="1"/>
        <v>0.045125</v>
      </c>
      <c r="K22" s="84">
        <f t="shared" si="2"/>
        <v>297825</v>
      </c>
      <c r="L22" s="88">
        <f t="shared" si="3"/>
        <v>14727</v>
      </c>
      <c r="M22" s="89">
        <f t="shared" si="4"/>
        <v>0.04944850164</v>
      </c>
      <c r="N22" s="90">
        <f t="shared" si="5"/>
        <v>0.0225625</v>
      </c>
      <c r="O22" s="90">
        <f t="shared" si="6"/>
        <v>0.02367818182</v>
      </c>
      <c r="P22" s="89">
        <f t="shared" si="7"/>
        <v>0.001115681818</v>
      </c>
      <c r="Q22" s="74"/>
      <c r="R22" s="74"/>
    </row>
    <row r="23">
      <c r="A23" s="79">
        <v>40.0</v>
      </c>
      <c r="B23" s="79">
        <v>800.0</v>
      </c>
      <c r="C23" s="81">
        <v>0.076</v>
      </c>
      <c r="D23" s="79">
        <v>500670.0</v>
      </c>
      <c r="E23" s="81">
        <v>0.0758590909090909</v>
      </c>
      <c r="F23" s="74"/>
      <c r="G23" s="74"/>
      <c r="H23" s="74"/>
      <c r="I23" s="11"/>
      <c r="J23" s="84">
        <f t="shared" si="1"/>
        <v>0.0722</v>
      </c>
      <c r="K23" s="84">
        <f t="shared" si="2"/>
        <v>476520</v>
      </c>
      <c r="L23" s="88">
        <f t="shared" si="3"/>
        <v>24150</v>
      </c>
      <c r="M23" s="89">
        <f t="shared" si="4"/>
        <v>0.05067992949</v>
      </c>
      <c r="N23" s="90">
        <f t="shared" si="5"/>
        <v>0.02888</v>
      </c>
      <c r="O23" s="90">
        <f t="shared" si="6"/>
        <v>0.03034363636</v>
      </c>
      <c r="P23" s="89">
        <f t="shared" si="7"/>
        <v>0.001463636364</v>
      </c>
      <c r="Q23" s="74"/>
      <c r="R23" s="74"/>
    </row>
    <row r="24">
      <c r="A24" s="79">
        <v>30.0</v>
      </c>
      <c r="B24" s="79">
        <v>650.0</v>
      </c>
      <c r="C24" s="81">
        <v>0.06175</v>
      </c>
      <c r="D24" s="79">
        <v>408184.0</v>
      </c>
      <c r="E24" s="81">
        <v>0.0618460606060606</v>
      </c>
      <c r="F24" s="74"/>
      <c r="G24" s="74"/>
      <c r="H24" s="74"/>
      <c r="I24" s="11"/>
      <c r="J24" s="84">
        <f t="shared" si="1"/>
        <v>0.0586625</v>
      </c>
      <c r="K24" s="84">
        <f t="shared" si="2"/>
        <v>387172.5</v>
      </c>
      <c r="L24" s="88">
        <f t="shared" si="3"/>
        <v>21011.5</v>
      </c>
      <c r="M24" s="89">
        <f t="shared" si="4"/>
        <v>0.05426909194</v>
      </c>
      <c r="N24" s="90">
        <f t="shared" si="5"/>
        <v>0.01759875</v>
      </c>
      <c r="O24" s="90">
        <f t="shared" si="6"/>
        <v>0.01855381818</v>
      </c>
      <c r="P24" s="89">
        <f t="shared" si="7"/>
        <v>0.0009550681818</v>
      </c>
      <c r="Q24" s="74"/>
      <c r="R24" s="74"/>
    </row>
    <row r="25">
      <c r="A25" s="79">
        <v>25.0</v>
      </c>
      <c r="B25" s="79">
        <v>1000.0</v>
      </c>
      <c r="C25" s="81">
        <v>0.095</v>
      </c>
      <c r="D25" s="79">
        <v>627051.0</v>
      </c>
      <c r="E25" s="81">
        <v>0.0950077272727273</v>
      </c>
      <c r="F25" s="74"/>
      <c r="G25" s="74"/>
      <c r="H25" s="74"/>
      <c r="I25" s="11"/>
      <c r="J25" s="84">
        <f t="shared" si="1"/>
        <v>0.09025</v>
      </c>
      <c r="K25" s="84">
        <f t="shared" si="2"/>
        <v>595650</v>
      </c>
      <c r="L25" s="91">
        <f t="shared" si="3"/>
        <v>31401</v>
      </c>
      <c r="M25" s="90">
        <f t="shared" si="4"/>
        <v>0.0527171997</v>
      </c>
      <c r="N25" s="90">
        <f t="shared" si="5"/>
        <v>0.0225625</v>
      </c>
      <c r="O25" s="90">
        <f t="shared" si="6"/>
        <v>0.02375193182</v>
      </c>
      <c r="P25" s="90">
        <f t="shared" si="7"/>
        <v>0.001189431818</v>
      </c>
      <c r="Q25" s="74"/>
      <c r="R25" s="74"/>
    </row>
    <row r="26">
      <c r="A26" s="79">
        <v>20.0</v>
      </c>
      <c r="B26" s="79">
        <v>2110.0</v>
      </c>
      <c r="C26" s="81">
        <v>0.20045</v>
      </c>
      <c r="D26" s="79">
        <v>1323256.0</v>
      </c>
      <c r="E26" s="81">
        <v>0.200493333333333</v>
      </c>
      <c r="F26" s="74"/>
      <c r="G26" s="74"/>
      <c r="H26" s="74"/>
      <c r="I26" s="11"/>
      <c r="J26" s="84">
        <f t="shared" si="1"/>
        <v>0.1904275</v>
      </c>
      <c r="K26" s="84">
        <f t="shared" si="2"/>
        <v>1256821.5</v>
      </c>
      <c r="L26" s="88">
        <f t="shared" si="3"/>
        <v>66434.5</v>
      </c>
      <c r="M26" s="89">
        <f t="shared" si="4"/>
        <v>0.05285913712</v>
      </c>
      <c r="N26" s="90">
        <f t="shared" si="5"/>
        <v>0.0380855</v>
      </c>
      <c r="O26" s="90">
        <f t="shared" si="6"/>
        <v>0.04009866667</v>
      </c>
      <c r="P26" s="89">
        <f t="shared" si="7"/>
        <v>0.002013166667</v>
      </c>
      <c r="Q26" s="74"/>
      <c r="R26" s="74"/>
    </row>
    <row r="27">
      <c r="A27" s="79">
        <v>15.0</v>
      </c>
      <c r="B27" s="79">
        <v>2200.0</v>
      </c>
      <c r="C27" s="81">
        <v>0.209</v>
      </c>
      <c r="D27" s="79">
        <v>1378883.0</v>
      </c>
      <c r="E27" s="81">
        <v>0.208921666666667</v>
      </c>
      <c r="F27" s="74"/>
      <c r="G27" s="74"/>
      <c r="H27" s="74"/>
      <c r="I27" s="11"/>
      <c r="J27" s="84">
        <f t="shared" si="1"/>
        <v>0.19855</v>
      </c>
      <c r="K27" s="84">
        <f t="shared" si="2"/>
        <v>1310430</v>
      </c>
      <c r="L27" s="91">
        <f t="shared" si="3"/>
        <v>68453</v>
      </c>
      <c r="M27" s="90">
        <f t="shared" si="4"/>
        <v>0.05223705196</v>
      </c>
      <c r="N27" s="90">
        <f t="shared" si="5"/>
        <v>0.0297825</v>
      </c>
      <c r="O27" s="90">
        <f t="shared" si="6"/>
        <v>0.03133825</v>
      </c>
      <c r="P27" s="90">
        <f t="shared" si="7"/>
        <v>0.00155575</v>
      </c>
      <c r="Q27" s="74"/>
      <c r="R27" s="74"/>
    </row>
    <row r="28">
      <c r="A28" s="79">
        <v>10.0</v>
      </c>
      <c r="B28" s="79">
        <v>2800.0</v>
      </c>
      <c r="C28" s="81">
        <v>0.266</v>
      </c>
      <c r="D28" s="79">
        <v>1755114.0</v>
      </c>
      <c r="E28" s="81">
        <v>0.265926363636364</v>
      </c>
      <c r="F28" s="74"/>
      <c r="G28" s="74"/>
      <c r="H28" s="74"/>
      <c r="I28" s="11"/>
      <c r="J28" s="84">
        <f t="shared" si="1"/>
        <v>0.2527</v>
      </c>
      <c r="K28" s="84">
        <f t="shared" si="2"/>
        <v>1667820</v>
      </c>
      <c r="L28" s="88">
        <f t="shared" si="3"/>
        <v>87294</v>
      </c>
      <c r="M28" s="89">
        <f t="shared" si="4"/>
        <v>0.0523401806</v>
      </c>
      <c r="N28" s="90">
        <f t="shared" si="5"/>
        <v>0.02527</v>
      </c>
      <c r="O28" s="90">
        <f t="shared" si="6"/>
        <v>0.02659263636</v>
      </c>
      <c r="P28" s="89">
        <f t="shared" si="7"/>
        <v>0.001322636364</v>
      </c>
      <c r="Q28" s="74"/>
      <c r="R28" s="74"/>
    </row>
    <row r="29">
      <c r="A29" s="79">
        <v>8.0</v>
      </c>
      <c r="B29" s="79">
        <v>2900.0</v>
      </c>
      <c r="C29" s="81">
        <v>0.2755</v>
      </c>
      <c r="D29" s="79">
        <v>1817725.0</v>
      </c>
      <c r="E29" s="81">
        <v>0.275412878787879</v>
      </c>
      <c r="F29" s="74"/>
      <c r="G29" s="74"/>
      <c r="H29" s="74"/>
      <c r="I29" s="11"/>
      <c r="J29" s="84">
        <f t="shared" si="1"/>
        <v>0.261725</v>
      </c>
      <c r="K29" s="84">
        <f t="shared" si="2"/>
        <v>1727385</v>
      </c>
      <c r="L29" s="88">
        <f t="shared" si="3"/>
        <v>90340</v>
      </c>
      <c r="M29" s="89">
        <f t="shared" si="4"/>
        <v>0.05229870585</v>
      </c>
      <c r="N29" s="90">
        <f t="shared" si="5"/>
        <v>0.020938</v>
      </c>
      <c r="O29" s="90">
        <f t="shared" si="6"/>
        <v>0.0220330303</v>
      </c>
      <c r="P29" s="89">
        <f t="shared" si="7"/>
        <v>0.001095030303</v>
      </c>
      <c r="Q29" s="74"/>
      <c r="R29" s="74"/>
    </row>
    <row r="30">
      <c r="A30" s="79">
        <v>6.0</v>
      </c>
      <c r="B30" s="79">
        <v>3000.0</v>
      </c>
      <c r="C30" s="81">
        <v>0.285</v>
      </c>
      <c r="D30" s="79">
        <v>1883147.0</v>
      </c>
      <c r="E30" s="81">
        <v>0.285325303030303</v>
      </c>
      <c r="F30" s="74"/>
      <c r="G30" s="74"/>
      <c r="H30" s="74"/>
      <c r="I30" s="11"/>
      <c r="J30" s="84">
        <f t="shared" si="1"/>
        <v>0.27075</v>
      </c>
      <c r="K30" s="84">
        <f t="shared" si="2"/>
        <v>1786950</v>
      </c>
      <c r="L30" s="91">
        <f t="shared" si="3"/>
        <v>96197</v>
      </c>
      <c r="M30" s="90">
        <f t="shared" si="4"/>
        <v>0.05383306752</v>
      </c>
      <c r="N30" s="90">
        <f t="shared" si="5"/>
        <v>0.016245</v>
      </c>
      <c r="O30" s="90">
        <f t="shared" si="6"/>
        <v>0.01711951818</v>
      </c>
      <c r="P30" s="90">
        <f t="shared" si="7"/>
        <v>0.0008745181818</v>
      </c>
      <c r="Q30" s="74"/>
      <c r="R30" s="74"/>
    </row>
    <row r="31">
      <c r="A31" s="79">
        <v>5.0</v>
      </c>
      <c r="B31" s="79">
        <v>8500.0</v>
      </c>
      <c r="C31" s="81">
        <v>0.8075</v>
      </c>
      <c r="D31" s="79">
        <v>5332314.0</v>
      </c>
      <c r="E31" s="81">
        <v>0.807926363636364</v>
      </c>
      <c r="F31" s="74"/>
      <c r="G31" s="74"/>
      <c r="H31" s="74"/>
      <c r="I31" s="11"/>
      <c r="J31" s="84">
        <f t="shared" si="1"/>
        <v>0.767125</v>
      </c>
      <c r="K31" s="84">
        <f t="shared" si="2"/>
        <v>5063025</v>
      </c>
      <c r="L31" s="88">
        <f t="shared" si="3"/>
        <v>269289</v>
      </c>
      <c r="M31" s="89">
        <f t="shared" si="4"/>
        <v>0.05318737316</v>
      </c>
      <c r="N31" s="90">
        <f t="shared" si="5"/>
        <v>0.03835625</v>
      </c>
      <c r="O31" s="90">
        <f t="shared" si="6"/>
        <v>0.04039631818</v>
      </c>
      <c r="P31" s="89">
        <f t="shared" si="7"/>
        <v>0.002040068182</v>
      </c>
      <c r="Q31" s="74"/>
      <c r="R31" s="74"/>
    </row>
    <row r="32">
      <c r="A32" s="79">
        <v>4.0</v>
      </c>
      <c r="B32" s="79">
        <v>11700.0</v>
      </c>
      <c r="C32" s="81">
        <v>1.1115</v>
      </c>
      <c r="D32" s="79">
        <v>7339936.0</v>
      </c>
      <c r="E32" s="81">
        <v>1.11211151515152</v>
      </c>
      <c r="F32" s="74"/>
      <c r="G32" s="74"/>
      <c r="H32" s="74"/>
      <c r="I32" s="11"/>
      <c r="J32" s="84">
        <f t="shared" si="1"/>
        <v>1.055925</v>
      </c>
      <c r="K32" s="84">
        <f t="shared" si="2"/>
        <v>6969105</v>
      </c>
      <c r="L32" s="88">
        <f t="shared" si="3"/>
        <v>370831</v>
      </c>
      <c r="M32" s="89">
        <f t="shared" si="4"/>
        <v>0.0532107064</v>
      </c>
      <c r="N32" s="90">
        <f t="shared" si="5"/>
        <v>0.042237</v>
      </c>
      <c r="O32" s="90">
        <f t="shared" si="6"/>
        <v>0.04448446061</v>
      </c>
      <c r="P32" s="89">
        <f t="shared" si="7"/>
        <v>0.002247460606</v>
      </c>
      <c r="Q32" s="74"/>
      <c r="R32" s="74"/>
    </row>
    <row r="33">
      <c r="A33" s="79">
        <v>3.0</v>
      </c>
      <c r="B33" s="79">
        <v>14000.0</v>
      </c>
      <c r="C33" s="81">
        <v>1.33</v>
      </c>
      <c r="D33" s="79">
        <v>8776329.0</v>
      </c>
      <c r="E33" s="81">
        <v>1.32974681818182</v>
      </c>
      <c r="F33" s="74"/>
      <c r="G33" s="74"/>
      <c r="H33" s="74"/>
      <c r="I33" s="11"/>
      <c r="J33" s="84">
        <f t="shared" si="1"/>
        <v>1.2635</v>
      </c>
      <c r="K33" s="84">
        <f t="shared" si="2"/>
        <v>8339100</v>
      </c>
      <c r="L33" s="88">
        <f t="shared" si="3"/>
        <v>437229</v>
      </c>
      <c r="M33" s="89">
        <f t="shared" si="4"/>
        <v>0.05243119761</v>
      </c>
      <c r="N33" s="90">
        <f t="shared" si="5"/>
        <v>0.037905</v>
      </c>
      <c r="O33" s="90">
        <f t="shared" si="6"/>
        <v>0.03989240455</v>
      </c>
      <c r="P33" s="89">
        <f t="shared" si="7"/>
        <v>0.001987404545</v>
      </c>
      <c r="Q33" s="74"/>
      <c r="R33" s="74"/>
    </row>
    <row r="34">
      <c r="A34" s="79">
        <v>2.0</v>
      </c>
      <c r="B34" s="79">
        <v>125500.0</v>
      </c>
      <c r="C34" s="81">
        <v>11.9225</v>
      </c>
      <c r="D34" s="79">
        <v>7.8683491E7</v>
      </c>
      <c r="E34" s="81">
        <v>11.9217410606061</v>
      </c>
      <c r="F34" s="74"/>
      <c r="G34" s="74"/>
      <c r="H34" s="74"/>
      <c r="I34" s="11"/>
      <c r="J34" s="84">
        <f t="shared" si="1"/>
        <v>11.326375</v>
      </c>
      <c r="K34" s="84">
        <f t="shared" si="2"/>
        <v>74754075</v>
      </c>
      <c r="L34" s="88">
        <f t="shared" si="3"/>
        <v>3929416</v>
      </c>
      <c r="M34" s="89">
        <f t="shared" si="4"/>
        <v>0.05256457257</v>
      </c>
      <c r="N34" s="90">
        <f t="shared" si="5"/>
        <v>0.2265275</v>
      </c>
      <c r="O34" s="90">
        <f t="shared" si="6"/>
        <v>0.2384348212</v>
      </c>
      <c r="P34" s="89">
        <f t="shared" si="7"/>
        <v>0.01190732121</v>
      </c>
      <c r="Q34" s="74"/>
      <c r="R34" s="74"/>
    </row>
    <row r="35">
      <c r="A35" s="79">
        <v>1.0</v>
      </c>
      <c r="B35" s="79">
        <v>140400.0</v>
      </c>
      <c r="C35" s="81">
        <v>13.338</v>
      </c>
      <c r="D35" s="79">
        <v>8.8029747E7</v>
      </c>
      <c r="E35" s="81">
        <v>13.3378404545455</v>
      </c>
      <c r="F35" s="74"/>
      <c r="G35" s="74"/>
      <c r="H35" s="74"/>
      <c r="I35" s="11"/>
      <c r="J35" s="84">
        <f t="shared" si="1"/>
        <v>12.6711</v>
      </c>
      <c r="K35" s="84">
        <f t="shared" si="2"/>
        <v>83629260</v>
      </c>
      <c r="L35" s="88">
        <f t="shared" si="3"/>
        <v>4400487</v>
      </c>
      <c r="M35" s="89">
        <f t="shared" si="4"/>
        <v>0.05261898766</v>
      </c>
      <c r="N35" s="90">
        <f t="shared" si="5"/>
        <v>0.126711</v>
      </c>
      <c r="O35" s="90">
        <f t="shared" si="6"/>
        <v>0.1333784045</v>
      </c>
      <c r="P35" s="89">
        <f t="shared" si="7"/>
        <v>0.006667404545</v>
      </c>
      <c r="Q35" s="74"/>
      <c r="R35" s="74"/>
    </row>
    <row r="36">
      <c r="A36" s="79">
        <v>0.0</v>
      </c>
      <c r="B36" s="79">
        <v>683078.0</v>
      </c>
      <c r="C36" s="81">
        <f>100-sum(C2:C35)</f>
        <v>69.89241</v>
      </c>
      <c r="D36" s="79">
        <v>4.61290168E8</v>
      </c>
      <c r="E36" s="81">
        <v>69.8924496969697</v>
      </c>
      <c r="F36" s="74"/>
      <c r="G36" s="74"/>
      <c r="H36" s="74"/>
      <c r="I36" s="11"/>
      <c r="J36" s="84">
        <f>(1-I1)*100 +C36*I1</f>
        <v>71.3977895</v>
      </c>
      <c r="K36" s="84">
        <f t="shared" si="2"/>
        <v>471225410.7</v>
      </c>
      <c r="L36" s="91">
        <f t="shared" si="3"/>
        <v>-9935242.7</v>
      </c>
      <c r="M36" s="90">
        <f t="shared" si="4"/>
        <v>-0.02108384326</v>
      </c>
      <c r="N36" s="89">
        <f t="shared" si="5"/>
        <v>0</v>
      </c>
      <c r="O36" s="89">
        <f t="shared" si="6"/>
        <v>0</v>
      </c>
      <c r="P36" s="89">
        <f t="shared" si="7"/>
        <v>0</v>
      </c>
      <c r="Q36" s="74"/>
      <c r="R36" s="74"/>
    </row>
    <row r="37">
      <c r="A37" s="82"/>
      <c r="B37" s="82"/>
      <c r="C37" s="83"/>
      <c r="D37" s="82"/>
      <c r="E37" s="83"/>
      <c r="F37" s="74"/>
      <c r="G37" s="74"/>
      <c r="H37" s="74"/>
      <c r="I37" s="11"/>
      <c r="J37" s="11"/>
      <c r="K37" s="11"/>
      <c r="L37" s="11"/>
      <c r="M37" s="11"/>
      <c r="N37" s="11"/>
      <c r="O37" s="11"/>
      <c r="P37" s="11"/>
      <c r="Q37" s="74"/>
      <c r="R37" s="74"/>
    </row>
    <row r="38">
      <c r="A38" s="82"/>
      <c r="B38" s="82"/>
      <c r="C38" s="83"/>
      <c r="D38" s="82"/>
      <c r="E38" s="83"/>
      <c r="F38" s="74"/>
      <c r="G38" s="74"/>
      <c r="H38" s="74"/>
      <c r="I38" s="11"/>
      <c r="J38" s="11"/>
      <c r="K38" s="11"/>
      <c r="L38" s="11"/>
      <c r="M38" s="11"/>
      <c r="N38" s="11"/>
      <c r="O38" s="11"/>
      <c r="P38" s="11"/>
      <c r="Q38" s="74"/>
      <c r="R38" s="74"/>
    </row>
    <row r="39">
      <c r="A39" s="82"/>
      <c r="B39" s="82"/>
      <c r="C39" s="83"/>
      <c r="D39" s="82"/>
      <c r="E39" s="83"/>
      <c r="F39" s="74"/>
      <c r="G39" s="74"/>
      <c r="H39" s="74"/>
      <c r="I39" s="11"/>
      <c r="J39" s="11"/>
      <c r="K39" s="11"/>
      <c r="L39" s="11"/>
      <c r="M39" s="11"/>
      <c r="N39" s="11"/>
      <c r="O39" s="11"/>
      <c r="P39" s="11"/>
      <c r="Q39" s="74"/>
      <c r="R39" s="74"/>
    </row>
    <row r="40">
      <c r="A40" s="82"/>
      <c r="B40" s="82"/>
      <c r="C40" s="83"/>
      <c r="D40" s="82"/>
      <c r="E40" s="83"/>
      <c r="F40" s="74"/>
      <c r="G40" s="74"/>
      <c r="H40" s="74"/>
      <c r="I40" s="11"/>
      <c r="J40" s="11"/>
      <c r="K40" s="11"/>
      <c r="L40" s="11"/>
      <c r="M40" s="11"/>
      <c r="N40" s="11"/>
      <c r="O40" s="11"/>
      <c r="P40" s="11"/>
      <c r="Q40" s="74"/>
      <c r="R40" s="74"/>
    </row>
    <row r="41">
      <c r="A41" s="82"/>
      <c r="B41" s="82"/>
      <c r="C41" s="83"/>
      <c r="D41" s="82"/>
      <c r="E41" s="83"/>
      <c r="F41" s="74"/>
      <c r="G41" s="74"/>
      <c r="H41" s="74"/>
      <c r="I41" s="11"/>
      <c r="J41" s="11"/>
      <c r="K41" s="11"/>
      <c r="L41" s="11"/>
      <c r="M41" s="11"/>
      <c r="N41" s="11"/>
      <c r="O41" s="11"/>
      <c r="P41" s="11"/>
      <c r="Q41" s="74"/>
      <c r="R41" s="74"/>
    </row>
    <row r="42">
      <c r="A42" s="82"/>
      <c r="B42" s="82"/>
      <c r="C42" s="83"/>
      <c r="D42" s="82"/>
      <c r="E42" s="83"/>
      <c r="F42" s="74"/>
      <c r="G42" s="74"/>
      <c r="H42" s="74"/>
      <c r="I42" s="11"/>
      <c r="J42" s="11"/>
      <c r="K42" s="11"/>
      <c r="L42" s="11"/>
      <c r="M42" s="11"/>
      <c r="N42" s="11"/>
      <c r="O42" s="11"/>
      <c r="P42" s="11"/>
      <c r="Q42" s="74"/>
      <c r="R42" s="74"/>
    </row>
    <row r="43">
      <c r="A43" s="82"/>
      <c r="B43" s="82"/>
      <c r="C43" s="83"/>
      <c r="D43" s="82"/>
      <c r="E43" s="83"/>
      <c r="F43" s="74"/>
      <c r="G43" s="74"/>
      <c r="H43" s="74"/>
      <c r="I43" s="11"/>
      <c r="J43" s="11"/>
      <c r="K43" s="11"/>
      <c r="L43" s="11"/>
      <c r="M43" s="11"/>
      <c r="N43" s="11"/>
      <c r="O43" s="11"/>
      <c r="P43" s="11"/>
      <c r="Q43" s="74"/>
      <c r="R43" s="74"/>
    </row>
    <row r="44">
      <c r="A44" s="82"/>
      <c r="B44" s="82"/>
      <c r="C44" s="83"/>
      <c r="D44" s="82"/>
      <c r="E44" s="83"/>
      <c r="F44" s="74"/>
      <c r="G44" s="74"/>
      <c r="H44" s="74"/>
      <c r="I44" s="11"/>
      <c r="J44" s="11"/>
      <c r="K44" s="11"/>
      <c r="L44" s="11"/>
      <c r="M44" s="11"/>
      <c r="N44" s="11"/>
      <c r="O44" s="11"/>
      <c r="P44" s="11"/>
      <c r="Q44" s="74"/>
      <c r="R44" s="74"/>
    </row>
    <row r="45">
      <c r="A45" s="82"/>
      <c r="B45" s="82"/>
      <c r="C45" s="83"/>
      <c r="D45" s="82"/>
      <c r="E45" s="83"/>
      <c r="F45" s="74"/>
      <c r="G45" s="74"/>
      <c r="H45" s="74"/>
      <c r="I45" s="11"/>
      <c r="J45" s="11"/>
      <c r="K45" s="11"/>
      <c r="L45" s="11"/>
      <c r="M45" s="11"/>
      <c r="N45" s="11"/>
      <c r="O45" s="11"/>
      <c r="P45" s="11"/>
      <c r="Q45" s="74"/>
      <c r="R45" s="74"/>
    </row>
    <row r="46">
      <c r="A46" s="82"/>
      <c r="B46" s="82"/>
      <c r="C46" s="83"/>
      <c r="D46" s="82"/>
      <c r="E46" s="83"/>
      <c r="F46" s="74"/>
      <c r="G46" s="74"/>
      <c r="H46" s="74"/>
      <c r="I46" s="11"/>
      <c r="J46" s="11"/>
      <c r="K46" s="11"/>
      <c r="L46" s="11"/>
      <c r="M46" s="11"/>
      <c r="N46" s="11"/>
      <c r="O46" s="11"/>
      <c r="P46" s="11"/>
      <c r="Q46" s="74"/>
      <c r="R46" s="74"/>
    </row>
    <row r="47">
      <c r="A47" s="82"/>
      <c r="B47" s="82"/>
      <c r="C47" s="83"/>
      <c r="D47" s="82"/>
      <c r="E47" s="83"/>
      <c r="F47" s="74"/>
      <c r="G47" s="74"/>
      <c r="H47" s="74"/>
      <c r="I47" s="11"/>
      <c r="J47" s="11"/>
      <c r="K47" s="11"/>
      <c r="L47" s="11"/>
      <c r="M47" s="11"/>
      <c r="N47" s="11"/>
      <c r="O47" s="11"/>
      <c r="P47" s="11"/>
      <c r="Q47" s="74"/>
      <c r="R47" s="74"/>
    </row>
    <row r="48">
      <c r="A48" s="82"/>
      <c r="B48" s="82"/>
      <c r="C48" s="83"/>
      <c r="D48" s="82"/>
      <c r="E48" s="83"/>
      <c r="F48" s="74"/>
      <c r="G48" s="74"/>
      <c r="H48" s="74"/>
      <c r="I48" s="11"/>
      <c r="J48" s="11"/>
      <c r="K48" s="11"/>
      <c r="L48" s="11"/>
      <c r="M48" s="11"/>
      <c r="N48" s="11"/>
      <c r="O48" s="11"/>
      <c r="P48" s="11"/>
      <c r="Q48" s="74"/>
      <c r="R48" s="74"/>
    </row>
    <row r="49">
      <c r="A49" s="82"/>
      <c r="B49" s="82"/>
      <c r="C49" s="83"/>
      <c r="D49" s="82"/>
      <c r="E49" s="83"/>
      <c r="F49" s="74"/>
      <c r="G49" s="74"/>
      <c r="H49" s="74"/>
      <c r="I49" s="11"/>
      <c r="J49" s="11"/>
      <c r="K49" s="11"/>
      <c r="L49" s="11"/>
      <c r="M49" s="11"/>
      <c r="N49" s="11"/>
      <c r="O49" s="11"/>
      <c r="P49" s="11"/>
      <c r="Q49" s="74"/>
      <c r="R49" s="74"/>
    </row>
    <row r="50">
      <c r="A50" s="82"/>
      <c r="B50" s="82"/>
      <c r="C50" s="83"/>
      <c r="D50" s="82"/>
      <c r="E50" s="83"/>
      <c r="F50" s="74"/>
      <c r="G50" s="74"/>
      <c r="H50" s="74"/>
      <c r="I50" s="11"/>
      <c r="J50" s="11"/>
      <c r="K50" s="11"/>
      <c r="L50" s="11"/>
      <c r="M50" s="11"/>
      <c r="N50" s="11"/>
      <c r="O50" s="11"/>
      <c r="P50" s="11"/>
      <c r="Q50" s="74"/>
      <c r="R50" s="74"/>
    </row>
    <row r="51">
      <c r="A51" s="82"/>
      <c r="B51" s="82"/>
      <c r="C51" s="83"/>
      <c r="D51" s="82"/>
      <c r="E51" s="83"/>
      <c r="F51" s="74"/>
      <c r="G51" s="74"/>
      <c r="H51" s="74"/>
      <c r="I51" s="11"/>
      <c r="J51" s="11"/>
      <c r="K51" s="11"/>
      <c r="L51" s="11"/>
      <c r="M51" s="11"/>
      <c r="N51" s="11"/>
      <c r="O51" s="11"/>
      <c r="P51" s="11"/>
      <c r="Q51" s="74"/>
      <c r="R51" s="74"/>
    </row>
    <row r="52">
      <c r="A52" s="82"/>
      <c r="B52" s="82"/>
      <c r="C52" s="83"/>
      <c r="D52" s="82"/>
      <c r="E52" s="83"/>
      <c r="F52" s="74"/>
      <c r="G52" s="74"/>
      <c r="H52" s="74"/>
      <c r="I52" s="11"/>
      <c r="J52" s="11"/>
      <c r="K52" s="11"/>
      <c r="L52" s="11"/>
      <c r="M52" s="11"/>
      <c r="N52" s="11"/>
      <c r="O52" s="11"/>
      <c r="P52" s="11"/>
      <c r="Q52" s="74"/>
      <c r="R52" s="74"/>
    </row>
    <row r="53">
      <c r="A53" s="82"/>
      <c r="B53" s="82"/>
      <c r="C53" s="83"/>
      <c r="D53" s="82"/>
      <c r="E53" s="83"/>
      <c r="F53" s="74"/>
      <c r="G53" s="74"/>
      <c r="H53" s="74"/>
      <c r="I53" s="11"/>
      <c r="J53" s="11"/>
      <c r="K53" s="11"/>
      <c r="L53" s="11"/>
      <c r="M53" s="11"/>
      <c r="N53" s="11"/>
      <c r="O53" s="11"/>
      <c r="P53" s="11"/>
      <c r="Q53" s="74"/>
      <c r="R53" s="74"/>
    </row>
    <row r="54">
      <c r="A54" s="82"/>
      <c r="B54" s="82"/>
      <c r="C54" s="83"/>
      <c r="D54" s="82"/>
      <c r="E54" s="83"/>
      <c r="F54" s="74"/>
      <c r="G54" s="74"/>
      <c r="H54" s="74"/>
      <c r="I54" s="11"/>
      <c r="J54" s="11"/>
      <c r="K54" s="11"/>
      <c r="L54" s="11"/>
      <c r="M54" s="11"/>
      <c r="N54" s="11"/>
      <c r="O54" s="11"/>
      <c r="P54" s="11"/>
      <c r="Q54" s="74"/>
      <c r="R54" s="74"/>
    </row>
    <row r="55">
      <c r="A55" s="82"/>
      <c r="B55" s="82"/>
      <c r="C55" s="83"/>
      <c r="D55" s="82"/>
      <c r="E55" s="83"/>
      <c r="F55" s="74"/>
      <c r="G55" s="74"/>
      <c r="H55" s="74"/>
      <c r="I55" s="11"/>
      <c r="J55" s="11"/>
      <c r="K55" s="11"/>
      <c r="L55" s="11"/>
      <c r="M55" s="11"/>
      <c r="N55" s="11"/>
      <c r="O55" s="11"/>
      <c r="P55" s="11"/>
      <c r="Q55" s="74"/>
      <c r="R55" s="74"/>
    </row>
    <row r="56">
      <c r="A56" s="82"/>
      <c r="B56" s="82"/>
      <c r="C56" s="83"/>
      <c r="D56" s="82"/>
      <c r="E56" s="83"/>
      <c r="F56" s="74"/>
      <c r="G56" s="74"/>
      <c r="H56" s="74"/>
      <c r="I56" s="11"/>
      <c r="J56" s="11"/>
      <c r="K56" s="11"/>
      <c r="L56" s="11"/>
      <c r="M56" s="11"/>
      <c r="N56" s="11"/>
      <c r="O56" s="11"/>
      <c r="P56" s="11"/>
      <c r="Q56" s="74"/>
      <c r="R56" s="74"/>
    </row>
    <row r="57">
      <c r="A57" s="82"/>
      <c r="B57" s="82"/>
      <c r="C57" s="83"/>
      <c r="D57" s="82"/>
      <c r="E57" s="83"/>
      <c r="F57" s="74"/>
      <c r="G57" s="74"/>
      <c r="H57" s="74"/>
      <c r="I57" s="11"/>
      <c r="J57" s="11"/>
      <c r="K57" s="11"/>
      <c r="L57" s="11"/>
      <c r="M57" s="11"/>
      <c r="N57" s="11"/>
      <c r="O57" s="11"/>
      <c r="P57" s="11"/>
      <c r="Q57" s="74"/>
      <c r="R57" s="74"/>
    </row>
    <row r="58">
      <c r="A58" s="82"/>
      <c r="B58" s="82"/>
      <c r="C58" s="83"/>
      <c r="D58" s="82"/>
      <c r="E58" s="83"/>
      <c r="F58" s="74"/>
      <c r="G58" s="74"/>
      <c r="H58" s="74"/>
      <c r="I58" s="11"/>
      <c r="J58" s="11"/>
      <c r="K58" s="11"/>
      <c r="L58" s="11"/>
      <c r="M58" s="11"/>
      <c r="N58" s="11"/>
      <c r="O58" s="11"/>
      <c r="P58" s="11"/>
      <c r="Q58" s="74"/>
      <c r="R58" s="74"/>
    </row>
    <row r="59">
      <c r="A59" s="82"/>
      <c r="B59" s="82"/>
      <c r="C59" s="83"/>
      <c r="D59" s="82"/>
      <c r="E59" s="83"/>
      <c r="F59" s="74"/>
      <c r="G59" s="74"/>
      <c r="H59" s="74"/>
      <c r="I59" s="11"/>
      <c r="J59" s="11"/>
      <c r="K59" s="11"/>
      <c r="L59" s="11"/>
      <c r="M59" s="11"/>
      <c r="N59" s="11"/>
      <c r="O59" s="11"/>
      <c r="P59" s="11"/>
      <c r="Q59" s="74"/>
      <c r="R59" s="74"/>
    </row>
    <row r="60">
      <c r="A60" s="82"/>
      <c r="B60" s="82"/>
      <c r="C60" s="83"/>
      <c r="D60" s="82"/>
      <c r="E60" s="83"/>
      <c r="F60" s="74"/>
      <c r="G60" s="74"/>
      <c r="H60" s="74"/>
      <c r="I60" s="11"/>
      <c r="J60" s="11"/>
      <c r="K60" s="11"/>
      <c r="L60" s="11"/>
      <c r="M60" s="11"/>
      <c r="N60" s="11"/>
      <c r="O60" s="11"/>
      <c r="P60" s="11"/>
      <c r="Q60" s="74"/>
      <c r="R60" s="74"/>
    </row>
    <row r="61">
      <c r="A61" s="82"/>
      <c r="B61" s="82"/>
      <c r="C61" s="83"/>
      <c r="D61" s="82"/>
      <c r="E61" s="83"/>
      <c r="F61" s="74"/>
      <c r="G61" s="74"/>
      <c r="H61" s="74"/>
      <c r="I61" s="11"/>
      <c r="J61" s="11"/>
      <c r="K61" s="11"/>
      <c r="L61" s="11"/>
      <c r="M61" s="11"/>
      <c r="N61" s="11"/>
      <c r="O61" s="11"/>
      <c r="P61" s="11"/>
      <c r="Q61" s="74"/>
      <c r="R61" s="74"/>
    </row>
    <row r="62">
      <c r="A62" s="82"/>
      <c r="B62" s="82"/>
      <c r="C62" s="83"/>
      <c r="D62" s="82"/>
      <c r="E62" s="83"/>
      <c r="F62" s="74"/>
      <c r="G62" s="74"/>
      <c r="H62" s="74"/>
      <c r="I62" s="11"/>
      <c r="J62" s="11"/>
      <c r="K62" s="11"/>
      <c r="L62" s="11"/>
      <c r="M62" s="11"/>
      <c r="N62" s="11"/>
      <c r="O62" s="11"/>
      <c r="P62" s="11"/>
      <c r="Q62" s="74"/>
      <c r="R62" s="74"/>
    </row>
    <row r="63">
      <c r="A63" s="82"/>
      <c r="B63" s="82"/>
      <c r="C63" s="83"/>
      <c r="D63" s="82"/>
      <c r="E63" s="83"/>
      <c r="F63" s="74"/>
      <c r="G63" s="74"/>
      <c r="H63" s="74"/>
      <c r="I63" s="11"/>
      <c r="J63" s="11"/>
      <c r="K63" s="11"/>
      <c r="L63" s="11"/>
      <c r="M63" s="11"/>
      <c r="N63" s="11"/>
      <c r="O63" s="11"/>
      <c r="P63" s="11"/>
      <c r="Q63" s="74"/>
      <c r="R63" s="74"/>
    </row>
    <row r="64">
      <c r="A64" s="82"/>
      <c r="B64" s="82"/>
      <c r="C64" s="83"/>
      <c r="D64" s="82"/>
      <c r="E64" s="83"/>
      <c r="F64" s="74"/>
      <c r="G64" s="74"/>
      <c r="H64" s="74"/>
      <c r="I64" s="11"/>
      <c r="J64" s="11"/>
      <c r="K64" s="11"/>
      <c r="L64" s="11"/>
      <c r="M64" s="11"/>
      <c r="N64" s="11"/>
      <c r="O64" s="11"/>
      <c r="P64" s="11"/>
      <c r="Q64" s="74"/>
      <c r="R64" s="74"/>
    </row>
    <row r="65">
      <c r="A65" s="82"/>
      <c r="B65" s="82"/>
      <c r="C65" s="83"/>
      <c r="D65" s="82"/>
      <c r="E65" s="83"/>
      <c r="F65" s="74"/>
      <c r="G65" s="74"/>
      <c r="H65" s="74"/>
      <c r="I65" s="11"/>
      <c r="J65" s="11"/>
      <c r="K65" s="11"/>
      <c r="L65" s="11"/>
      <c r="M65" s="11"/>
      <c r="N65" s="11"/>
      <c r="O65" s="11"/>
      <c r="P65" s="11"/>
      <c r="Q65" s="74"/>
      <c r="R65" s="74"/>
    </row>
    <row r="66">
      <c r="A66" s="82"/>
      <c r="B66" s="82"/>
      <c r="C66" s="83"/>
      <c r="D66" s="82"/>
      <c r="E66" s="83"/>
      <c r="F66" s="74"/>
      <c r="G66" s="74"/>
      <c r="H66" s="74"/>
      <c r="I66" s="11"/>
      <c r="J66" s="11"/>
      <c r="K66" s="11"/>
      <c r="L66" s="11"/>
      <c r="M66" s="11"/>
      <c r="N66" s="11"/>
      <c r="O66" s="11"/>
      <c r="P66" s="11"/>
      <c r="Q66" s="74"/>
      <c r="R66" s="74"/>
    </row>
    <row r="67">
      <c r="A67" s="82"/>
      <c r="B67" s="82"/>
      <c r="C67" s="83"/>
      <c r="D67" s="82"/>
      <c r="E67" s="83"/>
      <c r="F67" s="74"/>
      <c r="G67" s="74"/>
      <c r="H67" s="74"/>
      <c r="I67" s="11"/>
      <c r="J67" s="11"/>
      <c r="K67" s="11"/>
      <c r="L67" s="11"/>
      <c r="M67" s="11"/>
      <c r="N67" s="11"/>
      <c r="O67" s="11"/>
      <c r="P67" s="11"/>
      <c r="Q67" s="74"/>
      <c r="R67" s="74"/>
    </row>
    <row r="68">
      <c r="A68" s="82"/>
      <c r="B68" s="82"/>
      <c r="C68" s="83"/>
      <c r="D68" s="82"/>
      <c r="E68" s="83"/>
      <c r="F68" s="74"/>
      <c r="G68" s="74"/>
      <c r="H68" s="74"/>
      <c r="I68" s="11"/>
      <c r="J68" s="11"/>
      <c r="K68" s="11"/>
      <c r="L68" s="11"/>
      <c r="M68" s="11"/>
      <c r="N68" s="11"/>
      <c r="O68" s="11"/>
      <c r="P68" s="11"/>
      <c r="Q68" s="74"/>
      <c r="R68" s="74"/>
    </row>
    <row r="69">
      <c r="A69" s="82"/>
      <c r="B69" s="82"/>
      <c r="C69" s="83"/>
      <c r="D69" s="82"/>
      <c r="E69" s="83"/>
      <c r="F69" s="74"/>
      <c r="G69" s="74"/>
      <c r="H69" s="74"/>
      <c r="I69" s="11"/>
      <c r="J69" s="11"/>
      <c r="K69" s="11"/>
      <c r="L69" s="11"/>
      <c r="M69" s="11"/>
      <c r="N69" s="11"/>
      <c r="O69" s="11"/>
      <c r="P69" s="11"/>
      <c r="Q69" s="74"/>
      <c r="R69" s="74"/>
    </row>
    <row r="70">
      <c r="A70" s="82"/>
      <c r="B70" s="82"/>
      <c r="C70" s="83"/>
      <c r="D70" s="82"/>
      <c r="E70" s="83"/>
      <c r="F70" s="74"/>
      <c r="G70" s="74"/>
      <c r="H70" s="74"/>
      <c r="I70" s="11"/>
      <c r="J70" s="11"/>
      <c r="K70" s="11"/>
      <c r="L70" s="11"/>
      <c r="M70" s="11"/>
      <c r="N70" s="11"/>
      <c r="O70" s="11"/>
      <c r="P70" s="11"/>
      <c r="Q70" s="74"/>
      <c r="R70" s="74"/>
    </row>
    <row r="71">
      <c r="A71" s="82"/>
      <c r="B71" s="82"/>
      <c r="C71" s="83"/>
      <c r="D71" s="82"/>
      <c r="E71" s="83"/>
      <c r="F71" s="74"/>
      <c r="G71" s="74"/>
      <c r="H71" s="74"/>
      <c r="I71" s="11"/>
      <c r="J71" s="11"/>
      <c r="K71" s="11"/>
      <c r="L71" s="11"/>
      <c r="M71" s="11"/>
      <c r="N71" s="11"/>
      <c r="O71" s="11"/>
      <c r="P71" s="11"/>
      <c r="Q71" s="74"/>
      <c r="R71" s="74"/>
    </row>
    <row r="72">
      <c r="A72" s="82"/>
      <c r="B72" s="82"/>
      <c r="C72" s="83"/>
      <c r="D72" s="82"/>
      <c r="E72" s="83"/>
      <c r="F72" s="74"/>
      <c r="G72" s="74"/>
      <c r="H72" s="74"/>
      <c r="I72" s="11"/>
      <c r="J72" s="11"/>
      <c r="K72" s="11"/>
      <c r="L72" s="11"/>
      <c r="M72" s="11"/>
      <c r="N72" s="11"/>
      <c r="O72" s="11"/>
      <c r="P72" s="11"/>
      <c r="Q72" s="74"/>
      <c r="R72" s="74"/>
    </row>
    <row r="73">
      <c r="A73" s="82"/>
      <c r="B73" s="82"/>
      <c r="C73" s="83"/>
      <c r="D73" s="82"/>
      <c r="E73" s="83"/>
      <c r="F73" s="74"/>
      <c r="G73" s="74"/>
      <c r="H73" s="74"/>
      <c r="I73" s="11"/>
      <c r="J73" s="11"/>
      <c r="K73" s="11"/>
      <c r="L73" s="11"/>
      <c r="M73" s="11"/>
      <c r="N73" s="11"/>
      <c r="O73" s="11"/>
      <c r="P73" s="11"/>
      <c r="Q73" s="74"/>
      <c r="R73" s="74"/>
    </row>
    <row r="74">
      <c r="A74" s="82"/>
      <c r="B74" s="82"/>
      <c r="C74" s="83"/>
      <c r="D74" s="82"/>
      <c r="E74" s="83"/>
      <c r="F74" s="74"/>
      <c r="G74" s="74"/>
      <c r="H74" s="74"/>
      <c r="I74" s="11"/>
      <c r="J74" s="11"/>
      <c r="K74" s="11"/>
      <c r="L74" s="11"/>
      <c r="M74" s="11"/>
      <c r="N74" s="11"/>
      <c r="O74" s="11"/>
      <c r="P74" s="11"/>
      <c r="Q74" s="74"/>
      <c r="R74" s="74"/>
    </row>
    <row r="75">
      <c r="A75" s="82"/>
      <c r="B75" s="82"/>
      <c r="C75" s="83"/>
      <c r="D75" s="82"/>
      <c r="E75" s="83"/>
      <c r="F75" s="74"/>
      <c r="G75" s="74"/>
      <c r="H75" s="74"/>
      <c r="I75" s="11"/>
      <c r="J75" s="11"/>
      <c r="K75" s="11"/>
      <c r="L75" s="11"/>
      <c r="M75" s="11"/>
      <c r="N75" s="11"/>
      <c r="O75" s="11"/>
      <c r="P75" s="11"/>
      <c r="Q75" s="74"/>
      <c r="R75" s="74"/>
    </row>
    <row r="76">
      <c r="A76" s="82"/>
      <c r="B76" s="82"/>
      <c r="C76" s="83"/>
      <c r="D76" s="82"/>
      <c r="E76" s="83"/>
      <c r="F76" s="74"/>
      <c r="G76" s="74"/>
      <c r="H76" s="74"/>
      <c r="I76" s="11"/>
      <c r="J76" s="11"/>
      <c r="K76" s="11"/>
      <c r="L76" s="11"/>
      <c r="M76" s="11"/>
      <c r="N76" s="11"/>
      <c r="O76" s="11"/>
      <c r="P76" s="11"/>
      <c r="Q76" s="74"/>
      <c r="R76" s="74"/>
    </row>
    <row r="77">
      <c r="A77" s="82"/>
      <c r="B77" s="82"/>
      <c r="C77" s="83"/>
      <c r="D77" s="82"/>
      <c r="E77" s="83"/>
      <c r="F77" s="74"/>
      <c r="G77" s="74"/>
      <c r="H77" s="74"/>
      <c r="I77" s="11"/>
      <c r="J77" s="11"/>
      <c r="K77" s="11"/>
      <c r="L77" s="11"/>
      <c r="M77" s="11"/>
      <c r="N77" s="11"/>
      <c r="O77" s="11"/>
      <c r="P77" s="11"/>
      <c r="Q77" s="74"/>
      <c r="R77" s="74"/>
    </row>
    <row r="78">
      <c r="A78" s="82"/>
      <c r="B78" s="82"/>
      <c r="C78" s="83"/>
      <c r="D78" s="82"/>
      <c r="E78" s="83"/>
      <c r="F78" s="74"/>
      <c r="G78" s="74"/>
      <c r="H78" s="74"/>
      <c r="I78" s="11"/>
      <c r="J78" s="11"/>
      <c r="K78" s="11"/>
      <c r="L78" s="11"/>
      <c r="M78" s="11"/>
      <c r="N78" s="11"/>
      <c r="O78" s="11"/>
      <c r="P78" s="11"/>
      <c r="Q78" s="74"/>
      <c r="R78" s="74"/>
    </row>
    <row r="79">
      <c r="A79" s="82"/>
      <c r="B79" s="82"/>
      <c r="C79" s="83"/>
      <c r="D79" s="82"/>
      <c r="E79" s="83"/>
      <c r="F79" s="74"/>
      <c r="G79" s="74"/>
      <c r="H79" s="74"/>
      <c r="I79" s="11"/>
      <c r="J79" s="11"/>
      <c r="K79" s="11"/>
      <c r="L79" s="11"/>
      <c r="M79" s="11"/>
      <c r="N79" s="11"/>
      <c r="O79" s="11"/>
      <c r="P79" s="11"/>
      <c r="Q79" s="74"/>
      <c r="R79" s="74"/>
    </row>
    <row r="80">
      <c r="A80" s="82"/>
      <c r="B80" s="82"/>
      <c r="C80" s="83"/>
      <c r="D80" s="82"/>
      <c r="E80" s="83"/>
      <c r="F80" s="74"/>
      <c r="G80" s="74"/>
      <c r="H80" s="74"/>
      <c r="I80" s="11"/>
      <c r="J80" s="11"/>
      <c r="K80" s="11"/>
      <c r="L80" s="11"/>
      <c r="M80" s="11"/>
      <c r="N80" s="11"/>
      <c r="O80" s="11"/>
      <c r="P80" s="11"/>
      <c r="Q80" s="74"/>
      <c r="R80" s="74"/>
    </row>
    <row r="81">
      <c r="A81" s="82"/>
      <c r="B81" s="82"/>
      <c r="C81" s="83"/>
      <c r="D81" s="82"/>
      <c r="E81" s="83"/>
      <c r="F81" s="74"/>
      <c r="G81" s="74"/>
      <c r="H81" s="74"/>
      <c r="I81" s="11"/>
      <c r="J81" s="11"/>
      <c r="K81" s="11"/>
      <c r="L81" s="11"/>
      <c r="M81" s="11"/>
      <c r="N81" s="11"/>
      <c r="O81" s="11"/>
      <c r="P81" s="11"/>
      <c r="Q81" s="74"/>
      <c r="R81" s="74"/>
    </row>
    <row r="82">
      <c r="A82" s="82"/>
      <c r="B82" s="82"/>
      <c r="C82" s="83"/>
      <c r="D82" s="82"/>
      <c r="E82" s="83"/>
      <c r="F82" s="74"/>
      <c r="G82" s="74"/>
      <c r="H82" s="74"/>
      <c r="I82" s="11"/>
      <c r="J82" s="11"/>
      <c r="K82" s="11"/>
      <c r="L82" s="11"/>
      <c r="M82" s="11"/>
      <c r="N82" s="11"/>
      <c r="O82" s="11"/>
      <c r="P82" s="11"/>
      <c r="Q82" s="74"/>
      <c r="R82" s="74"/>
    </row>
    <row r="83">
      <c r="A83" s="82"/>
      <c r="B83" s="82"/>
      <c r="C83" s="83"/>
      <c r="D83" s="82"/>
      <c r="E83" s="83"/>
      <c r="F83" s="74"/>
      <c r="G83" s="74"/>
      <c r="H83" s="74"/>
      <c r="I83" s="11"/>
      <c r="J83" s="11"/>
      <c r="K83" s="11"/>
      <c r="L83" s="11"/>
      <c r="M83" s="11"/>
      <c r="N83" s="11"/>
      <c r="O83" s="11"/>
      <c r="P83" s="11"/>
      <c r="Q83" s="74"/>
      <c r="R83" s="74"/>
    </row>
    <row r="84">
      <c r="A84" s="82"/>
      <c r="B84" s="82"/>
      <c r="C84" s="83"/>
      <c r="D84" s="82"/>
      <c r="E84" s="83"/>
      <c r="F84" s="74"/>
      <c r="G84" s="74"/>
      <c r="H84" s="74"/>
      <c r="I84" s="11"/>
      <c r="J84" s="11"/>
      <c r="K84" s="11"/>
      <c r="L84" s="11"/>
      <c r="M84" s="11"/>
      <c r="N84" s="11"/>
      <c r="O84" s="11"/>
      <c r="P84" s="11"/>
      <c r="Q84" s="74"/>
      <c r="R84" s="74"/>
    </row>
    <row r="85">
      <c r="A85" s="82"/>
      <c r="B85" s="82"/>
      <c r="C85" s="83"/>
      <c r="D85" s="82"/>
      <c r="E85" s="83"/>
      <c r="F85" s="74"/>
      <c r="G85" s="74"/>
      <c r="H85" s="74"/>
      <c r="I85" s="11"/>
      <c r="J85" s="11"/>
      <c r="K85" s="11"/>
      <c r="L85" s="11"/>
      <c r="M85" s="11"/>
      <c r="N85" s="11"/>
      <c r="O85" s="11"/>
      <c r="P85" s="11"/>
      <c r="Q85" s="74"/>
      <c r="R85" s="74"/>
    </row>
    <row r="86">
      <c r="A86" s="82"/>
      <c r="B86" s="82"/>
      <c r="C86" s="83"/>
      <c r="D86" s="82"/>
      <c r="E86" s="83"/>
      <c r="F86" s="74"/>
      <c r="G86" s="74"/>
      <c r="H86" s="74"/>
      <c r="I86" s="11"/>
      <c r="J86" s="11"/>
      <c r="K86" s="11"/>
      <c r="L86" s="11"/>
      <c r="M86" s="11"/>
      <c r="N86" s="11"/>
      <c r="O86" s="11"/>
      <c r="P86" s="11"/>
      <c r="Q86" s="74"/>
      <c r="R86" s="74"/>
    </row>
    <row r="87">
      <c r="A87" s="82"/>
      <c r="B87" s="82"/>
      <c r="C87" s="83"/>
      <c r="D87" s="82"/>
      <c r="E87" s="83"/>
      <c r="F87" s="74"/>
      <c r="G87" s="74"/>
      <c r="H87" s="74"/>
      <c r="I87" s="11"/>
      <c r="J87" s="11"/>
      <c r="K87" s="11"/>
      <c r="L87" s="11"/>
      <c r="M87" s="11"/>
      <c r="N87" s="11"/>
      <c r="O87" s="11"/>
      <c r="P87" s="11"/>
      <c r="Q87" s="74"/>
      <c r="R87" s="74"/>
    </row>
    <row r="88">
      <c r="A88" s="82"/>
      <c r="B88" s="82"/>
      <c r="C88" s="83"/>
      <c r="D88" s="82"/>
      <c r="E88" s="83"/>
      <c r="F88" s="74"/>
      <c r="G88" s="74"/>
      <c r="H88" s="74"/>
      <c r="I88" s="11"/>
      <c r="J88" s="11"/>
      <c r="K88" s="11"/>
      <c r="L88" s="11"/>
      <c r="M88" s="11"/>
      <c r="N88" s="11"/>
      <c r="O88" s="11"/>
      <c r="P88" s="11"/>
      <c r="Q88" s="74"/>
      <c r="R88" s="74"/>
    </row>
    <row r="89">
      <c r="A89" s="82"/>
      <c r="B89" s="82"/>
      <c r="C89" s="83"/>
      <c r="D89" s="82"/>
      <c r="E89" s="83"/>
      <c r="F89" s="74"/>
      <c r="G89" s="74"/>
      <c r="H89" s="74"/>
      <c r="I89" s="11"/>
      <c r="J89" s="11"/>
      <c r="K89" s="11"/>
      <c r="L89" s="11"/>
      <c r="M89" s="11"/>
      <c r="N89" s="11"/>
      <c r="O89" s="11"/>
      <c r="P89" s="11"/>
      <c r="Q89" s="74"/>
      <c r="R89" s="74"/>
    </row>
    <row r="90">
      <c r="A90" s="82"/>
      <c r="B90" s="82"/>
      <c r="C90" s="83"/>
      <c r="D90" s="82"/>
      <c r="E90" s="83"/>
      <c r="F90" s="74"/>
      <c r="G90" s="74"/>
      <c r="H90" s="74"/>
      <c r="I90" s="11"/>
      <c r="J90" s="11"/>
      <c r="K90" s="11"/>
      <c r="L90" s="11"/>
      <c r="M90" s="11"/>
      <c r="N90" s="11"/>
      <c r="O90" s="11"/>
      <c r="P90" s="11"/>
      <c r="Q90" s="74"/>
      <c r="R90" s="74"/>
    </row>
    <row r="91">
      <c r="A91" s="82"/>
      <c r="B91" s="82"/>
      <c r="C91" s="83"/>
      <c r="D91" s="82"/>
      <c r="E91" s="83"/>
      <c r="F91" s="74"/>
      <c r="G91" s="74"/>
      <c r="H91" s="74"/>
      <c r="I91" s="11"/>
      <c r="J91" s="11"/>
      <c r="K91" s="11"/>
      <c r="L91" s="11"/>
      <c r="M91" s="11"/>
      <c r="N91" s="11"/>
      <c r="O91" s="11"/>
      <c r="P91" s="11"/>
      <c r="Q91" s="74"/>
      <c r="R91" s="74"/>
    </row>
    <row r="92">
      <c r="A92" s="82"/>
      <c r="B92" s="82"/>
      <c r="C92" s="83"/>
      <c r="D92" s="82"/>
      <c r="E92" s="83"/>
      <c r="F92" s="74"/>
      <c r="G92" s="74"/>
      <c r="H92" s="74"/>
      <c r="I92" s="11"/>
      <c r="J92" s="11"/>
      <c r="K92" s="11"/>
      <c r="L92" s="11"/>
      <c r="M92" s="11"/>
      <c r="N92" s="11"/>
      <c r="O92" s="11"/>
      <c r="P92" s="11"/>
      <c r="Q92" s="74"/>
      <c r="R92" s="74"/>
    </row>
    <row r="93">
      <c r="A93" s="82"/>
      <c r="B93" s="82"/>
      <c r="C93" s="83"/>
      <c r="D93" s="82"/>
      <c r="E93" s="83"/>
      <c r="F93" s="74"/>
      <c r="G93" s="74"/>
      <c r="H93" s="74"/>
      <c r="I93" s="11"/>
      <c r="J93" s="11"/>
      <c r="K93" s="11"/>
      <c r="L93" s="11"/>
      <c r="M93" s="11"/>
      <c r="N93" s="11"/>
      <c r="O93" s="11"/>
      <c r="P93" s="11"/>
      <c r="Q93" s="74"/>
      <c r="R93" s="74"/>
    </row>
    <row r="94">
      <c r="A94" s="82"/>
      <c r="B94" s="82"/>
      <c r="C94" s="83"/>
      <c r="D94" s="82"/>
      <c r="E94" s="83"/>
      <c r="F94" s="74"/>
      <c r="G94" s="74"/>
      <c r="H94" s="74"/>
      <c r="I94" s="11"/>
      <c r="J94" s="11"/>
      <c r="K94" s="11"/>
      <c r="L94" s="11"/>
      <c r="M94" s="11"/>
      <c r="N94" s="11"/>
      <c r="O94" s="11"/>
      <c r="P94" s="11"/>
      <c r="Q94" s="74"/>
      <c r="R94" s="74"/>
    </row>
    <row r="95">
      <c r="A95" s="82"/>
      <c r="B95" s="82"/>
      <c r="C95" s="83"/>
      <c r="D95" s="82"/>
      <c r="E95" s="83"/>
      <c r="F95" s="74"/>
      <c r="G95" s="74"/>
      <c r="H95" s="74"/>
      <c r="I95" s="11"/>
      <c r="J95" s="11"/>
      <c r="K95" s="11"/>
      <c r="L95" s="11"/>
      <c r="M95" s="11"/>
      <c r="N95" s="11"/>
      <c r="O95" s="11"/>
      <c r="P95" s="11"/>
      <c r="Q95" s="74"/>
      <c r="R95" s="74"/>
    </row>
    <row r="96">
      <c r="A96" s="82"/>
      <c r="B96" s="82"/>
      <c r="C96" s="83"/>
      <c r="D96" s="82"/>
      <c r="E96" s="83"/>
      <c r="F96" s="74"/>
      <c r="G96" s="74"/>
      <c r="H96" s="74"/>
      <c r="I96" s="11"/>
      <c r="J96" s="11"/>
      <c r="K96" s="11"/>
      <c r="L96" s="11"/>
      <c r="M96" s="11"/>
      <c r="N96" s="11"/>
      <c r="O96" s="11"/>
      <c r="P96" s="11"/>
      <c r="Q96" s="74"/>
      <c r="R96" s="74"/>
    </row>
    <row r="97">
      <c r="A97" s="82"/>
      <c r="B97" s="82"/>
      <c r="C97" s="83"/>
      <c r="D97" s="82"/>
      <c r="E97" s="83"/>
      <c r="F97" s="74"/>
      <c r="G97" s="74"/>
      <c r="H97" s="74"/>
      <c r="I97" s="11"/>
      <c r="J97" s="11"/>
      <c r="K97" s="11"/>
      <c r="L97" s="11"/>
      <c r="M97" s="11"/>
      <c r="N97" s="11"/>
      <c r="O97" s="11"/>
      <c r="P97" s="11"/>
      <c r="Q97" s="74"/>
      <c r="R97" s="74"/>
    </row>
    <row r="98">
      <c r="A98" s="82"/>
      <c r="B98" s="82"/>
      <c r="C98" s="83"/>
      <c r="D98" s="82"/>
      <c r="E98" s="83"/>
      <c r="F98" s="74"/>
      <c r="G98" s="74"/>
      <c r="H98" s="74"/>
      <c r="I98" s="11"/>
      <c r="J98" s="11"/>
      <c r="K98" s="11"/>
      <c r="L98" s="11"/>
      <c r="M98" s="11"/>
      <c r="N98" s="11"/>
      <c r="O98" s="11"/>
      <c r="P98" s="11"/>
      <c r="Q98" s="74"/>
      <c r="R98" s="74"/>
    </row>
    <row r="99">
      <c r="A99" s="82"/>
      <c r="B99" s="82"/>
      <c r="C99" s="83"/>
      <c r="D99" s="82"/>
      <c r="E99" s="83"/>
      <c r="F99" s="74"/>
      <c r="G99" s="74"/>
      <c r="H99" s="74"/>
      <c r="I99" s="11"/>
      <c r="J99" s="11"/>
      <c r="K99" s="11"/>
      <c r="L99" s="11"/>
      <c r="M99" s="11"/>
      <c r="N99" s="11"/>
      <c r="O99" s="11"/>
      <c r="P99" s="11"/>
      <c r="Q99" s="74"/>
      <c r="R99" s="74"/>
    </row>
    <row r="100">
      <c r="A100" s="82"/>
      <c r="B100" s="82"/>
      <c r="C100" s="83"/>
      <c r="D100" s="82"/>
      <c r="E100" s="83"/>
      <c r="F100" s="74"/>
      <c r="G100" s="74"/>
      <c r="H100" s="74"/>
      <c r="I100" s="11"/>
      <c r="J100" s="11"/>
      <c r="K100" s="11"/>
      <c r="L100" s="11"/>
      <c r="M100" s="11"/>
      <c r="N100" s="11"/>
      <c r="O100" s="11"/>
      <c r="P100" s="11"/>
      <c r="Q100" s="74"/>
      <c r="R100" s="74"/>
    </row>
    <row r="101">
      <c r="A101" s="82"/>
      <c r="B101" s="82"/>
      <c r="C101" s="83"/>
      <c r="D101" s="82"/>
      <c r="E101" s="83"/>
      <c r="F101" s="74"/>
      <c r="G101" s="74"/>
      <c r="H101" s="74"/>
      <c r="I101" s="11"/>
      <c r="J101" s="11"/>
      <c r="K101" s="11"/>
      <c r="L101" s="11"/>
      <c r="M101" s="11"/>
      <c r="N101" s="11"/>
      <c r="O101" s="11"/>
      <c r="P101" s="11"/>
      <c r="Q101" s="74"/>
      <c r="R101" s="74"/>
    </row>
    <row r="102">
      <c r="A102" s="82"/>
      <c r="B102" s="82"/>
      <c r="C102" s="83"/>
      <c r="D102" s="82"/>
      <c r="E102" s="83"/>
      <c r="F102" s="74"/>
      <c r="G102" s="74"/>
      <c r="H102" s="74"/>
      <c r="I102" s="11"/>
      <c r="J102" s="11"/>
      <c r="K102" s="11"/>
      <c r="L102" s="11"/>
      <c r="M102" s="11"/>
      <c r="N102" s="11"/>
      <c r="O102" s="11"/>
      <c r="P102" s="11"/>
      <c r="Q102" s="74"/>
      <c r="R102" s="74"/>
    </row>
    <row r="103">
      <c r="A103" s="82"/>
      <c r="B103" s="82"/>
      <c r="C103" s="83"/>
      <c r="D103" s="82"/>
      <c r="E103" s="83"/>
      <c r="F103" s="74"/>
      <c r="G103" s="74"/>
      <c r="H103" s="74"/>
      <c r="I103" s="11"/>
      <c r="J103" s="11"/>
      <c r="K103" s="11"/>
      <c r="L103" s="11"/>
      <c r="M103" s="11"/>
      <c r="N103" s="11"/>
      <c r="O103" s="11"/>
      <c r="P103" s="11"/>
      <c r="Q103" s="74"/>
      <c r="R103" s="74"/>
    </row>
    <row r="104">
      <c r="A104" s="82"/>
      <c r="B104" s="82"/>
      <c r="C104" s="83"/>
      <c r="D104" s="82"/>
      <c r="E104" s="83"/>
      <c r="F104" s="74"/>
      <c r="G104" s="74"/>
      <c r="H104" s="74"/>
      <c r="I104" s="11"/>
      <c r="J104" s="11"/>
      <c r="K104" s="11"/>
      <c r="L104" s="11"/>
      <c r="M104" s="11"/>
      <c r="N104" s="11"/>
      <c r="O104" s="11"/>
      <c r="P104" s="11"/>
      <c r="Q104" s="74"/>
      <c r="R104" s="74"/>
    </row>
    <row r="105">
      <c r="A105" s="82"/>
      <c r="B105" s="82"/>
      <c r="C105" s="83"/>
      <c r="D105" s="82"/>
      <c r="E105" s="83"/>
      <c r="F105" s="74"/>
      <c r="G105" s="74"/>
      <c r="H105" s="74"/>
      <c r="I105" s="11"/>
      <c r="J105" s="11"/>
      <c r="K105" s="11"/>
      <c r="L105" s="11"/>
      <c r="M105" s="11"/>
      <c r="N105" s="11"/>
      <c r="O105" s="11"/>
      <c r="P105" s="11"/>
      <c r="Q105" s="74"/>
      <c r="R105" s="74"/>
    </row>
    <row r="106">
      <c r="A106" s="82"/>
      <c r="B106" s="82"/>
      <c r="C106" s="83"/>
      <c r="D106" s="82"/>
      <c r="E106" s="83"/>
      <c r="F106" s="74"/>
      <c r="G106" s="74"/>
      <c r="H106" s="74"/>
      <c r="I106" s="11"/>
      <c r="J106" s="11"/>
      <c r="K106" s="11"/>
      <c r="L106" s="11"/>
      <c r="M106" s="11"/>
      <c r="N106" s="11"/>
      <c r="O106" s="11"/>
      <c r="P106" s="11"/>
      <c r="Q106" s="74"/>
      <c r="R106" s="74"/>
    </row>
    <row r="107">
      <c r="A107" s="82"/>
      <c r="B107" s="82"/>
      <c r="C107" s="83"/>
      <c r="D107" s="82"/>
      <c r="E107" s="83"/>
      <c r="F107" s="74"/>
      <c r="G107" s="74"/>
      <c r="H107" s="74"/>
      <c r="I107" s="11"/>
      <c r="J107" s="11"/>
      <c r="K107" s="11"/>
      <c r="L107" s="11"/>
      <c r="M107" s="11"/>
      <c r="N107" s="11"/>
      <c r="O107" s="11"/>
      <c r="P107" s="11"/>
      <c r="Q107" s="74"/>
      <c r="R107" s="74"/>
    </row>
    <row r="108">
      <c r="A108" s="82"/>
      <c r="B108" s="82"/>
      <c r="C108" s="83"/>
      <c r="D108" s="82"/>
      <c r="E108" s="83"/>
      <c r="F108" s="74"/>
      <c r="G108" s="74"/>
      <c r="H108" s="74"/>
      <c r="I108" s="11"/>
      <c r="J108" s="11"/>
      <c r="K108" s="11"/>
      <c r="L108" s="11"/>
      <c r="M108" s="11"/>
      <c r="N108" s="11"/>
      <c r="O108" s="11"/>
      <c r="P108" s="11"/>
      <c r="Q108" s="74"/>
      <c r="R108" s="74"/>
    </row>
    <row r="109">
      <c r="A109" s="82"/>
      <c r="B109" s="82"/>
      <c r="C109" s="83"/>
      <c r="D109" s="82"/>
      <c r="E109" s="83"/>
      <c r="F109" s="74"/>
      <c r="G109" s="74"/>
      <c r="H109" s="74"/>
      <c r="I109" s="11"/>
      <c r="J109" s="11"/>
      <c r="K109" s="11"/>
      <c r="L109" s="11"/>
      <c r="M109" s="11"/>
      <c r="N109" s="11"/>
      <c r="O109" s="11"/>
      <c r="P109" s="11"/>
      <c r="Q109" s="74"/>
      <c r="R109" s="74"/>
    </row>
    <row r="110">
      <c r="A110" s="82"/>
      <c r="B110" s="82"/>
      <c r="C110" s="83"/>
      <c r="D110" s="82"/>
      <c r="E110" s="83"/>
      <c r="F110" s="74"/>
      <c r="G110" s="74"/>
      <c r="H110" s="74"/>
      <c r="I110" s="11"/>
      <c r="J110" s="11"/>
      <c r="K110" s="11"/>
      <c r="L110" s="11"/>
      <c r="M110" s="11"/>
      <c r="N110" s="11"/>
      <c r="O110" s="11"/>
      <c r="P110" s="11"/>
      <c r="Q110" s="74"/>
      <c r="R110" s="74"/>
    </row>
    <row r="111">
      <c r="A111" s="82"/>
      <c r="B111" s="82"/>
      <c r="C111" s="83"/>
      <c r="D111" s="82"/>
      <c r="E111" s="83"/>
      <c r="F111" s="74"/>
      <c r="G111" s="74"/>
      <c r="H111" s="74"/>
      <c r="I111" s="11"/>
      <c r="J111" s="11"/>
      <c r="K111" s="11"/>
      <c r="L111" s="11"/>
      <c r="M111" s="11"/>
      <c r="N111" s="11"/>
      <c r="O111" s="11"/>
      <c r="P111" s="11"/>
      <c r="Q111" s="74"/>
      <c r="R111" s="74"/>
    </row>
    <row r="112">
      <c r="A112" s="82"/>
      <c r="B112" s="82"/>
      <c r="C112" s="83"/>
      <c r="D112" s="82"/>
      <c r="E112" s="83"/>
      <c r="F112" s="74"/>
      <c r="G112" s="74"/>
      <c r="H112" s="74"/>
      <c r="I112" s="11"/>
      <c r="J112" s="11"/>
      <c r="K112" s="11"/>
      <c r="L112" s="11"/>
      <c r="M112" s="11"/>
      <c r="N112" s="11"/>
      <c r="O112" s="11"/>
      <c r="P112" s="11"/>
      <c r="Q112" s="74"/>
      <c r="R112" s="74"/>
    </row>
    <row r="113">
      <c r="A113" s="82"/>
      <c r="B113" s="82"/>
      <c r="C113" s="83"/>
      <c r="D113" s="82"/>
      <c r="E113" s="83"/>
      <c r="F113" s="74"/>
      <c r="G113" s="74"/>
      <c r="H113" s="74"/>
      <c r="I113" s="11"/>
      <c r="J113" s="11"/>
      <c r="K113" s="11"/>
      <c r="L113" s="11"/>
      <c r="M113" s="11"/>
      <c r="N113" s="11"/>
      <c r="O113" s="11"/>
      <c r="P113" s="11"/>
      <c r="Q113" s="74"/>
      <c r="R113" s="74"/>
    </row>
    <row r="114">
      <c r="A114" s="82"/>
      <c r="B114" s="82"/>
      <c r="C114" s="83"/>
      <c r="D114" s="82"/>
      <c r="E114" s="83"/>
      <c r="F114" s="74"/>
      <c r="G114" s="74"/>
      <c r="H114" s="74"/>
      <c r="I114" s="11"/>
      <c r="J114" s="11"/>
      <c r="K114" s="11"/>
      <c r="L114" s="11"/>
      <c r="M114" s="11"/>
      <c r="N114" s="11"/>
      <c r="O114" s="11"/>
      <c r="P114" s="11"/>
      <c r="Q114" s="74"/>
      <c r="R114" s="74"/>
    </row>
    <row r="115">
      <c r="A115" s="82"/>
      <c r="B115" s="82"/>
      <c r="C115" s="83"/>
      <c r="D115" s="82"/>
      <c r="E115" s="83"/>
      <c r="F115" s="74"/>
      <c r="G115" s="74"/>
      <c r="H115" s="74"/>
      <c r="I115" s="11"/>
      <c r="J115" s="11"/>
      <c r="K115" s="11"/>
      <c r="L115" s="11"/>
      <c r="M115" s="11"/>
      <c r="N115" s="11"/>
      <c r="O115" s="11"/>
      <c r="P115" s="11"/>
      <c r="Q115" s="74"/>
      <c r="R115" s="74"/>
    </row>
    <row r="116">
      <c r="A116" s="82"/>
      <c r="B116" s="82"/>
      <c r="C116" s="83"/>
      <c r="D116" s="82"/>
      <c r="E116" s="83"/>
      <c r="F116" s="74"/>
      <c r="G116" s="74"/>
      <c r="H116" s="74"/>
      <c r="I116" s="11"/>
      <c r="J116" s="11"/>
      <c r="K116" s="11"/>
      <c r="L116" s="11"/>
      <c r="M116" s="11"/>
      <c r="N116" s="11"/>
      <c r="O116" s="11"/>
      <c r="P116" s="11"/>
      <c r="Q116" s="74"/>
      <c r="R116" s="74"/>
    </row>
    <row r="117">
      <c r="A117" s="82"/>
      <c r="B117" s="82"/>
      <c r="C117" s="83"/>
      <c r="D117" s="82"/>
      <c r="E117" s="83"/>
      <c r="F117" s="74"/>
      <c r="G117" s="74"/>
      <c r="H117" s="74"/>
      <c r="I117" s="11"/>
      <c r="J117" s="11"/>
      <c r="K117" s="11"/>
      <c r="L117" s="11"/>
      <c r="M117" s="11"/>
      <c r="N117" s="11"/>
      <c r="O117" s="11"/>
      <c r="P117" s="11"/>
      <c r="Q117" s="74"/>
      <c r="R117" s="74"/>
    </row>
    <row r="118">
      <c r="A118" s="82"/>
      <c r="B118" s="82"/>
      <c r="C118" s="83"/>
      <c r="D118" s="82"/>
      <c r="E118" s="83"/>
      <c r="F118" s="74"/>
      <c r="G118" s="74"/>
      <c r="H118" s="74"/>
      <c r="I118" s="11"/>
      <c r="J118" s="11"/>
      <c r="K118" s="11"/>
      <c r="L118" s="11"/>
      <c r="M118" s="11"/>
      <c r="N118" s="11"/>
      <c r="O118" s="11"/>
      <c r="P118" s="11"/>
      <c r="Q118" s="74"/>
      <c r="R118" s="74"/>
    </row>
    <row r="119">
      <c r="A119" s="82"/>
      <c r="B119" s="82"/>
      <c r="C119" s="83"/>
      <c r="D119" s="82"/>
      <c r="E119" s="83"/>
      <c r="F119" s="74"/>
      <c r="G119" s="74"/>
      <c r="H119" s="74"/>
      <c r="I119" s="11"/>
      <c r="J119" s="11"/>
      <c r="K119" s="11"/>
      <c r="L119" s="11"/>
      <c r="M119" s="11"/>
      <c r="N119" s="11"/>
      <c r="O119" s="11"/>
      <c r="P119" s="11"/>
      <c r="Q119" s="74"/>
      <c r="R119" s="74"/>
    </row>
    <row r="120">
      <c r="A120" s="82"/>
      <c r="B120" s="82"/>
      <c r="C120" s="83"/>
      <c r="D120" s="82"/>
      <c r="E120" s="83"/>
      <c r="F120" s="74"/>
      <c r="G120" s="74"/>
      <c r="H120" s="74"/>
      <c r="I120" s="11"/>
      <c r="J120" s="11"/>
      <c r="K120" s="11"/>
      <c r="L120" s="11"/>
      <c r="M120" s="11"/>
      <c r="N120" s="11"/>
      <c r="O120" s="11"/>
      <c r="P120" s="11"/>
      <c r="Q120" s="74"/>
      <c r="R120" s="74"/>
    </row>
    <row r="121">
      <c r="A121" s="82"/>
      <c r="B121" s="82"/>
      <c r="C121" s="83"/>
      <c r="D121" s="82"/>
      <c r="E121" s="83"/>
      <c r="F121" s="74"/>
      <c r="G121" s="74"/>
      <c r="H121" s="74"/>
      <c r="I121" s="11"/>
      <c r="J121" s="11"/>
      <c r="K121" s="11"/>
      <c r="L121" s="11"/>
      <c r="M121" s="11"/>
      <c r="N121" s="11"/>
      <c r="O121" s="11"/>
      <c r="P121" s="11"/>
      <c r="Q121" s="74"/>
      <c r="R121" s="74"/>
    </row>
    <row r="122">
      <c r="A122" s="82"/>
      <c r="B122" s="82"/>
      <c r="C122" s="83"/>
      <c r="D122" s="82"/>
      <c r="E122" s="83"/>
      <c r="F122" s="74"/>
      <c r="G122" s="74"/>
      <c r="H122" s="74"/>
      <c r="I122" s="11"/>
      <c r="J122" s="11"/>
      <c r="K122" s="11"/>
      <c r="L122" s="11"/>
      <c r="M122" s="11"/>
      <c r="N122" s="11"/>
      <c r="O122" s="11"/>
      <c r="P122" s="11"/>
      <c r="Q122" s="74"/>
      <c r="R122" s="74"/>
    </row>
    <row r="123">
      <c r="A123" s="82"/>
      <c r="B123" s="82"/>
      <c r="C123" s="83"/>
      <c r="D123" s="82"/>
      <c r="E123" s="83"/>
      <c r="F123" s="74"/>
      <c r="G123" s="74"/>
      <c r="H123" s="74"/>
      <c r="I123" s="11"/>
      <c r="J123" s="11"/>
      <c r="K123" s="11"/>
      <c r="L123" s="11"/>
      <c r="M123" s="11"/>
      <c r="N123" s="11"/>
      <c r="O123" s="11"/>
      <c r="P123" s="11"/>
      <c r="Q123" s="74"/>
      <c r="R123" s="74"/>
    </row>
    <row r="124">
      <c r="A124" s="82"/>
      <c r="B124" s="82"/>
      <c r="C124" s="83"/>
      <c r="D124" s="82"/>
      <c r="E124" s="83"/>
      <c r="F124" s="74"/>
      <c r="G124" s="74"/>
      <c r="H124" s="74"/>
      <c r="I124" s="11"/>
      <c r="J124" s="11"/>
      <c r="K124" s="11"/>
      <c r="L124" s="11"/>
      <c r="M124" s="11"/>
      <c r="N124" s="11"/>
      <c r="O124" s="11"/>
      <c r="P124" s="11"/>
      <c r="Q124" s="74"/>
      <c r="R124" s="74"/>
    </row>
    <row r="125">
      <c r="A125" s="82"/>
      <c r="B125" s="82"/>
      <c r="C125" s="83"/>
      <c r="D125" s="82"/>
      <c r="E125" s="83"/>
      <c r="F125" s="74"/>
      <c r="G125" s="74"/>
      <c r="H125" s="74"/>
      <c r="I125" s="11"/>
      <c r="J125" s="11"/>
      <c r="K125" s="11"/>
      <c r="L125" s="11"/>
      <c r="M125" s="11"/>
      <c r="N125" s="11"/>
      <c r="O125" s="11"/>
      <c r="P125" s="11"/>
      <c r="Q125" s="74"/>
      <c r="R125" s="74"/>
    </row>
    <row r="126">
      <c r="A126" s="82"/>
      <c r="B126" s="82"/>
      <c r="C126" s="83"/>
      <c r="D126" s="82"/>
      <c r="E126" s="83"/>
      <c r="F126" s="74"/>
      <c r="G126" s="74"/>
      <c r="H126" s="74"/>
      <c r="I126" s="11"/>
      <c r="J126" s="11"/>
      <c r="K126" s="11"/>
      <c r="L126" s="11"/>
      <c r="M126" s="11"/>
      <c r="N126" s="11"/>
      <c r="O126" s="11"/>
      <c r="P126" s="11"/>
      <c r="Q126" s="74"/>
      <c r="R126" s="74"/>
    </row>
    <row r="127">
      <c r="A127" s="82"/>
      <c r="B127" s="82"/>
      <c r="C127" s="83"/>
      <c r="D127" s="82"/>
      <c r="E127" s="83"/>
      <c r="F127" s="74"/>
      <c r="G127" s="74"/>
      <c r="H127" s="74"/>
      <c r="I127" s="11"/>
      <c r="J127" s="11"/>
      <c r="K127" s="11"/>
      <c r="L127" s="11"/>
      <c r="M127" s="11"/>
      <c r="N127" s="11"/>
      <c r="O127" s="11"/>
      <c r="P127" s="11"/>
      <c r="Q127" s="74"/>
      <c r="R127" s="74"/>
    </row>
    <row r="128">
      <c r="A128" s="82"/>
      <c r="B128" s="82"/>
      <c r="C128" s="83"/>
      <c r="D128" s="82"/>
      <c r="E128" s="83"/>
      <c r="F128" s="74"/>
      <c r="G128" s="74"/>
      <c r="H128" s="74"/>
      <c r="I128" s="11"/>
      <c r="J128" s="11"/>
      <c r="K128" s="11"/>
      <c r="L128" s="11"/>
      <c r="M128" s="11"/>
      <c r="N128" s="11"/>
      <c r="O128" s="11"/>
      <c r="P128" s="11"/>
      <c r="Q128" s="74"/>
      <c r="R128" s="74"/>
    </row>
    <row r="129">
      <c r="A129" s="82"/>
      <c r="B129" s="82"/>
      <c r="C129" s="83"/>
      <c r="D129" s="82"/>
      <c r="E129" s="83"/>
      <c r="F129" s="74"/>
      <c r="G129" s="74"/>
      <c r="H129" s="74"/>
      <c r="I129" s="11"/>
      <c r="J129" s="11"/>
      <c r="K129" s="11"/>
      <c r="L129" s="11"/>
      <c r="M129" s="11"/>
      <c r="N129" s="11"/>
      <c r="O129" s="11"/>
      <c r="P129" s="11"/>
      <c r="Q129" s="74"/>
      <c r="R129" s="74"/>
    </row>
    <row r="130">
      <c r="A130" s="82"/>
      <c r="B130" s="82"/>
      <c r="C130" s="83"/>
      <c r="D130" s="82"/>
      <c r="E130" s="83"/>
      <c r="F130" s="74"/>
      <c r="G130" s="74"/>
      <c r="H130" s="74"/>
      <c r="I130" s="11"/>
      <c r="J130" s="11"/>
      <c r="K130" s="11"/>
      <c r="L130" s="11"/>
      <c r="M130" s="11"/>
      <c r="N130" s="11"/>
      <c r="O130" s="11"/>
      <c r="P130" s="11"/>
      <c r="Q130" s="74"/>
      <c r="R130" s="74"/>
    </row>
    <row r="131">
      <c r="A131" s="82"/>
      <c r="B131" s="82"/>
      <c r="C131" s="83"/>
      <c r="D131" s="82"/>
      <c r="E131" s="83"/>
      <c r="F131" s="74"/>
      <c r="G131" s="74"/>
      <c r="H131" s="74"/>
      <c r="I131" s="11"/>
      <c r="J131" s="11"/>
      <c r="K131" s="11"/>
      <c r="L131" s="11"/>
      <c r="M131" s="11"/>
      <c r="N131" s="11"/>
      <c r="O131" s="11"/>
      <c r="P131" s="11"/>
      <c r="Q131" s="74"/>
      <c r="R131" s="74"/>
    </row>
    <row r="132">
      <c r="A132" s="82"/>
      <c r="B132" s="82"/>
      <c r="C132" s="83"/>
      <c r="D132" s="82"/>
      <c r="E132" s="83"/>
      <c r="F132" s="74"/>
      <c r="G132" s="74"/>
      <c r="H132" s="74"/>
      <c r="I132" s="11"/>
      <c r="J132" s="11"/>
      <c r="K132" s="11"/>
      <c r="L132" s="11"/>
      <c r="M132" s="11"/>
      <c r="N132" s="11"/>
      <c r="O132" s="11"/>
      <c r="P132" s="11"/>
      <c r="Q132" s="74"/>
      <c r="R132" s="74"/>
    </row>
    <row r="133">
      <c r="A133" s="82"/>
      <c r="B133" s="82"/>
      <c r="C133" s="83"/>
      <c r="D133" s="82"/>
      <c r="E133" s="83"/>
      <c r="F133" s="74"/>
      <c r="G133" s="74"/>
      <c r="H133" s="74"/>
      <c r="I133" s="11"/>
      <c r="J133" s="11"/>
      <c r="K133" s="11"/>
      <c r="L133" s="11"/>
      <c r="M133" s="11"/>
      <c r="N133" s="11"/>
      <c r="O133" s="11"/>
      <c r="P133" s="11"/>
      <c r="Q133" s="74"/>
      <c r="R133" s="74"/>
    </row>
    <row r="134">
      <c r="A134" s="82"/>
      <c r="B134" s="82"/>
      <c r="C134" s="83"/>
      <c r="D134" s="82"/>
      <c r="E134" s="83"/>
      <c r="F134" s="74"/>
      <c r="G134" s="74"/>
      <c r="H134" s="74"/>
      <c r="I134" s="11"/>
      <c r="J134" s="11"/>
      <c r="K134" s="11"/>
      <c r="L134" s="11"/>
      <c r="M134" s="11"/>
      <c r="N134" s="11"/>
      <c r="O134" s="11"/>
      <c r="P134" s="11"/>
      <c r="Q134" s="74"/>
      <c r="R134" s="74"/>
    </row>
    <row r="135">
      <c r="A135" s="82"/>
      <c r="B135" s="82"/>
      <c r="C135" s="83"/>
      <c r="D135" s="82"/>
      <c r="E135" s="83"/>
      <c r="F135" s="74"/>
      <c r="G135" s="74"/>
      <c r="H135" s="74"/>
      <c r="I135" s="11"/>
      <c r="J135" s="11"/>
      <c r="K135" s="11"/>
      <c r="L135" s="11"/>
      <c r="M135" s="11"/>
      <c r="N135" s="11"/>
      <c r="O135" s="11"/>
      <c r="P135" s="11"/>
      <c r="Q135" s="74"/>
      <c r="R135" s="74"/>
    </row>
    <row r="136">
      <c r="A136" s="82"/>
      <c r="B136" s="82"/>
      <c r="C136" s="83"/>
      <c r="D136" s="82"/>
      <c r="E136" s="83"/>
      <c r="F136" s="74"/>
      <c r="G136" s="74"/>
      <c r="H136" s="74"/>
      <c r="I136" s="11"/>
      <c r="J136" s="11"/>
      <c r="K136" s="11"/>
      <c r="L136" s="11"/>
      <c r="M136" s="11"/>
      <c r="N136" s="11"/>
      <c r="O136" s="11"/>
      <c r="P136" s="11"/>
      <c r="Q136" s="74"/>
      <c r="R136" s="74"/>
    </row>
    <row r="137">
      <c r="A137" s="82"/>
      <c r="B137" s="82"/>
      <c r="C137" s="83"/>
      <c r="D137" s="82"/>
      <c r="E137" s="83"/>
      <c r="F137" s="74"/>
      <c r="G137" s="74"/>
      <c r="H137" s="74"/>
      <c r="I137" s="11"/>
      <c r="J137" s="11"/>
      <c r="K137" s="11"/>
      <c r="L137" s="11"/>
      <c r="M137" s="11"/>
      <c r="N137" s="11"/>
      <c r="O137" s="11"/>
      <c r="P137" s="11"/>
      <c r="Q137" s="74"/>
      <c r="R137" s="74"/>
    </row>
    <row r="138">
      <c r="A138" s="82"/>
      <c r="B138" s="82"/>
      <c r="C138" s="83"/>
      <c r="D138" s="82"/>
      <c r="E138" s="83"/>
      <c r="F138" s="74"/>
      <c r="G138" s="74"/>
      <c r="H138" s="74"/>
      <c r="I138" s="11"/>
      <c r="J138" s="11"/>
      <c r="K138" s="11"/>
      <c r="L138" s="11"/>
      <c r="M138" s="11"/>
      <c r="N138" s="11"/>
      <c r="O138" s="11"/>
      <c r="P138" s="11"/>
      <c r="Q138" s="74"/>
      <c r="R138" s="74"/>
    </row>
    <row r="139">
      <c r="A139" s="82"/>
      <c r="B139" s="82"/>
      <c r="C139" s="83"/>
      <c r="D139" s="82"/>
      <c r="E139" s="83"/>
      <c r="F139" s="74"/>
      <c r="G139" s="74"/>
      <c r="H139" s="74"/>
      <c r="I139" s="11"/>
      <c r="J139" s="11"/>
      <c r="K139" s="11"/>
      <c r="L139" s="11"/>
      <c r="M139" s="11"/>
      <c r="N139" s="11"/>
      <c r="O139" s="11"/>
      <c r="P139" s="11"/>
      <c r="Q139" s="74"/>
      <c r="R139" s="74"/>
    </row>
    <row r="140">
      <c r="A140" s="82"/>
      <c r="B140" s="82"/>
      <c r="C140" s="83"/>
      <c r="D140" s="82"/>
      <c r="E140" s="83"/>
      <c r="F140" s="74"/>
      <c r="G140" s="74"/>
      <c r="H140" s="74"/>
      <c r="I140" s="11"/>
      <c r="J140" s="11"/>
      <c r="K140" s="11"/>
      <c r="L140" s="11"/>
      <c r="M140" s="11"/>
      <c r="N140" s="11"/>
      <c r="O140" s="11"/>
      <c r="P140" s="11"/>
      <c r="Q140" s="74"/>
      <c r="R140" s="74"/>
    </row>
    <row r="141">
      <c r="A141" s="82"/>
      <c r="B141" s="82"/>
      <c r="C141" s="83"/>
      <c r="D141" s="82"/>
      <c r="E141" s="83"/>
      <c r="F141" s="74"/>
      <c r="G141" s="74"/>
      <c r="H141" s="74"/>
      <c r="I141" s="11"/>
      <c r="J141" s="11"/>
      <c r="K141" s="11"/>
      <c r="L141" s="11"/>
      <c r="M141" s="11"/>
      <c r="N141" s="11"/>
      <c r="O141" s="11"/>
      <c r="P141" s="11"/>
      <c r="Q141" s="74"/>
      <c r="R141" s="74"/>
    </row>
    <row r="142">
      <c r="A142" s="82"/>
      <c r="B142" s="82"/>
      <c r="C142" s="83"/>
      <c r="D142" s="82"/>
      <c r="E142" s="83"/>
      <c r="F142" s="74"/>
      <c r="G142" s="74"/>
      <c r="H142" s="74"/>
      <c r="I142" s="11"/>
      <c r="J142" s="11"/>
      <c r="K142" s="11"/>
      <c r="L142" s="11"/>
      <c r="M142" s="11"/>
      <c r="N142" s="11"/>
      <c r="O142" s="11"/>
      <c r="P142" s="11"/>
      <c r="Q142" s="74"/>
      <c r="R142" s="74"/>
    </row>
    <row r="143">
      <c r="A143" s="82"/>
      <c r="B143" s="82"/>
      <c r="C143" s="83"/>
      <c r="D143" s="82"/>
      <c r="E143" s="83"/>
      <c r="F143" s="74"/>
      <c r="G143" s="74"/>
      <c r="H143" s="74"/>
      <c r="I143" s="11"/>
      <c r="J143" s="11"/>
      <c r="K143" s="11"/>
      <c r="L143" s="11"/>
      <c r="M143" s="11"/>
      <c r="N143" s="11"/>
      <c r="O143" s="11"/>
      <c r="P143" s="11"/>
      <c r="Q143" s="74"/>
      <c r="R143" s="74"/>
    </row>
    <row r="144">
      <c r="A144" s="82"/>
      <c r="B144" s="82"/>
      <c r="C144" s="83"/>
      <c r="D144" s="82"/>
      <c r="E144" s="83"/>
      <c r="F144" s="74"/>
      <c r="G144" s="74"/>
      <c r="H144" s="74"/>
      <c r="I144" s="11"/>
      <c r="J144" s="11"/>
      <c r="K144" s="11"/>
      <c r="L144" s="11"/>
      <c r="M144" s="11"/>
      <c r="N144" s="11"/>
      <c r="O144" s="11"/>
      <c r="P144" s="11"/>
      <c r="Q144" s="74"/>
      <c r="R144" s="74"/>
    </row>
    <row r="145">
      <c r="A145" s="82"/>
      <c r="B145" s="82"/>
      <c r="C145" s="83"/>
      <c r="D145" s="82"/>
      <c r="E145" s="83"/>
      <c r="F145" s="74"/>
      <c r="G145" s="74"/>
      <c r="H145" s="74"/>
      <c r="I145" s="11"/>
      <c r="J145" s="11"/>
      <c r="K145" s="11"/>
      <c r="L145" s="11"/>
      <c r="M145" s="11"/>
      <c r="N145" s="11"/>
      <c r="O145" s="11"/>
      <c r="P145" s="11"/>
      <c r="Q145" s="74"/>
      <c r="R145" s="74"/>
    </row>
    <row r="146">
      <c r="A146" s="82"/>
      <c r="B146" s="82"/>
      <c r="C146" s="83"/>
      <c r="D146" s="82"/>
      <c r="E146" s="83"/>
      <c r="F146" s="74"/>
      <c r="G146" s="74"/>
      <c r="H146" s="74"/>
      <c r="I146" s="11"/>
      <c r="J146" s="11"/>
      <c r="K146" s="11"/>
      <c r="L146" s="11"/>
      <c r="M146" s="11"/>
      <c r="N146" s="11"/>
      <c r="O146" s="11"/>
      <c r="P146" s="11"/>
      <c r="Q146" s="74"/>
      <c r="R146" s="74"/>
    </row>
    <row r="147">
      <c r="A147" s="82"/>
      <c r="B147" s="82"/>
      <c r="C147" s="83"/>
      <c r="D147" s="82"/>
      <c r="E147" s="83"/>
      <c r="F147" s="74"/>
      <c r="G147" s="74"/>
      <c r="H147" s="74"/>
      <c r="I147" s="11"/>
      <c r="J147" s="11"/>
      <c r="K147" s="11"/>
      <c r="L147" s="11"/>
      <c r="M147" s="11"/>
      <c r="N147" s="11"/>
      <c r="O147" s="11"/>
      <c r="P147" s="11"/>
      <c r="Q147" s="74"/>
      <c r="R147" s="74"/>
    </row>
    <row r="148">
      <c r="A148" s="82"/>
      <c r="B148" s="82"/>
      <c r="C148" s="83"/>
      <c r="D148" s="82"/>
      <c r="E148" s="83"/>
      <c r="F148" s="74"/>
      <c r="G148" s="74"/>
      <c r="H148" s="74"/>
      <c r="I148" s="11"/>
      <c r="J148" s="11"/>
      <c r="K148" s="11"/>
      <c r="L148" s="11"/>
      <c r="M148" s="11"/>
      <c r="N148" s="11"/>
      <c r="O148" s="11"/>
      <c r="P148" s="11"/>
      <c r="Q148" s="74"/>
      <c r="R148" s="74"/>
    </row>
    <row r="149">
      <c r="A149" s="82"/>
      <c r="B149" s="82"/>
      <c r="C149" s="83"/>
      <c r="D149" s="82"/>
      <c r="E149" s="83"/>
      <c r="F149" s="74"/>
      <c r="G149" s="74"/>
      <c r="H149" s="74"/>
      <c r="I149" s="11"/>
      <c r="J149" s="11"/>
      <c r="K149" s="11"/>
      <c r="L149" s="11"/>
      <c r="M149" s="11"/>
      <c r="N149" s="11"/>
      <c r="O149" s="11"/>
      <c r="P149" s="11"/>
      <c r="Q149" s="74"/>
      <c r="R149" s="74"/>
    </row>
    <row r="150">
      <c r="A150" s="82"/>
      <c r="B150" s="82"/>
      <c r="C150" s="83"/>
      <c r="D150" s="82"/>
      <c r="E150" s="83"/>
      <c r="F150" s="74"/>
      <c r="G150" s="74"/>
      <c r="H150" s="74"/>
      <c r="I150" s="11"/>
      <c r="J150" s="11"/>
      <c r="K150" s="11"/>
      <c r="L150" s="11"/>
      <c r="M150" s="11"/>
      <c r="N150" s="11"/>
      <c r="O150" s="11"/>
      <c r="P150" s="11"/>
      <c r="Q150" s="74"/>
      <c r="R150" s="74"/>
    </row>
    <row r="151">
      <c r="A151" s="82"/>
      <c r="B151" s="82"/>
      <c r="C151" s="83"/>
      <c r="D151" s="82"/>
      <c r="E151" s="83"/>
      <c r="F151" s="74"/>
      <c r="G151" s="74"/>
      <c r="H151" s="74"/>
      <c r="I151" s="11"/>
      <c r="J151" s="11"/>
      <c r="K151" s="11"/>
      <c r="L151" s="11"/>
      <c r="M151" s="11"/>
      <c r="N151" s="11"/>
      <c r="O151" s="11"/>
      <c r="P151" s="11"/>
      <c r="Q151" s="74"/>
      <c r="R151" s="74"/>
    </row>
    <row r="152">
      <c r="A152" s="82"/>
      <c r="B152" s="82"/>
      <c r="C152" s="83"/>
      <c r="D152" s="82"/>
      <c r="E152" s="83"/>
      <c r="F152" s="74"/>
      <c r="G152" s="74"/>
      <c r="H152" s="74"/>
      <c r="I152" s="11"/>
      <c r="J152" s="11"/>
      <c r="K152" s="11"/>
      <c r="L152" s="11"/>
      <c r="M152" s="11"/>
      <c r="N152" s="11"/>
      <c r="O152" s="11"/>
      <c r="P152" s="11"/>
      <c r="Q152" s="74"/>
      <c r="R152" s="74"/>
    </row>
    <row r="153">
      <c r="A153" s="82"/>
      <c r="B153" s="82"/>
      <c r="C153" s="83"/>
      <c r="D153" s="82"/>
      <c r="E153" s="83"/>
      <c r="F153" s="74"/>
      <c r="G153" s="74"/>
      <c r="H153" s="74"/>
      <c r="I153" s="11"/>
      <c r="J153" s="11"/>
      <c r="K153" s="11"/>
      <c r="L153" s="11"/>
      <c r="M153" s="11"/>
      <c r="N153" s="11"/>
      <c r="O153" s="11"/>
      <c r="P153" s="11"/>
      <c r="Q153" s="74"/>
      <c r="R153" s="74"/>
    </row>
    <row r="154">
      <c r="A154" s="82"/>
      <c r="B154" s="82"/>
      <c r="C154" s="83"/>
      <c r="D154" s="82"/>
      <c r="E154" s="83"/>
      <c r="F154" s="74"/>
      <c r="G154" s="74"/>
      <c r="H154" s="74"/>
      <c r="I154" s="11"/>
      <c r="J154" s="11"/>
      <c r="K154" s="11"/>
      <c r="L154" s="11"/>
      <c r="M154" s="11"/>
      <c r="N154" s="11"/>
      <c r="O154" s="11"/>
      <c r="P154" s="11"/>
      <c r="Q154" s="74"/>
      <c r="R154" s="74"/>
    </row>
    <row r="155">
      <c r="A155" s="82"/>
      <c r="B155" s="82"/>
      <c r="C155" s="83"/>
      <c r="D155" s="82"/>
      <c r="E155" s="83"/>
      <c r="F155" s="74"/>
      <c r="G155" s="74"/>
      <c r="H155" s="74"/>
      <c r="I155" s="11"/>
      <c r="J155" s="11"/>
      <c r="K155" s="11"/>
      <c r="L155" s="11"/>
      <c r="M155" s="11"/>
      <c r="N155" s="11"/>
      <c r="O155" s="11"/>
      <c r="P155" s="11"/>
      <c r="Q155" s="74"/>
      <c r="R155" s="74"/>
    </row>
    <row r="156">
      <c r="A156" s="82"/>
      <c r="B156" s="82"/>
      <c r="C156" s="83"/>
      <c r="D156" s="82"/>
      <c r="E156" s="83"/>
      <c r="F156" s="74"/>
      <c r="G156" s="74"/>
      <c r="H156" s="74"/>
      <c r="I156" s="11"/>
      <c r="J156" s="11"/>
      <c r="K156" s="11"/>
      <c r="L156" s="11"/>
      <c r="M156" s="11"/>
      <c r="N156" s="11"/>
      <c r="O156" s="11"/>
      <c r="P156" s="11"/>
      <c r="Q156" s="74"/>
      <c r="R156" s="74"/>
    </row>
    <row r="157">
      <c r="A157" s="82"/>
      <c r="B157" s="82"/>
      <c r="C157" s="83"/>
      <c r="D157" s="82"/>
      <c r="E157" s="83"/>
      <c r="F157" s="74"/>
      <c r="G157" s="74"/>
      <c r="H157" s="74"/>
      <c r="I157" s="11"/>
      <c r="J157" s="11"/>
      <c r="K157" s="11"/>
      <c r="L157" s="11"/>
      <c r="M157" s="11"/>
      <c r="N157" s="11"/>
      <c r="O157" s="11"/>
      <c r="P157" s="11"/>
      <c r="Q157" s="74"/>
      <c r="R157" s="74"/>
    </row>
    <row r="158">
      <c r="A158" s="82"/>
      <c r="B158" s="82"/>
      <c r="C158" s="83"/>
      <c r="D158" s="82"/>
      <c r="E158" s="83"/>
      <c r="F158" s="74"/>
      <c r="G158" s="74"/>
      <c r="H158" s="74"/>
      <c r="I158" s="11"/>
      <c r="J158" s="11"/>
      <c r="K158" s="11"/>
      <c r="L158" s="11"/>
      <c r="M158" s="11"/>
      <c r="N158" s="11"/>
      <c r="O158" s="11"/>
      <c r="P158" s="11"/>
      <c r="Q158" s="74"/>
      <c r="R158" s="74"/>
    </row>
    <row r="159">
      <c r="A159" s="82"/>
      <c r="B159" s="82"/>
      <c r="C159" s="83"/>
      <c r="D159" s="82"/>
      <c r="E159" s="83"/>
      <c r="F159" s="74"/>
      <c r="G159" s="74"/>
      <c r="H159" s="74"/>
      <c r="I159" s="11"/>
      <c r="J159" s="11"/>
      <c r="K159" s="11"/>
      <c r="L159" s="11"/>
      <c r="M159" s="11"/>
      <c r="N159" s="11"/>
      <c r="O159" s="11"/>
      <c r="P159" s="11"/>
      <c r="Q159" s="74"/>
      <c r="R159" s="74"/>
    </row>
    <row r="160">
      <c r="A160" s="82"/>
      <c r="B160" s="82"/>
      <c r="C160" s="83"/>
      <c r="D160" s="82"/>
      <c r="E160" s="83"/>
      <c r="F160" s="74"/>
      <c r="G160" s="74"/>
      <c r="H160" s="74"/>
      <c r="I160" s="11"/>
      <c r="J160" s="11"/>
      <c r="K160" s="11"/>
      <c r="L160" s="11"/>
      <c r="M160" s="11"/>
      <c r="N160" s="11"/>
      <c r="O160" s="11"/>
      <c r="P160" s="11"/>
      <c r="Q160" s="74"/>
      <c r="R160" s="74"/>
    </row>
    <row r="161">
      <c r="A161" s="82"/>
      <c r="B161" s="82"/>
      <c r="C161" s="83"/>
      <c r="D161" s="82"/>
      <c r="E161" s="83"/>
      <c r="F161" s="74"/>
      <c r="G161" s="74"/>
      <c r="H161" s="74"/>
      <c r="I161" s="11"/>
      <c r="J161" s="11"/>
      <c r="K161" s="11"/>
      <c r="L161" s="11"/>
      <c r="M161" s="11"/>
      <c r="N161" s="11"/>
      <c r="O161" s="11"/>
      <c r="P161" s="11"/>
      <c r="Q161" s="74"/>
      <c r="R161" s="74"/>
    </row>
    <row r="162">
      <c r="A162" s="82"/>
      <c r="B162" s="82"/>
      <c r="C162" s="83"/>
      <c r="D162" s="82"/>
      <c r="E162" s="83"/>
      <c r="F162" s="74"/>
      <c r="G162" s="74"/>
      <c r="H162" s="74"/>
      <c r="I162" s="11"/>
      <c r="J162" s="11"/>
      <c r="K162" s="11"/>
      <c r="L162" s="11"/>
      <c r="M162" s="11"/>
      <c r="N162" s="11"/>
      <c r="O162" s="11"/>
      <c r="P162" s="11"/>
      <c r="Q162" s="74"/>
      <c r="R162" s="74"/>
    </row>
    <row r="163">
      <c r="A163" s="82"/>
      <c r="B163" s="82"/>
      <c r="C163" s="83"/>
      <c r="D163" s="82"/>
      <c r="E163" s="83"/>
      <c r="F163" s="74"/>
      <c r="G163" s="74"/>
      <c r="H163" s="74"/>
      <c r="I163" s="11"/>
      <c r="J163" s="11"/>
      <c r="K163" s="11"/>
      <c r="L163" s="11"/>
      <c r="M163" s="11"/>
      <c r="N163" s="11"/>
      <c r="O163" s="11"/>
      <c r="P163" s="11"/>
      <c r="Q163" s="74"/>
      <c r="R163" s="74"/>
    </row>
    <row r="164">
      <c r="A164" s="82"/>
      <c r="B164" s="82"/>
      <c r="C164" s="83"/>
      <c r="D164" s="82"/>
      <c r="E164" s="83"/>
      <c r="F164" s="74"/>
      <c r="G164" s="74"/>
      <c r="H164" s="74"/>
      <c r="I164" s="11"/>
      <c r="J164" s="11"/>
      <c r="K164" s="11"/>
      <c r="L164" s="11"/>
      <c r="M164" s="11"/>
      <c r="N164" s="11"/>
      <c r="O164" s="11"/>
      <c r="P164" s="11"/>
      <c r="Q164" s="74"/>
      <c r="R164" s="74"/>
    </row>
    <row r="165">
      <c r="A165" s="82"/>
      <c r="B165" s="82"/>
      <c r="C165" s="83"/>
      <c r="D165" s="82"/>
      <c r="E165" s="83"/>
      <c r="F165" s="74"/>
      <c r="G165" s="74"/>
      <c r="H165" s="74"/>
      <c r="I165" s="11"/>
      <c r="J165" s="11"/>
      <c r="K165" s="11"/>
      <c r="L165" s="11"/>
      <c r="M165" s="11"/>
      <c r="N165" s="11"/>
      <c r="O165" s="11"/>
      <c r="P165" s="11"/>
      <c r="Q165" s="74"/>
      <c r="R165" s="74"/>
    </row>
    <row r="166">
      <c r="A166" s="82"/>
      <c r="B166" s="82"/>
      <c r="C166" s="83"/>
      <c r="D166" s="82"/>
      <c r="E166" s="83"/>
      <c r="F166" s="74"/>
      <c r="G166" s="74"/>
      <c r="H166" s="74"/>
      <c r="I166" s="11"/>
      <c r="J166" s="11"/>
      <c r="K166" s="11"/>
      <c r="L166" s="11"/>
      <c r="M166" s="11"/>
      <c r="N166" s="11"/>
      <c r="O166" s="11"/>
      <c r="P166" s="11"/>
      <c r="Q166" s="74"/>
      <c r="R166" s="74"/>
    </row>
    <row r="167">
      <c r="A167" s="82"/>
      <c r="B167" s="82"/>
      <c r="C167" s="83"/>
      <c r="D167" s="82"/>
      <c r="E167" s="83"/>
      <c r="F167" s="74"/>
      <c r="G167" s="74"/>
      <c r="H167" s="74"/>
      <c r="I167" s="11"/>
      <c r="J167" s="11"/>
      <c r="K167" s="11"/>
      <c r="L167" s="11"/>
      <c r="M167" s="11"/>
      <c r="N167" s="11"/>
      <c r="O167" s="11"/>
      <c r="P167" s="11"/>
      <c r="Q167" s="74"/>
      <c r="R167" s="74"/>
    </row>
    <row r="168">
      <c r="A168" s="82"/>
      <c r="B168" s="82"/>
      <c r="C168" s="83"/>
      <c r="D168" s="82"/>
      <c r="E168" s="83"/>
      <c r="F168" s="74"/>
      <c r="G168" s="74"/>
      <c r="H168" s="74"/>
      <c r="I168" s="11"/>
      <c r="J168" s="11"/>
      <c r="K168" s="11"/>
      <c r="L168" s="11"/>
      <c r="M168" s="11"/>
      <c r="N168" s="11"/>
      <c r="O168" s="11"/>
      <c r="P168" s="11"/>
      <c r="Q168" s="74"/>
      <c r="R168" s="74"/>
    </row>
    <row r="169">
      <c r="A169" s="82"/>
      <c r="B169" s="82"/>
      <c r="C169" s="83"/>
      <c r="D169" s="82"/>
      <c r="E169" s="83"/>
      <c r="F169" s="74"/>
      <c r="G169" s="74"/>
      <c r="H169" s="74"/>
      <c r="I169" s="11"/>
      <c r="J169" s="11"/>
      <c r="K169" s="11"/>
      <c r="L169" s="11"/>
      <c r="M169" s="11"/>
      <c r="N169" s="11"/>
      <c r="O169" s="11"/>
      <c r="P169" s="11"/>
      <c r="Q169" s="74"/>
      <c r="R169" s="74"/>
    </row>
    <row r="170">
      <c r="A170" s="82"/>
      <c r="B170" s="82"/>
      <c r="C170" s="83"/>
      <c r="D170" s="82"/>
      <c r="E170" s="83"/>
      <c r="F170" s="74"/>
      <c r="G170" s="74"/>
      <c r="H170" s="74"/>
      <c r="I170" s="11"/>
      <c r="J170" s="11"/>
      <c r="K170" s="11"/>
      <c r="L170" s="11"/>
      <c r="M170" s="11"/>
      <c r="N170" s="11"/>
      <c r="O170" s="11"/>
      <c r="P170" s="11"/>
      <c r="Q170" s="74"/>
      <c r="R170" s="74"/>
    </row>
    <row r="171">
      <c r="A171" s="82"/>
      <c r="B171" s="82"/>
      <c r="C171" s="83"/>
      <c r="D171" s="82"/>
      <c r="E171" s="83"/>
      <c r="F171" s="74"/>
      <c r="G171" s="74"/>
      <c r="H171" s="74"/>
      <c r="I171" s="11"/>
      <c r="J171" s="11"/>
      <c r="K171" s="11"/>
      <c r="L171" s="11"/>
      <c r="M171" s="11"/>
      <c r="N171" s="11"/>
      <c r="O171" s="11"/>
      <c r="P171" s="11"/>
      <c r="Q171" s="74"/>
      <c r="R171" s="74"/>
    </row>
    <row r="172">
      <c r="A172" s="82"/>
      <c r="B172" s="82"/>
      <c r="C172" s="83"/>
      <c r="D172" s="82"/>
      <c r="E172" s="83"/>
      <c r="F172" s="74"/>
      <c r="G172" s="74"/>
      <c r="H172" s="74"/>
      <c r="I172" s="11"/>
      <c r="J172" s="11"/>
      <c r="K172" s="11"/>
      <c r="L172" s="11"/>
      <c r="M172" s="11"/>
      <c r="N172" s="11"/>
      <c r="O172" s="11"/>
      <c r="P172" s="11"/>
      <c r="Q172" s="74"/>
      <c r="R172" s="74"/>
    </row>
    <row r="173">
      <c r="A173" s="82"/>
      <c r="B173" s="82"/>
      <c r="C173" s="83"/>
      <c r="D173" s="82"/>
      <c r="E173" s="83"/>
      <c r="F173" s="74"/>
      <c r="G173" s="74"/>
      <c r="H173" s="74"/>
      <c r="I173" s="11"/>
      <c r="J173" s="11"/>
      <c r="K173" s="11"/>
      <c r="L173" s="11"/>
      <c r="M173" s="11"/>
      <c r="N173" s="11"/>
      <c r="O173" s="11"/>
      <c r="P173" s="11"/>
      <c r="Q173" s="74"/>
      <c r="R173" s="74"/>
    </row>
    <row r="174">
      <c r="A174" s="82"/>
      <c r="B174" s="82"/>
      <c r="C174" s="83"/>
      <c r="D174" s="82"/>
      <c r="E174" s="83"/>
      <c r="F174" s="74"/>
      <c r="G174" s="74"/>
      <c r="H174" s="74"/>
      <c r="I174" s="11"/>
      <c r="J174" s="11"/>
      <c r="K174" s="11"/>
      <c r="L174" s="11"/>
      <c r="M174" s="11"/>
      <c r="N174" s="11"/>
      <c r="O174" s="11"/>
      <c r="P174" s="11"/>
      <c r="Q174" s="74"/>
      <c r="R174" s="74"/>
    </row>
    <row r="175">
      <c r="A175" s="82"/>
      <c r="B175" s="82"/>
      <c r="C175" s="83"/>
      <c r="D175" s="82"/>
      <c r="E175" s="83"/>
      <c r="F175" s="74"/>
      <c r="G175" s="74"/>
      <c r="H175" s="74"/>
      <c r="I175" s="11"/>
      <c r="J175" s="11"/>
      <c r="K175" s="11"/>
      <c r="L175" s="11"/>
      <c r="M175" s="11"/>
      <c r="N175" s="11"/>
      <c r="O175" s="11"/>
      <c r="P175" s="11"/>
      <c r="Q175" s="74"/>
      <c r="R175" s="74"/>
    </row>
    <row r="176">
      <c r="A176" s="82"/>
      <c r="B176" s="82"/>
      <c r="C176" s="83"/>
      <c r="D176" s="82"/>
      <c r="E176" s="83"/>
      <c r="F176" s="74"/>
      <c r="G176" s="74"/>
      <c r="H176" s="74"/>
      <c r="I176" s="11"/>
      <c r="J176" s="11"/>
      <c r="K176" s="11"/>
      <c r="L176" s="11"/>
      <c r="M176" s="11"/>
      <c r="N176" s="11"/>
      <c r="O176" s="11"/>
      <c r="P176" s="11"/>
      <c r="Q176" s="74"/>
      <c r="R176" s="74"/>
    </row>
    <row r="177">
      <c r="A177" s="82"/>
      <c r="B177" s="82"/>
      <c r="C177" s="83"/>
      <c r="D177" s="82"/>
      <c r="E177" s="83"/>
      <c r="F177" s="74"/>
      <c r="G177" s="74"/>
      <c r="H177" s="74"/>
      <c r="I177" s="11"/>
      <c r="J177" s="11"/>
      <c r="K177" s="11"/>
      <c r="L177" s="11"/>
      <c r="M177" s="11"/>
      <c r="N177" s="11"/>
      <c r="O177" s="11"/>
      <c r="P177" s="11"/>
      <c r="Q177" s="74"/>
      <c r="R177" s="74"/>
    </row>
    <row r="178">
      <c r="A178" s="82"/>
      <c r="B178" s="82"/>
      <c r="C178" s="83"/>
      <c r="D178" s="82"/>
      <c r="E178" s="83"/>
      <c r="F178" s="74"/>
      <c r="G178" s="74"/>
      <c r="H178" s="74"/>
      <c r="I178" s="11"/>
      <c r="J178" s="11"/>
      <c r="K178" s="11"/>
      <c r="L178" s="11"/>
      <c r="M178" s="11"/>
      <c r="N178" s="11"/>
      <c r="O178" s="11"/>
      <c r="P178" s="11"/>
      <c r="Q178" s="74"/>
      <c r="R178" s="74"/>
    </row>
    <row r="179">
      <c r="A179" s="82"/>
      <c r="B179" s="82"/>
      <c r="C179" s="83"/>
      <c r="D179" s="82"/>
      <c r="E179" s="83"/>
      <c r="F179" s="74"/>
      <c r="G179" s="74"/>
      <c r="H179" s="74"/>
      <c r="I179" s="11"/>
      <c r="J179" s="11"/>
      <c r="K179" s="11"/>
      <c r="L179" s="11"/>
      <c r="M179" s="11"/>
      <c r="N179" s="11"/>
      <c r="O179" s="11"/>
      <c r="P179" s="11"/>
      <c r="Q179" s="74"/>
      <c r="R179" s="74"/>
    </row>
    <row r="180">
      <c r="A180" s="82"/>
      <c r="B180" s="82"/>
      <c r="C180" s="83"/>
      <c r="D180" s="82"/>
      <c r="E180" s="83"/>
      <c r="F180" s="74"/>
      <c r="G180" s="74"/>
      <c r="H180" s="74"/>
      <c r="I180" s="11"/>
      <c r="J180" s="11"/>
      <c r="K180" s="11"/>
      <c r="L180" s="11"/>
      <c r="M180" s="11"/>
      <c r="N180" s="11"/>
      <c r="O180" s="11"/>
      <c r="P180" s="11"/>
      <c r="Q180" s="74"/>
      <c r="R180" s="74"/>
    </row>
    <row r="181">
      <c r="A181" s="82"/>
      <c r="B181" s="82"/>
      <c r="C181" s="83"/>
      <c r="D181" s="82"/>
      <c r="E181" s="83"/>
      <c r="F181" s="74"/>
      <c r="G181" s="74"/>
      <c r="H181" s="74"/>
      <c r="I181" s="11"/>
      <c r="J181" s="11"/>
      <c r="K181" s="11"/>
      <c r="L181" s="11"/>
      <c r="M181" s="11"/>
      <c r="N181" s="11"/>
      <c r="O181" s="11"/>
      <c r="P181" s="11"/>
      <c r="Q181" s="74"/>
      <c r="R181" s="74"/>
    </row>
    <row r="182">
      <c r="A182" s="82"/>
      <c r="B182" s="82"/>
      <c r="C182" s="83"/>
      <c r="D182" s="82"/>
      <c r="E182" s="83"/>
      <c r="F182" s="74"/>
      <c r="G182" s="74"/>
      <c r="H182" s="74"/>
      <c r="I182" s="11"/>
      <c r="J182" s="11"/>
      <c r="K182" s="11"/>
      <c r="L182" s="11"/>
      <c r="M182" s="11"/>
      <c r="N182" s="11"/>
      <c r="O182" s="11"/>
      <c r="P182" s="11"/>
      <c r="Q182" s="74"/>
      <c r="R182" s="74"/>
    </row>
    <row r="183">
      <c r="A183" s="82"/>
      <c r="B183" s="82"/>
      <c r="C183" s="83"/>
      <c r="D183" s="82"/>
      <c r="E183" s="83"/>
      <c r="F183" s="74"/>
      <c r="G183" s="74"/>
      <c r="H183" s="74"/>
      <c r="I183" s="11"/>
      <c r="J183" s="11"/>
      <c r="K183" s="11"/>
      <c r="L183" s="11"/>
      <c r="M183" s="11"/>
      <c r="N183" s="11"/>
      <c r="O183" s="11"/>
      <c r="P183" s="11"/>
      <c r="Q183" s="74"/>
      <c r="R183" s="74"/>
    </row>
    <row r="184">
      <c r="A184" s="82"/>
      <c r="B184" s="82"/>
      <c r="C184" s="83"/>
      <c r="D184" s="82"/>
      <c r="E184" s="83"/>
      <c r="F184" s="74"/>
      <c r="G184" s="74"/>
      <c r="H184" s="74"/>
      <c r="I184" s="11"/>
      <c r="J184" s="11"/>
      <c r="K184" s="11"/>
      <c r="L184" s="11"/>
      <c r="M184" s="11"/>
      <c r="N184" s="11"/>
      <c r="O184" s="11"/>
      <c r="P184" s="11"/>
      <c r="Q184" s="74"/>
      <c r="R184" s="74"/>
    </row>
    <row r="185">
      <c r="A185" s="82"/>
      <c r="B185" s="82"/>
      <c r="C185" s="83"/>
      <c r="D185" s="82"/>
      <c r="E185" s="83"/>
      <c r="F185" s="74"/>
      <c r="G185" s="74"/>
      <c r="H185" s="74"/>
      <c r="I185" s="11"/>
      <c r="J185" s="11"/>
      <c r="K185" s="11"/>
      <c r="L185" s="11"/>
      <c r="M185" s="11"/>
      <c r="N185" s="11"/>
      <c r="O185" s="11"/>
      <c r="P185" s="11"/>
      <c r="Q185" s="74"/>
      <c r="R185" s="74"/>
    </row>
    <row r="186">
      <c r="A186" s="82"/>
      <c r="B186" s="82"/>
      <c r="C186" s="83"/>
      <c r="D186" s="82"/>
      <c r="E186" s="83"/>
      <c r="F186" s="74"/>
      <c r="G186" s="74"/>
      <c r="H186" s="74"/>
      <c r="I186" s="11"/>
      <c r="J186" s="11"/>
      <c r="K186" s="11"/>
      <c r="L186" s="11"/>
      <c r="M186" s="11"/>
      <c r="N186" s="11"/>
      <c r="O186" s="11"/>
      <c r="P186" s="11"/>
      <c r="Q186" s="74"/>
      <c r="R186" s="74"/>
    </row>
    <row r="187">
      <c r="A187" s="82"/>
      <c r="B187" s="82"/>
      <c r="C187" s="83"/>
      <c r="D187" s="82"/>
      <c r="E187" s="83"/>
      <c r="F187" s="74"/>
      <c r="G187" s="74"/>
      <c r="H187" s="74"/>
      <c r="I187" s="11"/>
      <c r="J187" s="11"/>
      <c r="K187" s="11"/>
      <c r="L187" s="11"/>
      <c r="M187" s="11"/>
      <c r="N187" s="11"/>
      <c r="O187" s="11"/>
      <c r="P187" s="11"/>
      <c r="Q187" s="74"/>
      <c r="R187" s="74"/>
    </row>
    <row r="188">
      <c r="A188" s="82"/>
      <c r="B188" s="82"/>
      <c r="C188" s="83"/>
      <c r="D188" s="82"/>
      <c r="E188" s="83"/>
      <c r="F188" s="74"/>
      <c r="G188" s="74"/>
      <c r="H188" s="74"/>
      <c r="I188" s="11"/>
      <c r="J188" s="11"/>
      <c r="K188" s="11"/>
      <c r="L188" s="11"/>
      <c r="M188" s="11"/>
      <c r="N188" s="11"/>
      <c r="O188" s="11"/>
      <c r="P188" s="11"/>
      <c r="Q188" s="74"/>
      <c r="R188" s="74"/>
    </row>
    <row r="189">
      <c r="A189" s="82"/>
      <c r="B189" s="82"/>
      <c r="C189" s="83"/>
      <c r="D189" s="82"/>
      <c r="E189" s="83"/>
      <c r="F189" s="74"/>
      <c r="G189" s="74"/>
      <c r="H189" s="74"/>
      <c r="I189" s="11"/>
      <c r="J189" s="11"/>
      <c r="K189" s="11"/>
      <c r="L189" s="11"/>
      <c r="M189" s="11"/>
      <c r="N189" s="11"/>
      <c r="O189" s="11"/>
      <c r="P189" s="11"/>
      <c r="Q189" s="74"/>
      <c r="R189" s="74"/>
    </row>
    <row r="190">
      <c r="A190" s="82"/>
      <c r="B190" s="82"/>
      <c r="C190" s="83"/>
      <c r="D190" s="82"/>
      <c r="E190" s="83"/>
      <c r="F190" s="74"/>
      <c r="G190" s="74"/>
      <c r="H190" s="74"/>
      <c r="I190" s="11"/>
      <c r="J190" s="11"/>
      <c r="K190" s="11"/>
      <c r="L190" s="11"/>
      <c r="M190" s="11"/>
      <c r="N190" s="11"/>
      <c r="O190" s="11"/>
      <c r="P190" s="11"/>
      <c r="Q190" s="74"/>
      <c r="R190" s="74"/>
    </row>
    <row r="191">
      <c r="A191" s="82"/>
      <c r="B191" s="82"/>
      <c r="C191" s="83"/>
      <c r="D191" s="82"/>
      <c r="E191" s="83"/>
      <c r="F191" s="74"/>
      <c r="G191" s="74"/>
      <c r="H191" s="74"/>
      <c r="I191" s="11"/>
      <c r="J191" s="11"/>
      <c r="K191" s="11"/>
      <c r="L191" s="11"/>
      <c r="M191" s="11"/>
      <c r="N191" s="11"/>
      <c r="O191" s="11"/>
      <c r="P191" s="11"/>
      <c r="Q191" s="74"/>
      <c r="R191" s="74"/>
    </row>
    <row r="192">
      <c r="A192" s="82"/>
      <c r="B192" s="82"/>
      <c r="C192" s="83"/>
      <c r="D192" s="82"/>
      <c r="E192" s="83"/>
      <c r="F192" s="74"/>
      <c r="G192" s="74"/>
      <c r="H192" s="74"/>
      <c r="I192" s="11"/>
      <c r="J192" s="11"/>
      <c r="K192" s="11"/>
      <c r="L192" s="11"/>
      <c r="M192" s="11"/>
      <c r="N192" s="11"/>
      <c r="O192" s="11"/>
      <c r="P192" s="11"/>
      <c r="Q192" s="74"/>
      <c r="R192" s="74"/>
    </row>
    <row r="193">
      <c r="A193" s="82"/>
      <c r="B193" s="82"/>
      <c r="C193" s="83"/>
      <c r="D193" s="82"/>
      <c r="E193" s="83"/>
      <c r="F193" s="74"/>
      <c r="G193" s="74"/>
      <c r="H193" s="74"/>
      <c r="I193" s="11"/>
      <c r="J193" s="11"/>
      <c r="K193" s="11"/>
      <c r="L193" s="11"/>
      <c r="M193" s="11"/>
      <c r="N193" s="11"/>
      <c r="O193" s="11"/>
      <c r="P193" s="11"/>
      <c r="Q193" s="74"/>
      <c r="R193" s="74"/>
    </row>
    <row r="194">
      <c r="A194" s="82"/>
      <c r="B194" s="82"/>
      <c r="C194" s="83"/>
      <c r="D194" s="82"/>
      <c r="E194" s="83"/>
      <c r="F194" s="74"/>
      <c r="G194" s="74"/>
      <c r="H194" s="74"/>
      <c r="I194" s="11"/>
      <c r="J194" s="11"/>
      <c r="K194" s="11"/>
      <c r="L194" s="11"/>
      <c r="M194" s="11"/>
      <c r="N194" s="11"/>
      <c r="O194" s="11"/>
      <c r="P194" s="11"/>
      <c r="Q194" s="74"/>
      <c r="R194" s="74"/>
    </row>
    <row r="195">
      <c r="A195" s="82"/>
      <c r="B195" s="82"/>
      <c r="C195" s="83"/>
      <c r="D195" s="82"/>
      <c r="E195" s="83"/>
      <c r="F195" s="74"/>
      <c r="G195" s="74"/>
      <c r="H195" s="74"/>
      <c r="I195" s="11"/>
      <c r="J195" s="11"/>
      <c r="K195" s="11"/>
      <c r="L195" s="11"/>
      <c r="M195" s="11"/>
      <c r="N195" s="11"/>
      <c r="O195" s="11"/>
      <c r="P195" s="11"/>
      <c r="Q195" s="74"/>
      <c r="R195" s="74"/>
    </row>
    <row r="196">
      <c r="A196" s="82"/>
      <c r="B196" s="82"/>
      <c r="C196" s="83"/>
      <c r="D196" s="82"/>
      <c r="E196" s="83"/>
      <c r="F196" s="74"/>
      <c r="G196" s="74"/>
      <c r="H196" s="74"/>
      <c r="I196" s="11"/>
      <c r="J196" s="11"/>
      <c r="K196" s="11"/>
      <c r="L196" s="11"/>
      <c r="M196" s="11"/>
      <c r="N196" s="11"/>
      <c r="O196" s="11"/>
      <c r="P196" s="11"/>
      <c r="Q196" s="74"/>
      <c r="R196" s="74"/>
    </row>
    <row r="197">
      <c r="A197" s="82"/>
      <c r="B197" s="82"/>
      <c r="C197" s="83"/>
      <c r="D197" s="82"/>
      <c r="E197" s="83"/>
      <c r="F197" s="74"/>
      <c r="G197" s="74"/>
      <c r="H197" s="74"/>
      <c r="I197" s="11"/>
      <c r="J197" s="11"/>
      <c r="K197" s="11"/>
      <c r="L197" s="11"/>
      <c r="M197" s="11"/>
      <c r="N197" s="11"/>
      <c r="O197" s="11"/>
      <c r="P197" s="11"/>
      <c r="Q197" s="74"/>
      <c r="R197" s="74"/>
    </row>
    <row r="198">
      <c r="A198" s="82"/>
      <c r="B198" s="82"/>
      <c r="C198" s="83"/>
      <c r="D198" s="82"/>
      <c r="E198" s="83"/>
      <c r="F198" s="74"/>
      <c r="G198" s="74"/>
      <c r="H198" s="74"/>
      <c r="I198" s="11"/>
      <c r="J198" s="11"/>
      <c r="K198" s="11"/>
      <c r="L198" s="11"/>
      <c r="M198" s="11"/>
      <c r="N198" s="11"/>
      <c r="O198" s="11"/>
      <c r="P198" s="11"/>
      <c r="Q198" s="74"/>
      <c r="R198" s="74"/>
    </row>
    <row r="199">
      <c r="A199" s="82"/>
      <c r="B199" s="82"/>
      <c r="C199" s="83"/>
      <c r="D199" s="82"/>
      <c r="E199" s="83"/>
      <c r="F199" s="74"/>
      <c r="G199" s="74"/>
      <c r="H199" s="74"/>
      <c r="I199" s="11"/>
      <c r="J199" s="11"/>
      <c r="K199" s="11"/>
      <c r="L199" s="11"/>
      <c r="M199" s="11"/>
      <c r="N199" s="11"/>
      <c r="O199" s="11"/>
      <c r="P199" s="11"/>
      <c r="Q199" s="74"/>
      <c r="R199" s="74"/>
    </row>
    <row r="200">
      <c r="A200" s="82"/>
      <c r="B200" s="82"/>
      <c r="C200" s="83"/>
      <c r="D200" s="82"/>
      <c r="E200" s="83"/>
      <c r="F200" s="74"/>
      <c r="G200" s="74"/>
      <c r="H200" s="74"/>
      <c r="I200" s="11"/>
      <c r="J200" s="11"/>
      <c r="K200" s="11"/>
      <c r="L200" s="11"/>
      <c r="M200" s="11"/>
      <c r="N200" s="11"/>
      <c r="O200" s="11"/>
      <c r="P200" s="11"/>
      <c r="Q200" s="74"/>
      <c r="R200" s="74"/>
    </row>
    <row r="201">
      <c r="A201" s="82"/>
      <c r="B201" s="82"/>
      <c r="C201" s="83"/>
      <c r="D201" s="82"/>
      <c r="E201" s="83"/>
      <c r="F201" s="74"/>
      <c r="G201" s="74"/>
      <c r="H201" s="74"/>
      <c r="I201" s="11"/>
      <c r="J201" s="11"/>
      <c r="K201" s="11"/>
      <c r="L201" s="11"/>
      <c r="M201" s="11"/>
      <c r="N201" s="11"/>
      <c r="O201" s="11"/>
      <c r="P201" s="11"/>
      <c r="Q201" s="74"/>
      <c r="R201" s="74"/>
    </row>
    <row r="202">
      <c r="A202" s="82"/>
      <c r="B202" s="82"/>
      <c r="C202" s="83"/>
      <c r="D202" s="82"/>
      <c r="E202" s="83"/>
      <c r="F202" s="74"/>
      <c r="G202" s="74"/>
      <c r="H202" s="74"/>
      <c r="I202" s="11"/>
      <c r="J202" s="11"/>
      <c r="K202" s="11"/>
      <c r="L202" s="11"/>
      <c r="M202" s="11"/>
      <c r="N202" s="11"/>
      <c r="O202" s="11"/>
      <c r="P202" s="11"/>
      <c r="Q202" s="74"/>
      <c r="R202" s="74"/>
    </row>
    <row r="203">
      <c r="A203" s="82"/>
      <c r="B203" s="82"/>
      <c r="C203" s="83"/>
      <c r="D203" s="82"/>
      <c r="E203" s="83"/>
      <c r="F203" s="74"/>
      <c r="G203" s="74"/>
      <c r="H203" s="74"/>
      <c r="I203" s="11"/>
      <c r="J203" s="11"/>
      <c r="K203" s="11"/>
      <c r="L203" s="11"/>
      <c r="M203" s="11"/>
      <c r="N203" s="11"/>
      <c r="O203" s="11"/>
      <c r="P203" s="11"/>
      <c r="Q203" s="74"/>
      <c r="R203" s="74"/>
    </row>
    <row r="204">
      <c r="A204" s="82"/>
      <c r="B204" s="82"/>
      <c r="C204" s="83"/>
      <c r="D204" s="82"/>
      <c r="E204" s="83"/>
      <c r="F204" s="74"/>
      <c r="G204" s="74"/>
      <c r="H204" s="74"/>
      <c r="I204" s="11"/>
      <c r="J204" s="11"/>
      <c r="K204" s="11"/>
      <c r="L204" s="11"/>
      <c r="M204" s="11"/>
      <c r="N204" s="11"/>
      <c r="O204" s="11"/>
      <c r="P204" s="11"/>
      <c r="Q204" s="74"/>
      <c r="R204" s="74"/>
    </row>
    <row r="205">
      <c r="A205" s="82"/>
      <c r="B205" s="82"/>
      <c r="C205" s="83"/>
      <c r="D205" s="82"/>
      <c r="E205" s="83"/>
      <c r="F205" s="74"/>
      <c r="G205" s="74"/>
      <c r="H205" s="74"/>
      <c r="I205" s="11"/>
      <c r="J205" s="11"/>
      <c r="K205" s="11"/>
      <c r="L205" s="11"/>
      <c r="M205" s="11"/>
      <c r="N205" s="11"/>
      <c r="O205" s="11"/>
      <c r="P205" s="11"/>
      <c r="Q205" s="74"/>
      <c r="R205" s="74"/>
    </row>
    <row r="206">
      <c r="A206" s="82"/>
      <c r="B206" s="82"/>
      <c r="C206" s="83"/>
      <c r="D206" s="82"/>
      <c r="E206" s="83"/>
      <c r="F206" s="74"/>
      <c r="G206" s="74"/>
      <c r="H206" s="74"/>
      <c r="I206" s="11"/>
      <c r="J206" s="11"/>
      <c r="K206" s="11"/>
      <c r="L206" s="11"/>
      <c r="M206" s="11"/>
      <c r="N206" s="11"/>
      <c r="O206" s="11"/>
      <c r="P206" s="11"/>
      <c r="Q206" s="74"/>
      <c r="R206" s="74"/>
    </row>
    <row r="207">
      <c r="A207" s="82"/>
      <c r="B207" s="82"/>
      <c r="C207" s="83"/>
      <c r="D207" s="82"/>
      <c r="E207" s="83"/>
      <c r="F207" s="74"/>
      <c r="G207" s="74"/>
      <c r="H207" s="74"/>
      <c r="I207" s="11"/>
      <c r="J207" s="11"/>
      <c r="K207" s="11"/>
      <c r="L207" s="11"/>
      <c r="M207" s="11"/>
      <c r="N207" s="11"/>
      <c r="O207" s="11"/>
      <c r="P207" s="11"/>
      <c r="Q207" s="74"/>
      <c r="R207" s="74"/>
    </row>
    <row r="208">
      <c r="A208" s="82"/>
      <c r="B208" s="82"/>
      <c r="C208" s="83"/>
      <c r="D208" s="82"/>
      <c r="E208" s="83"/>
      <c r="F208" s="74"/>
      <c r="G208" s="74"/>
      <c r="H208" s="74"/>
      <c r="I208" s="11"/>
      <c r="J208" s="11"/>
      <c r="K208" s="11"/>
      <c r="L208" s="11"/>
      <c r="M208" s="11"/>
      <c r="N208" s="11"/>
      <c r="O208" s="11"/>
      <c r="P208" s="11"/>
      <c r="Q208" s="74"/>
      <c r="R208" s="74"/>
    </row>
    <row r="209">
      <c r="A209" s="82"/>
      <c r="B209" s="82"/>
      <c r="C209" s="83"/>
      <c r="D209" s="82"/>
      <c r="E209" s="83"/>
      <c r="F209" s="74"/>
      <c r="G209" s="74"/>
      <c r="H209" s="74"/>
      <c r="I209" s="11"/>
      <c r="J209" s="11"/>
      <c r="K209" s="11"/>
      <c r="L209" s="11"/>
      <c r="M209" s="11"/>
      <c r="N209" s="11"/>
      <c r="O209" s="11"/>
      <c r="P209" s="11"/>
      <c r="Q209" s="74"/>
      <c r="R209" s="74"/>
    </row>
    <row r="210">
      <c r="A210" s="82"/>
      <c r="B210" s="82"/>
      <c r="C210" s="83"/>
      <c r="D210" s="82"/>
      <c r="E210" s="83"/>
      <c r="F210" s="74"/>
      <c r="G210" s="74"/>
      <c r="H210" s="74"/>
      <c r="I210" s="11"/>
      <c r="J210" s="11"/>
      <c r="K210" s="11"/>
      <c r="L210" s="11"/>
      <c r="M210" s="11"/>
      <c r="N210" s="11"/>
      <c r="O210" s="11"/>
      <c r="P210" s="11"/>
      <c r="Q210" s="74"/>
      <c r="R210" s="74"/>
    </row>
    <row r="211">
      <c r="A211" s="82"/>
      <c r="B211" s="82"/>
      <c r="C211" s="83"/>
      <c r="D211" s="82"/>
      <c r="E211" s="83"/>
      <c r="F211" s="74"/>
      <c r="G211" s="74"/>
      <c r="H211" s="74"/>
      <c r="I211" s="11"/>
      <c r="J211" s="11"/>
      <c r="K211" s="11"/>
      <c r="L211" s="11"/>
      <c r="M211" s="11"/>
      <c r="N211" s="11"/>
      <c r="O211" s="11"/>
      <c r="P211" s="11"/>
      <c r="Q211" s="74"/>
      <c r="R211" s="74"/>
    </row>
    <row r="212">
      <c r="A212" s="82"/>
      <c r="B212" s="82"/>
      <c r="C212" s="83"/>
      <c r="D212" s="82"/>
      <c r="E212" s="83"/>
      <c r="F212" s="74"/>
      <c r="G212" s="74"/>
      <c r="H212" s="74"/>
      <c r="I212" s="11"/>
      <c r="J212" s="11"/>
      <c r="K212" s="11"/>
      <c r="L212" s="11"/>
      <c r="M212" s="11"/>
      <c r="N212" s="11"/>
      <c r="O212" s="11"/>
      <c r="P212" s="11"/>
      <c r="Q212" s="74"/>
      <c r="R212" s="74"/>
    </row>
    <row r="213">
      <c r="A213" s="82"/>
      <c r="B213" s="82"/>
      <c r="C213" s="83"/>
      <c r="D213" s="82"/>
      <c r="E213" s="83"/>
      <c r="F213" s="74"/>
      <c r="G213" s="74"/>
      <c r="H213" s="74"/>
      <c r="I213" s="11"/>
      <c r="J213" s="11"/>
      <c r="K213" s="11"/>
      <c r="L213" s="11"/>
      <c r="M213" s="11"/>
      <c r="N213" s="11"/>
      <c r="O213" s="11"/>
      <c r="P213" s="11"/>
      <c r="Q213" s="74"/>
      <c r="R213" s="74"/>
    </row>
    <row r="214">
      <c r="A214" s="82"/>
      <c r="B214" s="82"/>
      <c r="C214" s="83"/>
      <c r="D214" s="82"/>
      <c r="E214" s="83"/>
      <c r="F214" s="74"/>
      <c r="G214" s="74"/>
      <c r="H214" s="74"/>
      <c r="I214" s="11"/>
      <c r="J214" s="11"/>
      <c r="K214" s="11"/>
      <c r="L214" s="11"/>
      <c r="M214" s="11"/>
      <c r="N214" s="11"/>
      <c r="O214" s="11"/>
      <c r="P214" s="11"/>
      <c r="Q214" s="74"/>
      <c r="R214" s="74"/>
    </row>
    <row r="215">
      <c r="A215" s="82"/>
      <c r="B215" s="82"/>
      <c r="C215" s="83"/>
      <c r="D215" s="82"/>
      <c r="E215" s="83"/>
      <c r="F215" s="74"/>
      <c r="G215" s="74"/>
      <c r="H215" s="74"/>
      <c r="I215" s="11"/>
      <c r="J215" s="11"/>
      <c r="K215" s="11"/>
      <c r="L215" s="11"/>
      <c r="M215" s="11"/>
      <c r="N215" s="11"/>
      <c r="O215" s="11"/>
      <c r="P215" s="11"/>
      <c r="Q215" s="74"/>
      <c r="R215" s="74"/>
    </row>
    <row r="216">
      <c r="A216" s="82"/>
      <c r="B216" s="82"/>
      <c r="C216" s="83"/>
      <c r="D216" s="82"/>
      <c r="E216" s="83"/>
      <c r="F216" s="74"/>
      <c r="G216" s="74"/>
      <c r="H216" s="74"/>
      <c r="I216" s="11"/>
      <c r="J216" s="11"/>
      <c r="K216" s="11"/>
      <c r="L216" s="11"/>
      <c r="M216" s="11"/>
      <c r="N216" s="11"/>
      <c r="O216" s="11"/>
      <c r="P216" s="11"/>
      <c r="Q216" s="74"/>
      <c r="R216" s="74"/>
    </row>
    <row r="217">
      <c r="A217" s="82"/>
      <c r="B217" s="82"/>
      <c r="C217" s="83"/>
      <c r="D217" s="82"/>
      <c r="E217" s="83"/>
      <c r="F217" s="74"/>
      <c r="G217" s="74"/>
      <c r="H217" s="74"/>
      <c r="I217" s="11"/>
      <c r="J217" s="11"/>
      <c r="K217" s="11"/>
      <c r="L217" s="11"/>
      <c r="M217" s="11"/>
      <c r="N217" s="11"/>
      <c r="O217" s="11"/>
      <c r="P217" s="11"/>
      <c r="Q217" s="74"/>
      <c r="R217" s="74"/>
    </row>
    <row r="218">
      <c r="A218" s="82"/>
      <c r="B218" s="82"/>
      <c r="C218" s="83"/>
      <c r="D218" s="82"/>
      <c r="E218" s="83"/>
      <c r="F218" s="74"/>
      <c r="G218" s="74"/>
      <c r="H218" s="74"/>
      <c r="I218" s="11"/>
      <c r="J218" s="11"/>
      <c r="K218" s="11"/>
      <c r="L218" s="11"/>
      <c r="M218" s="11"/>
      <c r="N218" s="11"/>
      <c r="O218" s="11"/>
      <c r="P218" s="11"/>
      <c r="Q218" s="74"/>
      <c r="R218" s="74"/>
    </row>
    <row r="219">
      <c r="A219" s="82"/>
      <c r="B219" s="82"/>
      <c r="C219" s="83"/>
      <c r="D219" s="82"/>
      <c r="E219" s="83"/>
      <c r="F219" s="74"/>
      <c r="G219" s="74"/>
      <c r="H219" s="74"/>
      <c r="I219" s="11"/>
      <c r="J219" s="11"/>
      <c r="K219" s="11"/>
      <c r="L219" s="11"/>
      <c r="M219" s="11"/>
      <c r="N219" s="11"/>
      <c r="O219" s="11"/>
      <c r="P219" s="11"/>
      <c r="Q219" s="74"/>
      <c r="R219" s="74"/>
    </row>
    <row r="220">
      <c r="A220" s="82"/>
      <c r="B220" s="82"/>
      <c r="C220" s="83"/>
      <c r="D220" s="82"/>
      <c r="E220" s="83"/>
      <c r="F220" s="74"/>
      <c r="G220" s="74"/>
      <c r="H220" s="74"/>
      <c r="I220" s="11"/>
      <c r="J220" s="11"/>
      <c r="K220" s="11"/>
      <c r="L220" s="11"/>
      <c r="M220" s="11"/>
      <c r="N220" s="11"/>
      <c r="O220" s="11"/>
      <c r="P220" s="11"/>
      <c r="Q220" s="74"/>
      <c r="R220" s="74"/>
    </row>
    <row r="221">
      <c r="A221" s="82"/>
      <c r="B221" s="82"/>
      <c r="C221" s="83"/>
      <c r="D221" s="82"/>
      <c r="E221" s="83"/>
      <c r="F221" s="74"/>
      <c r="G221" s="74"/>
      <c r="H221" s="74"/>
      <c r="I221" s="11"/>
      <c r="J221" s="11"/>
      <c r="K221" s="11"/>
      <c r="L221" s="11"/>
      <c r="M221" s="11"/>
      <c r="N221" s="11"/>
      <c r="O221" s="11"/>
      <c r="P221" s="11"/>
      <c r="Q221" s="74"/>
      <c r="R221" s="74"/>
    </row>
    <row r="222">
      <c r="A222" s="82"/>
      <c r="B222" s="82"/>
      <c r="C222" s="83"/>
      <c r="D222" s="82"/>
      <c r="E222" s="83"/>
      <c r="F222" s="74"/>
      <c r="G222" s="74"/>
      <c r="H222" s="74"/>
      <c r="I222" s="11"/>
      <c r="J222" s="11"/>
      <c r="K222" s="11"/>
      <c r="L222" s="11"/>
      <c r="M222" s="11"/>
      <c r="N222" s="11"/>
      <c r="O222" s="11"/>
      <c r="P222" s="11"/>
      <c r="Q222" s="74"/>
      <c r="R222" s="74"/>
    </row>
    <row r="223">
      <c r="A223" s="82"/>
      <c r="B223" s="82"/>
      <c r="C223" s="83"/>
      <c r="D223" s="82"/>
      <c r="E223" s="83"/>
      <c r="F223" s="74"/>
      <c r="G223" s="74"/>
      <c r="H223" s="74"/>
      <c r="I223" s="11"/>
      <c r="J223" s="11"/>
      <c r="K223" s="11"/>
      <c r="L223" s="11"/>
      <c r="M223" s="11"/>
      <c r="N223" s="11"/>
      <c r="O223" s="11"/>
      <c r="P223" s="11"/>
      <c r="Q223" s="74"/>
      <c r="R223" s="74"/>
    </row>
    <row r="224">
      <c r="A224" s="82"/>
      <c r="B224" s="82"/>
      <c r="C224" s="83"/>
      <c r="D224" s="82"/>
      <c r="E224" s="83"/>
      <c r="F224" s="74"/>
      <c r="G224" s="74"/>
      <c r="H224" s="74"/>
      <c r="I224" s="11"/>
      <c r="J224" s="11"/>
      <c r="K224" s="11"/>
      <c r="L224" s="11"/>
      <c r="M224" s="11"/>
      <c r="N224" s="11"/>
      <c r="O224" s="11"/>
      <c r="P224" s="11"/>
      <c r="Q224" s="74"/>
      <c r="R224" s="74"/>
    </row>
    <row r="225">
      <c r="A225" s="82"/>
      <c r="B225" s="82"/>
      <c r="C225" s="83"/>
      <c r="D225" s="82"/>
      <c r="E225" s="83"/>
      <c r="F225" s="74"/>
      <c r="G225" s="74"/>
      <c r="H225" s="74"/>
      <c r="I225" s="11"/>
      <c r="J225" s="11"/>
      <c r="K225" s="11"/>
      <c r="L225" s="11"/>
      <c r="M225" s="11"/>
      <c r="N225" s="11"/>
      <c r="O225" s="11"/>
      <c r="P225" s="11"/>
      <c r="Q225" s="74"/>
      <c r="R225" s="74"/>
    </row>
    <row r="226">
      <c r="A226" s="82"/>
      <c r="B226" s="82"/>
      <c r="C226" s="83"/>
      <c r="D226" s="82"/>
      <c r="E226" s="83"/>
      <c r="F226" s="74"/>
      <c r="G226" s="74"/>
      <c r="H226" s="74"/>
      <c r="I226" s="11"/>
      <c r="J226" s="11"/>
      <c r="K226" s="11"/>
      <c r="L226" s="11"/>
      <c r="M226" s="11"/>
      <c r="N226" s="11"/>
      <c r="O226" s="11"/>
      <c r="P226" s="11"/>
      <c r="Q226" s="74"/>
      <c r="R226" s="74"/>
    </row>
    <row r="227">
      <c r="A227" s="82"/>
      <c r="B227" s="82"/>
      <c r="C227" s="83"/>
      <c r="D227" s="82"/>
      <c r="E227" s="83"/>
      <c r="F227" s="74"/>
      <c r="G227" s="74"/>
      <c r="H227" s="74"/>
      <c r="I227" s="11"/>
      <c r="J227" s="11"/>
      <c r="K227" s="11"/>
      <c r="L227" s="11"/>
      <c r="M227" s="11"/>
      <c r="N227" s="11"/>
      <c r="O227" s="11"/>
      <c r="P227" s="11"/>
      <c r="Q227" s="74"/>
      <c r="R227" s="74"/>
    </row>
    <row r="228">
      <c r="A228" s="82"/>
      <c r="B228" s="82"/>
      <c r="C228" s="83"/>
      <c r="D228" s="82"/>
      <c r="E228" s="83"/>
      <c r="F228" s="74"/>
      <c r="G228" s="74"/>
      <c r="H228" s="74"/>
      <c r="I228" s="11"/>
      <c r="J228" s="11"/>
      <c r="K228" s="11"/>
      <c r="L228" s="11"/>
      <c r="M228" s="11"/>
      <c r="N228" s="11"/>
      <c r="O228" s="11"/>
      <c r="P228" s="11"/>
      <c r="Q228" s="74"/>
      <c r="R228" s="74"/>
    </row>
    <row r="229">
      <c r="A229" s="82"/>
      <c r="B229" s="82"/>
      <c r="C229" s="83"/>
      <c r="D229" s="82"/>
      <c r="E229" s="83"/>
      <c r="F229" s="74"/>
      <c r="G229" s="74"/>
      <c r="H229" s="74"/>
      <c r="I229" s="11"/>
      <c r="J229" s="11"/>
      <c r="K229" s="11"/>
      <c r="L229" s="11"/>
      <c r="M229" s="11"/>
      <c r="N229" s="11"/>
      <c r="O229" s="11"/>
      <c r="P229" s="11"/>
      <c r="Q229" s="74"/>
      <c r="R229" s="74"/>
    </row>
    <row r="230">
      <c r="A230" s="82"/>
      <c r="B230" s="82"/>
      <c r="C230" s="83"/>
      <c r="D230" s="82"/>
      <c r="E230" s="83"/>
      <c r="F230" s="74"/>
      <c r="G230" s="74"/>
      <c r="H230" s="74"/>
      <c r="I230" s="11"/>
      <c r="J230" s="11"/>
      <c r="K230" s="11"/>
      <c r="L230" s="11"/>
      <c r="M230" s="11"/>
      <c r="N230" s="11"/>
      <c r="O230" s="11"/>
      <c r="P230" s="11"/>
      <c r="Q230" s="74"/>
      <c r="R230" s="74"/>
    </row>
    <row r="231">
      <c r="A231" s="82"/>
      <c r="B231" s="82"/>
      <c r="C231" s="83"/>
      <c r="D231" s="82"/>
      <c r="E231" s="83"/>
      <c r="F231" s="74"/>
      <c r="G231" s="74"/>
      <c r="H231" s="74"/>
      <c r="I231" s="11"/>
      <c r="J231" s="11"/>
      <c r="K231" s="11"/>
      <c r="L231" s="11"/>
      <c r="M231" s="11"/>
      <c r="N231" s="11"/>
      <c r="O231" s="11"/>
      <c r="P231" s="11"/>
      <c r="Q231" s="74"/>
      <c r="R231" s="74"/>
    </row>
    <row r="232">
      <c r="A232" s="82"/>
      <c r="B232" s="82"/>
      <c r="C232" s="83"/>
      <c r="D232" s="82"/>
      <c r="E232" s="83"/>
      <c r="F232" s="74"/>
      <c r="G232" s="74"/>
      <c r="H232" s="74"/>
      <c r="I232" s="11"/>
      <c r="J232" s="11"/>
      <c r="K232" s="11"/>
      <c r="L232" s="11"/>
      <c r="M232" s="11"/>
      <c r="N232" s="11"/>
      <c r="O232" s="11"/>
      <c r="P232" s="11"/>
      <c r="Q232" s="74"/>
      <c r="R232" s="74"/>
    </row>
    <row r="233">
      <c r="A233" s="82"/>
      <c r="B233" s="82"/>
      <c r="C233" s="83"/>
      <c r="D233" s="82"/>
      <c r="E233" s="83"/>
      <c r="F233" s="74"/>
      <c r="G233" s="74"/>
      <c r="H233" s="74"/>
      <c r="I233" s="11"/>
      <c r="J233" s="11"/>
      <c r="K233" s="11"/>
      <c r="L233" s="11"/>
      <c r="M233" s="11"/>
      <c r="N233" s="11"/>
      <c r="O233" s="11"/>
      <c r="P233" s="11"/>
      <c r="Q233" s="74"/>
      <c r="R233" s="74"/>
    </row>
    <row r="234">
      <c r="A234" s="82"/>
      <c r="B234" s="82"/>
      <c r="C234" s="83"/>
      <c r="D234" s="82"/>
      <c r="E234" s="83"/>
      <c r="F234" s="74"/>
      <c r="G234" s="74"/>
      <c r="H234" s="74"/>
      <c r="I234" s="11"/>
      <c r="J234" s="11"/>
      <c r="K234" s="11"/>
      <c r="L234" s="11"/>
      <c r="M234" s="11"/>
      <c r="N234" s="11"/>
      <c r="O234" s="11"/>
      <c r="P234" s="11"/>
      <c r="Q234" s="74"/>
      <c r="R234" s="74"/>
    </row>
    <row r="235">
      <c r="A235" s="82"/>
      <c r="B235" s="82"/>
      <c r="C235" s="83"/>
      <c r="D235" s="82"/>
      <c r="E235" s="83"/>
      <c r="F235" s="74"/>
      <c r="G235" s="74"/>
      <c r="H235" s="74"/>
      <c r="I235" s="11"/>
      <c r="J235" s="11"/>
      <c r="K235" s="11"/>
      <c r="L235" s="11"/>
      <c r="M235" s="11"/>
      <c r="N235" s="11"/>
      <c r="O235" s="11"/>
      <c r="P235" s="11"/>
      <c r="Q235" s="74"/>
      <c r="R235" s="74"/>
    </row>
    <row r="236">
      <c r="A236" s="82"/>
      <c r="B236" s="82"/>
      <c r="C236" s="83"/>
      <c r="D236" s="82"/>
      <c r="E236" s="83"/>
      <c r="F236" s="74"/>
      <c r="G236" s="74"/>
      <c r="H236" s="74"/>
      <c r="I236" s="11"/>
      <c r="J236" s="11"/>
      <c r="K236" s="11"/>
      <c r="L236" s="11"/>
      <c r="M236" s="11"/>
      <c r="N236" s="11"/>
      <c r="O236" s="11"/>
      <c r="P236" s="11"/>
      <c r="Q236" s="74"/>
      <c r="R236" s="74"/>
    </row>
    <row r="237">
      <c r="A237" s="82"/>
      <c r="B237" s="82"/>
      <c r="C237" s="83"/>
      <c r="D237" s="82"/>
      <c r="E237" s="83"/>
      <c r="F237" s="74"/>
      <c r="G237" s="74"/>
      <c r="H237" s="74"/>
      <c r="I237" s="11"/>
      <c r="J237" s="11"/>
      <c r="K237" s="11"/>
      <c r="L237" s="11"/>
      <c r="M237" s="11"/>
      <c r="N237" s="11"/>
      <c r="O237" s="11"/>
      <c r="P237" s="11"/>
      <c r="Q237" s="74"/>
      <c r="R237" s="74"/>
    </row>
    <row r="238">
      <c r="A238" s="82"/>
      <c r="B238" s="82"/>
      <c r="C238" s="83"/>
      <c r="D238" s="82"/>
      <c r="E238" s="83"/>
      <c r="F238" s="74"/>
      <c r="G238" s="74"/>
      <c r="H238" s="74"/>
      <c r="I238" s="11"/>
      <c r="J238" s="11"/>
      <c r="K238" s="11"/>
      <c r="L238" s="11"/>
      <c r="M238" s="11"/>
      <c r="N238" s="11"/>
      <c r="O238" s="11"/>
      <c r="P238" s="11"/>
      <c r="Q238" s="74"/>
      <c r="R238" s="74"/>
    </row>
    <row r="239">
      <c r="A239" s="82"/>
      <c r="B239" s="82"/>
      <c r="C239" s="83"/>
      <c r="D239" s="82"/>
      <c r="E239" s="83"/>
      <c r="F239" s="74"/>
      <c r="G239" s="74"/>
      <c r="H239" s="74"/>
      <c r="I239" s="11"/>
      <c r="J239" s="11"/>
      <c r="K239" s="11"/>
      <c r="L239" s="11"/>
      <c r="M239" s="11"/>
      <c r="N239" s="11"/>
      <c r="O239" s="11"/>
      <c r="P239" s="11"/>
      <c r="Q239" s="74"/>
      <c r="R239" s="74"/>
    </row>
    <row r="240">
      <c r="A240" s="82"/>
      <c r="B240" s="82"/>
      <c r="C240" s="83"/>
      <c r="D240" s="82"/>
      <c r="E240" s="83"/>
      <c r="F240" s="74"/>
      <c r="G240" s="74"/>
      <c r="H240" s="74"/>
      <c r="I240" s="11"/>
      <c r="J240" s="11"/>
      <c r="K240" s="11"/>
      <c r="L240" s="11"/>
      <c r="M240" s="11"/>
      <c r="N240" s="11"/>
      <c r="O240" s="11"/>
      <c r="P240" s="11"/>
      <c r="Q240" s="74"/>
      <c r="R240" s="74"/>
    </row>
    <row r="241">
      <c r="A241" s="82"/>
      <c r="B241" s="82"/>
      <c r="C241" s="83"/>
      <c r="D241" s="82"/>
      <c r="E241" s="83"/>
      <c r="F241" s="74"/>
      <c r="G241" s="74"/>
      <c r="H241" s="74"/>
      <c r="I241" s="11"/>
      <c r="J241" s="11"/>
      <c r="K241" s="11"/>
      <c r="L241" s="11"/>
      <c r="M241" s="11"/>
      <c r="N241" s="11"/>
      <c r="O241" s="11"/>
      <c r="P241" s="11"/>
      <c r="Q241" s="74"/>
      <c r="R241" s="74"/>
    </row>
    <row r="242">
      <c r="A242" s="82"/>
      <c r="B242" s="82"/>
      <c r="C242" s="83"/>
      <c r="D242" s="82"/>
      <c r="E242" s="83"/>
      <c r="F242" s="74"/>
      <c r="G242" s="74"/>
      <c r="H242" s="74"/>
      <c r="I242" s="11"/>
      <c r="J242" s="11"/>
      <c r="K242" s="11"/>
      <c r="L242" s="11"/>
      <c r="M242" s="11"/>
      <c r="N242" s="11"/>
      <c r="O242" s="11"/>
      <c r="P242" s="11"/>
      <c r="Q242" s="74"/>
      <c r="R242" s="74"/>
    </row>
    <row r="243">
      <c r="A243" s="82"/>
      <c r="B243" s="82"/>
      <c r="C243" s="83"/>
      <c r="D243" s="82"/>
      <c r="E243" s="83"/>
      <c r="F243" s="74"/>
      <c r="G243" s="74"/>
      <c r="H243" s="74"/>
      <c r="I243" s="11"/>
      <c r="J243" s="11"/>
      <c r="K243" s="11"/>
      <c r="L243" s="11"/>
      <c r="M243" s="11"/>
      <c r="N243" s="11"/>
      <c r="O243" s="11"/>
      <c r="P243" s="11"/>
      <c r="Q243" s="74"/>
      <c r="R243" s="74"/>
    </row>
    <row r="244">
      <c r="A244" s="82"/>
      <c r="B244" s="82"/>
      <c r="C244" s="83"/>
      <c r="D244" s="82"/>
      <c r="E244" s="83"/>
      <c r="F244" s="74"/>
      <c r="G244" s="74"/>
      <c r="H244" s="74"/>
      <c r="I244" s="11"/>
      <c r="J244" s="11"/>
      <c r="K244" s="11"/>
      <c r="L244" s="11"/>
      <c r="M244" s="11"/>
      <c r="N244" s="11"/>
      <c r="O244" s="11"/>
      <c r="P244" s="11"/>
      <c r="Q244" s="74"/>
      <c r="R244" s="74"/>
    </row>
    <row r="245">
      <c r="A245" s="82"/>
      <c r="B245" s="82"/>
      <c r="C245" s="83"/>
      <c r="D245" s="82"/>
      <c r="E245" s="83"/>
      <c r="F245" s="74"/>
      <c r="G245" s="74"/>
      <c r="H245" s="74"/>
      <c r="I245" s="11"/>
      <c r="J245" s="11"/>
      <c r="K245" s="11"/>
      <c r="L245" s="11"/>
      <c r="M245" s="11"/>
      <c r="N245" s="11"/>
      <c r="O245" s="11"/>
      <c r="P245" s="11"/>
      <c r="Q245" s="74"/>
      <c r="R245" s="74"/>
    </row>
    <row r="246">
      <c r="A246" s="82"/>
      <c r="B246" s="82"/>
      <c r="C246" s="83"/>
      <c r="D246" s="82"/>
      <c r="E246" s="83"/>
      <c r="F246" s="74"/>
      <c r="G246" s="74"/>
      <c r="H246" s="74"/>
      <c r="I246" s="11"/>
      <c r="J246" s="11"/>
      <c r="K246" s="11"/>
      <c r="L246" s="11"/>
      <c r="M246" s="11"/>
      <c r="N246" s="11"/>
      <c r="O246" s="11"/>
      <c r="P246" s="11"/>
      <c r="Q246" s="74"/>
      <c r="R246" s="74"/>
    </row>
    <row r="247">
      <c r="A247" s="82"/>
      <c r="B247" s="82"/>
      <c r="C247" s="83"/>
      <c r="D247" s="82"/>
      <c r="E247" s="83"/>
      <c r="F247" s="74"/>
      <c r="G247" s="74"/>
      <c r="H247" s="74"/>
      <c r="I247" s="11"/>
      <c r="J247" s="11"/>
      <c r="K247" s="11"/>
      <c r="L247" s="11"/>
      <c r="M247" s="11"/>
      <c r="N247" s="11"/>
      <c r="O247" s="11"/>
      <c r="P247" s="11"/>
      <c r="Q247" s="74"/>
      <c r="R247" s="74"/>
    </row>
    <row r="248">
      <c r="A248" s="82"/>
      <c r="B248" s="82"/>
      <c r="C248" s="83"/>
      <c r="D248" s="82"/>
      <c r="E248" s="83"/>
      <c r="F248" s="74"/>
      <c r="G248" s="74"/>
      <c r="H248" s="74"/>
      <c r="I248" s="11"/>
      <c r="J248" s="11"/>
      <c r="K248" s="11"/>
      <c r="L248" s="11"/>
      <c r="M248" s="11"/>
      <c r="N248" s="11"/>
      <c r="O248" s="11"/>
      <c r="P248" s="11"/>
      <c r="Q248" s="74"/>
      <c r="R248" s="74"/>
    </row>
    <row r="249">
      <c r="A249" s="82"/>
      <c r="B249" s="82"/>
      <c r="C249" s="83"/>
      <c r="D249" s="82"/>
      <c r="E249" s="83"/>
      <c r="F249" s="74"/>
      <c r="G249" s="74"/>
      <c r="H249" s="74"/>
      <c r="I249" s="11"/>
      <c r="J249" s="11"/>
      <c r="K249" s="11"/>
      <c r="L249" s="11"/>
      <c r="M249" s="11"/>
      <c r="N249" s="11"/>
      <c r="O249" s="11"/>
      <c r="P249" s="11"/>
      <c r="Q249" s="74"/>
      <c r="R249" s="74"/>
    </row>
    <row r="250">
      <c r="A250" s="82"/>
      <c r="B250" s="82"/>
      <c r="C250" s="83"/>
      <c r="D250" s="82"/>
      <c r="E250" s="83"/>
      <c r="F250" s="74"/>
      <c r="G250" s="74"/>
      <c r="H250" s="74"/>
      <c r="I250" s="11"/>
      <c r="J250" s="11"/>
      <c r="K250" s="11"/>
      <c r="L250" s="11"/>
      <c r="M250" s="11"/>
      <c r="N250" s="11"/>
      <c r="O250" s="11"/>
      <c r="P250" s="11"/>
      <c r="Q250" s="74"/>
      <c r="R250" s="74"/>
    </row>
    <row r="251">
      <c r="A251" s="82"/>
      <c r="B251" s="82"/>
      <c r="C251" s="83"/>
      <c r="D251" s="82"/>
      <c r="E251" s="83"/>
      <c r="F251" s="74"/>
      <c r="G251" s="74"/>
      <c r="H251" s="74"/>
      <c r="I251" s="11"/>
      <c r="J251" s="11"/>
      <c r="K251" s="11"/>
      <c r="L251" s="11"/>
      <c r="M251" s="11"/>
      <c r="N251" s="11"/>
      <c r="O251" s="11"/>
      <c r="P251" s="11"/>
      <c r="Q251" s="74"/>
      <c r="R251" s="74"/>
    </row>
    <row r="252">
      <c r="A252" s="82"/>
      <c r="B252" s="82"/>
      <c r="C252" s="83"/>
      <c r="D252" s="82"/>
      <c r="E252" s="83"/>
      <c r="F252" s="74"/>
      <c r="G252" s="74"/>
      <c r="H252" s="74"/>
      <c r="I252" s="11"/>
      <c r="J252" s="11"/>
      <c r="K252" s="11"/>
      <c r="L252" s="11"/>
      <c r="M252" s="11"/>
      <c r="N252" s="11"/>
      <c r="O252" s="11"/>
      <c r="P252" s="11"/>
      <c r="Q252" s="74"/>
      <c r="R252" s="74"/>
    </row>
    <row r="253">
      <c r="A253" s="82"/>
      <c r="B253" s="82"/>
      <c r="C253" s="83"/>
      <c r="D253" s="82"/>
      <c r="E253" s="83"/>
      <c r="F253" s="74"/>
      <c r="G253" s="74"/>
      <c r="H253" s="74"/>
      <c r="I253" s="11"/>
      <c r="J253" s="11"/>
      <c r="K253" s="11"/>
      <c r="L253" s="11"/>
      <c r="M253" s="11"/>
      <c r="N253" s="11"/>
      <c r="O253" s="11"/>
      <c r="P253" s="11"/>
      <c r="Q253" s="74"/>
      <c r="R253" s="74"/>
    </row>
    <row r="254">
      <c r="A254" s="82"/>
      <c r="B254" s="82"/>
      <c r="C254" s="83"/>
      <c r="D254" s="82"/>
      <c r="E254" s="83"/>
      <c r="F254" s="74"/>
      <c r="G254" s="74"/>
      <c r="H254" s="74"/>
      <c r="I254" s="11"/>
      <c r="J254" s="11"/>
      <c r="K254" s="11"/>
      <c r="L254" s="11"/>
      <c r="M254" s="11"/>
      <c r="N254" s="11"/>
      <c r="O254" s="11"/>
      <c r="P254" s="11"/>
      <c r="Q254" s="74"/>
      <c r="R254" s="74"/>
    </row>
    <row r="255">
      <c r="A255" s="82"/>
      <c r="B255" s="82"/>
      <c r="C255" s="83"/>
      <c r="D255" s="82"/>
      <c r="E255" s="83"/>
      <c r="F255" s="74"/>
      <c r="G255" s="74"/>
      <c r="H255" s="74"/>
      <c r="I255" s="11"/>
      <c r="J255" s="11"/>
      <c r="K255" s="11"/>
      <c r="L255" s="11"/>
      <c r="M255" s="11"/>
      <c r="N255" s="11"/>
      <c r="O255" s="11"/>
      <c r="P255" s="11"/>
      <c r="Q255" s="74"/>
      <c r="R255" s="74"/>
    </row>
    <row r="256">
      <c r="A256" s="82"/>
      <c r="B256" s="82"/>
      <c r="C256" s="83"/>
      <c r="D256" s="82"/>
      <c r="E256" s="83"/>
      <c r="F256" s="74"/>
      <c r="G256" s="74"/>
      <c r="H256" s="74"/>
      <c r="I256" s="11"/>
      <c r="J256" s="11"/>
      <c r="K256" s="11"/>
      <c r="L256" s="11"/>
      <c r="M256" s="11"/>
      <c r="N256" s="11"/>
      <c r="O256" s="11"/>
      <c r="P256" s="11"/>
      <c r="Q256" s="74"/>
      <c r="R256" s="74"/>
    </row>
    <row r="257">
      <c r="A257" s="82"/>
      <c r="B257" s="82"/>
      <c r="C257" s="83"/>
      <c r="D257" s="82"/>
      <c r="E257" s="83"/>
      <c r="F257" s="74"/>
      <c r="G257" s="74"/>
      <c r="H257" s="74"/>
      <c r="I257" s="11"/>
      <c r="J257" s="11"/>
      <c r="K257" s="11"/>
      <c r="L257" s="11"/>
      <c r="M257" s="11"/>
      <c r="N257" s="11"/>
      <c r="O257" s="11"/>
      <c r="P257" s="11"/>
      <c r="Q257" s="74"/>
      <c r="R257" s="74"/>
    </row>
    <row r="258">
      <c r="A258" s="82"/>
      <c r="B258" s="82"/>
      <c r="C258" s="83"/>
      <c r="D258" s="82"/>
      <c r="E258" s="83"/>
      <c r="F258" s="74"/>
      <c r="G258" s="74"/>
      <c r="H258" s="74"/>
      <c r="I258" s="11"/>
      <c r="J258" s="11"/>
      <c r="K258" s="11"/>
      <c r="L258" s="11"/>
      <c r="M258" s="11"/>
      <c r="N258" s="11"/>
      <c r="O258" s="11"/>
      <c r="P258" s="11"/>
      <c r="Q258" s="74"/>
      <c r="R258" s="74"/>
    </row>
    <row r="259">
      <c r="A259" s="82"/>
      <c r="B259" s="82"/>
      <c r="C259" s="83"/>
      <c r="D259" s="82"/>
      <c r="E259" s="83"/>
      <c r="F259" s="74"/>
      <c r="G259" s="74"/>
      <c r="H259" s="74"/>
      <c r="I259" s="11"/>
      <c r="J259" s="11"/>
      <c r="K259" s="11"/>
      <c r="L259" s="11"/>
      <c r="M259" s="11"/>
      <c r="N259" s="11"/>
      <c r="O259" s="11"/>
      <c r="P259" s="11"/>
      <c r="Q259" s="74"/>
      <c r="R259" s="74"/>
    </row>
    <row r="260">
      <c r="A260" s="82"/>
      <c r="B260" s="82"/>
      <c r="C260" s="83"/>
      <c r="D260" s="82"/>
      <c r="E260" s="83"/>
      <c r="F260" s="74"/>
      <c r="G260" s="74"/>
      <c r="H260" s="74"/>
      <c r="I260" s="11"/>
      <c r="J260" s="11"/>
      <c r="K260" s="11"/>
      <c r="L260" s="11"/>
      <c r="M260" s="11"/>
      <c r="N260" s="11"/>
      <c r="O260" s="11"/>
      <c r="P260" s="11"/>
      <c r="Q260" s="74"/>
      <c r="R260" s="74"/>
    </row>
    <row r="261">
      <c r="A261" s="82"/>
      <c r="B261" s="82"/>
      <c r="C261" s="83"/>
      <c r="D261" s="82"/>
      <c r="E261" s="83"/>
      <c r="F261" s="74"/>
      <c r="G261" s="74"/>
      <c r="H261" s="74"/>
      <c r="I261" s="11"/>
      <c r="J261" s="11"/>
      <c r="K261" s="11"/>
      <c r="L261" s="11"/>
      <c r="M261" s="11"/>
      <c r="N261" s="11"/>
      <c r="O261" s="11"/>
      <c r="P261" s="11"/>
      <c r="Q261" s="74"/>
      <c r="R261" s="74"/>
    </row>
    <row r="262">
      <c r="A262" s="82"/>
      <c r="B262" s="82"/>
      <c r="C262" s="83"/>
      <c r="D262" s="82"/>
      <c r="E262" s="83"/>
      <c r="F262" s="74"/>
      <c r="G262" s="74"/>
      <c r="H262" s="74"/>
      <c r="I262" s="11"/>
      <c r="J262" s="11"/>
      <c r="K262" s="11"/>
      <c r="L262" s="11"/>
      <c r="M262" s="11"/>
      <c r="N262" s="11"/>
      <c r="O262" s="11"/>
      <c r="P262" s="11"/>
      <c r="Q262" s="74"/>
      <c r="R262" s="74"/>
    </row>
    <row r="263">
      <c r="A263" s="82"/>
      <c r="B263" s="82"/>
      <c r="C263" s="83"/>
      <c r="D263" s="82"/>
      <c r="E263" s="83"/>
      <c r="F263" s="74"/>
      <c r="G263" s="74"/>
      <c r="H263" s="74"/>
      <c r="I263" s="11"/>
      <c r="J263" s="11"/>
      <c r="K263" s="11"/>
      <c r="L263" s="11"/>
      <c r="M263" s="11"/>
      <c r="N263" s="11"/>
      <c r="O263" s="11"/>
      <c r="P263" s="11"/>
      <c r="Q263" s="74"/>
      <c r="R263" s="74"/>
    </row>
    <row r="264">
      <c r="A264" s="82"/>
      <c r="B264" s="82"/>
      <c r="C264" s="83"/>
      <c r="D264" s="82"/>
      <c r="E264" s="83"/>
      <c r="F264" s="74"/>
      <c r="G264" s="74"/>
      <c r="H264" s="74"/>
      <c r="I264" s="11"/>
      <c r="J264" s="11"/>
      <c r="K264" s="11"/>
      <c r="L264" s="11"/>
      <c r="M264" s="11"/>
      <c r="N264" s="11"/>
      <c r="O264" s="11"/>
      <c r="P264" s="11"/>
      <c r="Q264" s="74"/>
      <c r="R264" s="74"/>
    </row>
    <row r="265">
      <c r="A265" s="82"/>
      <c r="B265" s="82"/>
      <c r="C265" s="83"/>
      <c r="D265" s="82"/>
      <c r="E265" s="83"/>
      <c r="F265" s="74"/>
      <c r="G265" s="74"/>
      <c r="H265" s="74"/>
      <c r="I265" s="11"/>
      <c r="J265" s="11"/>
      <c r="K265" s="11"/>
      <c r="L265" s="11"/>
      <c r="M265" s="11"/>
      <c r="N265" s="11"/>
      <c r="O265" s="11"/>
      <c r="P265" s="11"/>
      <c r="Q265" s="74"/>
      <c r="R265" s="74"/>
    </row>
    <row r="266">
      <c r="A266" s="82"/>
      <c r="B266" s="82"/>
      <c r="C266" s="83"/>
      <c r="D266" s="82"/>
      <c r="E266" s="83"/>
      <c r="F266" s="74"/>
      <c r="G266" s="74"/>
      <c r="H266" s="74"/>
      <c r="I266" s="11"/>
      <c r="J266" s="11"/>
      <c r="K266" s="11"/>
      <c r="L266" s="11"/>
      <c r="M266" s="11"/>
      <c r="N266" s="11"/>
      <c r="O266" s="11"/>
      <c r="P266" s="11"/>
      <c r="Q266" s="74"/>
      <c r="R266" s="74"/>
    </row>
    <row r="267">
      <c r="A267" s="82"/>
      <c r="B267" s="82"/>
      <c r="C267" s="83"/>
      <c r="D267" s="82"/>
      <c r="E267" s="83"/>
      <c r="F267" s="74"/>
      <c r="G267" s="74"/>
      <c r="H267" s="74"/>
      <c r="I267" s="11"/>
      <c r="J267" s="11"/>
      <c r="K267" s="11"/>
      <c r="L267" s="11"/>
      <c r="M267" s="11"/>
      <c r="N267" s="11"/>
      <c r="O267" s="11"/>
      <c r="P267" s="11"/>
      <c r="Q267" s="74"/>
      <c r="R267" s="74"/>
    </row>
    <row r="268">
      <c r="A268" s="82"/>
      <c r="B268" s="82"/>
      <c r="C268" s="83"/>
      <c r="D268" s="82"/>
      <c r="E268" s="83"/>
      <c r="F268" s="74"/>
      <c r="G268" s="74"/>
      <c r="H268" s="74"/>
      <c r="I268" s="11"/>
      <c r="J268" s="11"/>
      <c r="K268" s="11"/>
      <c r="L268" s="11"/>
      <c r="M268" s="11"/>
      <c r="N268" s="11"/>
      <c r="O268" s="11"/>
      <c r="P268" s="11"/>
      <c r="Q268" s="74"/>
      <c r="R268" s="74"/>
    </row>
    <row r="269">
      <c r="A269" s="82"/>
      <c r="B269" s="82"/>
      <c r="C269" s="83"/>
      <c r="D269" s="82"/>
      <c r="E269" s="83"/>
      <c r="F269" s="74"/>
      <c r="G269" s="74"/>
      <c r="H269" s="74"/>
      <c r="I269" s="11"/>
      <c r="J269" s="11"/>
      <c r="K269" s="11"/>
      <c r="L269" s="11"/>
      <c r="M269" s="11"/>
      <c r="N269" s="11"/>
      <c r="O269" s="11"/>
      <c r="P269" s="11"/>
      <c r="Q269" s="74"/>
      <c r="R269" s="74"/>
    </row>
    <row r="270">
      <c r="A270" s="82"/>
      <c r="B270" s="82"/>
      <c r="C270" s="83"/>
      <c r="D270" s="82"/>
      <c r="E270" s="83"/>
      <c r="F270" s="74"/>
      <c r="G270" s="74"/>
      <c r="H270" s="74"/>
      <c r="I270" s="11"/>
      <c r="J270" s="11"/>
      <c r="K270" s="11"/>
      <c r="L270" s="11"/>
      <c r="M270" s="11"/>
      <c r="N270" s="11"/>
      <c r="O270" s="11"/>
      <c r="P270" s="11"/>
      <c r="Q270" s="74"/>
      <c r="R270" s="74"/>
    </row>
    <row r="271">
      <c r="A271" s="82"/>
      <c r="B271" s="82"/>
      <c r="C271" s="83"/>
      <c r="D271" s="82"/>
      <c r="E271" s="83"/>
      <c r="F271" s="74"/>
      <c r="G271" s="74"/>
      <c r="H271" s="74"/>
      <c r="I271" s="11"/>
      <c r="J271" s="11"/>
      <c r="K271" s="11"/>
      <c r="L271" s="11"/>
      <c r="M271" s="11"/>
      <c r="N271" s="11"/>
      <c r="O271" s="11"/>
      <c r="P271" s="11"/>
      <c r="Q271" s="74"/>
      <c r="R271" s="74"/>
    </row>
    <row r="272">
      <c r="A272" s="82"/>
      <c r="B272" s="82"/>
      <c r="C272" s="83"/>
      <c r="D272" s="82"/>
      <c r="E272" s="83"/>
      <c r="F272" s="74"/>
      <c r="G272" s="74"/>
      <c r="H272" s="74"/>
      <c r="I272" s="11"/>
      <c r="J272" s="11"/>
      <c r="K272" s="11"/>
      <c r="L272" s="11"/>
      <c r="M272" s="11"/>
      <c r="N272" s="11"/>
      <c r="O272" s="11"/>
      <c r="P272" s="11"/>
      <c r="Q272" s="74"/>
      <c r="R272" s="74"/>
    </row>
    <row r="273">
      <c r="A273" s="82"/>
      <c r="B273" s="82"/>
      <c r="C273" s="83"/>
      <c r="D273" s="82"/>
      <c r="E273" s="83"/>
      <c r="F273" s="74"/>
      <c r="G273" s="74"/>
      <c r="H273" s="74"/>
      <c r="I273" s="11"/>
      <c r="J273" s="11"/>
      <c r="K273" s="11"/>
      <c r="L273" s="11"/>
      <c r="M273" s="11"/>
      <c r="N273" s="11"/>
      <c r="O273" s="11"/>
      <c r="P273" s="11"/>
      <c r="Q273" s="74"/>
      <c r="R273" s="74"/>
    </row>
    <row r="274">
      <c r="A274" s="82"/>
      <c r="B274" s="82"/>
      <c r="C274" s="83"/>
      <c r="D274" s="82"/>
      <c r="E274" s="83"/>
      <c r="F274" s="74"/>
      <c r="G274" s="74"/>
      <c r="H274" s="74"/>
      <c r="I274" s="11"/>
      <c r="J274" s="11"/>
      <c r="K274" s="11"/>
      <c r="L274" s="11"/>
      <c r="M274" s="11"/>
      <c r="N274" s="11"/>
      <c r="O274" s="11"/>
      <c r="P274" s="11"/>
      <c r="Q274" s="74"/>
      <c r="R274" s="74"/>
    </row>
    <row r="275">
      <c r="A275" s="82"/>
      <c r="B275" s="82"/>
      <c r="C275" s="83"/>
      <c r="D275" s="82"/>
      <c r="E275" s="83"/>
      <c r="F275" s="74"/>
      <c r="G275" s="74"/>
      <c r="H275" s="74"/>
      <c r="I275" s="11"/>
      <c r="J275" s="11"/>
      <c r="K275" s="11"/>
      <c r="L275" s="11"/>
      <c r="M275" s="11"/>
      <c r="N275" s="11"/>
      <c r="O275" s="11"/>
      <c r="P275" s="11"/>
      <c r="Q275" s="74"/>
      <c r="R275" s="74"/>
    </row>
    <row r="276">
      <c r="A276" s="82"/>
      <c r="B276" s="82"/>
      <c r="C276" s="83"/>
      <c r="D276" s="82"/>
      <c r="E276" s="83"/>
      <c r="F276" s="74"/>
      <c r="G276" s="74"/>
      <c r="H276" s="74"/>
      <c r="I276" s="11"/>
      <c r="J276" s="11"/>
      <c r="K276" s="11"/>
      <c r="L276" s="11"/>
      <c r="M276" s="11"/>
      <c r="N276" s="11"/>
      <c r="O276" s="11"/>
      <c r="P276" s="11"/>
      <c r="Q276" s="74"/>
      <c r="R276" s="74"/>
    </row>
    <row r="277">
      <c r="A277" s="82"/>
      <c r="B277" s="82"/>
      <c r="C277" s="83"/>
      <c r="D277" s="82"/>
      <c r="E277" s="83"/>
      <c r="F277" s="74"/>
      <c r="G277" s="74"/>
      <c r="H277" s="74"/>
      <c r="I277" s="11"/>
      <c r="J277" s="11"/>
      <c r="K277" s="11"/>
      <c r="L277" s="11"/>
      <c r="M277" s="11"/>
      <c r="N277" s="11"/>
      <c r="O277" s="11"/>
      <c r="P277" s="11"/>
      <c r="Q277" s="74"/>
      <c r="R277" s="74"/>
    </row>
    <row r="278">
      <c r="A278" s="82"/>
      <c r="B278" s="82"/>
      <c r="C278" s="83"/>
      <c r="D278" s="82"/>
      <c r="E278" s="83"/>
      <c r="F278" s="74"/>
      <c r="G278" s="74"/>
      <c r="H278" s="74"/>
      <c r="I278" s="11"/>
      <c r="J278" s="11"/>
      <c r="K278" s="11"/>
      <c r="L278" s="11"/>
      <c r="M278" s="11"/>
      <c r="N278" s="11"/>
      <c r="O278" s="11"/>
      <c r="P278" s="11"/>
      <c r="Q278" s="74"/>
      <c r="R278" s="74"/>
    </row>
    <row r="279">
      <c r="A279" s="82"/>
      <c r="B279" s="82"/>
      <c r="C279" s="83"/>
      <c r="D279" s="82"/>
      <c r="E279" s="83"/>
      <c r="F279" s="74"/>
      <c r="G279" s="74"/>
      <c r="H279" s="74"/>
      <c r="I279" s="11"/>
      <c r="J279" s="11"/>
      <c r="K279" s="11"/>
      <c r="L279" s="11"/>
      <c r="M279" s="11"/>
      <c r="N279" s="11"/>
      <c r="O279" s="11"/>
      <c r="P279" s="11"/>
      <c r="Q279" s="74"/>
      <c r="R279" s="74"/>
    </row>
    <row r="280">
      <c r="A280" s="82"/>
      <c r="B280" s="82"/>
      <c r="C280" s="83"/>
      <c r="D280" s="82"/>
      <c r="E280" s="83"/>
      <c r="F280" s="74"/>
      <c r="G280" s="74"/>
      <c r="H280" s="74"/>
      <c r="I280" s="11"/>
      <c r="J280" s="11"/>
      <c r="K280" s="11"/>
      <c r="L280" s="11"/>
      <c r="M280" s="11"/>
      <c r="N280" s="11"/>
      <c r="O280" s="11"/>
      <c r="P280" s="11"/>
      <c r="Q280" s="74"/>
      <c r="R280" s="74"/>
    </row>
    <row r="281">
      <c r="A281" s="82"/>
      <c r="B281" s="82"/>
      <c r="C281" s="83"/>
      <c r="D281" s="82"/>
      <c r="E281" s="83"/>
      <c r="F281" s="74"/>
      <c r="G281" s="74"/>
      <c r="H281" s="74"/>
      <c r="I281" s="11"/>
      <c r="J281" s="11"/>
      <c r="K281" s="11"/>
      <c r="L281" s="11"/>
      <c r="M281" s="11"/>
      <c r="N281" s="11"/>
      <c r="O281" s="11"/>
      <c r="P281" s="11"/>
      <c r="Q281" s="74"/>
      <c r="R281" s="74"/>
    </row>
    <row r="282">
      <c r="A282" s="82"/>
      <c r="B282" s="82"/>
      <c r="C282" s="83"/>
      <c r="D282" s="82"/>
      <c r="E282" s="83"/>
      <c r="F282" s="74"/>
      <c r="G282" s="74"/>
      <c r="H282" s="74"/>
      <c r="I282" s="11"/>
      <c r="J282" s="11"/>
      <c r="K282" s="11"/>
      <c r="L282" s="11"/>
      <c r="M282" s="11"/>
      <c r="N282" s="11"/>
      <c r="O282" s="11"/>
      <c r="P282" s="11"/>
      <c r="Q282" s="74"/>
      <c r="R282" s="74"/>
    </row>
    <row r="283">
      <c r="A283" s="82"/>
      <c r="B283" s="82"/>
      <c r="C283" s="83"/>
      <c r="D283" s="82"/>
      <c r="E283" s="83"/>
      <c r="F283" s="74"/>
      <c r="G283" s="74"/>
      <c r="H283" s="74"/>
      <c r="I283" s="11"/>
      <c r="J283" s="11"/>
      <c r="K283" s="11"/>
      <c r="L283" s="11"/>
      <c r="M283" s="11"/>
      <c r="N283" s="11"/>
      <c r="O283" s="11"/>
      <c r="P283" s="11"/>
      <c r="Q283" s="74"/>
      <c r="R283" s="74"/>
    </row>
    <row r="284">
      <c r="A284" s="82"/>
      <c r="B284" s="82"/>
      <c r="C284" s="83"/>
      <c r="D284" s="82"/>
      <c r="E284" s="83"/>
      <c r="F284" s="74"/>
      <c r="G284" s="74"/>
      <c r="H284" s="74"/>
      <c r="I284" s="11"/>
      <c r="J284" s="11"/>
      <c r="K284" s="11"/>
      <c r="L284" s="11"/>
      <c r="M284" s="11"/>
      <c r="N284" s="11"/>
      <c r="O284" s="11"/>
      <c r="P284" s="11"/>
      <c r="Q284" s="74"/>
      <c r="R284" s="74"/>
    </row>
    <row r="285">
      <c r="A285" s="82"/>
      <c r="B285" s="82"/>
      <c r="C285" s="83"/>
      <c r="D285" s="82"/>
      <c r="E285" s="83"/>
      <c r="F285" s="74"/>
      <c r="G285" s="74"/>
      <c r="H285" s="74"/>
      <c r="I285" s="11"/>
      <c r="J285" s="11"/>
      <c r="K285" s="11"/>
      <c r="L285" s="11"/>
      <c r="M285" s="11"/>
      <c r="N285" s="11"/>
      <c r="O285" s="11"/>
      <c r="P285" s="11"/>
      <c r="Q285" s="74"/>
      <c r="R285" s="74"/>
    </row>
    <row r="286">
      <c r="A286" s="82"/>
      <c r="B286" s="82"/>
      <c r="C286" s="83"/>
      <c r="D286" s="82"/>
      <c r="E286" s="83"/>
      <c r="F286" s="74"/>
      <c r="G286" s="74"/>
      <c r="H286" s="74"/>
      <c r="I286" s="11"/>
      <c r="J286" s="11"/>
      <c r="K286" s="11"/>
      <c r="L286" s="11"/>
      <c r="M286" s="11"/>
      <c r="N286" s="11"/>
      <c r="O286" s="11"/>
      <c r="P286" s="11"/>
      <c r="Q286" s="74"/>
      <c r="R286" s="74"/>
    </row>
    <row r="287">
      <c r="A287" s="82"/>
      <c r="B287" s="82"/>
      <c r="C287" s="83"/>
      <c r="D287" s="82"/>
      <c r="E287" s="83"/>
      <c r="F287" s="74"/>
      <c r="G287" s="74"/>
      <c r="H287" s="74"/>
      <c r="I287" s="11"/>
      <c r="J287" s="11"/>
      <c r="K287" s="11"/>
      <c r="L287" s="11"/>
      <c r="M287" s="11"/>
      <c r="N287" s="11"/>
      <c r="O287" s="11"/>
      <c r="P287" s="11"/>
      <c r="Q287" s="74"/>
      <c r="R287" s="74"/>
    </row>
    <row r="288">
      <c r="A288" s="82"/>
      <c r="B288" s="82"/>
      <c r="C288" s="83"/>
      <c r="D288" s="82"/>
      <c r="E288" s="83"/>
      <c r="F288" s="74"/>
      <c r="G288" s="74"/>
      <c r="H288" s="74"/>
      <c r="I288" s="11"/>
      <c r="J288" s="11"/>
      <c r="K288" s="11"/>
      <c r="L288" s="11"/>
      <c r="M288" s="11"/>
      <c r="N288" s="11"/>
      <c r="O288" s="11"/>
      <c r="P288" s="11"/>
      <c r="Q288" s="74"/>
      <c r="R288" s="74"/>
    </row>
    <row r="289">
      <c r="A289" s="82"/>
      <c r="B289" s="82"/>
      <c r="C289" s="83"/>
      <c r="D289" s="82"/>
      <c r="E289" s="83"/>
      <c r="F289" s="74"/>
      <c r="G289" s="74"/>
      <c r="H289" s="74"/>
      <c r="I289" s="11"/>
      <c r="J289" s="11"/>
      <c r="K289" s="11"/>
      <c r="L289" s="11"/>
      <c r="M289" s="11"/>
      <c r="N289" s="11"/>
      <c r="O289" s="11"/>
      <c r="P289" s="11"/>
      <c r="Q289" s="74"/>
      <c r="R289" s="74"/>
    </row>
    <row r="290">
      <c r="A290" s="82"/>
      <c r="B290" s="82"/>
      <c r="C290" s="83"/>
      <c r="D290" s="82"/>
      <c r="E290" s="83"/>
      <c r="F290" s="74"/>
      <c r="G290" s="74"/>
      <c r="H290" s="74"/>
      <c r="I290" s="11"/>
      <c r="J290" s="11"/>
      <c r="K290" s="11"/>
      <c r="L290" s="11"/>
      <c r="M290" s="11"/>
      <c r="N290" s="11"/>
      <c r="O290" s="11"/>
      <c r="P290" s="11"/>
      <c r="Q290" s="74"/>
      <c r="R290" s="74"/>
    </row>
    <row r="291">
      <c r="A291" s="82"/>
      <c r="B291" s="82"/>
      <c r="C291" s="83"/>
      <c r="D291" s="82"/>
      <c r="E291" s="83"/>
      <c r="F291" s="74"/>
      <c r="G291" s="74"/>
      <c r="H291" s="74"/>
      <c r="I291" s="11"/>
      <c r="J291" s="11"/>
      <c r="K291" s="11"/>
      <c r="L291" s="11"/>
      <c r="M291" s="11"/>
      <c r="N291" s="11"/>
      <c r="O291" s="11"/>
      <c r="P291" s="11"/>
      <c r="Q291" s="74"/>
      <c r="R291" s="74"/>
    </row>
    <row r="292">
      <c r="A292" s="82"/>
      <c r="B292" s="82"/>
      <c r="C292" s="83"/>
      <c r="D292" s="82"/>
      <c r="E292" s="83"/>
      <c r="F292" s="74"/>
      <c r="G292" s="74"/>
      <c r="H292" s="74"/>
      <c r="I292" s="11"/>
      <c r="J292" s="11"/>
      <c r="K292" s="11"/>
      <c r="L292" s="11"/>
      <c r="M292" s="11"/>
      <c r="N292" s="11"/>
      <c r="O292" s="11"/>
      <c r="P292" s="11"/>
      <c r="Q292" s="74"/>
      <c r="R292" s="74"/>
    </row>
    <row r="293">
      <c r="A293" s="82"/>
      <c r="B293" s="82"/>
      <c r="C293" s="83"/>
      <c r="D293" s="82"/>
      <c r="E293" s="83"/>
      <c r="F293" s="74"/>
      <c r="G293" s="74"/>
      <c r="H293" s="74"/>
      <c r="I293" s="11"/>
      <c r="J293" s="11"/>
      <c r="K293" s="11"/>
      <c r="L293" s="11"/>
      <c r="M293" s="11"/>
      <c r="N293" s="11"/>
      <c r="O293" s="11"/>
      <c r="P293" s="11"/>
      <c r="Q293" s="74"/>
      <c r="R293" s="74"/>
    </row>
    <row r="294">
      <c r="A294" s="82"/>
      <c r="B294" s="82"/>
      <c r="C294" s="83"/>
      <c r="D294" s="82"/>
      <c r="E294" s="83"/>
      <c r="F294" s="74"/>
      <c r="G294" s="74"/>
      <c r="H294" s="74"/>
      <c r="I294" s="11"/>
      <c r="J294" s="11"/>
      <c r="K294" s="11"/>
      <c r="L294" s="11"/>
      <c r="M294" s="11"/>
      <c r="N294" s="11"/>
      <c r="O294" s="11"/>
      <c r="P294" s="11"/>
      <c r="Q294" s="74"/>
      <c r="R294" s="74"/>
    </row>
    <row r="295">
      <c r="A295" s="82"/>
      <c r="B295" s="82"/>
      <c r="C295" s="83"/>
      <c r="D295" s="82"/>
      <c r="E295" s="83"/>
      <c r="F295" s="74"/>
      <c r="G295" s="74"/>
      <c r="H295" s="74"/>
      <c r="I295" s="11"/>
      <c r="J295" s="11"/>
      <c r="K295" s="11"/>
      <c r="L295" s="11"/>
      <c r="M295" s="11"/>
      <c r="N295" s="11"/>
      <c r="O295" s="11"/>
      <c r="P295" s="11"/>
      <c r="Q295" s="74"/>
      <c r="R295" s="74"/>
    </row>
    <row r="296">
      <c r="A296" s="82"/>
      <c r="B296" s="82"/>
      <c r="C296" s="83"/>
      <c r="D296" s="82"/>
      <c r="E296" s="83"/>
      <c r="F296" s="74"/>
      <c r="G296" s="74"/>
      <c r="H296" s="74"/>
      <c r="I296" s="11"/>
      <c r="J296" s="11"/>
      <c r="K296" s="11"/>
      <c r="L296" s="11"/>
      <c r="M296" s="11"/>
      <c r="N296" s="11"/>
      <c r="O296" s="11"/>
      <c r="P296" s="11"/>
      <c r="Q296" s="74"/>
      <c r="R296" s="74"/>
    </row>
    <row r="297">
      <c r="A297" s="82"/>
      <c r="B297" s="82"/>
      <c r="C297" s="83"/>
      <c r="D297" s="82"/>
      <c r="E297" s="83"/>
      <c r="F297" s="74"/>
      <c r="G297" s="74"/>
      <c r="H297" s="74"/>
      <c r="I297" s="11"/>
      <c r="J297" s="11"/>
      <c r="K297" s="11"/>
      <c r="L297" s="11"/>
      <c r="M297" s="11"/>
      <c r="N297" s="11"/>
      <c r="O297" s="11"/>
      <c r="P297" s="11"/>
      <c r="Q297" s="74"/>
      <c r="R297" s="74"/>
    </row>
    <row r="298">
      <c r="A298" s="82"/>
      <c r="B298" s="82"/>
      <c r="C298" s="83"/>
      <c r="D298" s="82"/>
      <c r="E298" s="83"/>
      <c r="F298" s="74"/>
      <c r="G298" s="74"/>
      <c r="H298" s="74"/>
      <c r="I298" s="11"/>
      <c r="J298" s="11"/>
      <c r="K298" s="11"/>
      <c r="L298" s="11"/>
      <c r="M298" s="11"/>
      <c r="N298" s="11"/>
      <c r="O298" s="11"/>
      <c r="P298" s="11"/>
      <c r="Q298" s="74"/>
      <c r="R298" s="74"/>
    </row>
    <row r="299">
      <c r="A299" s="82"/>
      <c r="B299" s="82"/>
      <c r="C299" s="83"/>
      <c r="D299" s="82"/>
      <c r="E299" s="83"/>
      <c r="F299" s="74"/>
      <c r="G299" s="74"/>
      <c r="H299" s="74"/>
      <c r="I299" s="11"/>
      <c r="J299" s="11"/>
      <c r="K299" s="11"/>
      <c r="L299" s="11"/>
      <c r="M299" s="11"/>
      <c r="N299" s="11"/>
      <c r="O299" s="11"/>
      <c r="P299" s="11"/>
      <c r="Q299" s="74"/>
      <c r="R299" s="74"/>
    </row>
    <row r="300">
      <c r="A300" s="82"/>
      <c r="B300" s="82"/>
      <c r="C300" s="83"/>
      <c r="D300" s="82"/>
      <c r="E300" s="83"/>
      <c r="F300" s="74"/>
      <c r="G300" s="74"/>
      <c r="H300" s="74"/>
      <c r="I300" s="11"/>
      <c r="J300" s="11"/>
      <c r="K300" s="11"/>
      <c r="L300" s="11"/>
      <c r="M300" s="11"/>
      <c r="N300" s="11"/>
      <c r="O300" s="11"/>
      <c r="P300" s="11"/>
      <c r="Q300" s="74"/>
      <c r="R300" s="74"/>
    </row>
    <row r="301">
      <c r="A301" s="82"/>
      <c r="B301" s="82"/>
      <c r="C301" s="83"/>
      <c r="D301" s="82"/>
      <c r="E301" s="83"/>
      <c r="F301" s="74"/>
      <c r="G301" s="74"/>
      <c r="H301" s="74"/>
      <c r="I301" s="11"/>
      <c r="J301" s="11"/>
      <c r="K301" s="11"/>
      <c r="L301" s="11"/>
      <c r="M301" s="11"/>
      <c r="N301" s="11"/>
      <c r="O301" s="11"/>
      <c r="P301" s="11"/>
      <c r="Q301" s="74"/>
      <c r="R301" s="74"/>
    </row>
    <row r="302">
      <c r="A302" s="82"/>
      <c r="B302" s="82"/>
      <c r="C302" s="83"/>
      <c r="D302" s="82"/>
      <c r="E302" s="83"/>
      <c r="F302" s="74"/>
      <c r="G302" s="74"/>
      <c r="H302" s="74"/>
      <c r="I302" s="11"/>
      <c r="J302" s="11"/>
      <c r="K302" s="11"/>
      <c r="L302" s="11"/>
      <c r="M302" s="11"/>
      <c r="N302" s="11"/>
      <c r="O302" s="11"/>
      <c r="P302" s="11"/>
      <c r="Q302" s="74"/>
      <c r="R302" s="74"/>
    </row>
    <row r="303">
      <c r="A303" s="82"/>
      <c r="B303" s="82"/>
      <c r="C303" s="83"/>
      <c r="D303" s="82"/>
      <c r="E303" s="83"/>
      <c r="F303" s="74"/>
      <c r="G303" s="74"/>
      <c r="H303" s="74"/>
      <c r="I303" s="11"/>
      <c r="J303" s="11"/>
      <c r="K303" s="11"/>
      <c r="L303" s="11"/>
      <c r="M303" s="11"/>
      <c r="N303" s="11"/>
      <c r="O303" s="11"/>
      <c r="P303" s="11"/>
      <c r="Q303" s="74"/>
      <c r="R303" s="74"/>
    </row>
    <row r="304">
      <c r="A304" s="82"/>
      <c r="B304" s="82"/>
      <c r="C304" s="83"/>
      <c r="D304" s="82"/>
      <c r="E304" s="83"/>
      <c r="F304" s="74"/>
      <c r="G304" s="74"/>
      <c r="H304" s="74"/>
      <c r="I304" s="11"/>
      <c r="J304" s="11"/>
      <c r="K304" s="11"/>
      <c r="L304" s="11"/>
      <c r="M304" s="11"/>
      <c r="N304" s="11"/>
      <c r="O304" s="11"/>
      <c r="P304" s="11"/>
      <c r="Q304" s="74"/>
      <c r="R304" s="74"/>
    </row>
    <row r="305">
      <c r="A305" s="82"/>
      <c r="B305" s="82"/>
      <c r="C305" s="83"/>
      <c r="D305" s="82"/>
      <c r="E305" s="83"/>
      <c r="F305" s="74"/>
      <c r="G305" s="74"/>
      <c r="H305" s="74"/>
      <c r="I305" s="11"/>
      <c r="J305" s="11"/>
      <c r="K305" s="11"/>
      <c r="L305" s="11"/>
      <c r="M305" s="11"/>
      <c r="N305" s="11"/>
      <c r="O305" s="11"/>
      <c r="P305" s="11"/>
      <c r="Q305" s="74"/>
      <c r="R305" s="74"/>
    </row>
    <row r="306">
      <c r="A306" s="82"/>
      <c r="B306" s="82"/>
      <c r="C306" s="83"/>
      <c r="D306" s="82"/>
      <c r="E306" s="83"/>
      <c r="F306" s="74"/>
      <c r="G306" s="74"/>
      <c r="H306" s="74"/>
      <c r="I306" s="11"/>
      <c r="J306" s="11"/>
      <c r="K306" s="11"/>
      <c r="L306" s="11"/>
      <c r="M306" s="11"/>
      <c r="N306" s="11"/>
      <c r="O306" s="11"/>
      <c r="P306" s="11"/>
      <c r="Q306" s="74"/>
      <c r="R306" s="74"/>
    </row>
    <row r="307">
      <c r="A307" s="82"/>
      <c r="B307" s="82"/>
      <c r="C307" s="83"/>
      <c r="D307" s="82"/>
      <c r="E307" s="83"/>
      <c r="F307" s="74"/>
      <c r="G307" s="74"/>
      <c r="H307" s="74"/>
      <c r="I307" s="11"/>
      <c r="J307" s="11"/>
      <c r="K307" s="11"/>
      <c r="L307" s="11"/>
      <c r="M307" s="11"/>
      <c r="N307" s="11"/>
      <c r="O307" s="11"/>
      <c r="P307" s="11"/>
      <c r="Q307" s="74"/>
      <c r="R307" s="74"/>
    </row>
    <row r="308">
      <c r="A308" s="82"/>
      <c r="B308" s="82"/>
      <c r="C308" s="83"/>
      <c r="D308" s="82"/>
      <c r="E308" s="83"/>
      <c r="F308" s="74"/>
      <c r="G308" s="74"/>
      <c r="H308" s="74"/>
      <c r="I308" s="11"/>
      <c r="J308" s="11"/>
      <c r="K308" s="11"/>
      <c r="L308" s="11"/>
      <c r="M308" s="11"/>
      <c r="N308" s="11"/>
      <c r="O308" s="11"/>
      <c r="P308" s="11"/>
      <c r="Q308" s="74"/>
      <c r="R308" s="74"/>
    </row>
    <row r="309">
      <c r="A309" s="82"/>
      <c r="B309" s="82"/>
      <c r="C309" s="83"/>
      <c r="D309" s="82"/>
      <c r="E309" s="83"/>
      <c r="F309" s="74"/>
      <c r="G309" s="74"/>
      <c r="H309" s="74"/>
      <c r="I309" s="11"/>
      <c r="J309" s="11"/>
      <c r="K309" s="11"/>
      <c r="L309" s="11"/>
      <c r="M309" s="11"/>
      <c r="N309" s="11"/>
      <c r="O309" s="11"/>
      <c r="P309" s="11"/>
      <c r="Q309" s="74"/>
      <c r="R309" s="74"/>
    </row>
    <row r="310">
      <c r="A310" s="82"/>
      <c r="B310" s="82"/>
      <c r="C310" s="83"/>
      <c r="D310" s="82"/>
      <c r="E310" s="83"/>
      <c r="F310" s="74"/>
      <c r="G310" s="74"/>
      <c r="H310" s="74"/>
      <c r="I310" s="11"/>
      <c r="J310" s="11"/>
      <c r="K310" s="11"/>
      <c r="L310" s="11"/>
      <c r="M310" s="11"/>
      <c r="N310" s="11"/>
      <c r="O310" s="11"/>
      <c r="P310" s="11"/>
      <c r="Q310" s="74"/>
      <c r="R310" s="74"/>
    </row>
    <row r="311">
      <c r="A311" s="82"/>
      <c r="B311" s="82"/>
      <c r="C311" s="83"/>
      <c r="D311" s="82"/>
      <c r="E311" s="83"/>
      <c r="F311" s="74"/>
      <c r="G311" s="74"/>
      <c r="H311" s="74"/>
      <c r="I311" s="11"/>
      <c r="J311" s="11"/>
      <c r="K311" s="11"/>
      <c r="L311" s="11"/>
      <c r="M311" s="11"/>
      <c r="N311" s="11"/>
      <c r="O311" s="11"/>
      <c r="P311" s="11"/>
      <c r="Q311" s="74"/>
      <c r="R311" s="74"/>
    </row>
    <row r="312">
      <c r="A312" s="82"/>
      <c r="B312" s="82"/>
      <c r="C312" s="83"/>
      <c r="D312" s="82"/>
      <c r="E312" s="83"/>
      <c r="F312" s="74"/>
      <c r="G312" s="74"/>
      <c r="H312" s="74"/>
      <c r="I312" s="11"/>
      <c r="J312" s="11"/>
      <c r="K312" s="11"/>
      <c r="L312" s="11"/>
      <c r="M312" s="11"/>
      <c r="N312" s="11"/>
      <c r="O312" s="11"/>
      <c r="P312" s="11"/>
      <c r="Q312" s="74"/>
      <c r="R312" s="74"/>
    </row>
    <row r="313">
      <c r="A313" s="82"/>
      <c r="B313" s="82"/>
      <c r="C313" s="83"/>
      <c r="D313" s="82"/>
      <c r="E313" s="83"/>
      <c r="F313" s="74"/>
      <c r="G313" s="74"/>
      <c r="H313" s="74"/>
      <c r="I313" s="11"/>
      <c r="J313" s="11"/>
      <c r="K313" s="11"/>
      <c r="L313" s="11"/>
      <c r="M313" s="11"/>
      <c r="N313" s="11"/>
      <c r="O313" s="11"/>
      <c r="P313" s="11"/>
      <c r="Q313" s="74"/>
      <c r="R313" s="74"/>
    </row>
    <row r="314">
      <c r="A314" s="82"/>
      <c r="B314" s="82"/>
      <c r="C314" s="83"/>
      <c r="D314" s="82"/>
      <c r="E314" s="83"/>
      <c r="F314" s="74"/>
      <c r="G314" s="74"/>
      <c r="H314" s="74"/>
      <c r="I314" s="11"/>
      <c r="J314" s="11"/>
      <c r="K314" s="11"/>
      <c r="L314" s="11"/>
      <c r="M314" s="11"/>
      <c r="N314" s="11"/>
      <c r="O314" s="11"/>
      <c r="P314" s="11"/>
      <c r="Q314" s="74"/>
      <c r="R314" s="74"/>
    </row>
    <row r="315">
      <c r="A315" s="82"/>
      <c r="B315" s="82"/>
      <c r="C315" s="83"/>
      <c r="D315" s="82"/>
      <c r="E315" s="83"/>
      <c r="F315" s="74"/>
      <c r="G315" s="74"/>
      <c r="H315" s="74"/>
      <c r="I315" s="11"/>
      <c r="J315" s="11"/>
      <c r="K315" s="11"/>
      <c r="L315" s="11"/>
      <c r="M315" s="11"/>
      <c r="N315" s="11"/>
      <c r="O315" s="11"/>
      <c r="P315" s="11"/>
      <c r="Q315" s="74"/>
      <c r="R315" s="74"/>
    </row>
    <row r="316">
      <c r="A316" s="82"/>
      <c r="B316" s="82"/>
      <c r="C316" s="83"/>
      <c r="D316" s="82"/>
      <c r="E316" s="83"/>
      <c r="F316" s="74"/>
      <c r="G316" s="74"/>
      <c r="H316" s="74"/>
      <c r="I316" s="11"/>
      <c r="J316" s="11"/>
      <c r="K316" s="11"/>
      <c r="L316" s="11"/>
      <c r="M316" s="11"/>
      <c r="N316" s="11"/>
      <c r="O316" s="11"/>
      <c r="P316" s="11"/>
      <c r="Q316" s="74"/>
      <c r="R316" s="74"/>
    </row>
    <row r="317">
      <c r="A317" s="82"/>
      <c r="B317" s="82"/>
      <c r="C317" s="83"/>
      <c r="D317" s="82"/>
      <c r="E317" s="83"/>
      <c r="F317" s="74"/>
      <c r="G317" s="74"/>
      <c r="H317" s="74"/>
      <c r="I317" s="11"/>
      <c r="J317" s="11"/>
      <c r="K317" s="11"/>
      <c r="L317" s="11"/>
      <c r="M317" s="11"/>
      <c r="N317" s="11"/>
      <c r="O317" s="11"/>
      <c r="P317" s="11"/>
      <c r="Q317" s="74"/>
      <c r="R317" s="74"/>
    </row>
    <row r="318">
      <c r="A318" s="82"/>
      <c r="B318" s="82"/>
      <c r="C318" s="83"/>
      <c r="D318" s="82"/>
      <c r="E318" s="83"/>
      <c r="F318" s="74"/>
      <c r="G318" s="74"/>
      <c r="H318" s="74"/>
      <c r="I318" s="11"/>
      <c r="J318" s="11"/>
      <c r="K318" s="11"/>
      <c r="L318" s="11"/>
      <c r="M318" s="11"/>
      <c r="N318" s="11"/>
      <c r="O318" s="11"/>
      <c r="P318" s="11"/>
      <c r="Q318" s="74"/>
      <c r="R318" s="74"/>
    </row>
    <row r="319">
      <c r="A319" s="82"/>
      <c r="B319" s="82"/>
      <c r="C319" s="83"/>
      <c r="D319" s="82"/>
      <c r="E319" s="83"/>
      <c r="F319" s="74"/>
      <c r="G319" s="74"/>
      <c r="H319" s="74"/>
      <c r="I319" s="11"/>
      <c r="J319" s="11"/>
      <c r="K319" s="11"/>
      <c r="L319" s="11"/>
      <c r="M319" s="11"/>
      <c r="N319" s="11"/>
      <c r="O319" s="11"/>
      <c r="P319" s="11"/>
      <c r="Q319" s="74"/>
      <c r="R319" s="74"/>
    </row>
    <row r="320">
      <c r="A320" s="82"/>
      <c r="B320" s="82"/>
      <c r="C320" s="83"/>
      <c r="D320" s="82"/>
      <c r="E320" s="83"/>
      <c r="F320" s="74"/>
      <c r="G320" s="74"/>
      <c r="H320" s="74"/>
      <c r="I320" s="11"/>
      <c r="J320" s="11"/>
      <c r="K320" s="11"/>
      <c r="L320" s="11"/>
      <c r="M320" s="11"/>
      <c r="N320" s="11"/>
      <c r="O320" s="11"/>
      <c r="P320" s="11"/>
      <c r="Q320" s="74"/>
      <c r="R320" s="74"/>
    </row>
    <row r="321">
      <c r="A321" s="82"/>
      <c r="B321" s="82"/>
      <c r="C321" s="83"/>
      <c r="D321" s="82"/>
      <c r="E321" s="83"/>
      <c r="F321" s="74"/>
      <c r="G321" s="74"/>
      <c r="H321" s="74"/>
      <c r="I321" s="11"/>
      <c r="J321" s="11"/>
      <c r="K321" s="11"/>
      <c r="L321" s="11"/>
      <c r="M321" s="11"/>
      <c r="N321" s="11"/>
      <c r="O321" s="11"/>
      <c r="P321" s="11"/>
      <c r="Q321" s="74"/>
      <c r="R321" s="74"/>
    </row>
    <row r="322">
      <c r="A322" s="82"/>
      <c r="B322" s="82"/>
      <c r="C322" s="83"/>
      <c r="D322" s="82"/>
      <c r="E322" s="83"/>
      <c r="F322" s="74"/>
      <c r="G322" s="74"/>
      <c r="H322" s="74"/>
      <c r="I322" s="11"/>
      <c r="J322" s="11"/>
      <c r="K322" s="11"/>
      <c r="L322" s="11"/>
      <c r="M322" s="11"/>
      <c r="N322" s="11"/>
      <c r="O322" s="11"/>
      <c r="P322" s="11"/>
      <c r="Q322" s="74"/>
      <c r="R322" s="74"/>
    </row>
    <row r="323">
      <c r="A323" s="82"/>
      <c r="B323" s="82"/>
      <c r="C323" s="83"/>
      <c r="D323" s="82"/>
      <c r="E323" s="83"/>
      <c r="F323" s="74"/>
      <c r="G323" s="74"/>
      <c r="H323" s="74"/>
      <c r="I323" s="11"/>
      <c r="J323" s="11"/>
      <c r="K323" s="11"/>
      <c r="L323" s="11"/>
      <c r="M323" s="11"/>
      <c r="N323" s="11"/>
      <c r="O323" s="11"/>
      <c r="P323" s="11"/>
      <c r="Q323" s="74"/>
      <c r="R323" s="74"/>
    </row>
    <row r="324">
      <c r="A324" s="82"/>
      <c r="B324" s="82"/>
      <c r="C324" s="83"/>
      <c r="D324" s="82"/>
      <c r="E324" s="83"/>
      <c r="F324" s="74"/>
      <c r="G324" s="74"/>
      <c r="H324" s="74"/>
      <c r="I324" s="11"/>
      <c r="J324" s="11"/>
      <c r="K324" s="11"/>
      <c r="L324" s="11"/>
      <c r="M324" s="11"/>
      <c r="N324" s="11"/>
      <c r="O324" s="11"/>
      <c r="P324" s="11"/>
      <c r="Q324" s="74"/>
      <c r="R324" s="74"/>
    </row>
    <row r="325">
      <c r="A325" s="82"/>
      <c r="B325" s="82"/>
      <c r="C325" s="83"/>
      <c r="D325" s="82"/>
      <c r="E325" s="83"/>
      <c r="F325" s="74"/>
      <c r="G325" s="74"/>
      <c r="H325" s="74"/>
      <c r="I325" s="11"/>
      <c r="J325" s="11"/>
      <c r="K325" s="11"/>
      <c r="L325" s="11"/>
      <c r="M325" s="11"/>
      <c r="N325" s="11"/>
      <c r="O325" s="11"/>
      <c r="P325" s="11"/>
      <c r="Q325" s="74"/>
      <c r="R325" s="74"/>
    </row>
    <row r="326">
      <c r="A326" s="82"/>
      <c r="B326" s="82"/>
      <c r="C326" s="83"/>
      <c r="D326" s="82"/>
      <c r="E326" s="83"/>
      <c r="F326" s="74"/>
      <c r="G326" s="74"/>
      <c r="H326" s="74"/>
      <c r="I326" s="11"/>
      <c r="J326" s="11"/>
      <c r="K326" s="11"/>
      <c r="L326" s="11"/>
      <c r="M326" s="11"/>
      <c r="N326" s="11"/>
      <c r="O326" s="11"/>
      <c r="P326" s="11"/>
      <c r="Q326" s="74"/>
      <c r="R326" s="74"/>
    </row>
    <row r="327">
      <c r="A327" s="82"/>
      <c r="B327" s="82"/>
      <c r="C327" s="83"/>
      <c r="D327" s="82"/>
      <c r="E327" s="83"/>
      <c r="F327" s="74"/>
      <c r="G327" s="74"/>
      <c r="H327" s="74"/>
      <c r="I327" s="11"/>
      <c r="J327" s="11"/>
      <c r="K327" s="11"/>
      <c r="L327" s="11"/>
      <c r="M327" s="11"/>
      <c r="N327" s="11"/>
      <c r="O327" s="11"/>
      <c r="P327" s="11"/>
      <c r="Q327" s="74"/>
      <c r="R327" s="74"/>
    </row>
    <row r="328">
      <c r="A328" s="82"/>
      <c r="B328" s="82"/>
      <c r="C328" s="83"/>
      <c r="D328" s="82"/>
      <c r="E328" s="83"/>
      <c r="F328" s="74"/>
      <c r="G328" s="74"/>
      <c r="H328" s="74"/>
      <c r="I328" s="11"/>
      <c r="J328" s="11"/>
      <c r="K328" s="11"/>
      <c r="L328" s="11"/>
      <c r="M328" s="11"/>
      <c r="N328" s="11"/>
      <c r="O328" s="11"/>
      <c r="P328" s="11"/>
      <c r="Q328" s="74"/>
      <c r="R328" s="74"/>
    </row>
    <row r="329">
      <c r="A329" s="82"/>
      <c r="B329" s="82"/>
      <c r="C329" s="83"/>
      <c r="D329" s="82"/>
      <c r="E329" s="83"/>
      <c r="F329" s="74"/>
      <c r="G329" s="74"/>
      <c r="H329" s="74"/>
      <c r="I329" s="11"/>
      <c r="J329" s="11"/>
      <c r="K329" s="11"/>
      <c r="L329" s="11"/>
      <c r="M329" s="11"/>
      <c r="N329" s="11"/>
      <c r="O329" s="11"/>
      <c r="P329" s="11"/>
      <c r="Q329" s="74"/>
      <c r="R329" s="74"/>
    </row>
    <row r="330">
      <c r="A330" s="82"/>
      <c r="B330" s="82"/>
      <c r="C330" s="83"/>
      <c r="D330" s="82"/>
      <c r="E330" s="83"/>
      <c r="F330" s="74"/>
      <c r="G330" s="74"/>
      <c r="H330" s="74"/>
      <c r="I330" s="11"/>
      <c r="J330" s="11"/>
      <c r="K330" s="11"/>
      <c r="L330" s="11"/>
      <c r="M330" s="11"/>
      <c r="N330" s="11"/>
      <c r="O330" s="11"/>
      <c r="P330" s="11"/>
      <c r="Q330" s="74"/>
      <c r="R330" s="74"/>
    </row>
    <row r="331">
      <c r="A331" s="82"/>
      <c r="B331" s="82"/>
      <c r="C331" s="83"/>
      <c r="D331" s="82"/>
      <c r="E331" s="83"/>
      <c r="F331" s="74"/>
      <c r="G331" s="74"/>
      <c r="H331" s="74"/>
      <c r="I331" s="11"/>
      <c r="J331" s="11"/>
      <c r="K331" s="11"/>
      <c r="L331" s="11"/>
      <c r="M331" s="11"/>
      <c r="N331" s="11"/>
      <c r="O331" s="11"/>
      <c r="P331" s="11"/>
      <c r="Q331" s="74"/>
      <c r="R331" s="74"/>
    </row>
    <row r="332">
      <c r="A332" s="82"/>
      <c r="B332" s="82"/>
      <c r="C332" s="83"/>
      <c r="D332" s="82"/>
      <c r="E332" s="83"/>
      <c r="F332" s="74"/>
      <c r="G332" s="74"/>
      <c r="H332" s="74"/>
      <c r="I332" s="11"/>
      <c r="J332" s="11"/>
      <c r="K332" s="11"/>
      <c r="L332" s="11"/>
      <c r="M332" s="11"/>
      <c r="N332" s="11"/>
      <c r="O332" s="11"/>
      <c r="P332" s="11"/>
      <c r="Q332" s="74"/>
      <c r="R332" s="74"/>
    </row>
    <row r="333">
      <c r="A333" s="82"/>
      <c r="B333" s="82"/>
      <c r="C333" s="83"/>
      <c r="D333" s="82"/>
      <c r="E333" s="83"/>
      <c r="F333" s="74"/>
      <c r="G333" s="74"/>
      <c r="H333" s="74"/>
      <c r="I333" s="11"/>
      <c r="J333" s="11"/>
      <c r="K333" s="11"/>
      <c r="L333" s="11"/>
      <c r="M333" s="11"/>
      <c r="N333" s="11"/>
      <c r="O333" s="11"/>
      <c r="P333" s="11"/>
      <c r="Q333" s="74"/>
      <c r="R333" s="74"/>
    </row>
    <row r="334">
      <c r="A334" s="82"/>
      <c r="B334" s="82"/>
      <c r="C334" s="83"/>
      <c r="D334" s="82"/>
      <c r="E334" s="83"/>
      <c r="F334" s="74"/>
      <c r="G334" s="74"/>
      <c r="H334" s="74"/>
      <c r="I334" s="11"/>
      <c r="J334" s="11"/>
      <c r="K334" s="11"/>
      <c r="L334" s="11"/>
      <c r="M334" s="11"/>
      <c r="N334" s="11"/>
      <c r="O334" s="11"/>
      <c r="P334" s="11"/>
      <c r="Q334" s="74"/>
      <c r="R334" s="74"/>
    </row>
    <row r="335">
      <c r="A335" s="82"/>
      <c r="B335" s="82"/>
      <c r="C335" s="83"/>
      <c r="D335" s="82"/>
      <c r="E335" s="83"/>
      <c r="F335" s="74"/>
      <c r="G335" s="74"/>
      <c r="H335" s="74"/>
      <c r="I335" s="11"/>
      <c r="J335" s="11"/>
      <c r="K335" s="11"/>
      <c r="L335" s="11"/>
      <c r="M335" s="11"/>
      <c r="N335" s="11"/>
      <c r="O335" s="11"/>
      <c r="P335" s="11"/>
      <c r="Q335" s="74"/>
      <c r="R335" s="74"/>
    </row>
    <row r="336">
      <c r="A336" s="82"/>
      <c r="B336" s="82"/>
      <c r="C336" s="83"/>
      <c r="D336" s="82"/>
      <c r="E336" s="83"/>
      <c r="F336" s="74"/>
      <c r="G336" s="74"/>
      <c r="H336" s="74"/>
      <c r="I336" s="11"/>
      <c r="J336" s="11"/>
      <c r="K336" s="11"/>
      <c r="L336" s="11"/>
      <c r="M336" s="11"/>
      <c r="N336" s="11"/>
      <c r="O336" s="11"/>
      <c r="P336" s="11"/>
      <c r="Q336" s="74"/>
      <c r="R336" s="74"/>
    </row>
    <row r="337">
      <c r="A337" s="82"/>
      <c r="B337" s="82"/>
      <c r="C337" s="83"/>
      <c r="D337" s="82"/>
      <c r="E337" s="83"/>
      <c r="F337" s="74"/>
      <c r="G337" s="74"/>
      <c r="H337" s="74"/>
      <c r="I337" s="11"/>
      <c r="J337" s="11"/>
      <c r="K337" s="11"/>
      <c r="L337" s="11"/>
      <c r="M337" s="11"/>
      <c r="N337" s="11"/>
      <c r="O337" s="11"/>
      <c r="P337" s="11"/>
      <c r="Q337" s="74"/>
      <c r="R337" s="74"/>
    </row>
    <row r="338">
      <c r="A338" s="82"/>
      <c r="B338" s="82"/>
      <c r="C338" s="83"/>
      <c r="D338" s="82"/>
      <c r="E338" s="83"/>
      <c r="F338" s="74"/>
      <c r="G338" s="74"/>
      <c r="H338" s="74"/>
      <c r="I338" s="11"/>
      <c r="J338" s="11"/>
      <c r="K338" s="11"/>
      <c r="L338" s="11"/>
      <c r="M338" s="11"/>
      <c r="N338" s="11"/>
      <c r="O338" s="11"/>
      <c r="P338" s="11"/>
      <c r="Q338" s="74"/>
      <c r="R338" s="74"/>
    </row>
    <row r="339">
      <c r="A339" s="82"/>
      <c r="B339" s="82"/>
      <c r="C339" s="83"/>
      <c r="D339" s="82"/>
      <c r="E339" s="83"/>
      <c r="F339" s="74"/>
      <c r="G339" s="74"/>
      <c r="H339" s="74"/>
      <c r="I339" s="11"/>
      <c r="J339" s="11"/>
      <c r="K339" s="11"/>
      <c r="L339" s="11"/>
      <c r="M339" s="11"/>
      <c r="N339" s="11"/>
      <c r="O339" s="11"/>
      <c r="P339" s="11"/>
      <c r="Q339" s="74"/>
      <c r="R339" s="74"/>
    </row>
    <row r="340">
      <c r="A340" s="82"/>
      <c r="B340" s="82"/>
      <c r="C340" s="83"/>
      <c r="D340" s="82"/>
      <c r="E340" s="83"/>
      <c r="F340" s="74"/>
      <c r="G340" s="74"/>
      <c r="H340" s="74"/>
      <c r="I340" s="11"/>
      <c r="J340" s="11"/>
      <c r="K340" s="11"/>
      <c r="L340" s="11"/>
      <c r="M340" s="11"/>
      <c r="N340" s="11"/>
      <c r="O340" s="11"/>
      <c r="P340" s="11"/>
      <c r="Q340" s="74"/>
      <c r="R340" s="74"/>
    </row>
    <row r="341">
      <c r="A341" s="82"/>
      <c r="B341" s="82"/>
      <c r="C341" s="83"/>
      <c r="D341" s="82"/>
      <c r="E341" s="83"/>
      <c r="F341" s="74"/>
      <c r="G341" s="74"/>
      <c r="H341" s="74"/>
      <c r="I341" s="11"/>
      <c r="J341" s="11"/>
      <c r="K341" s="11"/>
      <c r="L341" s="11"/>
      <c r="M341" s="11"/>
      <c r="N341" s="11"/>
      <c r="O341" s="11"/>
      <c r="P341" s="11"/>
      <c r="Q341" s="74"/>
      <c r="R341" s="74"/>
    </row>
    <row r="342">
      <c r="A342" s="82"/>
      <c r="B342" s="82"/>
      <c r="C342" s="83"/>
      <c r="D342" s="82"/>
      <c r="E342" s="83"/>
      <c r="F342" s="74"/>
      <c r="G342" s="74"/>
      <c r="H342" s="74"/>
      <c r="I342" s="11"/>
      <c r="J342" s="11"/>
      <c r="K342" s="11"/>
      <c r="L342" s="11"/>
      <c r="M342" s="11"/>
      <c r="N342" s="11"/>
      <c r="O342" s="11"/>
      <c r="P342" s="11"/>
      <c r="Q342" s="74"/>
      <c r="R342" s="74"/>
    </row>
    <row r="343">
      <c r="A343" s="82"/>
      <c r="B343" s="82"/>
      <c r="C343" s="83"/>
      <c r="D343" s="82"/>
      <c r="E343" s="83"/>
      <c r="F343" s="74"/>
      <c r="G343" s="74"/>
      <c r="H343" s="74"/>
      <c r="I343" s="11"/>
      <c r="J343" s="11"/>
      <c r="K343" s="11"/>
      <c r="L343" s="11"/>
      <c r="M343" s="11"/>
      <c r="N343" s="11"/>
      <c r="O343" s="11"/>
      <c r="P343" s="11"/>
      <c r="Q343" s="74"/>
      <c r="R343" s="74"/>
    </row>
    <row r="344">
      <c r="A344" s="82"/>
      <c r="B344" s="82"/>
      <c r="C344" s="83"/>
      <c r="D344" s="82"/>
      <c r="E344" s="83"/>
      <c r="F344" s="74"/>
      <c r="G344" s="74"/>
      <c r="H344" s="74"/>
      <c r="I344" s="11"/>
      <c r="J344" s="11"/>
      <c r="K344" s="11"/>
      <c r="L344" s="11"/>
      <c r="M344" s="11"/>
      <c r="N344" s="11"/>
      <c r="O344" s="11"/>
      <c r="P344" s="11"/>
      <c r="Q344" s="74"/>
      <c r="R344" s="74"/>
    </row>
    <row r="345">
      <c r="A345" s="82"/>
      <c r="B345" s="82"/>
      <c r="C345" s="83"/>
      <c r="D345" s="82"/>
      <c r="E345" s="83"/>
      <c r="F345" s="74"/>
      <c r="G345" s="74"/>
      <c r="H345" s="74"/>
      <c r="I345" s="11"/>
      <c r="J345" s="11"/>
      <c r="K345" s="11"/>
      <c r="L345" s="11"/>
      <c r="M345" s="11"/>
      <c r="N345" s="11"/>
      <c r="O345" s="11"/>
      <c r="P345" s="11"/>
      <c r="Q345" s="74"/>
      <c r="R345" s="74"/>
    </row>
    <row r="346">
      <c r="A346" s="82"/>
      <c r="B346" s="82"/>
      <c r="C346" s="83"/>
      <c r="D346" s="82"/>
      <c r="E346" s="83"/>
      <c r="F346" s="74"/>
      <c r="G346" s="74"/>
      <c r="H346" s="74"/>
      <c r="I346" s="11"/>
      <c r="J346" s="11"/>
      <c r="K346" s="11"/>
      <c r="L346" s="11"/>
      <c r="M346" s="11"/>
      <c r="N346" s="11"/>
      <c r="O346" s="11"/>
      <c r="P346" s="11"/>
      <c r="Q346" s="74"/>
      <c r="R346" s="74"/>
    </row>
    <row r="347">
      <c r="A347" s="82"/>
      <c r="B347" s="82"/>
      <c r="C347" s="83"/>
      <c r="D347" s="82"/>
      <c r="E347" s="83"/>
      <c r="F347" s="74"/>
      <c r="G347" s="74"/>
      <c r="H347" s="74"/>
      <c r="I347" s="11"/>
      <c r="J347" s="11"/>
      <c r="K347" s="11"/>
      <c r="L347" s="11"/>
      <c r="M347" s="11"/>
      <c r="N347" s="11"/>
      <c r="O347" s="11"/>
      <c r="P347" s="11"/>
      <c r="Q347" s="74"/>
      <c r="R347" s="74"/>
    </row>
    <row r="348">
      <c r="A348" s="82"/>
      <c r="B348" s="82"/>
      <c r="C348" s="83"/>
      <c r="D348" s="82"/>
      <c r="E348" s="83"/>
      <c r="F348" s="74"/>
      <c r="G348" s="74"/>
      <c r="H348" s="74"/>
      <c r="I348" s="11"/>
      <c r="J348" s="11"/>
      <c r="K348" s="11"/>
      <c r="L348" s="11"/>
      <c r="M348" s="11"/>
      <c r="N348" s="11"/>
      <c r="O348" s="11"/>
      <c r="P348" s="11"/>
      <c r="Q348" s="74"/>
      <c r="R348" s="74"/>
    </row>
    <row r="349">
      <c r="A349" s="82"/>
      <c r="B349" s="82"/>
      <c r="C349" s="83"/>
      <c r="D349" s="82"/>
      <c r="E349" s="83"/>
      <c r="F349" s="74"/>
      <c r="G349" s="74"/>
      <c r="H349" s="74"/>
      <c r="I349" s="11"/>
      <c r="J349" s="11"/>
      <c r="K349" s="11"/>
      <c r="L349" s="11"/>
      <c r="M349" s="11"/>
      <c r="N349" s="11"/>
      <c r="O349" s="11"/>
      <c r="P349" s="11"/>
      <c r="Q349" s="74"/>
      <c r="R349" s="74"/>
    </row>
    <row r="350">
      <c r="A350" s="82"/>
      <c r="B350" s="82"/>
      <c r="C350" s="83"/>
      <c r="D350" s="82"/>
      <c r="E350" s="83"/>
      <c r="F350" s="74"/>
      <c r="G350" s="74"/>
      <c r="H350" s="74"/>
      <c r="I350" s="11"/>
      <c r="J350" s="11"/>
      <c r="K350" s="11"/>
      <c r="L350" s="11"/>
      <c r="M350" s="11"/>
      <c r="N350" s="11"/>
      <c r="O350" s="11"/>
      <c r="P350" s="11"/>
      <c r="Q350" s="74"/>
      <c r="R350" s="74"/>
    </row>
    <row r="351">
      <c r="A351" s="82"/>
      <c r="B351" s="82"/>
      <c r="C351" s="83"/>
      <c r="D351" s="82"/>
      <c r="E351" s="83"/>
      <c r="F351" s="74"/>
      <c r="G351" s="74"/>
      <c r="H351" s="74"/>
      <c r="I351" s="11"/>
      <c r="J351" s="11"/>
      <c r="K351" s="11"/>
      <c r="L351" s="11"/>
      <c r="M351" s="11"/>
      <c r="N351" s="11"/>
      <c r="O351" s="11"/>
      <c r="P351" s="11"/>
      <c r="Q351" s="74"/>
      <c r="R351" s="74"/>
    </row>
    <row r="352">
      <c r="A352" s="82"/>
      <c r="B352" s="82"/>
      <c r="C352" s="83"/>
      <c r="D352" s="82"/>
      <c r="E352" s="83"/>
      <c r="F352" s="74"/>
      <c r="G352" s="74"/>
      <c r="H352" s="74"/>
      <c r="I352" s="11"/>
      <c r="J352" s="11"/>
      <c r="K352" s="11"/>
      <c r="L352" s="11"/>
      <c r="M352" s="11"/>
      <c r="N352" s="11"/>
      <c r="O352" s="11"/>
      <c r="P352" s="11"/>
      <c r="Q352" s="74"/>
      <c r="R352" s="74"/>
    </row>
    <row r="353">
      <c r="A353" s="82"/>
      <c r="B353" s="82"/>
      <c r="C353" s="83"/>
      <c r="D353" s="82"/>
      <c r="E353" s="83"/>
      <c r="F353" s="74"/>
      <c r="G353" s="74"/>
      <c r="H353" s="74"/>
      <c r="I353" s="11"/>
      <c r="J353" s="11"/>
      <c r="K353" s="11"/>
      <c r="L353" s="11"/>
      <c r="M353" s="11"/>
      <c r="N353" s="11"/>
      <c r="O353" s="11"/>
      <c r="P353" s="11"/>
      <c r="Q353" s="74"/>
      <c r="R353" s="74"/>
    </row>
    <row r="354">
      <c r="A354" s="82"/>
      <c r="B354" s="82"/>
      <c r="C354" s="83"/>
      <c r="D354" s="82"/>
      <c r="E354" s="83"/>
      <c r="F354" s="74"/>
      <c r="G354" s="74"/>
      <c r="H354" s="74"/>
      <c r="I354" s="11"/>
      <c r="J354" s="11"/>
      <c r="K354" s="11"/>
      <c r="L354" s="11"/>
      <c r="M354" s="11"/>
      <c r="N354" s="11"/>
      <c r="O354" s="11"/>
      <c r="P354" s="11"/>
      <c r="Q354" s="74"/>
      <c r="R354" s="74"/>
    </row>
    <row r="355">
      <c r="A355" s="82"/>
      <c r="B355" s="82"/>
      <c r="C355" s="83"/>
      <c r="D355" s="82"/>
      <c r="E355" s="83"/>
      <c r="F355" s="74"/>
      <c r="G355" s="74"/>
      <c r="H355" s="74"/>
      <c r="I355" s="11"/>
      <c r="J355" s="11"/>
      <c r="K355" s="11"/>
      <c r="L355" s="11"/>
      <c r="M355" s="11"/>
      <c r="N355" s="11"/>
      <c r="O355" s="11"/>
      <c r="P355" s="11"/>
      <c r="Q355" s="74"/>
      <c r="R355" s="74"/>
    </row>
    <row r="356">
      <c r="A356" s="82"/>
      <c r="B356" s="82"/>
      <c r="C356" s="83"/>
      <c r="D356" s="82"/>
      <c r="E356" s="83"/>
      <c r="F356" s="74"/>
      <c r="G356" s="74"/>
      <c r="H356" s="74"/>
      <c r="I356" s="11"/>
      <c r="J356" s="11"/>
      <c r="K356" s="11"/>
      <c r="L356" s="11"/>
      <c r="M356" s="11"/>
      <c r="N356" s="11"/>
      <c r="O356" s="11"/>
      <c r="P356" s="11"/>
      <c r="Q356" s="74"/>
      <c r="R356" s="74"/>
    </row>
    <row r="357">
      <c r="A357" s="82"/>
      <c r="B357" s="82"/>
      <c r="C357" s="83"/>
      <c r="D357" s="82"/>
      <c r="E357" s="83"/>
      <c r="F357" s="74"/>
      <c r="G357" s="74"/>
      <c r="H357" s="74"/>
      <c r="I357" s="11"/>
      <c r="J357" s="11"/>
      <c r="K357" s="11"/>
      <c r="L357" s="11"/>
      <c r="M357" s="11"/>
      <c r="N357" s="11"/>
      <c r="O357" s="11"/>
      <c r="P357" s="11"/>
      <c r="Q357" s="74"/>
      <c r="R357" s="74"/>
    </row>
    <row r="358">
      <c r="A358" s="82"/>
      <c r="B358" s="82"/>
      <c r="C358" s="83"/>
      <c r="D358" s="82"/>
      <c r="E358" s="83"/>
      <c r="F358" s="74"/>
      <c r="G358" s="74"/>
      <c r="H358" s="74"/>
      <c r="I358" s="11"/>
      <c r="J358" s="11"/>
      <c r="K358" s="11"/>
      <c r="L358" s="11"/>
      <c r="M358" s="11"/>
      <c r="N358" s="11"/>
      <c r="O358" s="11"/>
      <c r="P358" s="11"/>
      <c r="Q358" s="74"/>
      <c r="R358" s="74"/>
    </row>
    <row r="359">
      <c r="A359" s="82"/>
      <c r="B359" s="82"/>
      <c r="C359" s="83"/>
      <c r="D359" s="82"/>
      <c r="E359" s="83"/>
      <c r="F359" s="74"/>
      <c r="G359" s="74"/>
      <c r="H359" s="74"/>
      <c r="I359" s="11"/>
      <c r="J359" s="11"/>
      <c r="K359" s="11"/>
      <c r="L359" s="11"/>
      <c r="M359" s="11"/>
      <c r="N359" s="11"/>
      <c r="O359" s="11"/>
      <c r="P359" s="11"/>
      <c r="Q359" s="74"/>
      <c r="R359" s="74"/>
    </row>
    <row r="360">
      <c r="A360" s="82"/>
      <c r="B360" s="82"/>
      <c r="C360" s="83"/>
      <c r="D360" s="82"/>
      <c r="E360" s="83"/>
      <c r="F360" s="74"/>
      <c r="G360" s="74"/>
      <c r="H360" s="74"/>
      <c r="I360" s="11"/>
      <c r="J360" s="11"/>
      <c r="K360" s="11"/>
      <c r="L360" s="11"/>
      <c r="M360" s="11"/>
      <c r="N360" s="11"/>
      <c r="O360" s="11"/>
      <c r="P360" s="11"/>
      <c r="Q360" s="74"/>
      <c r="R360" s="74"/>
    </row>
    <row r="361">
      <c r="A361" s="82"/>
      <c r="B361" s="82"/>
      <c r="C361" s="83"/>
      <c r="D361" s="82"/>
      <c r="E361" s="83"/>
      <c r="F361" s="74"/>
      <c r="G361" s="74"/>
      <c r="H361" s="74"/>
      <c r="I361" s="11"/>
      <c r="J361" s="11"/>
      <c r="K361" s="11"/>
      <c r="L361" s="11"/>
      <c r="M361" s="11"/>
      <c r="N361" s="11"/>
      <c r="O361" s="11"/>
      <c r="P361" s="11"/>
      <c r="Q361" s="74"/>
      <c r="R361" s="74"/>
    </row>
    <row r="362">
      <c r="A362" s="82"/>
      <c r="B362" s="82"/>
      <c r="C362" s="83"/>
      <c r="D362" s="82"/>
      <c r="E362" s="83"/>
      <c r="F362" s="74"/>
      <c r="G362" s="74"/>
      <c r="H362" s="74"/>
      <c r="I362" s="11"/>
      <c r="J362" s="11"/>
      <c r="K362" s="11"/>
      <c r="L362" s="11"/>
      <c r="M362" s="11"/>
      <c r="N362" s="11"/>
      <c r="O362" s="11"/>
      <c r="P362" s="11"/>
      <c r="Q362" s="74"/>
      <c r="R362" s="74"/>
    </row>
    <row r="363">
      <c r="A363" s="82"/>
      <c r="B363" s="82"/>
      <c r="C363" s="83"/>
      <c r="D363" s="82"/>
      <c r="E363" s="83"/>
      <c r="F363" s="74"/>
      <c r="G363" s="74"/>
      <c r="H363" s="74"/>
      <c r="I363" s="11"/>
      <c r="J363" s="11"/>
      <c r="K363" s="11"/>
      <c r="L363" s="11"/>
      <c r="M363" s="11"/>
      <c r="N363" s="11"/>
      <c r="O363" s="11"/>
      <c r="P363" s="11"/>
      <c r="Q363" s="74"/>
      <c r="R363" s="74"/>
    </row>
    <row r="364">
      <c r="A364" s="82"/>
      <c r="B364" s="82"/>
      <c r="C364" s="83"/>
      <c r="D364" s="82"/>
      <c r="E364" s="83"/>
      <c r="F364" s="74"/>
      <c r="G364" s="74"/>
      <c r="H364" s="74"/>
      <c r="I364" s="11"/>
      <c r="J364" s="11"/>
      <c r="K364" s="11"/>
      <c r="L364" s="11"/>
      <c r="M364" s="11"/>
      <c r="N364" s="11"/>
      <c r="O364" s="11"/>
      <c r="P364" s="11"/>
      <c r="Q364" s="74"/>
      <c r="R364" s="74"/>
    </row>
    <row r="365">
      <c r="A365" s="82"/>
      <c r="B365" s="82"/>
      <c r="C365" s="83"/>
      <c r="D365" s="82"/>
      <c r="E365" s="83"/>
      <c r="F365" s="74"/>
      <c r="G365" s="74"/>
      <c r="H365" s="74"/>
      <c r="I365" s="11"/>
      <c r="J365" s="11"/>
      <c r="K365" s="11"/>
      <c r="L365" s="11"/>
      <c r="M365" s="11"/>
      <c r="N365" s="11"/>
      <c r="O365" s="11"/>
      <c r="P365" s="11"/>
      <c r="Q365" s="74"/>
      <c r="R365" s="74"/>
    </row>
    <row r="366">
      <c r="A366" s="82"/>
      <c r="B366" s="82"/>
      <c r="C366" s="83"/>
      <c r="D366" s="82"/>
      <c r="E366" s="83"/>
      <c r="F366" s="74"/>
      <c r="G366" s="74"/>
      <c r="H366" s="74"/>
      <c r="I366" s="11"/>
      <c r="J366" s="11"/>
      <c r="K366" s="11"/>
      <c r="L366" s="11"/>
      <c r="M366" s="11"/>
      <c r="N366" s="11"/>
      <c r="O366" s="11"/>
      <c r="P366" s="11"/>
      <c r="Q366" s="74"/>
      <c r="R366" s="74"/>
    </row>
    <row r="367">
      <c r="A367" s="82"/>
      <c r="B367" s="82"/>
      <c r="C367" s="83"/>
      <c r="D367" s="82"/>
      <c r="E367" s="83"/>
      <c r="F367" s="74"/>
      <c r="G367" s="74"/>
      <c r="H367" s="74"/>
      <c r="I367" s="11"/>
      <c r="J367" s="11"/>
      <c r="K367" s="11"/>
      <c r="L367" s="11"/>
      <c r="M367" s="11"/>
      <c r="N367" s="11"/>
      <c r="O367" s="11"/>
      <c r="P367" s="11"/>
      <c r="Q367" s="74"/>
      <c r="R367" s="74"/>
    </row>
    <row r="368">
      <c r="A368" s="82"/>
      <c r="B368" s="82"/>
      <c r="C368" s="83"/>
      <c r="D368" s="82"/>
      <c r="E368" s="83"/>
      <c r="F368" s="74"/>
      <c r="G368" s="74"/>
      <c r="H368" s="74"/>
      <c r="I368" s="11"/>
      <c r="J368" s="11"/>
      <c r="K368" s="11"/>
      <c r="L368" s="11"/>
      <c r="M368" s="11"/>
      <c r="N368" s="11"/>
      <c r="O368" s="11"/>
      <c r="P368" s="11"/>
      <c r="Q368" s="74"/>
      <c r="R368" s="74"/>
    </row>
    <row r="369">
      <c r="A369" s="82"/>
      <c r="B369" s="82"/>
      <c r="C369" s="83"/>
      <c r="D369" s="82"/>
      <c r="E369" s="83"/>
      <c r="F369" s="74"/>
      <c r="G369" s="74"/>
      <c r="H369" s="74"/>
      <c r="I369" s="11"/>
      <c r="J369" s="11"/>
      <c r="K369" s="11"/>
      <c r="L369" s="11"/>
      <c r="M369" s="11"/>
      <c r="N369" s="11"/>
      <c r="O369" s="11"/>
      <c r="P369" s="11"/>
      <c r="Q369" s="74"/>
      <c r="R369" s="74"/>
    </row>
    <row r="370">
      <c r="A370" s="82"/>
      <c r="B370" s="82"/>
      <c r="C370" s="83"/>
      <c r="D370" s="82"/>
      <c r="E370" s="83"/>
      <c r="F370" s="74"/>
      <c r="G370" s="74"/>
      <c r="H370" s="74"/>
      <c r="I370" s="11"/>
      <c r="J370" s="11"/>
      <c r="K370" s="11"/>
      <c r="L370" s="11"/>
      <c r="M370" s="11"/>
      <c r="N370" s="11"/>
      <c r="O370" s="11"/>
      <c r="P370" s="11"/>
      <c r="Q370" s="74"/>
      <c r="R370" s="74"/>
    </row>
    <row r="371">
      <c r="A371" s="82"/>
      <c r="B371" s="82"/>
      <c r="C371" s="83"/>
      <c r="D371" s="82"/>
      <c r="E371" s="83"/>
      <c r="F371" s="74"/>
      <c r="G371" s="74"/>
      <c r="H371" s="74"/>
      <c r="I371" s="11"/>
      <c r="J371" s="11"/>
      <c r="K371" s="11"/>
      <c r="L371" s="11"/>
      <c r="M371" s="11"/>
      <c r="N371" s="11"/>
      <c r="O371" s="11"/>
      <c r="P371" s="11"/>
      <c r="Q371" s="74"/>
      <c r="R371" s="74"/>
    </row>
    <row r="372">
      <c r="A372" s="82"/>
      <c r="B372" s="82"/>
      <c r="C372" s="83"/>
      <c r="D372" s="82"/>
      <c r="E372" s="83"/>
      <c r="F372" s="74"/>
      <c r="G372" s="74"/>
      <c r="H372" s="74"/>
      <c r="I372" s="11"/>
      <c r="J372" s="11"/>
      <c r="K372" s="11"/>
      <c r="L372" s="11"/>
      <c r="M372" s="11"/>
      <c r="N372" s="11"/>
      <c r="O372" s="11"/>
      <c r="P372" s="11"/>
      <c r="Q372" s="74"/>
      <c r="R372" s="74"/>
    </row>
    <row r="373">
      <c r="A373" s="82"/>
      <c r="B373" s="82"/>
      <c r="C373" s="83"/>
      <c r="D373" s="82"/>
      <c r="E373" s="83"/>
      <c r="F373" s="74"/>
      <c r="G373" s="74"/>
      <c r="H373" s="74"/>
      <c r="I373" s="11"/>
      <c r="J373" s="11"/>
      <c r="K373" s="11"/>
      <c r="L373" s="11"/>
      <c r="M373" s="11"/>
      <c r="N373" s="11"/>
      <c r="O373" s="11"/>
      <c r="P373" s="11"/>
      <c r="Q373" s="74"/>
      <c r="R373" s="74"/>
    </row>
    <row r="374">
      <c r="A374" s="82"/>
      <c r="B374" s="82"/>
      <c r="C374" s="83"/>
      <c r="D374" s="82"/>
      <c r="E374" s="83"/>
      <c r="F374" s="74"/>
      <c r="G374" s="74"/>
      <c r="H374" s="74"/>
      <c r="I374" s="11"/>
      <c r="J374" s="11"/>
      <c r="K374" s="11"/>
      <c r="L374" s="11"/>
      <c r="M374" s="11"/>
      <c r="N374" s="11"/>
      <c r="O374" s="11"/>
      <c r="P374" s="11"/>
      <c r="Q374" s="74"/>
      <c r="R374" s="74"/>
    </row>
    <row r="375">
      <c r="A375" s="82"/>
      <c r="B375" s="82"/>
      <c r="C375" s="83"/>
      <c r="D375" s="82"/>
      <c r="E375" s="83"/>
      <c r="F375" s="74"/>
      <c r="G375" s="74"/>
      <c r="H375" s="74"/>
      <c r="I375" s="11"/>
      <c r="J375" s="11"/>
      <c r="K375" s="11"/>
      <c r="L375" s="11"/>
      <c r="M375" s="11"/>
      <c r="N375" s="11"/>
      <c r="O375" s="11"/>
      <c r="P375" s="11"/>
      <c r="Q375" s="74"/>
      <c r="R375" s="74"/>
    </row>
    <row r="376">
      <c r="A376" s="82"/>
      <c r="B376" s="82"/>
      <c r="C376" s="83"/>
      <c r="D376" s="82"/>
      <c r="E376" s="83"/>
      <c r="F376" s="74"/>
      <c r="G376" s="74"/>
      <c r="H376" s="74"/>
      <c r="I376" s="11"/>
      <c r="J376" s="11"/>
      <c r="K376" s="11"/>
      <c r="L376" s="11"/>
      <c r="M376" s="11"/>
      <c r="N376" s="11"/>
      <c r="O376" s="11"/>
      <c r="P376" s="11"/>
      <c r="Q376" s="74"/>
      <c r="R376" s="74"/>
    </row>
    <row r="377">
      <c r="A377" s="82"/>
      <c r="B377" s="82"/>
      <c r="C377" s="83"/>
      <c r="D377" s="82"/>
      <c r="E377" s="83"/>
      <c r="F377" s="74"/>
      <c r="G377" s="74"/>
      <c r="H377" s="74"/>
      <c r="I377" s="11"/>
      <c r="J377" s="11"/>
      <c r="K377" s="11"/>
      <c r="L377" s="11"/>
      <c r="M377" s="11"/>
      <c r="N377" s="11"/>
      <c r="O377" s="11"/>
      <c r="P377" s="11"/>
      <c r="Q377" s="74"/>
      <c r="R377" s="74"/>
    </row>
    <row r="378">
      <c r="A378" s="82"/>
      <c r="B378" s="82"/>
      <c r="C378" s="83"/>
      <c r="D378" s="82"/>
      <c r="E378" s="83"/>
      <c r="F378" s="74"/>
      <c r="G378" s="74"/>
      <c r="H378" s="74"/>
      <c r="I378" s="11"/>
      <c r="J378" s="11"/>
      <c r="K378" s="11"/>
      <c r="L378" s="11"/>
      <c r="M378" s="11"/>
      <c r="N378" s="11"/>
      <c r="O378" s="11"/>
      <c r="P378" s="11"/>
      <c r="Q378" s="74"/>
      <c r="R378" s="74"/>
    </row>
    <row r="379">
      <c r="A379" s="82"/>
      <c r="B379" s="82"/>
      <c r="C379" s="83"/>
      <c r="D379" s="82"/>
      <c r="E379" s="83"/>
      <c r="F379" s="74"/>
      <c r="G379" s="74"/>
      <c r="H379" s="74"/>
      <c r="I379" s="11"/>
      <c r="J379" s="11"/>
      <c r="K379" s="11"/>
      <c r="L379" s="11"/>
      <c r="M379" s="11"/>
      <c r="N379" s="11"/>
      <c r="O379" s="11"/>
      <c r="P379" s="11"/>
      <c r="Q379" s="74"/>
      <c r="R379" s="74"/>
    </row>
    <row r="380">
      <c r="A380" s="82"/>
      <c r="B380" s="82"/>
      <c r="C380" s="83"/>
      <c r="D380" s="82"/>
      <c r="E380" s="83"/>
      <c r="F380" s="74"/>
      <c r="G380" s="74"/>
      <c r="H380" s="74"/>
      <c r="I380" s="11"/>
      <c r="J380" s="11"/>
      <c r="K380" s="11"/>
      <c r="L380" s="11"/>
      <c r="M380" s="11"/>
      <c r="N380" s="11"/>
      <c r="O380" s="11"/>
      <c r="P380" s="11"/>
      <c r="Q380" s="74"/>
      <c r="R380" s="74"/>
    </row>
    <row r="381">
      <c r="A381" s="82"/>
      <c r="B381" s="82"/>
      <c r="C381" s="83"/>
      <c r="D381" s="82"/>
      <c r="E381" s="83"/>
      <c r="F381" s="74"/>
      <c r="G381" s="74"/>
      <c r="H381" s="74"/>
      <c r="I381" s="11"/>
      <c r="J381" s="11"/>
      <c r="K381" s="11"/>
      <c r="L381" s="11"/>
      <c r="M381" s="11"/>
      <c r="N381" s="11"/>
      <c r="O381" s="11"/>
      <c r="P381" s="11"/>
      <c r="Q381" s="74"/>
      <c r="R381" s="74"/>
    </row>
    <row r="382">
      <c r="A382" s="82"/>
      <c r="B382" s="82"/>
      <c r="C382" s="83"/>
      <c r="D382" s="82"/>
      <c r="E382" s="83"/>
      <c r="F382" s="74"/>
      <c r="G382" s="74"/>
      <c r="H382" s="74"/>
      <c r="I382" s="11"/>
      <c r="J382" s="11"/>
      <c r="K382" s="11"/>
      <c r="L382" s="11"/>
      <c r="M382" s="11"/>
      <c r="N382" s="11"/>
      <c r="O382" s="11"/>
      <c r="P382" s="11"/>
      <c r="Q382" s="74"/>
      <c r="R382" s="74"/>
    </row>
    <row r="383">
      <c r="A383" s="82"/>
      <c r="B383" s="82"/>
      <c r="C383" s="83"/>
      <c r="D383" s="82"/>
      <c r="E383" s="83"/>
      <c r="F383" s="74"/>
      <c r="G383" s="74"/>
      <c r="H383" s="74"/>
      <c r="I383" s="11"/>
      <c r="J383" s="11"/>
      <c r="K383" s="11"/>
      <c r="L383" s="11"/>
      <c r="M383" s="11"/>
      <c r="N383" s="11"/>
      <c r="O383" s="11"/>
      <c r="P383" s="11"/>
      <c r="Q383" s="74"/>
      <c r="R383" s="74"/>
    </row>
    <row r="384">
      <c r="A384" s="82"/>
      <c r="B384" s="82"/>
      <c r="C384" s="83"/>
      <c r="D384" s="82"/>
      <c r="E384" s="83"/>
      <c r="F384" s="74"/>
      <c r="G384" s="74"/>
      <c r="H384" s="74"/>
      <c r="I384" s="11"/>
      <c r="J384" s="11"/>
      <c r="K384" s="11"/>
      <c r="L384" s="11"/>
      <c r="M384" s="11"/>
      <c r="N384" s="11"/>
      <c r="O384" s="11"/>
      <c r="P384" s="11"/>
      <c r="Q384" s="74"/>
      <c r="R384" s="74"/>
    </row>
    <row r="385">
      <c r="A385" s="82"/>
      <c r="B385" s="82"/>
      <c r="C385" s="83"/>
      <c r="D385" s="82"/>
      <c r="E385" s="83"/>
      <c r="F385" s="74"/>
      <c r="G385" s="74"/>
      <c r="H385" s="74"/>
      <c r="I385" s="11"/>
      <c r="J385" s="11"/>
      <c r="K385" s="11"/>
      <c r="L385" s="11"/>
      <c r="M385" s="11"/>
      <c r="N385" s="11"/>
      <c r="O385" s="11"/>
      <c r="P385" s="11"/>
      <c r="Q385" s="74"/>
      <c r="R385" s="74"/>
    </row>
    <row r="386">
      <c r="A386" s="82"/>
      <c r="B386" s="82"/>
      <c r="C386" s="83"/>
      <c r="D386" s="82"/>
      <c r="E386" s="83"/>
      <c r="F386" s="74"/>
      <c r="G386" s="74"/>
      <c r="H386" s="74"/>
      <c r="I386" s="11"/>
      <c r="J386" s="11"/>
      <c r="K386" s="11"/>
      <c r="L386" s="11"/>
      <c r="M386" s="11"/>
      <c r="N386" s="11"/>
      <c r="O386" s="11"/>
      <c r="P386" s="11"/>
      <c r="Q386" s="74"/>
      <c r="R386" s="74"/>
    </row>
    <row r="387">
      <c r="A387" s="82"/>
      <c r="B387" s="82"/>
      <c r="C387" s="83"/>
      <c r="D387" s="82"/>
      <c r="E387" s="83"/>
      <c r="F387" s="74"/>
      <c r="G387" s="74"/>
      <c r="H387" s="74"/>
      <c r="I387" s="11"/>
      <c r="J387" s="11"/>
      <c r="K387" s="11"/>
      <c r="L387" s="11"/>
      <c r="M387" s="11"/>
      <c r="N387" s="11"/>
      <c r="O387" s="11"/>
      <c r="P387" s="11"/>
      <c r="Q387" s="74"/>
      <c r="R387" s="74"/>
    </row>
    <row r="388">
      <c r="A388" s="82"/>
      <c r="B388" s="82"/>
      <c r="C388" s="83"/>
      <c r="D388" s="82"/>
      <c r="E388" s="83"/>
      <c r="F388" s="74"/>
      <c r="G388" s="74"/>
      <c r="H388" s="74"/>
      <c r="I388" s="11"/>
      <c r="J388" s="11"/>
      <c r="K388" s="11"/>
      <c r="L388" s="11"/>
      <c r="M388" s="11"/>
      <c r="N388" s="11"/>
      <c r="O388" s="11"/>
      <c r="P388" s="11"/>
      <c r="Q388" s="74"/>
      <c r="R388" s="74"/>
    </row>
    <row r="389">
      <c r="A389" s="82"/>
      <c r="B389" s="82"/>
      <c r="C389" s="83"/>
      <c r="D389" s="82"/>
      <c r="E389" s="83"/>
      <c r="F389" s="74"/>
      <c r="G389" s="74"/>
      <c r="H389" s="74"/>
      <c r="I389" s="11"/>
      <c r="J389" s="11"/>
      <c r="K389" s="11"/>
      <c r="L389" s="11"/>
      <c r="M389" s="11"/>
      <c r="N389" s="11"/>
      <c r="O389" s="11"/>
      <c r="P389" s="11"/>
      <c r="Q389" s="74"/>
      <c r="R389" s="74"/>
    </row>
    <row r="390">
      <c r="A390" s="82"/>
      <c r="B390" s="82"/>
      <c r="C390" s="83"/>
      <c r="D390" s="82"/>
      <c r="E390" s="83"/>
      <c r="F390" s="74"/>
      <c r="G390" s="74"/>
      <c r="H390" s="74"/>
      <c r="I390" s="11"/>
      <c r="J390" s="11"/>
      <c r="K390" s="11"/>
      <c r="L390" s="11"/>
      <c r="M390" s="11"/>
      <c r="N390" s="11"/>
      <c r="O390" s="11"/>
      <c r="P390" s="11"/>
      <c r="Q390" s="74"/>
      <c r="R390" s="74"/>
    </row>
    <row r="391">
      <c r="A391" s="82"/>
      <c r="B391" s="82"/>
      <c r="C391" s="83"/>
      <c r="D391" s="82"/>
      <c r="E391" s="83"/>
      <c r="F391" s="74"/>
      <c r="G391" s="74"/>
      <c r="H391" s="74"/>
      <c r="I391" s="11"/>
      <c r="J391" s="11"/>
      <c r="K391" s="11"/>
      <c r="L391" s="11"/>
      <c r="M391" s="11"/>
      <c r="N391" s="11"/>
      <c r="O391" s="11"/>
      <c r="P391" s="11"/>
      <c r="Q391" s="74"/>
      <c r="R391" s="74"/>
    </row>
    <row r="392">
      <c r="A392" s="82"/>
      <c r="B392" s="82"/>
      <c r="C392" s="83"/>
      <c r="D392" s="82"/>
      <c r="E392" s="83"/>
      <c r="F392" s="74"/>
      <c r="G392" s="74"/>
      <c r="H392" s="74"/>
      <c r="I392" s="11"/>
      <c r="J392" s="11"/>
      <c r="K392" s="11"/>
      <c r="L392" s="11"/>
      <c r="M392" s="11"/>
      <c r="N392" s="11"/>
      <c r="O392" s="11"/>
      <c r="P392" s="11"/>
      <c r="Q392" s="74"/>
      <c r="R392" s="74"/>
    </row>
    <row r="393">
      <c r="A393" s="82"/>
      <c r="B393" s="82"/>
      <c r="C393" s="83"/>
      <c r="D393" s="82"/>
      <c r="E393" s="83"/>
      <c r="F393" s="74"/>
      <c r="G393" s="74"/>
      <c r="H393" s="74"/>
      <c r="I393" s="11"/>
      <c r="J393" s="11"/>
      <c r="K393" s="11"/>
      <c r="L393" s="11"/>
      <c r="M393" s="11"/>
      <c r="N393" s="11"/>
      <c r="O393" s="11"/>
      <c r="P393" s="11"/>
      <c r="Q393" s="74"/>
      <c r="R393" s="74"/>
    </row>
    <row r="394">
      <c r="A394" s="82"/>
      <c r="B394" s="82"/>
      <c r="C394" s="83"/>
      <c r="D394" s="82"/>
      <c r="E394" s="83"/>
      <c r="F394" s="74"/>
      <c r="G394" s="74"/>
      <c r="H394" s="74"/>
      <c r="I394" s="11"/>
      <c r="J394" s="11"/>
      <c r="K394" s="11"/>
      <c r="L394" s="11"/>
      <c r="M394" s="11"/>
      <c r="N394" s="11"/>
      <c r="O394" s="11"/>
      <c r="P394" s="11"/>
      <c r="Q394" s="74"/>
      <c r="R394" s="74"/>
    </row>
    <row r="395">
      <c r="A395" s="82"/>
      <c r="B395" s="82"/>
      <c r="C395" s="83"/>
      <c r="D395" s="82"/>
      <c r="E395" s="83"/>
      <c r="F395" s="74"/>
      <c r="G395" s="74"/>
      <c r="H395" s="74"/>
      <c r="I395" s="11"/>
      <c r="J395" s="11"/>
      <c r="K395" s="11"/>
      <c r="L395" s="11"/>
      <c r="M395" s="11"/>
      <c r="N395" s="11"/>
      <c r="O395" s="11"/>
      <c r="P395" s="11"/>
      <c r="Q395" s="74"/>
      <c r="R395" s="74"/>
    </row>
    <row r="396">
      <c r="A396" s="82"/>
      <c r="B396" s="82"/>
      <c r="C396" s="83"/>
      <c r="D396" s="82"/>
      <c r="E396" s="83"/>
      <c r="F396" s="74"/>
      <c r="G396" s="74"/>
      <c r="H396" s="74"/>
      <c r="I396" s="11"/>
      <c r="J396" s="11"/>
      <c r="K396" s="11"/>
      <c r="L396" s="11"/>
      <c r="M396" s="11"/>
      <c r="N396" s="11"/>
      <c r="O396" s="11"/>
      <c r="P396" s="11"/>
      <c r="Q396" s="74"/>
      <c r="R396" s="74"/>
    </row>
    <row r="397">
      <c r="A397" s="82"/>
      <c r="B397" s="82"/>
      <c r="C397" s="83"/>
      <c r="D397" s="82"/>
      <c r="E397" s="83"/>
      <c r="F397" s="74"/>
      <c r="G397" s="74"/>
      <c r="H397" s="74"/>
      <c r="I397" s="11"/>
      <c r="J397" s="11"/>
      <c r="K397" s="11"/>
      <c r="L397" s="11"/>
      <c r="M397" s="11"/>
      <c r="N397" s="11"/>
      <c r="O397" s="11"/>
      <c r="P397" s="11"/>
      <c r="Q397" s="74"/>
      <c r="R397" s="74"/>
    </row>
    <row r="398">
      <c r="A398" s="82"/>
      <c r="B398" s="82"/>
      <c r="C398" s="83"/>
      <c r="D398" s="82"/>
      <c r="E398" s="83"/>
      <c r="F398" s="74"/>
      <c r="G398" s="74"/>
      <c r="H398" s="74"/>
      <c r="I398" s="11"/>
      <c r="J398" s="11"/>
      <c r="K398" s="11"/>
      <c r="L398" s="11"/>
      <c r="M398" s="11"/>
      <c r="N398" s="11"/>
      <c r="O398" s="11"/>
      <c r="P398" s="11"/>
      <c r="Q398" s="74"/>
      <c r="R398" s="74"/>
    </row>
    <row r="399">
      <c r="A399" s="82"/>
      <c r="B399" s="82"/>
      <c r="C399" s="83"/>
      <c r="D399" s="82"/>
      <c r="E399" s="83"/>
      <c r="F399" s="74"/>
      <c r="G399" s="74"/>
      <c r="H399" s="74"/>
      <c r="I399" s="11"/>
      <c r="J399" s="11"/>
      <c r="K399" s="11"/>
      <c r="L399" s="11"/>
      <c r="M399" s="11"/>
      <c r="N399" s="11"/>
      <c r="O399" s="11"/>
      <c r="P399" s="11"/>
      <c r="Q399" s="74"/>
      <c r="R399" s="74"/>
    </row>
    <row r="400">
      <c r="A400" s="82"/>
      <c r="B400" s="82"/>
      <c r="C400" s="83"/>
      <c r="D400" s="82"/>
      <c r="E400" s="83"/>
      <c r="F400" s="74"/>
      <c r="G400" s="74"/>
      <c r="H400" s="74"/>
      <c r="I400" s="11"/>
      <c r="J400" s="11"/>
      <c r="K400" s="11"/>
      <c r="L400" s="11"/>
      <c r="M400" s="11"/>
      <c r="N400" s="11"/>
      <c r="O400" s="11"/>
      <c r="P400" s="11"/>
      <c r="Q400" s="74"/>
      <c r="R400" s="74"/>
    </row>
    <row r="401">
      <c r="A401" s="82"/>
      <c r="B401" s="82"/>
      <c r="C401" s="83"/>
      <c r="D401" s="82"/>
      <c r="E401" s="83"/>
      <c r="F401" s="74"/>
      <c r="G401" s="74"/>
      <c r="H401" s="74"/>
      <c r="I401" s="11"/>
      <c r="J401" s="11"/>
      <c r="K401" s="11"/>
      <c r="L401" s="11"/>
      <c r="M401" s="11"/>
      <c r="N401" s="11"/>
      <c r="O401" s="11"/>
      <c r="P401" s="11"/>
      <c r="Q401" s="74"/>
      <c r="R401" s="74"/>
    </row>
    <row r="402">
      <c r="A402" s="82"/>
      <c r="B402" s="82"/>
      <c r="C402" s="83"/>
      <c r="D402" s="82"/>
      <c r="E402" s="83"/>
      <c r="F402" s="74"/>
      <c r="G402" s="74"/>
      <c r="H402" s="74"/>
      <c r="I402" s="11"/>
      <c r="J402" s="11"/>
      <c r="K402" s="11"/>
      <c r="L402" s="11"/>
      <c r="M402" s="11"/>
      <c r="N402" s="11"/>
      <c r="O402" s="11"/>
      <c r="P402" s="11"/>
      <c r="Q402" s="74"/>
      <c r="R402" s="74"/>
    </row>
    <row r="403">
      <c r="A403" s="82"/>
      <c r="B403" s="82"/>
      <c r="C403" s="83"/>
      <c r="D403" s="82"/>
      <c r="E403" s="83"/>
      <c r="F403" s="74"/>
      <c r="G403" s="74"/>
      <c r="H403" s="74"/>
      <c r="I403" s="11"/>
      <c r="J403" s="11"/>
      <c r="K403" s="11"/>
      <c r="L403" s="11"/>
      <c r="M403" s="11"/>
      <c r="N403" s="11"/>
      <c r="O403" s="11"/>
      <c r="P403" s="11"/>
      <c r="Q403" s="74"/>
      <c r="R403" s="74"/>
    </row>
    <row r="404">
      <c r="A404" s="82"/>
      <c r="B404" s="82"/>
      <c r="C404" s="83"/>
      <c r="D404" s="82"/>
      <c r="E404" s="83"/>
      <c r="F404" s="74"/>
      <c r="G404" s="74"/>
      <c r="H404" s="74"/>
      <c r="I404" s="11"/>
      <c r="J404" s="11"/>
      <c r="K404" s="11"/>
      <c r="L404" s="11"/>
      <c r="M404" s="11"/>
      <c r="N404" s="11"/>
      <c r="O404" s="11"/>
      <c r="P404" s="11"/>
      <c r="Q404" s="74"/>
      <c r="R404" s="74"/>
    </row>
    <row r="405">
      <c r="A405" s="82"/>
      <c r="B405" s="82"/>
      <c r="C405" s="83"/>
      <c r="D405" s="82"/>
      <c r="E405" s="83"/>
      <c r="F405" s="74"/>
      <c r="G405" s="74"/>
      <c r="H405" s="74"/>
      <c r="I405" s="11"/>
      <c r="J405" s="11"/>
      <c r="K405" s="11"/>
      <c r="L405" s="11"/>
      <c r="M405" s="11"/>
      <c r="N405" s="11"/>
      <c r="O405" s="11"/>
      <c r="P405" s="11"/>
      <c r="Q405" s="74"/>
      <c r="R405" s="74"/>
    </row>
    <row r="406">
      <c r="A406" s="82"/>
      <c r="B406" s="82"/>
      <c r="C406" s="83"/>
      <c r="D406" s="82"/>
      <c r="E406" s="83"/>
      <c r="F406" s="74"/>
      <c r="G406" s="74"/>
      <c r="H406" s="74"/>
      <c r="I406" s="11"/>
      <c r="J406" s="11"/>
      <c r="K406" s="11"/>
      <c r="L406" s="11"/>
      <c r="M406" s="11"/>
      <c r="N406" s="11"/>
      <c r="O406" s="11"/>
      <c r="P406" s="11"/>
      <c r="Q406" s="74"/>
      <c r="R406" s="74"/>
    </row>
    <row r="407">
      <c r="A407" s="82"/>
      <c r="B407" s="82"/>
      <c r="C407" s="83"/>
      <c r="D407" s="82"/>
      <c r="E407" s="83"/>
      <c r="F407" s="74"/>
      <c r="G407" s="74"/>
      <c r="H407" s="74"/>
      <c r="I407" s="11"/>
      <c r="J407" s="11"/>
      <c r="K407" s="11"/>
      <c r="L407" s="11"/>
      <c r="M407" s="11"/>
      <c r="N407" s="11"/>
      <c r="O407" s="11"/>
      <c r="P407" s="11"/>
      <c r="Q407" s="74"/>
      <c r="R407" s="74"/>
    </row>
    <row r="408">
      <c r="A408" s="82"/>
      <c r="B408" s="82"/>
      <c r="C408" s="83"/>
      <c r="D408" s="82"/>
      <c r="E408" s="83"/>
      <c r="F408" s="74"/>
      <c r="G408" s="74"/>
      <c r="H408" s="74"/>
      <c r="I408" s="11"/>
      <c r="J408" s="11"/>
      <c r="K408" s="11"/>
      <c r="L408" s="11"/>
      <c r="M408" s="11"/>
      <c r="N408" s="11"/>
      <c r="O408" s="11"/>
      <c r="P408" s="11"/>
      <c r="Q408" s="74"/>
      <c r="R408" s="74"/>
    </row>
    <row r="409">
      <c r="A409" s="82"/>
      <c r="B409" s="82"/>
      <c r="C409" s="83"/>
      <c r="D409" s="82"/>
      <c r="E409" s="83"/>
      <c r="F409" s="74"/>
      <c r="G409" s="74"/>
      <c r="H409" s="74"/>
      <c r="I409" s="11"/>
      <c r="J409" s="11"/>
      <c r="K409" s="11"/>
      <c r="L409" s="11"/>
      <c r="M409" s="11"/>
      <c r="N409" s="11"/>
      <c r="O409" s="11"/>
      <c r="P409" s="11"/>
      <c r="Q409" s="74"/>
      <c r="R409" s="74"/>
    </row>
    <row r="410">
      <c r="A410" s="82"/>
      <c r="B410" s="82"/>
      <c r="C410" s="83"/>
      <c r="D410" s="82"/>
      <c r="E410" s="83"/>
      <c r="F410" s="74"/>
      <c r="G410" s="74"/>
      <c r="H410" s="74"/>
      <c r="I410" s="11"/>
      <c r="J410" s="11"/>
      <c r="K410" s="11"/>
      <c r="L410" s="11"/>
      <c r="M410" s="11"/>
      <c r="N410" s="11"/>
      <c r="O410" s="11"/>
      <c r="P410" s="11"/>
      <c r="Q410" s="74"/>
      <c r="R410" s="74"/>
    </row>
    <row r="411">
      <c r="A411" s="82"/>
      <c r="B411" s="82"/>
      <c r="C411" s="83"/>
      <c r="D411" s="82"/>
      <c r="E411" s="83"/>
      <c r="F411" s="74"/>
      <c r="G411" s="74"/>
      <c r="H411" s="74"/>
      <c r="I411" s="11"/>
      <c r="J411" s="11"/>
      <c r="K411" s="11"/>
      <c r="L411" s="11"/>
      <c r="M411" s="11"/>
      <c r="N411" s="11"/>
      <c r="O411" s="11"/>
      <c r="P411" s="11"/>
      <c r="Q411" s="74"/>
      <c r="R411" s="74"/>
    </row>
    <row r="412">
      <c r="A412" s="82"/>
      <c r="B412" s="82"/>
      <c r="C412" s="83"/>
      <c r="D412" s="82"/>
      <c r="E412" s="83"/>
      <c r="F412" s="74"/>
      <c r="G412" s="74"/>
      <c r="H412" s="74"/>
      <c r="I412" s="11"/>
      <c r="J412" s="11"/>
      <c r="K412" s="11"/>
      <c r="L412" s="11"/>
      <c r="M412" s="11"/>
      <c r="N412" s="11"/>
      <c r="O412" s="11"/>
      <c r="P412" s="11"/>
      <c r="Q412" s="74"/>
      <c r="R412" s="74"/>
    </row>
    <row r="413">
      <c r="A413" s="82"/>
      <c r="B413" s="82"/>
      <c r="C413" s="83"/>
      <c r="D413" s="82"/>
      <c r="E413" s="83"/>
      <c r="F413" s="74"/>
      <c r="G413" s="74"/>
      <c r="H413" s="74"/>
      <c r="I413" s="11"/>
      <c r="J413" s="11"/>
      <c r="K413" s="11"/>
      <c r="L413" s="11"/>
      <c r="M413" s="11"/>
      <c r="N413" s="11"/>
      <c r="O413" s="11"/>
      <c r="P413" s="11"/>
      <c r="Q413" s="74"/>
      <c r="R413" s="74"/>
    </row>
    <row r="414">
      <c r="A414" s="82"/>
      <c r="B414" s="82"/>
      <c r="C414" s="83"/>
      <c r="D414" s="82"/>
      <c r="E414" s="83"/>
      <c r="F414" s="74"/>
      <c r="G414" s="74"/>
      <c r="H414" s="74"/>
      <c r="I414" s="11"/>
      <c r="J414" s="11"/>
      <c r="K414" s="11"/>
      <c r="L414" s="11"/>
      <c r="M414" s="11"/>
      <c r="N414" s="11"/>
      <c r="O414" s="11"/>
      <c r="P414" s="11"/>
      <c r="Q414" s="74"/>
      <c r="R414" s="74"/>
    </row>
    <row r="415">
      <c r="A415" s="82"/>
      <c r="B415" s="82"/>
      <c r="C415" s="83"/>
      <c r="D415" s="82"/>
      <c r="E415" s="83"/>
      <c r="F415" s="74"/>
      <c r="G415" s="74"/>
      <c r="H415" s="74"/>
      <c r="I415" s="11"/>
      <c r="J415" s="11"/>
      <c r="K415" s="11"/>
      <c r="L415" s="11"/>
      <c r="M415" s="11"/>
      <c r="N415" s="11"/>
      <c r="O415" s="11"/>
      <c r="P415" s="11"/>
      <c r="Q415" s="74"/>
      <c r="R415" s="74"/>
    </row>
    <row r="416">
      <c r="A416" s="82"/>
      <c r="B416" s="82"/>
      <c r="C416" s="83"/>
      <c r="D416" s="82"/>
      <c r="E416" s="83"/>
      <c r="F416" s="74"/>
      <c r="G416" s="74"/>
      <c r="H416" s="74"/>
      <c r="I416" s="11"/>
      <c r="J416" s="11"/>
      <c r="K416" s="11"/>
      <c r="L416" s="11"/>
      <c r="M416" s="11"/>
      <c r="N416" s="11"/>
      <c r="O416" s="11"/>
      <c r="P416" s="11"/>
      <c r="Q416" s="74"/>
      <c r="R416" s="74"/>
    </row>
    <row r="417">
      <c r="A417" s="82"/>
      <c r="B417" s="82"/>
      <c r="C417" s="83"/>
      <c r="D417" s="82"/>
      <c r="E417" s="83"/>
      <c r="F417" s="74"/>
      <c r="G417" s="74"/>
      <c r="H417" s="74"/>
      <c r="I417" s="11"/>
      <c r="J417" s="11"/>
      <c r="K417" s="11"/>
      <c r="L417" s="11"/>
      <c r="M417" s="11"/>
      <c r="N417" s="11"/>
      <c r="O417" s="11"/>
      <c r="P417" s="11"/>
      <c r="Q417" s="74"/>
      <c r="R417" s="74"/>
    </row>
    <row r="418">
      <c r="A418" s="82"/>
      <c r="B418" s="82"/>
      <c r="C418" s="83"/>
      <c r="D418" s="82"/>
      <c r="E418" s="83"/>
      <c r="F418" s="74"/>
      <c r="G418" s="74"/>
      <c r="H418" s="74"/>
      <c r="I418" s="11"/>
      <c r="J418" s="11"/>
      <c r="K418" s="11"/>
      <c r="L418" s="11"/>
      <c r="M418" s="11"/>
      <c r="N418" s="11"/>
      <c r="O418" s="11"/>
      <c r="P418" s="11"/>
      <c r="Q418" s="74"/>
      <c r="R418" s="74"/>
    </row>
    <row r="419">
      <c r="A419" s="82"/>
      <c r="B419" s="82"/>
      <c r="C419" s="83"/>
      <c r="D419" s="82"/>
      <c r="E419" s="83"/>
      <c r="F419" s="74"/>
      <c r="G419" s="74"/>
      <c r="H419" s="74"/>
      <c r="I419" s="11"/>
      <c r="J419" s="11"/>
      <c r="K419" s="11"/>
      <c r="L419" s="11"/>
      <c r="M419" s="11"/>
      <c r="N419" s="11"/>
      <c r="O419" s="11"/>
      <c r="P419" s="11"/>
      <c r="Q419" s="74"/>
      <c r="R419" s="74"/>
    </row>
    <row r="420">
      <c r="A420" s="82"/>
      <c r="B420" s="82"/>
      <c r="C420" s="83"/>
      <c r="D420" s="82"/>
      <c r="E420" s="83"/>
      <c r="F420" s="74"/>
      <c r="G420" s="74"/>
      <c r="H420" s="74"/>
      <c r="I420" s="11"/>
      <c r="J420" s="11"/>
      <c r="K420" s="11"/>
      <c r="L420" s="11"/>
      <c r="M420" s="11"/>
      <c r="N420" s="11"/>
      <c r="O420" s="11"/>
      <c r="P420" s="11"/>
      <c r="Q420" s="74"/>
      <c r="R420" s="74"/>
    </row>
    <row r="421">
      <c r="A421" s="82"/>
      <c r="B421" s="82"/>
      <c r="C421" s="83"/>
      <c r="D421" s="82"/>
      <c r="E421" s="83"/>
      <c r="F421" s="74"/>
      <c r="G421" s="74"/>
      <c r="H421" s="74"/>
      <c r="I421" s="11"/>
      <c r="J421" s="11"/>
      <c r="K421" s="11"/>
      <c r="L421" s="11"/>
      <c r="M421" s="11"/>
      <c r="N421" s="11"/>
      <c r="O421" s="11"/>
      <c r="P421" s="11"/>
      <c r="Q421" s="74"/>
      <c r="R421" s="74"/>
    </row>
    <row r="422">
      <c r="A422" s="82"/>
      <c r="B422" s="82"/>
      <c r="C422" s="83"/>
      <c r="D422" s="82"/>
      <c r="E422" s="83"/>
      <c r="F422" s="74"/>
      <c r="G422" s="74"/>
      <c r="H422" s="74"/>
      <c r="I422" s="11"/>
      <c r="J422" s="11"/>
      <c r="K422" s="11"/>
      <c r="L422" s="11"/>
      <c r="M422" s="11"/>
      <c r="N422" s="11"/>
      <c r="O422" s="11"/>
      <c r="P422" s="11"/>
      <c r="Q422" s="74"/>
      <c r="R422" s="74"/>
    </row>
    <row r="423">
      <c r="A423" s="82"/>
      <c r="B423" s="82"/>
      <c r="C423" s="83"/>
      <c r="D423" s="82"/>
      <c r="E423" s="83"/>
      <c r="F423" s="74"/>
      <c r="G423" s="74"/>
      <c r="H423" s="74"/>
      <c r="I423" s="11"/>
      <c r="J423" s="11"/>
      <c r="K423" s="11"/>
      <c r="L423" s="11"/>
      <c r="M423" s="11"/>
      <c r="N423" s="11"/>
      <c r="O423" s="11"/>
      <c r="P423" s="11"/>
      <c r="Q423" s="74"/>
      <c r="R423" s="74"/>
    </row>
    <row r="424">
      <c r="A424" s="82"/>
      <c r="B424" s="82"/>
      <c r="C424" s="83"/>
      <c r="D424" s="82"/>
      <c r="E424" s="83"/>
      <c r="F424" s="74"/>
      <c r="G424" s="74"/>
      <c r="H424" s="74"/>
      <c r="I424" s="11"/>
      <c r="J424" s="11"/>
      <c r="K424" s="11"/>
      <c r="L424" s="11"/>
      <c r="M424" s="11"/>
      <c r="N424" s="11"/>
      <c r="O424" s="11"/>
      <c r="P424" s="11"/>
      <c r="Q424" s="74"/>
      <c r="R424" s="74"/>
    </row>
    <row r="425">
      <c r="A425" s="82"/>
      <c r="B425" s="82"/>
      <c r="C425" s="83"/>
      <c r="D425" s="82"/>
      <c r="E425" s="83"/>
      <c r="F425" s="74"/>
      <c r="G425" s="74"/>
      <c r="H425" s="74"/>
      <c r="I425" s="11"/>
      <c r="J425" s="11"/>
      <c r="K425" s="11"/>
      <c r="L425" s="11"/>
      <c r="M425" s="11"/>
      <c r="N425" s="11"/>
      <c r="O425" s="11"/>
      <c r="P425" s="11"/>
      <c r="Q425" s="74"/>
      <c r="R425" s="74"/>
    </row>
    <row r="426">
      <c r="A426" s="82"/>
      <c r="B426" s="82"/>
      <c r="C426" s="83"/>
      <c r="D426" s="82"/>
      <c r="E426" s="83"/>
      <c r="F426" s="74"/>
      <c r="G426" s="74"/>
      <c r="H426" s="74"/>
      <c r="I426" s="11"/>
      <c r="J426" s="11"/>
      <c r="K426" s="11"/>
      <c r="L426" s="11"/>
      <c r="M426" s="11"/>
      <c r="N426" s="11"/>
      <c r="O426" s="11"/>
      <c r="P426" s="11"/>
      <c r="Q426" s="74"/>
      <c r="R426" s="74"/>
    </row>
    <row r="427">
      <c r="A427" s="82"/>
      <c r="B427" s="82"/>
      <c r="C427" s="83"/>
      <c r="D427" s="82"/>
      <c r="E427" s="83"/>
      <c r="F427" s="74"/>
      <c r="G427" s="74"/>
      <c r="H427" s="74"/>
      <c r="I427" s="11"/>
      <c r="J427" s="11"/>
      <c r="K427" s="11"/>
      <c r="L427" s="11"/>
      <c r="M427" s="11"/>
      <c r="N427" s="11"/>
      <c r="O427" s="11"/>
      <c r="P427" s="11"/>
      <c r="Q427" s="74"/>
      <c r="R427" s="74"/>
    </row>
    <row r="428">
      <c r="A428" s="82"/>
      <c r="B428" s="82"/>
      <c r="C428" s="83"/>
      <c r="D428" s="82"/>
      <c r="E428" s="83"/>
      <c r="F428" s="74"/>
      <c r="G428" s="74"/>
      <c r="H428" s="74"/>
      <c r="I428" s="11"/>
      <c r="J428" s="11"/>
      <c r="K428" s="11"/>
      <c r="L428" s="11"/>
      <c r="M428" s="11"/>
      <c r="N428" s="11"/>
      <c r="O428" s="11"/>
      <c r="P428" s="11"/>
      <c r="Q428" s="74"/>
      <c r="R428" s="74"/>
    </row>
    <row r="429">
      <c r="A429" s="82"/>
      <c r="B429" s="82"/>
      <c r="C429" s="83"/>
      <c r="D429" s="82"/>
      <c r="E429" s="83"/>
      <c r="F429" s="74"/>
      <c r="G429" s="74"/>
      <c r="H429" s="74"/>
      <c r="I429" s="11"/>
      <c r="J429" s="11"/>
      <c r="K429" s="11"/>
      <c r="L429" s="11"/>
      <c r="M429" s="11"/>
      <c r="N429" s="11"/>
      <c r="O429" s="11"/>
      <c r="P429" s="11"/>
      <c r="Q429" s="74"/>
      <c r="R429" s="74"/>
    </row>
    <row r="430">
      <c r="A430" s="82"/>
      <c r="B430" s="82"/>
      <c r="C430" s="83"/>
      <c r="D430" s="82"/>
      <c r="E430" s="83"/>
      <c r="F430" s="74"/>
      <c r="G430" s="74"/>
      <c r="H430" s="74"/>
      <c r="I430" s="11"/>
      <c r="J430" s="11"/>
      <c r="K430" s="11"/>
      <c r="L430" s="11"/>
      <c r="M430" s="11"/>
      <c r="N430" s="11"/>
      <c r="O430" s="11"/>
      <c r="P430" s="11"/>
      <c r="Q430" s="74"/>
      <c r="R430" s="74"/>
    </row>
    <row r="431">
      <c r="A431" s="82"/>
      <c r="B431" s="82"/>
      <c r="C431" s="83"/>
      <c r="D431" s="82"/>
      <c r="E431" s="83"/>
      <c r="F431" s="74"/>
      <c r="G431" s="74"/>
      <c r="H431" s="74"/>
      <c r="I431" s="11"/>
      <c r="J431" s="11"/>
      <c r="K431" s="11"/>
      <c r="L431" s="11"/>
      <c r="M431" s="11"/>
      <c r="N431" s="11"/>
      <c r="O431" s="11"/>
      <c r="P431" s="11"/>
      <c r="Q431" s="74"/>
      <c r="R431" s="74"/>
    </row>
    <row r="432">
      <c r="A432" s="82"/>
      <c r="B432" s="82"/>
      <c r="C432" s="83"/>
      <c r="D432" s="82"/>
      <c r="E432" s="83"/>
      <c r="F432" s="74"/>
      <c r="G432" s="74"/>
      <c r="H432" s="74"/>
      <c r="I432" s="11"/>
      <c r="J432" s="11"/>
      <c r="K432" s="11"/>
      <c r="L432" s="11"/>
      <c r="M432" s="11"/>
      <c r="N432" s="11"/>
      <c r="O432" s="11"/>
      <c r="P432" s="11"/>
      <c r="Q432" s="74"/>
      <c r="R432" s="74"/>
    </row>
    <row r="433">
      <c r="A433" s="82"/>
      <c r="B433" s="82"/>
      <c r="C433" s="83"/>
      <c r="D433" s="82"/>
      <c r="E433" s="83"/>
      <c r="F433" s="74"/>
      <c r="G433" s="74"/>
      <c r="H433" s="74"/>
      <c r="I433" s="11"/>
      <c r="J433" s="11"/>
      <c r="K433" s="11"/>
      <c r="L433" s="11"/>
      <c r="M433" s="11"/>
      <c r="N433" s="11"/>
      <c r="O433" s="11"/>
      <c r="P433" s="11"/>
      <c r="Q433" s="74"/>
      <c r="R433" s="74"/>
    </row>
    <row r="434">
      <c r="A434" s="82"/>
      <c r="B434" s="82"/>
      <c r="C434" s="83"/>
      <c r="D434" s="82"/>
      <c r="E434" s="83"/>
      <c r="F434" s="74"/>
      <c r="G434" s="74"/>
      <c r="H434" s="74"/>
      <c r="I434" s="11"/>
      <c r="J434" s="11"/>
      <c r="K434" s="11"/>
      <c r="L434" s="11"/>
      <c r="M434" s="11"/>
      <c r="N434" s="11"/>
      <c r="O434" s="11"/>
      <c r="P434" s="11"/>
      <c r="Q434" s="74"/>
      <c r="R434" s="74"/>
    </row>
    <row r="435">
      <c r="A435" s="82"/>
      <c r="B435" s="82"/>
      <c r="C435" s="83"/>
      <c r="D435" s="82"/>
      <c r="E435" s="83"/>
      <c r="F435" s="74"/>
      <c r="G435" s="74"/>
      <c r="H435" s="74"/>
      <c r="I435" s="11"/>
      <c r="J435" s="11"/>
      <c r="K435" s="11"/>
      <c r="L435" s="11"/>
      <c r="M435" s="11"/>
      <c r="N435" s="11"/>
      <c r="O435" s="11"/>
      <c r="P435" s="11"/>
      <c r="Q435" s="74"/>
      <c r="R435" s="74"/>
    </row>
    <row r="436">
      <c r="A436" s="82"/>
      <c r="B436" s="82"/>
      <c r="C436" s="83"/>
      <c r="D436" s="82"/>
      <c r="E436" s="83"/>
      <c r="F436" s="74"/>
      <c r="G436" s="74"/>
      <c r="H436" s="74"/>
      <c r="I436" s="11"/>
      <c r="J436" s="11"/>
      <c r="K436" s="11"/>
      <c r="L436" s="11"/>
      <c r="M436" s="11"/>
      <c r="N436" s="11"/>
      <c r="O436" s="11"/>
      <c r="P436" s="11"/>
      <c r="Q436" s="74"/>
      <c r="R436" s="74"/>
    </row>
    <row r="437">
      <c r="A437" s="82"/>
      <c r="B437" s="82"/>
      <c r="C437" s="83"/>
      <c r="D437" s="82"/>
      <c r="E437" s="83"/>
      <c r="F437" s="74"/>
      <c r="G437" s="74"/>
      <c r="H437" s="74"/>
      <c r="I437" s="11"/>
      <c r="J437" s="11"/>
      <c r="K437" s="11"/>
      <c r="L437" s="11"/>
      <c r="M437" s="11"/>
      <c r="N437" s="11"/>
      <c r="O437" s="11"/>
      <c r="P437" s="11"/>
      <c r="Q437" s="74"/>
      <c r="R437" s="74"/>
    </row>
    <row r="438">
      <c r="A438" s="82"/>
      <c r="B438" s="82"/>
      <c r="C438" s="83"/>
      <c r="D438" s="82"/>
      <c r="E438" s="83"/>
      <c r="F438" s="74"/>
      <c r="G438" s="74"/>
      <c r="H438" s="74"/>
      <c r="I438" s="11"/>
      <c r="J438" s="11"/>
      <c r="K438" s="11"/>
      <c r="L438" s="11"/>
      <c r="M438" s="11"/>
      <c r="N438" s="11"/>
      <c r="O438" s="11"/>
      <c r="P438" s="11"/>
      <c r="Q438" s="74"/>
      <c r="R438" s="74"/>
    </row>
    <row r="439">
      <c r="A439" s="82"/>
      <c r="B439" s="82"/>
      <c r="C439" s="83"/>
      <c r="D439" s="82"/>
      <c r="E439" s="83"/>
      <c r="F439" s="74"/>
      <c r="G439" s="74"/>
      <c r="H439" s="74"/>
      <c r="I439" s="11"/>
      <c r="J439" s="11"/>
      <c r="K439" s="11"/>
      <c r="L439" s="11"/>
      <c r="M439" s="11"/>
      <c r="N439" s="11"/>
      <c r="O439" s="11"/>
      <c r="P439" s="11"/>
      <c r="Q439" s="74"/>
      <c r="R439" s="74"/>
    </row>
    <row r="440">
      <c r="A440" s="82"/>
      <c r="B440" s="82"/>
      <c r="C440" s="83"/>
      <c r="D440" s="82"/>
      <c r="E440" s="83"/>
      <c r="F440" s="74"/>
      <c r="G440" s="74"/>
      <c r="H440" s="74"/>
      <c r="I440" s="11"/>
      <c r="J440" s="11"/>
      <c r="K440" s="11"/>
      <c r="L440" s="11"/>
      <c r="M440" s="11"/>
      <c r="N440" s="11"/>
      <c r="O440" s="11"/>
      <c r="P440" s="11"/>
      <c r="Q440" s="74"/>
      <c r="R440" s="74"/>
    </row>
    <row r="441">
      <c r="A441" s="82"/>
      <c r="B441" s="82"/>
      <c r="C441" s="83"/>
      <c r="D441" s="82"/>
      <c r="E441" s="83"/>
      <c r="F441" s="74"/>
      <c r="G441" s="74"/>
      <c r="H441" s="74"/>
      <c r="I441" s="11"/>
      <c r="J441" s="11"/>
      <c r="K441" s="11"/>
      <c r="L441" s="11"/>
      <c r="M441" s="11"/>
      <c r="N441" s="11"/>
      <c r="O441" s="11"/>
      <c r="P441" s="11"/>
      <c r="Q441" s="74"/>
      <c r="R441" s="74"/>
    </row>
    <row r="442">
      <c r="A442" s="82"/>
      <c r="B442" s="82"/>
      <c r="C442" s="83"/>
      <c r="D442" s="82"/>
      <c r="E442" s="83"/>
      <c r="F442" s="74"/>
      <c r="G442" s="74"/>
      <c r="H442" s="74"/>
      <c r="I442" s="11"/>
      <c r="J442" s="11"/>
      <c r="K442" s="11"/>
      <c r="L442" s="11"/>
      <c r="M442" s="11"/>
      <c r="N442" s="11"/>
      <c r="O442" s="11"/>
      <c r="P442" s="11"/>
      <c r="Q442" s="74"/>
      <c r="R442" s="74"/>
    </row>
    <row r="443">
      <c r="A443" s="82"/>
      <c r="B443" s="82"/>
      <c r="C443" s="83"/>
      <c r="D443" s="82"/>
      <c r="E443" s="83"/>
      <c r="F443" s="74"/>
      <c r="G443" s="74"/>
      <c r="H443" s="74"/>
      <c r="I443" s="11"/>
      <c r="J443" s="11"/>
      <c r="K443" s="11"/>
      <c r="L443" s="11"/>
      <c r="M443" s="11"/>
      <c r="N443" s="11"/>
      <c r="O443" s="11"/>
      <c r="P443" s="11"/>
      <c r="Q443" s="74"/>
      <c r="R443" s="74"/>
    </row>
    <row r="444">
      <c r="A444" s="82"/>
      <c r="B444" s="82"/>
      <c r="C444" s="83"/>
      <c r="D444" s="82"/>
      <c r="E444" s="83"/>
      <c r="F444" s="74"/>
      <c r="G444" s="74"/>
      <c r="H444" s="74"/>
      <c r="I444" s="11"/>
      <c r="J444" s="11"/>
      <c r="K444" s="11"/>
      <c r="L444" s="11"/>
      <c r="M444" s="11"/>
      <c r="N444" s="11"/>
      <c r="O444" s="11"/>
      <c r="P444" s="11"/>
      <c r="Q444" s="74"/>
      <c r="R444" s="74"/>
    </row>
    <row r="445">
      <c r="A445" s="82"/>
      <c r="B445" s="82"/>
      <c r="C445" s="83"/>
      <c r="D445" s="82"/>
      <c r="E445" s="83"/>
      <c r="F445" s="74"/>
      <c r="G445" s="74"/>
      <c r="H445" s="74"/>
      <c r="I445" s="11"/>
      <c r="J445" s="11"/>
      <c r="K445" s="11"/>
      <c r="L445" s="11"/>
      <c r="M445" s="11"/>
      <c r="N445" s="11"/>
      <c r="O445" s="11"/>
      <c r="P445" s="11"/>
      <c r="Q445" s="74"/>
      <c r="R445" s="74"/>
    </row>
    <row r="446">
      <c r="A446" s="82"/>
      <c r="B446" s="82"/>
      <c r="C446" s="83"/>
      <c r="D446" s="82"/>
      <c r="E446" s="83"/>
      <c r="F446" s="74"/>
      <c r="G446" s="74"/>
      <c r="H446" s="74"/>
      <c r="I446" s="11"/>
      <c r="J446" s="11"/>
      <c r="K446" s="11"/>
      <c r="L446" s="11"/>
      <c r="M446" s="11"/>
      <c r="N446" s="11"/>
      <c r="O446" s="11"/>
      <c r="P446" s="11"/>
      <c r="Q446" s="74"/>
      <c r="R446" s="74"/>
    </row>
    <row r="447">
      <c r="A447" s="82"/>
      <c r="B447" s="82"/>
      <c r="C447" s="83"/>
      <c r="D447" s="82"/>
      <c r="E447" s="83"/>
      <c r="F447" s="74"/>
      <c r="G447" s="74"/>
      <c r="H447" s="74"/>
      <c r="I447" s="11"/>
      <c r="J447" s="11"/>
      <c r="K447" s="11"/>
      <c r="L447" s="11"/>
      <c r="M447" s="11"/>
      <c r="N447" s="11"/>
      <c r="O447" s="11"/>
      <c r="P447" s="11"/>
      <c r="Q447" s="74"/>
      <c r="R447" s="74"/>
    </row>
    <row r="448">
      <c r="A448" s="82"/>
      <c r="B448" s="82"/>
      <c r="C448" s="83"/>
      <c r="D448" s="82"/>
      <c r="E448" s="83"/>
      <c r="F448" s="74"/>
      <c r="G448" s="74"/>
      <c r="H448" s="74"/>
      <c r="I448" s="11"/>
      <c r="J448" s="11"/>
      <c r="K448" s="11"/>
      <c r="L448" s="11"/>
      <c r="M448" s="11"/>
      <c r="N448" s="11"/>
      <c r="O448" s="11"/>
      <c r="P448" s="11"/>
      <c r="Q448" s="74"/>
      <c r="R448" s="74"/>
    </row>
    <row r="449">
      <c r="A449" s="82"/>
      <c r="B449" s="82"/>
      <c r="C449" s="83"/>
      <c r="D449" s="82"/>
      <c r="E449" s="83"/>
      <c r="F449" s="74"/>
      <c r="G449" s="74"/>
      <c r="H449" s="74"/>
      <c r="I449" s="11"/>
      <c r="J449" s="11"/>
      <c r="K449" s="11"/>
      <c r="L449" s="11"/>
      <c r="M449" s="11"/>
      <c r="N449" s="11"/>
      <c r="O449" s="11"/>
      <c r="P449" s="11"/>
      <c r="Q449" s="74"/>
      <c r="R449" s="74"/>
    </row>
    <row r="450">
      <c r="A450" s="82"/>
      <c r="B450" s="82"/>
      <c r="C450" s="83"/>
      <c r="D450" s="82"/>
      <c r="E450" s="83"/>
      <c r="F450" s="74"/>
      <c r="G450" s="74"/>
      <c r="H450" s="74"/>
      <c r="I450" s="11"/>
      <c r="J450" s="11"/>
      <c r="K450" s="11"/>
      <c r="L450" s="11"/>
      <c r="M450" s="11"/>
      <c r="N450" s="11"/>
      <c r="O450" s="11"/>
      <c r="P450" s="11"/>
      <c r="Q450" s="74"/>
      <c r="R450" s="74"/>
    </row>
    <row r="451">
      <c r="A451" s="82"/>
      <c r="B451" s="82"/>
      <c r="C451" s="83"/>
      <c r="D451" s="82"/>
      <c r="E451" s="83"/>
      <c r="F451" s="74"/>
      <c r="G451" s="74"/>
      <c r="H451" s="74"/>
      <c r="I451" s="11"/>
      <c r="J451" s="11"/>
      <c r="K451" s="11"/>
      <c r="L451" s="11"/>
      <c r="M451" s="11"/>
      <c r="N451" s="11"/>
      <c r="O451" s="11"/>
      <c r="P451" s="11"/>
      <c r="Q451" s="74"/>
      <c r="R451" s="74"/>
    </row>
    <row r="452">
      <c r="A452" s="82"/>
      <c r="B452" s="82"/>
      <c r="C452" s="83"/>
      <c r="D452" s="82"/>
      <c r="E452" s="83"/>
      <c r="F452" s="74"/>
      <c r="G452" s="74"/>
      <c r="H452" s="74"/>
      <c r="I452" s="11"/>
      <c r="J452" s="11"/>
      <c r="K452" s="11"/>
      <c r="L452" s="11"/>
      <c r="M452" s="11"/>
      <c r="N452" s="11"/>
      <c r="O452" s="11"/>
      <c r="P452" s="11"/>
      <c r="Q452" s="74"/>
      <c r="R452" s="74"/>
    </row>
    <row r="453">
      <c r="A453" s="82"/>
      <c r="B453" s="82"/>
      <c r="C453" s="83"/>
      <c r="D453" s="82"/>
      <c r="E453" s="83"/>
      <c r="F453" s="74"/>
      <c r="G453" s="74"/>
      <c r="H453" s="74"/>
      <c r="I453" s="11"/>
      <c r="J453" s="11"/>
      <c r="K453" s="11"/>
      <c r="L453" s="11"/>
      <c r="M453" s="11"/>
      <c r="N453" s="11"/>
      <c r="O453" s="11"/>
      <c r="P453" s="11"/>
      <c r="Q453" s="74"/>
      <c r="R453" s="74"/>
    </row>
    <row r="454">
      <c r="A454" s="82"/>
      <c r="B454" s="82"/>
      <c r="C454" s="83"/>
      <c r="D454" s="82"/>
      <c r="E454" s="83"/>
      <c r="F454" s="74"/>
      <c r="G454" s="74"/>
      <c r="H454" s="74"/>
      <c r="I454" s="11"/>
      <c r="J454" s="11"/>
      <c r="K454" s="11"/>
      <c r="L454" s="11"/>
      <c r="M454" s="11"/>
      <c r="N454" s="11"/>
      <c r="O454" s="11"/>
      <c r="P454" s="11"/>
      <c r="Q454" s="74"/>
      <c r="R454" s="74"/>
    </row>
    <row r="455">
      <c r="A455" s="82"/>
      <c r="B455" s="82"/>
      <c r="C455" s="83"/>
      <c r="D455" s="82"/>
      <c r="E455" s="83"/>
      <c r="F455" s="74"/>
      <c r="G455" s="74"/>
      <c r="H455" s="74"/>
      <c r="I455" s="11"/>
      <c r="J455" s="11"/>
      <c r="K455" s="11"/>
      <c r="L455" s="11"/>
      <c r="M455" s="11"/>
      <c r="N455" s="11"/>
      <c r="O455" s="11"/>
      <c r="P455" s="11"/>
      <c r="Q455" s="74"/>
      <c r="R455" s="74"/>
    </row>
    <row r="456">
      <c r="A456" s="82"/>
      <c r="B456" s="82"/>
      <c r="C456" s="83"/>
      <c r="D456" s="82"/>
      <c r="E456" s="83"/>
      <c r="F456" s="74"/>
      <c r="G456" s="74"/>
      <c r="H456" s="74"/>
      <c r="I456" s="11"/>
      <c r="J456" s="11"/>
      <c r="K456" s="11"/>
      <c r="L456" s="11"/>
      <c r="M456" s="11"/>
      <c r="N456" s="11"/>
      <c r="O456" s="11"/>
      <c r="P456" s="11"/>
      <c r="Q456" s="74"/>
      <c r="R456" s="74"/>
    </row>
    <row r="457">
      <c r="A457" s="82"/>
      <c r="B457" s="82"/>
      <c r="C457" s="83"/>
      <c r="D457" s="82"/>
      <c r="E457" s="83"/>
      <c r="F457" s="74"/>
      <c r="G457" s="74"/>
      <c r="H457" s="74"/>
      <c r="I457" s="11"/>
      <c r="J457" s="11"/>
      <c r="K457" s="11"/>
      <c r="L457" s="11"/>
      <c r="M457" s="11"/>
      <c r="N457" s="11"/>
      <c r="O457" s="11"/>
      <c r="P457" s="11"/>
      <c r="Q457" s="74"/>
      <c r="R457" s="74"/>
    </row>
    <row r="458">
      <c r="A458" s="82"/>
      <c r="B458" s="82"/>
      <c r="C458" s="83"/>
      <c r="D458" s="82"/>
      <c r="E458" s="83"/>
      <c r="F458" s="74"/>
      <c r="G458" s="74"/>
      <c r="H458" s="74"/>
      <c r="I458" s="11"/>
      <c r="J458" s="11"/>
      <c r="K458" s="11"/>
      <c r="L458" s="11"/>
      <c r="M458" s="11"/>
      <c r="N458" s="11"/>
      <c r="O458" s="11"/>
      <c r="P458" s="11"/>
      <c r="Q458" s="74"/>
      <c r="R458" s="74"/>
    </row>
    <row r="459">
      <c r="A459" s="82"/>
      <c r="B459" s="82"/>
      <c r="C459" s="83"/>
      <c r="D459" s="82"/>
      <c r="E459" s="83"/>
      <c r="F459" s="74"/>
      <c r="G459" s="74"/>
      <c r="H459" s="74"/>
      <c r="I459" s="11"/>
      <c r="J459" s="11"/>
      <c r="K459" s="11"/>
      <c r="L459" s="11"/>
      <c r="M459" s="11"/>
      <c r="N459" s="11"/>
      <c r="O459" s="11"/>
      <c r="P459" s="11"/>
      <c r="Q459" s="74"/>
      <c r="R459" s="74"/>
    </row>
    <row r="460">
      <c r="A460" s="82"/>
      <c r="B460" s="82"/>
      <c r="C460" s="83"/>
      <c r="D460" s="82"/>
      <c r="E460" s="83"/>
      <c r="F460" s="74"/>
      <c r="G460" s="74"/>
      <c r="H460" s="74"/>
      <c r="I460" s="11"/>
      <c r="J460" s="11"/>
      <c r="K460" s="11"/>
      <c r="L460" s="11"/>
      <c r="M460" s="11"/>
      <c r="N460" s="11"/>
      <c r="O460" s="11"/>
      <c r="P460" s="11"/>
      <c r="Q460" s="74"/>
      <c r="R460" s="74"/>
    </row>
    <row r="461">
      <c r="A461" s="82"/>
      <c r="B461" s="82"/>
      <c r="C461" s="83"/>
      <c r="D461" s="82"/>
      <c r="E461" s="83"/>
      <c r="F461" s="74"/>
      <c r="G461" s="74"/>
      <c r="H461" s="74"/>
      <c r="I461" s="11"/>
      <c r="J461" s="11"/>
      <c r="K461" s="11"/>
      <c r="L461" s="11"/>
      <c r="M461" s="11"/>
      <c r="N461" s="11"/>
      <c r="O461" s="11"/>
      <c r="P461" s="11"/>
      <c r="Q461" s="74"/>
      <c r="R461" s="74"/>
    </row>
    <row r="462">
      <c r="A462" s="82"/>
      <c r="B462" s="82"/>
      <c r="C462" s="83"/>
      <c r="D462" s="82"/>
      <c r="E462" s="83"/>
      <c r="F462" s="74"/>
      <c r="G462" s="74"/>
      <c r="H462" s="74"/>
      <c r="I462" s="11"/>
      <c r="J462" s="11"/>
      <c r="K462" s="11"/>
      <c r="L462" s="11"/>
      <c r="M462" s="11"/>
      <c r="N462" s="11"/>
      <c r="O462" s="11"/>
      <c r="P462" s="11"/>
      <c r="Q462" s="74"/>
      <c r="R462" s="74"/>
    </row>
    <row r="463">
      <c r="A463" s="82"/>
      <c r="B463" s="82"/>
      <c r="C463" s="83"/>
      <c r="D463" s="82"/>
      <c r="E463" s="83"/>
      <c r="F463" s="74"/>
      <c r="G463" s="74"/>
      <c r="H463" s="74"/>
      <c r="I463" s="11"/>
      <c r="J463" s="11"/>
      <c r="K463" s="11"/>
      <c r="L463" s="11"/>
      <c r="M463" s="11"/>
      <c r="N463" s="11"/>
      <c r="O463" s="11"/>
      <c r="P463" s="11"/>
      <c r="Q463" s="74"/>
      <c r="R463" s="74"/>
    </row>
    <row r="464">
      <c r="A464" s="82"/>
      <c r="B464" s="82"/>
      <c r="C464" s="83"/>
      <c r="D464" s="82"/>
      <c r="E464" s="83"/>
      <c r="F464" s="74"/>
      <c r="G464" s="74"/>
      <c r="H464" s="74"/>
      <c r="I464" s="11"/>
      <c r="J464" s="11"/>
      <c r="K464" s="11"/>
      <c r="L464" s="11"/>
      <c r="M464" s="11"/>
      <c r="N464" s="11"/>
      <c r="O464" s="11"/>
      <c r="P464" s="11"/>
      <c r="Q464" s="74"/>
      <c r="R464" s="74"/>
    </row>
    <row r="465">
      <c r="A465" s="82"/>
      <c r="B465" s="82"/>
      <c r="C465" s="83"/>
      <c r="D465" s="82"/>
      <c r="E465" s="83"/>
      <c r="F465" s="74"/>
      <c r="G465" s="74"/>
      <c r="H465" s="74"/>
      <c r="I465" s="11"/>
      <c r="J465" s="11"/>
      <c r="K465" s="11"/>
      <c r="L465" s="11"/>
      <c r="M465" s="11"/>
      <c r="N465" s="11"/>
      <c r="O465" s="11"/>
      <c r="P465" s="11"/>
      <c r="Q465" s="74"/>
      <c r="R465" s="74"/>
    </row>
    <row r="466">
      <c r="A466" s="82"/>
      <c r="B466" s="82"/>
      <c r="C466" s="83"/>
      <c r="D466" s="82"/>
      <c r="E466" s="83"/>
      <c r="F466" s="74"/>
      <c r="G466" s="74"/>
      <c r="H466" s="74"/>
      <c r="I466" s="11"/>
      <c r="J466" s="11"/>
      <c r="K466" s="11"/>
      <c r="L466" s="11"/>
      <c r="M466" s="11"/>
      <c r="N466" s="11"/>
      <c r="O466" s="11"/>
      <c r="P466" s="11"/>
      <c r="Q466" s="74"/>
      <c r="R466" s="74"/>
    </row>
    <row r="467">
      <c r="A467" s="82"/>
      <c r="B467" s="82"/>
      <c r="C467" s="83"/>
      <c r="D467" s="82"/>
      <c r="E467" s="83"/>
      <c r="F467" s="74"/>
      <c r="G467" s="74"/>
      <c r="H467" s="74"/>
      <c r="I467" s="11"/>
      <c r="J467" s="11"/>
      <c r="K467" s="11"/>
      <c r="L467" s="11"/>
      <c r="M467" s="11"/>
      <c r="N467" s="11"/>
      <c r="O467" s="11"/>
      <c r="P467" s="11"/>
      <c r="Q467" s="74"/>
      <c r="R467" s="74"/>
    </row>
    <row r="468">
      <c r="A468" s="82"/>
      <c r="B468" s="82"/>
      <c r="C468" s="83"/>
      <c r="D468" s="82"/>
      <c r="E468" s="83"/>
      <c r="F468" s="74"/>
      <c r="G468" s="74"/>
      <c r="H468" s="74"/>
      <c r="I468" s="11"/>
      <c r="J468" s="11"/>
      <c r="K468" s="11"/>
      <c r="L468" s="11"/>
      <c r="M468" s="11"/>
      <c r="N468" s="11"/>
      <c r="O468" s="11"/>
      <c r="P468" s="11"/>
      <c r="Q468" s="74"/>
      <c r="R468" s="74"/>
    </row>
    <row r="469">
      <c r="A469" s="82"/>
      <c r="B469" s="82"/>
      <c r="C469" s="83"/>
      <c r="D469" s="82"/>
      <c r="E469" s="83"/>
      <c r="F469" s="74"/>
      <c r="G469" s="74"/>
      <c r="H469" s="74"/>
      <c r="I469" s="11"/>
      <c r="J469" s="11"/>
      <c r="K469" s="11"/>
      <c r="L469" s="11"/>
      <c r="M469" s="11"/>
      <c r="N469" s="11"/>
      <c r="O469" s="11"/>
      <c r="P469" s="11"/>
      <c r="Q469" s="74"/>
      <c r="R469" s="74"/>
    </row>
    <row r="470">
      <c r="A470" s="82"/>
      <c r="B470" s="82"/>
      <c r="C470" s="83"/>
      <c r="D470" s="82"/>
      <c r="E470" s="83"/>
      <c r="F470" s="74"/>
      <c r="G470" s="74"/>
      <c r="H470" s="74"/>
      <c r="I470" s="11"/>
      <c r="J470" s="11"/>
      <c r="K470" s="11"/>
      <c r="L470" s="11"/>
      <c r="M470" s="11"/>
      <c r="N470" s="11"/>
      <c r="O470" s="11"/>
      <c r="P470" s="11"/>
      <c r="Q470" s="74"/>
      <c r="R470" s="74"/>
    </row>
    <row r="471">
      <c r="A471" s="82"/>
      <c r="B471" s="82"/>
      <c r="C471" s="83"/>
      <c r="D471" s="82"/>
      <c r="E471" s="83"/>
      <c r="F471" s="74"/>
      <c r="G471" s="74"/>
      <c r="H471" s="74"/>
      <c r="I471" s="11"/>
      <c r="J471" s="11"/>
      <c r="K471" s="11"/>
      <c r="L471" s="11"/>
      <c r="M471" s="11"/>
      <c r="N471" s="11"/>
      <c r="O471" s="11"/>
      <c r="P471" s="11"/>
      <c r="Q471" s="74"/>
      <c r="R471" s="74"/>
    </row>
    <row r="472">
      <c r="A472" s="82"/>
      <c r="B472" s="82"/>
      <c r="C472" s="83"/>
      <c r="D472" s="82"/>
      <c r="E472" s="83"/>
      <c r="F472" s="74"/>
      <c r="G472" s="74"/>
      <c r="H472" s="74"/>
      <c r="I472" s="11"/>
      <c r="J472" s="11"/>
      <c r="K472" s="11"/>
      <c r="L472" s="11"/>
      <c r="M472" s="11"/>
      <c r="N472" s="11"/>
      <c r="O472" s="11"/>
      <c r="P472" s="11"/>
      <c r="Q472" s="74"/>
      <c r="R472" s="74"/>
    </row>
    <row r="473">
      <c r="A473" s="82"/>
      <c r="B473" s="82"/>
      <c r="C473" s="83"/>
      <c r="D473" s="82"/>
      <c r="E473" s="83"/>
      <c r="F473" s="74"/>
      <c r="G473" s="74"/>
      <c r="H473" s="74"/>
      <c r="I473" s="11"/>
      <c r="J473" s="11"/>
      <c r="K473" s="11"/>
      <c r="L473" s="11"/>
      <c r="M473" s="11"/>
      <c r="N473" s="11"/>
      <c r="O473" s="11"/>
      <c r="P473" s="11"/>
      <c r="Q473" s="74"/>
      <c r="R473" s="74"/>
    </row>
    <row r="474">
      <c r="A474" s="82"/>
      <c r="B474" s="82"/>
      <c r="C474" s="83"/>
      <c r="D474" s="82"/>
      <c r="E474" s="83"/>
      <c r="F474" s="74"/>
      <c r="G474" s="74"/>
      <c r="H474" s="74"/>
      <c r="I474" s="11"/>
      <c r="J474" s="11"/>
      <c r="K474" s="11"/>
      <c r="L474" s="11"/>
      <c r="M474" s="11"/>
      <c r="N474" s="11"/>
      <c r="O474" s="11"/>
      <c r="P474" s="11"/>
      <c r="Q474" s="74"/>
      <c r="R474" s="74"/>
    </row>
    <row r="475">
      <c r="A475" s="82"/>
      <c r="B475" s="82"/>
      <c r="C475" s="83"/>
      <c r="D475" s="82"/>
      <c r="E475" s="83"/>
      <c r="F475" s="74"/>
      <c r="G475" s="74"/>
      <c r="H475" s="74"/>
      <c r="I475" s="11"/>
      <c r="J475" s="11"/>
      <c r="K475" s="11"/>
      <c r="L475" s="11"/>
      <c r="M475" s="11"/>
      <c r="N475" s="11"/>
      <c r="O475" s="11"/>
      <c r="P475" s="11"/>
      <c r="Q475" s="74"/>
      <c r="R475" s="74"/>
    </row>
    <row r="476">
      <c r="A476" s="82"/>
      <c r="B476" s="82"/>
      <c r="C476" s="83"/>
      <c r="D476" s="82"/>
      <c r="E476" s="83"/>
      <c r="F476" s="74"/>
      <c r="G476" s="74"/>
      <c r="H476" s="74"/>
      <c r="I476" s="11"/>
      <c r="J476" s="11"/>
      <c r="K476" s="11"/>
      <c r="L476" s="11"/>
      <c r="M476" s="11"/>
      <c r="N476" s="11"/>
      <c r="O476" s="11"/>
      <c r="P476" s="11"/>
      <c r="Q476" s="74"/>
      <c r="R476" s="74"/>
    </row>
    <row r="477">
      <c r="A477" s="82"/>
      <c r="B477" s="82"/>
      <c r="C477" s="83"/>
      <c r="D477" s="82"/>
      <c r="E477" s="83"/>
      <c r="F477" s="74"/>
      <c r="G477" s="74"/>
      <c r="H477" s="74"/>
      <c r="I477" s="11"/>
      <c r="J477" s="11"/>
      <c r="K477" s="11"/>
      <c r="L477" s="11"/>
      <c r="M477" s="11"/>
      <c r="N477" s="11"/>
      <c r="O477" s="11"/>
      <c r="P477" s="11"/>
      <c r="Q477" s="74"/>
      <c r="R477" s="74"/>
    </row>
    <row r="478">
      <c r="A478" s="82"/>
      <c r="B478" s="82"/>
      <c r="C478" s="83"/>
      <c r="D478" s="82"/>
      <c r="E478" s="83"/>
      <c r="F478" s="74"/>
      <c r="G478" s="74"/>
      <c r="H478" s="74"/>
      <c r="I478" s="11"/>
      <c r="J478" s="11"/>
      <c r="K478" s="11"/>
      <c r="L478" s="11"/>
      <c r="M478" s="11"/>
      <c r="N478" s="11"/>
      <c r="O478" s="11"/>
      <c r="P478" s="11"/>
      <c r="Q478" s="74"/>
      <c r="R478" s="74"/>
    </row>
    <row r="479">
      <c r="A479" s="82"/>
      <c r="B479" s="82"/>
      <c r="C479" s="83"/>
      <c r="D479" s="82"/>
      <c r="E479" s="83"/>
      <c r="F479" s="74"/>
      <c r="G479" s="74"/>
      <c r="H479" s="74"/>
      <c r="I479" s="11"/>
      <c r="J479" s="11"/>
      <c r="K479" s="11"/>
      <c r="L479" s="11"/>
      <c r="M479" s="11"/>
      <c r="N479" s="11"/>
      <c r="O479" s="11"/>
      <c r="P479" s="11"/>
      <c r="Q479" s="74"/>
      <c r="R479" s="74"/>
    </row>
    <row r="480">
      <c r="A480" s="82"/>
      <c r="B480" s="82"/>
      <c r="C480" s="83"/>
      <c r="D480" s="82"/>
      <c r="E480" s="83"/>
      <c r="F480" s="74"/>
      <c r="G480" s="74"/>
      <c r="H480" s="74"/>
      <c r="I480" s="11"/>
      <c r="J480" s="11"/>
      <c r="K480" s="11"/>
      <c r="L480" s="11"/>
      <c r="M480" s="11"/>
      <c r="N480" s="11"/>
      <c r="O480" s="11"/>
      <c r="P480" s="11"/>
      <c r="Q480" s="74"/>
      <c r="R480" s="74"/>
    </row>
    <row r="481">
      <c r="A481" s="82"/>
      <c r="B481" s="82"/>
      <c r="C481" s="83"/>
      <c r="D481" s="82"/>
      <c r="E481" s="83"/>
      <c r="F481" s="74"/>
      <c r="G481" s="74"/>
      <c r="H481" s="74"/>
      <c r="I481" s="11"/>
      <c r="J481" s="11"/>
      <c r="K481" s="11"/>
      <c r="L481" s="11"/>
      <c r="M481" s="11"/>
      <c r="N481" s="11"/>
      <c r="O481" s="11"/>
      <c r="P481" s="11"/>
      <c r="Q481" s="74"/>
      <c r="R481" s="74"/>
    </row>
    <row r="482">
      <c r="A482" s="82"/>
      <c r="B482" s="82"/>
      <c r="C482" s="83"/>
      <c r="D482" s="82"/>
      <c r="E482" s="83"/>
      <c r="F482" s="74"/>
      <c r="G482" s="74"/>
      <c r="H482" s="74"/>
      <c r="I482" s="11"/>
      <c r="J482" s="11"/>
      <c r="K482" s="11"/>
      <c r="L482" s="11"/>
      <c r="M482" s="11"/>
      <c r="N482" s="11"/>
      <c r="O482" s="11"/>
      <c r="P482" s="11"/>
      <c r="Q482" s="74"/>
      <c r="R482" s="74"/>
    </row>
    <row r="483">
      <c r="A483" s="82"/>
      <c r="B483" s="82"/>
      <c r="C483" s="83"/>
      <c r="D483" s="82"/>
      <c r="E483" s="83"/>
      <c r="F483" s="74"/>
      <c r="G483" s="74"/>
      <c r="H483" s="74"/>
      <c r="I483" s="11"/>
      <c r="J483" s="11"/>
      <c r="K483" s="11"/>
      <c r="L483" s="11"/>
      <c r="M483" s="11"/>
      <c r="N483" s="11"/>
      <c r="O483" s="11"/>
      <c r="P483" s="11"/>
      <c r="Q483" s="74"/>
      <c r="R483" s="74"/>
    </row>
    <row r="484">
      <c r="A484" s="82"/>
      <c r="B484" s="82"/>
      <c r="C484" s="83"/>
      <c r="D484" s="82"/>
      <c r="E484" s="83"/>
      <c r="F484" s="74"/>
      <c r="G484" s="74"/>
      <c r="H484" s="74"/>
      <c r="I484" s="11"/>
      <c r="J484" s="11"/>
      <c r="K484" s="11"/>
      <c r="L484" s="11"/>
      <c r="M484" s="11"/>
      <c r="N484" s="11"/>
      <c r="O484" s="11"/>
      <c r="P484" s="11"/>
      <c r="Q484" s="74"/>
      <c r="R484" s="74"/>
    </row>
    <row r="485">
      <c r="A485" s="82"/>
      <c r="B485" s="82"/>
      <c r="C485" s="83"/>
      <c r="D485" s="82"/>
      <c r="E485" s="83"/>
      <c r="F485" s="74"/>
      <c r="G485" s="74"/>
      <c r="H485" s="74"/>
      <c r="I485" s="11"/>
      <c r="J485" s="11"/>
      <c r="K485" s="11"/>
      <c r="L485" s="11"/>
      <c r="M485" s="11"/>
      <c r="N485" s="11"/>
      <c r="O485" s="11"/>
      <c r="P485" s="11"/>
      <c r="Q485" s="74"/>
      <c r="R485" s="74"/>
    </row>
    <row r="486">
      <c r="A486" s="82"/>
      <c r="B486" s="82"/>
      <c r="C486" s="83"/>
      <c r="D486" s="82"/>
      <c r="E486" s="83"/>
      <c r="F486" s="74"/>
      <c r="G486" s="74"/>
      <c r="H486" s="74"/>
      <c r="I486" s="11"/>
      <c r="J486" s="11"/>
      <c r="K486" s="11"/>
      <c r="L486" s="11"/>
      <c r="M486" s="11"/>
      <c r="N486" s="11"/>
      <c r="O486" s="11"/>
      <c r="P486" s="11"/>
      <c r="Q486" s="74"/>
      <c r="R486" s="74"/>
    </row>
    <row r="487">
      <c r="A487" s="82"/>
      <c r="B487" s="82"/>
      <c r="C487" s="83"/>
      <c r="D487" s="82"/>
      <c r="E487" s="83"/>
      <c r="F487" s="74"/>
      <c r="G487" s="74"/>
      <c r="H487" s="74"/>
      <c r="I487" s="11"/>
      <c r="J487" s="11"/>
      <c r="K487" s="11"/>
      <c r="L487" s="11"/>
      <c r="M487" s="11"/>
      <c r="N487" s="11"/>
      <c r="O487" s="11"/>
      <c r="P487" s="11"/>
      <c r="Q487" s="74"/>
      <c r="R487" s="74"/>
    </row>
    <row r="488">
      <c r="A488" s="82"/>
      <c r="B488" s="82"/>
      <c r="C488" s="83"/>
      <c r="D488" s="82"/>
      <c r="E488" s="83"/>
      <c r="F488" s="74"/>
      <c r="G488" s="74"/>
      <c r="H488" s="74"/>
      <c r="I488" s="11"/>
      <c r="J488" s="11"/>
      <c r="K488" s="11"/>
      <c r="L488" s="11"/>
      <c r="M488" s="11"/>
      <c r="N488" s="11"/>
      <c r="O488" s="11"/>
      <c r="P488" s="11"/>
      <c r="Q488" s="74"/>
      <c r="R488" s="74"/>
    </row>
    <row r="489">
      <c r="A489" s="82"/>
      <c r="B489" s="82"/>
      <c r="C489" s="83"/>
      <c r="D489" s="82"/>
      <c r="E489" s="83"/>
      <c r="F489" s="74"/>
      <c r="G489" s="74"/>
      <c r="H489" s="74"/>
      <c r="I489" s="11"/>
      <c r="J489" s="11"/>
      <c r="K489" s="11"/>
      <c r="L489" s="11"/>
      <c r="M489" s="11"/>
      <c r="N489" s="11"/>
      <c r="O489" s="11"/>
      <c r="P489" s="11"/>
      <c r="Q489" s="74"/>
      <c r="R489" s="74"/>
    </row>
    <row r="490">
      <c r="A490" s="82"/>
      <c r="B490" s="82"/>
      <c r="C490" s="83"/>
      <c r="D490" s="82"/>
      <c r="E490" s="83"/>
      <c r="F490" s="74"/>
      <c r="G490" s="74"/>
      <c r="H490" s="74"/>
      <c r="I490" s="11"/>
      <c r="J490" s="11"/>
      <c r="K490" s="11"/>
      <c r="L490" s="11"/>
      <c r="M490" s="11"/>
      <c r="N490" s="11"/>
      <c r="O490" s="11"/>
      <c r="P490" s="11"/>
      <c r="Q490" s="74"/>
      <c r="R490" s="74"/>
    </row>
    <row r="491">
      <c r="A491" s="82"/>
      <c r="B491" s="82"/>
      <c r="C491" s="83"/>
      <c r="D491" s="82"/>
      <c r="E491" s="83"/>
      <c r="F491" s="74"/>
      <c r="G491" s="74"/>
      <c r="H491" s="74"/>
      <c r="I491" s="11"/>
      <c r="J491" s="11"/>
      <c r="K491" s="11"/>
      <c r="L491" s="11"/>
      <c r="M491" s="11"/>
      <c r="N491" s="11"/>
      <c r="O491" s="11"/>
      <c r="P491" s="11"/>
      <c r="Q491" s="74"/>
      <c r="R491" s="74"/>
    </row>
    <row r="492">
      <c r="A492" s="82"/>
      <c r="B492" s="82"/>
      <c r="C492" s="83"/>
      <c r="D492" s="82"/>
      <c r="E492" s="83"/>
      <c r="F492" s="74"/>
      <c r="G492" s="74"/>
      <c r="H492" s="74"/>
      <c r="I492" s="11"/>
      <c r="J492" s="11"/>
      <c r="K492" s="11"/>
      <c r="L492" s="11"/>
      <c r="M492" s="11"/>
      <c r="N492" s="11"/>
      <c r="O492" s="11"/>
      <c r="P492" s="11"/>
      <c r="Q492" s="74"/>
      <c r="R492" s="74"/>
    </row>
    <row r="493">
      <c r="A493" s="82"/>
      <c r="B493" s="82"/>
      <c r="C493" s="83"/>
      <c r="D493" s="82"/>
      <c r="E493" s="83"/>
      <c r="F493" s="74"/>
      <c r="G493" s="74"/>
      <c r="H493" s="74"/>
      <c r="I493" s="11"/>
      <c r="J493" s="11"/>
      <c r="K493" s="11"/>
      <c r="L493" s="11"/>
      <c r="M493" s="11"/>
      <c r="N493" s="11"/>
      <c r="O493" s="11"/>
      <c r="P493" s="11"/>
      <c r="Q493" s="74"/>
      <c r="R493" s="74"/>
    </row>
    <row r="494">
      <c r="A494" s="82"/>
      <c r="B494" s="82"/>
      <c r="C494" s="83"/>
      <c r="D494" s="82"/>
      <c r="E494" s="83"/>
      <c r="F494" s="74"/>
      <c r="G494" s="74"/>
      <c r="H494" s="74"/>
      <c r="I494" s="11"/>
      <c r="J494" s="11"/>
      <c r="K494" s="11"/>
      <c r="L494" s="11"/>
      <c r="M494" s="11"/>
      <c r="N494" s="11"/>
      <c r="O494" s="11"/>
      <c r="P494" s="11"/>
      <c r="Q494" s="74"/>
      <c r="R494" s="74"/>
    </row>
    <row r="495">
      <c r="A495" s="82"/>
      <c r="B495" s="82"/>
      <c r="C495" s="83"/>
      <c r="D495" s="82"/>
      <c r="E495" s="83"/>
      <c r="F495" s="74"/>
      <c r="G495" s="74"/>
      <c r="H495" s="74"/>
      <c r="I495" s="11"/>
      <c r="J495" s="11"/>
      <c r="K495" s="11"/>
      <c r="L495" s="11"/>
      <c r="M495" s="11"/>
      <c r="N495" s="11"/>
      <c r="O495" s="11"/>
      <c r="P495" s="11"/>
      <c r="Q495" s="74"/>
      <c r="R495" s="74"/>
    </row>
    <row r="496">
      <c r="A496" s="82"/>
      <c r="B496" s="82"/>
      <c r="C496" s="83"/>
      <c r="D496" s="82"/>
      <c r="E496" s="83"/>
      <c r="F496" s="74"/>
      <c r="G496" s="74"/>
      <c r="H496" s="74"/>
      <c r="I496" s="11"/>
      <c r="J496" s="11"/>
      <c r="K496" s="11"/>
      <c r="L496" s="11"/>
      <c r="M496" s="11"/>
      <c r="N496" s="11"/>
      <c r="O496" s="11"/>
      <c r="P496" s="11"/>
      <c r="Q496" s="74"/>
      <c r="R496" s="74"/>
    </row>
    <row r="497">
      <c r="A497" s="82"/>
      <c r="B497" s="82"/>
      <c r="C497" s="83"/>
      <c r="D497" s="82"/>
      <c r="E497" s="83"/>
      <c r="F497" s="74"/>
      <c r="G497" s="74"/>
      <c r="H497" s="74"/>
      <c r="I497" s="11"/>
      <c r="J497" s="11"/>
      <c r="K497" s="11"/>
      <c r="L497" s="11"/>
      <c r="M497" s="11"/>
      <c r="N497" s="11"/>
      <c r="O497" s="11"/>
      <c r="P497" s="11"/>
      <c r="Q497" s="74"/>
      <c r="R497" s="74"/>
    </row>
    <row r="498">
      <c r="A498" s="82"/>
      <c r="B498" s="82"/>
      <c r="C498" s="83"/>
      <c r="D498" s="82"/>
      <c r="E498" s="83"/>
      <c r="F498" s="74"/>
      <c r="G498" s="74"/>
      <c r="H498" s="74"/>
      <c r="I498" s="11"/>
      <c r="J498" s="11"/>
      <c r="K498" s="11"/>
      <c r="L498" s="11"/>
      <c r="M498" s="11"/>
      <c r="N498" s="11"/>
      <c r="O498" s="11"/>
      <c r="P498" s="11"/>
      <c r="Q498" s="74"/>
      <c r="R498" s="74"/>
    </row>
    <row r="499">
      <c r="A499" s="82"/>
      <c r="B499" s="82"/>
      <c r="C499" s="83"/>
      <c r="D499" s="82"/>
      <c r="E499" s="83"/>
      <c r="F499" s="74"/>
      <c r="G499" s="74"/>
      <c r="H499" s="74"/>
      <c r="I499" s="11"/>
      <c r="J499" s="11"/>
      <c r="K499" s="11"/>
      <c r="L499" s="11"/>
      <c r="M499" s="11"/>
      <c r="N499" s="11"/>
      <c r="O499" s="11"/>
      <c r="P499" s="11"/>
      <c r="Q499" s="74"/>
      <c r="R499" s="74"/>
    </row>
    <row r="500">
      <c r="A500" s="82"/>
      <c r="B500" s="82"/>
      <c r="C500" s="83"/>
      <c r="D500" s="82"/>
      <c r="E500" s="83"/>
      <c r="F500" s="74"/>
      <c r="G500" s="74"/>
      <c r="H500" s="74"/>
      <c r="I500" s="11"/>
      <c r="J500" s="11"/>
      <c r="K500" s="11"/>
      <c r="L500" s="11"/>
      <c r="M500" s="11"/>
      <c r="N500" s="11"/>
      <c r="O500" s="11"/>
      <c r="P500" s="11"/>
      <c r="Q500" s="74"/>
      <c r="R500" s="74"/>
    </row>
    <row r="501">
      <c r="A501" s="82"/>
      <c r="B501" s="82"/>
      <c r="C501" s="83"/>
      <c r="D501" s="82"/>
      <c r="E501" s="83"/>
      <c r="F501" s="74"/>
      <c r="G501" s="74"/>
      <c r="H501" s="74"/>
      <c r="I501" s="11"/>
      <c r="J501" s="11"/>
      <c r="K501" s="11"/>
      <c r="L501" s="11"/>
      <c r="M501" s="11"/>
      <c r="N501" s="11"/>
      <c r="O501" s="11"/>
      <c r="P501" s="11"/>
      <c r="Q501" s="74"/>
      <c r="R501" s="74"/>
    </row>
    <row r="502">
      <c r="A502" s="82"/>
      <c r="B502" s="82"/>
      <c r="C502" s="83"/>
      <c r="D502" s="82"/>
      <c r="E502" s="83"/>
      <c r="F502" s="74"/>
      <c r="G502" s="74"/>
      <c r="H502" s="74"/>
      <c r="I502" s="11"/>
      <c r="J502" s="11"/>
      <c r="K502" s="11"/>
      <c r="L502" s="11"/>
      <c r="M502" s="11"/>
      <c r="N502" s="11"/>
      <c r="O502" s="11"/>
      <c r="P502" s="11"/>
      <c r="Q502" s="74"/>
      <c r="R502" s="74"/>
    </row>
    <row r="503">
      <c r="A503" s="82"/>
      <c r="B503" s="82"/>
      <c r="C503" s="83"/>
      <c r="D503" s="82"/>
      <c r="E503" s="83"/>
      <c r="F503" s="74"/>
      <c r="G503" s="74"/>
      <c r="H503" s="74"/>
      <c r="I503" s="11"/>
      <c r="J503" s="11"/>
      <c r="K503" s="11"/>
      <c r="L503" s="11"/>
      <c r="M503" s="11"/>
      <c r="N503" s="11"/>
      <c r="O503" s="11"/>
      <c r="P503" s="11"/>
      <c r="Q503" s="74"/>
      <c r="R503" s="74"/>
    </row>
    <row r="504">
      <c r="A504" s="82"/>
      <c r="B504" s="82"/>
      <c r="C504" s="83"/>
      <c r="D504" s="82"/>
      <c r="E504" s="83"/>
      <c r="F504" s="74"/>
      <c r="G504" s="74"/>
      <c r="H504" s="74"/>
      <c r="I504" s="11"/>
      <c r="J504" s="11"/>
      <c r="K504" s="11"/>
      <c r="L504" s="11"/>
      <c r="M504" s="11"/>
      <c r="N504" s="11"/>
      <c r="O504" s="11"/>
      <c r="P504" s="11"/>
      <c r="Q504" s="74"/>
      <c r="R504" s="74"/>
    </row>
    <row r="505">
      <c r="A505" s="82"/>
      <c r="B505" s="82"/>
      <c r="C505" s="83"/>
      <c r="D505" s="82"/>
      <c r="E505" s="83"/>
      <c r="F505" s="74"/>
      <c r="G505" s="74"/>
      <c r="H505" s="74"/>
      <c r="I505" s="11"/>
      <c r="J505" s="11"/>
      <c r="K505" s="11"/>
      <c r="L505" s="11"/>
      <c r="M505" s="11"/>
      <c r="N505" s="11"/>
      <c r="O505" s="11"/>
      <c r="P505" s="11"/>
      <c r="Q505" s="74"/>
      <c r="R505" s="74"/>
    </row>
    <row r="506">
      <c r="A506" s="82"/>
      <c r="B506" s="82"/>
      <c r="C506" s="83"/>
      <c r="D506" s="82"/>
      <c r="E506" s="83"/>
      <c r="F506" s="74"/>
      <c r="G506" s="74"/>
      <c r="H506" s="74"/>
      <c r="I506" s="11"/>
      <c r="J506" s="11"/>
      <c r="K506" s="11"/>
      <c r="L506" s="11"/>
      <c r="M506" s="11"/>
      <c r="N506" s="11"/>
      <c r="O506" s="11"/>
      <c r="P506" s="11"/>
      <c r="Q506" s="74"/>
      <c r="R506" s="74"/>
    </row>
    <row r="507">
      <c r="A507" s="82"/>
      <c r="B507" s="82"/>
      <c r="C507" s="83"/>
      <c r="D507" s="82"/>
      <c r="E507" s="83"/>
      <c r="F507" s="74"/>
      <c r="G507" s="74"/>
      <c r="H507" s="74"/>
      <c r="I507" s="11"/>
      <c r="J507" s="11"/>
      <c r="K507" s="11"/>
      <c r="L507" s="11"/>
      <c r="M507" s="11"/>
      <c r="N507" s="11"/>
      <c r="O507" s="11"/>
      <c r="P507" s="11"/>
      <c r="Q507" s="74"/>
      <c r="R507" s="74"/>
    </row>
    <row r="508">
      <c r="A508" s="82"/>
      <c r="B508" s="82"/>
      <c r="C508" s="83"/>
      <c r="D508" s="82"/>
      <c r="E508" s="83"/>
      <c r="F508" s="74"/>
      <c r="G508" s="74"/>
      <c r="H508" s="74"/>
      <c r="I508" s="11"/>
      <c r="J508" s="11"/>
      <c r="K508" s="11"/>
      <c r="L508" s="11"/>
      <c r="M508" s="11"/>
      <c r="N508" s="11"/>
      <c r="O508" s="11"/>
      <c r="P508" s="11"/>
      <c r="Q508" s="74"/>
      <c r="R508" s="74"/>
    </row>
    <row r="509">
      <c r="A509" s="82"/>
      <c r="B509" s="82"/>
      <c r="C509" s="83"/>
      <c r="D509" s="82"/>
      <c r="E509" s="83"/>
      <c r="F509" s="74"/>
      <c r="G509" s="74"/>
      <c r="H509" s="74"/>
      <c r="I509" s="11"/>
      <c r="J509" s="11"/>
      <c r="K509" s="11"/>
      <c r="L509" s="11"/>
      <c r="M509" s="11"/>
      <c r="N509" s="11"/>
      <c r="O509" s="11"/>
      <c r="P509" s="11"/>
      <c r="Q509" s="74"/>
      <c r="R509" s="74"/>
    </row>
    <row r="510">
      <c r="A510" s="82"/>
      <c r="B510" s="82"/>
      <c r="C510" s="83"/>
      <c r="D510" s="82"/>
      <c r="E510" s="83"/>
      <c r="F510" s="74"/>
      <c r="G510" s="74"/>
      <c r="H510" s="74"/>
      <c r="I510" s="11"/>
      <c r="J510" s="11"/>
      <c r="K510" s="11"/>
      <c r="L510" s="11"/>
      <c r="M510" s="11"/>
      <c r="N510" s="11"/>
      <c r="O510" s="11"/>
      <c r="P510" s="11"/>
      <c r="Q510" s="74"/>
      <c r="R510" s="74"/>
    </row>
    <row r="511">
      <c r="A511" s="82"/>
      <c r="B511" s="82"/>
      <c r="C511" s="83"/>
      <c r="D511" s="82"/>
      <c r="E511" s="83"/>
      <c r="F511" s="74"/>
      <c r="G511" s="74"/>
      <c r="H511" s="74"/>
      <c r="I511" s="11"/>
      <c r="J511" s="11"/>
      <c r="K511" s="11"/>
      <c r="L511" s="11"/>
      <c r="M511" s="11"/>
      <c r="N511" s="11"/>
      <c r="O511" s="11"/>
      <c r="P511" s="11"/>
      <c r="Q511" s="74"/>
      <c r="R511" s="74"/>
    </row>
    <row r="512">
      <c r="A512" s="82"/>
      <c r="B512" s="82"/>
      <c r="C512" s="83"/>
      <c r="D512" s="82"/>
      <c r="E512" s="83"/>
      <c r="F512" s="74"/>
      <c r="G512" s="74"/>
      <c r="H512" s="74"/>
      <c r="I512" s="11"/>
      <c r="J512" s="11"/>
      <c r="K512" s="11"/>
      <c r="L512" s="11"/>
      <c r="M512" s="11"/>
      <c r="N512" s="11"/>
      <c r="O512" s="11"/>
      <c r="P512" s="11"/>
      <c r="Q512" s="74"/>
      <c r="R512" s="74"/>
    </row>
    <row r="513">
      <c r="A513" s="82"/>
      <c r="B513" s="82"/>
      <c r="C513" s="83"/>
      <c r="D513" s="82"/>
      <c r="E513" s="83"/>
      <c r="F513" s="74"/>
      <c r="G513" s="74"/>
      <c r="H513" s="74"/>
      <c r="I513" s="11"/>
      <c r="J513" s="11"/>
      <c r="K513" s="11"/>
      <c r="L513" s="11"/>
      <c r="M513" s="11"/>
      <c r="N513" s="11"/>
      <c r="O513" s="11"/>
      <c r="P513" s="11"/>
      <c r="Q513" s="74"/>
      <c r="R513" s="74"/>
    </row>
    <row r="514">
      <c r="A514" s="82"/>
      <c r="B514" s="82"/>
      <c r="C514" s="83"/>
      <c r="D514" s="82"/>
      <c r="E514" s="83"/>
      <c r="F514" s="74"/>
      <c r="G514" s="74"/>
      <c r="H514" s="74"/>
      <c r="I514" s="11"/>
      <c r="J514" s="11"/>
      <c r="K514" s="11"/>
      <c r="L514" s="11"/>
      <c r="M514" s="11"/>
      <c r="N514" s="11"/>
      <c r="O514" s="11"/>
      <c r="P514" s="11"/>
      <c r="Q514" s="74"/>
      <c r="R514" s="74"/>
    </row>
    <row r="515">
      <c r="A515" s="82"/>
      <c r="B515" s="82"/>
      <c r="C515" s="83"/>
      <c r="D515" s="82"/>
      <c r="E515" s="83"/>
      <c r="F515" s="74"/>
      <c r="G515" s="74"/>
      <c r="H515" s="74"/>
      <c r="I515" s="11"/>
      <c r="J515" s="11"/>
      <c r="K515" s="11"/>
      <c r="L515" s="11"/>
      <c r="M515" s="11"/>
      <c r="N515" s="11"/>
      <c r="O515" s="11"/>
      <c r="P515" s="11"/>
      <c r="Q515" s="74"/>
      <c r="R515" s="74"/>
    </row>
    <row r="516">
      <c r="A516" s="82"/>
      <c r="B516" s="82"/>
      <c r="C516" s="83"/>
      <c r="D516" s="82"/>
      <c r="E516" s="83"/>
      <c r="F516" s="74"/>
      <c r="G516" s="74"/>
      <c r="H516" s="74"/>
      <c r="I516" s="11"/>
      <c r="J516" s="11"/>
      <c r="K516" s="11"/>
      <c r="L516" s="11"/>
      <c r="M516" s="11"/>
      <c r="N516" s="11"/>
      <c r="O516" s="11"/>
      <c r="P516" s="11"/>
      <c r="Q516" s="74"/>
      <c r="R516" s="74"/>
    </row>
    <row r="517">
      <c r="A517" s="82"/>
      <c r="B517" s="82"/>
      <c r="C517" s="83"/>
      <c r="D517" s="82"/>
      <c r="E517" s="83"/>
      <c r="F517" s="74"/>
      <c r="G517" s="74"/>
      <c r="H517" s="74"/>
      <c r="I517" s="11"/>
      <c r="J517" s="11"/>
      <c r="K517" s="11"/>
      <c r="L517" s="11"/>
      <c r="M517" s="11"/>
      <c r="N517" s="11"/>
      <c r="O517" s="11"/>
      <c r="P517" s="11"/>
      <c r="Q517" s="74"/>
      <c r="R517" s="74"/>
    </row>
    <row r="518">
      <c r="A518" s="82"/>
      <c r="B518" s="82"/>
      <c r="C518" s="83"/>
      <c r="D518" s="82"/>
      <c r="E518" s="83"/>
      <c r="F518" s="74"/>
      <c r="G518" s="74"/>
      <c r="H518" s="74"/>
      <c r="I518" s="11"/>
      <c r="J518" s="11"/>
      <c r="K518" s="11"/>
      <c r="L518" s="11"/>
      <c r="M518" s="11"/>
      <c r="N518" s="11"/>
      <c r="O518" s="11"/>
      <c r="P518" s="11"/>
      <c r="Q518" s="74"/>
      <c r="R518" s="74"/>
    </row>
    <row r="519">
      <c r="A519" s="82"/>
      <c r="B519" s="82"/>
      <c r="C519" s="83"/>
      <c r="D519" s="82"/>
      <c r="E519" s="83"/>
      <c r="F519" s="74"/>
      <c r="G519" s="74"/>
      <c r="H519" s="74"/>
      <c r="I519" s="11"/>
      <c r="J519" s="11"/>
      <c r="K519" s="11"/>
      <c r="L519" s="11"/>
      <c r="M519" s="11"/>
      <c r="N519" s="11"/>
      <c r="O519" s="11"/>
      <c r="P519" s="11"/>
      <c r="Q519" s="74"/>
      <c r="R519" s="74"/>
    </row>
    <row r="520">
      <c r="A520" s="82"/>
      <c r="B520" s="82"/>
      <c r="C520" s="83"/>
      <c r="D520" s="82"/>
      <c r="E520" s="83"/>
      <c r="F520" s="74"/>
      <c r="G520" s="74"/>
      <c r="H520" s="74"/>
      <c r="I520" s="11"/>
      <c r="J520" s="11"/>
      <c r="K520" s="11"/>
      <c r="L520" s="11"/>
      <c r="M520" s="11"/>
      <c r="N520" s="11"/>
      <c r="O520" s="11"/>
      <c r="P520" s="11"/>
      <c r="Q520" s="74"/>
      <c r="R520" s="74"/>
    </row>
    <row r="521">
      <c r="A521" s="82"/>
      <c r="B521" s="82"/>
      <c r="C521" s="83"/>
      <c r="D521" s="82"/>
      <c r="E521" s="83"/>
      <c r="F521" s="74"/>
      <c r="G521" s="74"/>
      <c r="H521" s="74"/>
      <c r="I521" s="11"/>
      <c r="J521" s="11"/>
      <c r="K521" s="11"/>
      <c r="L521" s="11"/>
      <c r="M521" s="11"/>
      <c r="N521" s="11"/>
      <c r="O521" s="11"/>
      <c r="P521" s="11"/>
      <c r="Q521" s="74"/>
      <c r="R521" s="74"/>
    </row>
    <row r="522">
      <c r="A522" s="82"/>
      <c r="B522" s="82"/>
      <c r="C522" s="83"/>
      <c r="D522" s="82"/>
      <c r="E522" s="83"/>
      <c r="F522" s="74"/>
      <c r="G522" s="74"/>
      <c r="H522" s="74"/>
      <c r="I522" s="11"/>
      <c r="J522" s="11"/>
      <c r="K522" s="11"/>
      <c r="L522" s="11"/>
      <c r="M522" s="11"/>
      <c r="N522" s="11"/>
      <c r="O522" s="11"/>
      <c r="P522" s="11"/>
      <c r="Q522" s="74"/>
      <c r="R522" s="74"/>
    </row>
    <row r="523">
      <c r="A523" s="82"/>
      <c r="B523" s="82"/>
      <c r="C523" s="83"/>
      <c r="D523" s="82"/>
      <c r="E523" s="83"/>
      <c r="F523" s="74"/>
      <c r="G523" s="74"/>
      <c r="H523" s="74"/>
      <c r="I523" s="11"/>
      <c r="J523" s="11"/>
      <c r="K523" s="11"/>
      <c r="L523" s="11"/>
      <c r="M523" s="11"/>
      <c r="N523" s="11"/>
      <c r="O523" s="11"/>
      <c r="P523" s="11"/>
      <c r="Q523" s="74"/>
      <c r="R523" s="74"/>
    </row>
    <row r="524">
      <c r="A524" s="82"/>
      <c r="B524" s="82"/>
      <c r="C524" s="83"/>
      <c r="D524" s="82"/>
      <c r="E524" s="83"/>
      <c r="F524" s="74"/>
      <c r="G524" s="74"/>
      <c r="H524" s="74"/>
      <c r="I524" s="11"/>
      <c r="J524" s="11"/>
      <c r="K524" s="11"/>
      <c r="L524" s="11"/>
      <c r="M524" s="11"/>
      <c r="N524" s="11"/>
      <c r="O524" s="11"/>
      <c r="P524" s="11"/>
      <c r="Q524" s="74"/>
      <c r="R524" s="74"/>
    </row>
    <row r="525">
      <c r="A525" s="82"/>
      <c r="B525" s="82"/>
      <c r="C525" s="83"/>
      <c r="D525" s="82"/>
      <c r="E525" s="83"/>
      <c r="F525" s="74"/>
      <c r="G525" s="74"/>
      <c r="H525" s="74"/>
      <c r="I525" s="11"/>
      <c r="J525" s="11"/>
      <c r="K525" s="11"/>
      <c r="L525" s="11"/>
      <c r="M525" s="11"/>
      <c r="N525" s="11"/>
      <c r="O525" s="11"/>
      <c r="P525" s="11"/>
      <c r="Q525" s="74"/>
      <c r="R525" s="74"/>
    </row>
    <row r="526">
      <c r="A526" s="82"/>
      <c r="B526" s="82"/>
      <c r="C526" s="83"/>
      <c r="D526" s="82"/>
      <c r="E526" s="83"/>
      <c r="F526" s="74"/>
      <c r="G526" s="74"/>
      <c r="H526" s="74"/>
      <c r="I526" s="11"/>
      <c r="J526" s="11"/>
      <c r="K526" s="11"/>
      <c r="L526" s="11"/>
      <c r="M526" s="11"/>
      <c r="N526" s="11"/>
      <c r="O526" s="11"/>
      <c r="P526" s="11"/>
      <c r="Q526" s="74"/>
      <c r="R526" s="74"/>
    </row>
    <row r="527">
      <c r="A527" s="82"/>
      <c r="B527" s="82"/>
      <c r="C527" s="83"/>
      <c r="D527" s="82"/>
      <c r="E527" s="83"/>
      <c r="F527" s="74"/>
      <c r="G527" s="74"/>
      <c r="H527" s="74"/>
      <c r="I527" s="11"/>
      <c r="J527" s="11"/>
      <c r="K527" s="11"/>
      <c r="L527" s="11"/>
      <c r="M527" s="11"/>
      <c r="N527" s="11"/>
      <c r="O527" s="11"/>
      <c r="P527" s="11"/>
      <c r="Q527" s="74"/>
      <c r="R527" s="74"/>
    </row>
    <row r="528">
      <c r="A528" s="82"/>
      <c r="B528" s="82"/>
      <c r="C528" s="83"/>
      <c r="D528" s="82"/>
      <c r="E528" s="83"/>
      <c r="F528" s="74"/>
      <c r="G528" s="74"/>
      <c r="H528" s="74"/>
      <c r="I528" s="11"/>
      <c r="J528" s="11"/>
      <c r="K528" s="11"/>
      <c r="L528" s="11"/>
      <c r="M528" s="11"/>
      <c r="N528" s="11"/>
      <c r="O528" s="11"/>
      <c r="P528" s="11"/>
      <c r="Q528" s="74"/>
      <c r="R528" s="74"/>
    </row>
    <row r="529">
      <c r="A529" s="82"/>
      <c r="B529" s="82"/>
      <c r="C529" s="83"/>
      <c r="D529" s="82"/>
      <c r="E529" s="83"/>
      <c r="F529" s="74"/>
      <c r="G529" s="74"/>
      <c r="H529" s="74"/>
      <c r="I529" s="11"/>
      <c r="J529" s="11"/>
      <c r="K529" s="11"/>
      <c r="L529" s="11"/>
      <c r="M529" s="11"/>
      <c r="N529" s="11"/>
      <c r="O529" s="11"/>
      <c r="P529" s="11"/>
      <c r="Q529" s="74"/>
      <c r="R529" s="74"/>
    </row>
    <row r="530">
      <c r="A530" s="82"/>
      <c r="B530" s="82"/>
      <c r="C530" s="83"/>
      <c r="D530" s="82"/>
      <c r="E530" s="83"/>
      <c r="F530" s="74"/>
      <c r="G530" s="74"/>
      <c r="H530" s="74"/>
      <c r="I530" s="11"/>
      <c r="J530" s="11"/>
      <c r="K530" s="11"/>
      <c r="L530" s="11"/>
      <c r="M530" s="11"/>
      <c r="N530" s="11"/>
      <c r="O530" s="11"/>
      <c r="P530" s="11"/>
      <c r="Q530" s="74"/>
      <c r="R530" s="74"/>
    </row>
    <row r="531">
      <c r="A531" s="82"/>
      <c r="B531" s="82"/>
      <c r="C531" s="83"/>
      <c r="D531" s="82"/>
      <c r="E531" s="83"/>
      <c r="F531" s="74"/>
      <c r="G531" s="74"/>
      <c r="H531" s="74"/>
      <c r="I531" s="11"/>
      <c r="J531" s="11"/>
      <c r="K531" s="11"/>
      <c r="L531" s="11"/>
      <c r="M531" s="11"/>
      <c r="N531" s="11"/>
      <c r="O531" s="11"/>
      <c r="P531" s="11"/>
      <c r="Q531" s="74"/>
      <c r="R531" s="74"/>
    </row>
    <row r="532">
      <c r="A532" s="82"/>
      <c r="B532" s="82"/>
      <c r="C532" s="83"/>
      <c r="D532" s="82"/>
      <c r="E532" s="83"/>
      <c r="F532" s="74"/>
      <c r="G532" s="74"/>
      <c r="H532" s="74"/>
      <c r="I532" s="11"/>
      <c r="J532" s="11"/>
      <c r="K532" s="11"/>
      <c r="L532" s="11"/>
      <c r="M532" s="11"/>
      <c r="N532" s="11"/>
      <c r="O532" s="11"/>
      <c r="P532" s="11"/>
      <c r="Q532" s="74"/>
      <c r="R532" s="74"/>
    </row>
    <row r="533">
      <c r="A533" s="82"/>
      <c r="B533" s="82"/>
      <c r="C533" s="83"/>
      <c r="D533" s="82"/>
      <c r="E533" s="83"/>
      <c r="F533" s="74"/>
      <c r="G533" s="74"/>
      <c r="H533" s="74"/>
      <c r="I533" s="11"/>
      <c r="J533" s="11"/>
      <c r="K533" s="11"/>
      <c r="L533" s="11"/>
      <c r="M533" s="11"/>
      <c r="N533" s="11"/>
      <c r="O533" s="11"/>
      <c r="P533" s="11"/>
      <c r="Q533" s="74"/>
      <c r="R533" s="74"/>
    </row>
    <row r="534">
      <c r="A534" s="82"/>
      <c r="B534" s="82"/>
      <c r="C534" s="83"/>
      <c r="D534" s="82"/>
      <c r="E534" s="83"/>
      <c r="F534" s="74"/>
      <c r="G534" s="74"/>
      <c r="H534" s="74"/>
      <c r="I534" s="11"/>
      <c r="J534" s="11"/>
      <c r="K534" s="11"/>
      <c r="L534" s="11"/>
      <c r="M534" s="11"/>
      <c r="N534" s="11"/>
      <c r="O534" s="11"/>
      <c r="P534" s="11"/>
      <c r="Q534" s="74"/>
      <c r="R534" s="74"/>
    </row>
    <row r="535">
      <c r="A535" s="82"/>
      <c r="B535" s="82"/>
      <c r="C535" s="83"/>
      <c r="D535" s="82"/>
      <c r="E535" s="83"/>
      <c r="F535" s="74"/>
      <c r="G535" s="74"/>
      <c r="H535" s="74"/>
      <c r="I535" s="11"/>
      <c r="J535" s="11"/>
      <c r="K535" s="11"/>
      <c r="L535" s="11"/>
      <c r="M535" s="11"/>
      <c r="N535" s="11"/>
      <c r="O535" s="11"/>
      <c r="P535" s="11"/>
      <c r="Q535" s="74"/>
      <c r="R535" s="74"/>
    </row>
    <row r="536">
      <c r="A536" s="82"/>
      <c r="B536" s="82"/>
      <c r="C536" s="83"/>
      <c r="D536" s="82"/>
      <c r="E536" s="83"/>
      <c r="F536" s="74"/>
      <c r="G536" s="74"/>
      <c r="H536" s="74"/>
      <c r="I536" s="11"/>
      <c r="J536" s="11"/>
      <c r="K536" s="11"/>
      <c r="L536" s="11"/>
      <c r="M536" s="11"/>
      <c r="N536" s="11"/>
      <c r="O536" s="11"/>
      <c r="P536" s="11"/>
      <c r="Q536" s="74"/>
      <c r="R536" s="74"/>
    </row>
    <row r="537">
      <c r="A537" s="82"/>
      <c r="B537" s="82"/>
      <c r="C537" s="83"/>
      <c r="D537" s="82"/>
      <c r="E537" s="83"/>
      <c r="F537" s="74"/>
      <c r="G537" s="74"/>
      <c r="H537" s="74"/>
      <c r="I537" s="11"/>
      <c r="J537" s="11"/>
      <c r="K537" s="11"/>
      <c r="L537" s="11"/>
      <c r="M537" s="11"/>
      <c r="N537" s="11"/>
      <c r="O537" s="11"/>
      <c r="P537" s="11"/>
      <c r="Q537" s="74"/>
      <c r="R537" s="74"/>
    </row>
    <row r="538">
      <c r="A538" s="82"/>
      <c r="B538" s="82"/>
      <c r="C538" s="83"/>
      <c r="D538" s="82"/>
      <c r="E538" s="83"/>
      <c r="F538" s="74"/>
      <c r="G538" s="74"/>
      <c r="H538" s="74"/>
      <c r="I538" s="11"/>
      <c r="J538" s="11"/>
      <c r="K538" s="11"/>
      <c r="L538" s="11"/>
      <c r="M538" s="11"/>
      <c r="N538" s="11"/>
      <c r="O538" s="11"/>
      <c r="P538" s="11"/>
      <c r="Q538" s="74"/>
      <c r="R538" s="74"/>
    </row>
    <row r="539">
      <c r="A539" s="82"/>
      <c r="B539" s="82"/>
      <c r="C539" s="83"/>
      <c r="D539" s="82"/>
      <c r="E539" s="83"/>
      <c r="F539" s="74"/>
      <c r="G539" s="74"/>
      <c r="H539" s="74"/>
      <c r="I539" s="11"/>
      <c r="J539" s="11"/>
      <c r="K539" s="11"/>
      <c r="L539" s="11"/>
      <c r="M539" s="11"/>
      <c r="N539" s="11"/>
      <c r="O539" s="11"/>
      <c r="P539" s="11"/>
      <c r="Q539" s="74"/>
      <c r="R539" s="74"/>
    </row>
    <row r="540">
      <c r="A540" s="82"/>
      <c r="B540" s="82"/>
      <c r="C540" s="83"/>
      <c r="D540" s="82"/>
      <c r="E540" s="83"/>
      <c r="F540" s="74"/>
      <c r="G540" s="74"/>
      <c r="H540" s="74"/>
      <c r="I540" s="11"/>
      <c r="J540" s="11"/>
      <c r="K540" s="11"/>
      <c r="L540" s="11"/>
      <c r="M540" s="11"/>
      <c r="N540" s="11"/>
      <c r="O540" s="11"/>
      <c r="P540" s="11"/>
      <c r="Q540" s="74"/>
      <c r="R540" s="74"/>
    </row>
    <row r="541">
      <c r="A541" s="82"/>
      <c r="B541" s="82"/>
      <c r="C541" s="83"/>
      <c r="D541" s="82"/>
      <c r="E541" s="83"/>
      <c r="F541" s="74"/>
      <c r="G541" s="74"/>
      <c r="H541" s="74"/>
      <c r="I541" s="11"/>
      <c r="J541" s="11"/>
      <c r="K541" s="11"/>
      <c r="L541" s="11"/>
      <c r="M541" s="11"/>
      <c r="N541" s="11"/>
      <c r="O541" s="11"/>
      <c r="P541" s="11"/>
      <c r="Q541" s="74"/>
      <c r="R541" s="74"/>
    </row>
    <row r="542">
      <c r="A542" s="82"/>
      <c r="B542" s="82"/>
      <c r="C542" s="83"/>
      <c r="D542" s="82"/>
      <c r="E542" s="83"/>
      <c r="F542" s="74"/>
      <c r="G542" s="74"/>
      <c r="H542" s="74"/>
      <c r="I542" s="11"/>
      <c r="J542" s="11"/>
      <c r="K542" s="11"/>
      <c r="L542" s="11"/>
      <c r="M542" s="11"/>
      <c r="N542" s="11"/>
      <c r="O542" s="11"/>
      <c r="P542" s="11"/>
      <c r="Q542" s="74"/>
      <c r="R542" s="74"/>
    </row>
    <row r="543">
      <c r="A543" s="82"/>
      <c r="B543" s="82"/>
      <c r="C543" s="83"/>
      <c r="D543" s="82"/>
      <c r="E543" s="83"/>
      <c r="F543" s="74"/>
      <c r="G543" s="74"/>
      <c r="H543" s="74"/>
      <c r="I543" s="11"/>
      <c r="J543" s="11"/>
      <c r="K543" s="11"/>
      <c r="L543" s="11"/>
      <c r="M543" s="11"/>
      <c r="N543" s="11"/>
      <c r="O543" s="11"/>
      <c r="P543" s="11"/>
      <c r="Q543" s="74"/>
      <c r="R543" s="74"/>
    </row>
    <row r="544">
      <c r="A544" s="82"/>
      <c r="B544" s="82"/>
      <c r="C544" s="83"/>
      <c r="D544" s="82"/>
      <c r="E544" s="83"/>
      <c r="F544" s="74"/>
      <c r="G544" s="74"/>
      <c r="H544" s="74"/>
      <c r="I544" s="11"/>
      <c r="J544" s="11"/>
      <c r="K544" s="11"/>
      <c r="L544" s="11"/>
      <c r="M544" s="11"/>
      <c r="N544" s="11"/>
      <c r="O544" s="11"/>
      <c r="P544" s="11"/>
      <c r="Q544" s="74"/>
      <c r="R544" s="74"/>
    </row>
    <row r="545">
      <c r="A545" s="82"/>
      <c r="B545" s="82"/>
      <c r="C545" s="83"/>
      <c r="D545" s="82"/>
      <c r="E545" s="83"/>
      <c r="F545" s="74"/>
      <c r="G545" s="74"/>
      <c r="H545" s="74"/>
      <c r="I545" s="11"/>
      <c r="J545" s="11"/>
      <c r="K545" s="11"/>
      <c r="L545" s="11"/>
      <c r="M545" s="11"/>
      <c r="N545" s="11"/>
      <c r="O545" s="11"/>
      <c r="P545" s="11"/>
      <c r="Q545" s="74"/>
      <c r="R545" s="74"/>
    </row>
    <row r="546">
      <c r="A546" s="82"/>
      <c r="B546" s="82"/>
      <c r="C546" s="83"/>
      <c r="D546" s="82"/>
      <c r="E546" s="83"/>
      <c r="F546" s="74"/>
      <c r="G546" s="74"/>
      <c r="H546" s="74"/>
      <c r="I546" s="11"/>
      <c r="J546" s="11"/>
      <c r="K546" s="11"/>
      <c r="L546" s="11"/>
      <c r="M546" s="11"/>
      <c r="N546" s="11"/>
      <c r="O546" s="11"/>
      <c r="P546" s="11"/>
      <c r="Q546" s="74"/>
      <c r="R546" s="74"/>
    </row>
    <row r="547">
      <c r="A547" s="82"/>
      <c r="B547" s="82"/>
      <c r="C547" s="83"/>
      <c r="D547" s="82"/>
      <c r="E547" s="83"/>
      <c r="F547" s="74"/>
      <c r="G547" s="74"/>
      <c r="H547" s="74"/>
      <c r="I547" s="11"/>
      <c r="J547" s="11"/>
      <c r="K547" s="11"/>
      <c r="L547" s="11"/>
      <c r="M547" s="11"/>
      <c r="N547" s="11"/>
      <c r="O547" s="11"/>
      <c r="P547" s="11"/>
      <c r="Q547" s="74"/>
      <c r="R547" s="74"/>
    </row>
    <row r="548">
      <c r="A548" s="82"/>
      <c r="B548" s="82"/>
      <c r="C548" s="83"/>
      <c r="D548" s="82"/>
      <c r="E548" s="83"/>
      <c r="F548" s="74"/>
      <c r="G548" s="74"/>
      <c r="H548" s="74"/>
      <c r="I548" s="11"/>
      <c r="J548" s="11"/>
      <c r="K548" s="11"/>
      <c r="L548" s="11"/>
      <c r="M548" s="11"/>
      <c r="N548" s="11"/>
      <c r="O548" s="11"/>
      <c r="P548" s="11"/>
      <c r="Q548" s="74"/>
      <c r="R548" s="74"/>
    </row>
    <row r="549">
      <c r="A549" s="82"/>
      <c r="B549" s="82"/>
      <c r="C549" s="83"/>
      <c r="D549" s="82"/>
      <c r="E549" s="83"/>
      <c r="F549" s="74"/>
      <c r="G549" s="74"/>
      <c r="H549" s="74"/>
      <c r="I549" s="11"/>
      <c r="J549" s="11"/>
      <c r="K549" s="11"/>
      <c r="L549" s="11"/>
      <c r="M549" s="11"/>
      <c r="N549" s="11"/>
      <c r="O549" s="11"/>
      <c r="P549" s="11"/>
      <c r="Q549" s="74"/>
      <c r="R549" s="74"/>
    </row>
    <row r="550">
      <c r="A550" s="82"/>
      <c r="B550" s="82"/>
      <c r="C550" s="83"/>
      <c r="D550" s="82"/>
      <c r="E550" s="83"/>
      <c r="F550" s="74"/>
      <c r="G550" s="74"/>
      <c r="H550" s="74"/>
      <c r="I550" s="11"/>
      <c r="J550" s="11"/>
      <c r="K550" s="11"/>
      <c r="L550" s="11"/>
      <c r="M550" s="11"/>
      <c r="N550" s="11"/>
      <c r="O550" s="11"/>
      <c r="P550" s="11"/>
      <c r="Q550" s="74"/>
      <c r="R550" s="74"/>
    </row>
    <row r="551">
      <c r="A551" s="82"/>
      <c r="B551" s="82"/>
      <c r="C551" s="83"/>
      <c r="D551" s="82"/>
      <c r="E551" s="83"/>
      <c r="F551" s="74"/>
      <c r="G551" s="74"/>
      <c r="H551" s="74"/>
      <c r="I551" s="11"/>
      <c r="J551" s="11"/>
      <c r="K551" s="11"/>
      <c r="L551" s="11"/>
      <c r="M551" s="11"/>
      <c r="N551" s="11"/>
      <c r="O551" s="11"/>
      <c r="P551" s="11"/>
      <c r="Q551" s="74"/>
      <c r="R551" s="74"/>
    </row>
    <row r="552">
      <c r="A552" s="82"/>
      <c r="B552" s="82"/>
      <c r="C552" s="83"/>
      <c r="D552" s="82"/>
      <c r="E552" s="83"/>
      <c r="F552" s="74"/>
      <c r="G552" s="74"/>
      <c r="H552" s="74"/>
      <c r="I552" s="11"/>
      <c r="J552" s="11"/>
      <c r="K552" s="11"/>
      <c r="L552" s="11"/>
      <c r="M552" s="11"/>
      <c r="N552" s="11"/>
      <c r="O552" s="11"/>
      <c r="P552" s="11"/>
      <c r="Q552" s="74"/>
      <c r="R552" s="74"/>
    </row>
    <row r="553">
      <c r="A553" s="82"/>
      <c r="B553" s="82"/>
      <c r="C553" s="83"/>
      <c r="D553" s="82"/>
      <c r="E553" s="83"/>
      <c r="F553" s="74"/>
      <c r="G553" s="74"/>
      <c r="H553" s="74"/>
      <c r="I553" s="11"/>
      <c r="J553" s="11"/>
      <c r="K553" s="11"/>
      <c r="L553" s="11"/>
      <c r="M553" s="11"/>
      <c r="N553" s="11"/>
      <c r="O553" s="11"/>
      <c r="P553" s="11"/>
      <c r="Q553" s="74"/>
      <c r="R553" s="74"/>
    </row>
    <row r="554">
      <c r="A554" s="82"/>
      <c r="B554" s="82"/>
      <c r="C554" s="83"/>
      <c r="D554" s="82"/>
      <c r="E554" s="83"/>
      <c r="F554" s="74"/>
      <c r="G554" s="74"/>
      <c r="H554" s="74"/>
      <c r="I554" s="11"/>
      <c r="J554" s="11"/>
      <c r="K554" s="11"/>
      <c r="L554" s="11"/>
      <c r="M554" s="11"/>
      <c r="N554" s="11"/>
      <c r="O554" s="11"/>
      <c r="P554" s="11"/>
      <c r="Q554" s="74"/>
      <c r="R554" s="74"/>
    </row>
    <row r="555">
      <c r="A555" s="82"/>
      <c r="B555" s="82"/>
      <c r="C555" s="83"/>
      <c r="D555" s="82"/>
      <c r="E555" s="83"/>
      <c r="F555" s="74"/>
      <c r="G555" s="74"/>
      <c r="H555" s="74"/>
      <c r="I555" s="11"/>
      <c r="J555" s="11"/>
      <c r="K555" s="11"/>
      <c r="L555" s="11"/>
      <c r="M555" s="11"/>
      <c r="N555" s="11"/>
      <c r="O555" s="11"/>
      <c r="P555" s="11"/>
      <c r="Q555" s="74"/>
      <c r="R555" s="74"/>
    </row>
    <row r="556">
      <c r="A556" s="82"/>
      <c r="B556" s="82"/>
      <c r="C556" s="83"/>
      <c r="D556" s="82"/>
      <c r="E556" s="83"/>
      <c r="F556" s="74"/>
      <c r="G556" s="74"/>
      <c r="H556" s="74"/>
      <c r="I556" s="11"/>
      <c r="J556" s="11"/>
      <c r="K556" s="11"/>
      <c r="L556" s="11"/>
      <c r="M556" s="11"/>
      <c r="N556" s="11"/>
      <c r="O556" s="11"/>
      <c r="P556" s="11"/>
      <c r="Q556" s="74"/>
      <c r="R556" s="74"/>
    </row>
    <row r="557">
      <c r="A557" s="82"/>
      <c r="B557" s="82"/>
      <c r="C557" s="83"/>
      <c r="D557" s="82"/>
      <c r="E557" s="83"/>
      <c r="F557" s="74"/>
      <c r="G557" s="74"/>
      <c r="H557" s="74"/>
      <c r="I557" s="11"/>
      <c r="J557" s="11"/>
      <c r="K557" s="11"/>
      <c r="L557" s="11"/>
      <c r="M557" s="11"/>
      <c r="N557" s="11"/>
      <c r="O557" s="11"/>
      <c r="P557" s="11"/>
      <c r="Q557" s="74"/>
      <c r="R557" s="74"/>
    </row>
    <row r="558">
      <c r="A558" s="82"/>
      <c r="B558" s="82"/>
      <c r="C558" s="83"/>
      <c r="D558" s="82"/>
      <c r="E558" s="83"/>
      <c r="F558" s="74"/>
      <c r="G558" s="74"/>
      <c r="H558" s="74"/>
      <c r="I558" s="11"/>
      <c r="J558" s="11"/>
      <c r="K558" s="11"/>
      <c r="L558" s="11"/>
      <c r="M558" s="11"/>
      <c r="N558" s="11"/>
      <c r="O558" s="11"/>
      <c r="P558" s="11"/>
      <c r="Q558" s="74"/>
      <c r="R558" s="74"/>
    </row>
    <row r="559">
      <c r="A559" s="82"/>
      <c r="B559" s="82"/>
      <c r="C559" s="83"/>
      <c r="D559" s="82"/>
      <c r="E559" s="83"/>
      <c r="F559" s="74"/>
      <c r="G559" s="74"/>
      <c r="H559" s="74"/>
      <c r="I559" s="11"/>
      <c r="J559" s="11"/>
      <c r="K559" s="11"/>
      <c r="L559" s="11"/>
      <c r="M559" s="11"/>
      <c r="N559" s="11"/>
      <c r="O559" s="11"/>
      <c r="P559" s="11"/>
      <c r="Q559" s="74"/>
      <c r="R559" s="74"/>
    </row>
    <row r="560">
      <c r="A560" s="82"/>
      <c r="B560" s="82"/>
      <c r="C560" s="83"/>
      <c r="D560" s="82"/>
      <c r="E560" s="83"/>
      <c r="F560" s="74"/>
      <c r="G560" s="74"/>
      <c r="H560" s="74"/>
      <c r="I560" s="11"/>
      <c r="J560" s="11"/>
      <c r="K560" s="11"/>
      <c r="L560" s="11"/>
      <c r="M560" s="11"/>
      <c r="N560" s="11"/>
      <c r="O560" s="11"/>
      <c r="P560" s="11"/>
      <c r="Q560" s="74"/>
      <c r="R560" s="74"/>
    </row>
    <row r="561">
      <c r="A561" s="82"/>
      <c r="B561" s="82"/>
      <c r="C561" s="83"/>
      <c r="D561" s="82"/>
      <c r="E561" s="83"/>
      <c r="F561" s="74"/>
      <c r="G561" s="74"/>
      <c r="H561" s="74"/>
      <c r="I561" s="11"/>
      <c r="J561" s="11"/>
      <c r="K561" s="11"/>
      <c r="L561" s="11"/>
      <c r="M561" s="11"/>
      <c r="N561" s="11"/>
      <c r="O561" s="11"/>
      <c r="P561" s="11"/>
      <c r="Q561" s="74"/>
      <c r="R561" s="74"/>
    </row>
    <row r="562">
      <c r="A562" s="82"/>
      <c r="B562" s="82"/>
      <c r="C562" s="83"/>
      <c r="D562" s="82"/>
      <c r="E562" s="83"/>
      <c r="F562" s="74"/>
      <c r="G562" s="74"/>
      <c r="H562" s="74"/>
      <c r="I562" s="11"/>
      <c r="J562" s="11"/>
      <c r="K562" s="11"/>
      <c r="L562" s="11"/>
      <c r="M562" s="11"/>
      <c r="N562" s="11"/>
      <c r="O562" s="11"/>
      <c r="P562" s="11"/>
      <c r="Q562" s="74"/>
      <c r="R562" s="74"/>
    </row>
    <row r="563">
      <c r="A563" s="82"/>
      <c r="B563" s="82"/>
      <c r="C563" s="83"/>
      <c r="D563" s="82"/>
      <c r="E563" s="83"/>
      <c r="F563" s="74"/>
      <c r="G563" s="74"/>
      <c r="H563" s="74"/>
      <c r="I563" s="11"/>
      <c r="J563" s="11"/>
      <c r="K563" s="11"/>
      <c r="L563" s="11"/>
      <c r="M563" s="11"/>
      <c r="N563" s="11"/>
      <c r="O563" s="11"/>
      <c r="P563" s="11"/>
      <c r="Q563" s="74"/>
      <c r="R563" s="74"/>
    </row>
    <row r="564">
      <c r="A564" s="82"/>
      <c r="B564" s="82"/>
      <c r="C564" s="83"/>
      <c r="D564" s="82"/>
      <c r="E564" s="83"/>
      <c r="F564" s="74"/>
      <c r="G564" s="74"/>
      <c r="H564" s="74"/>
      <c r="I564" s="11"/>
      <c r="J564" s="11"/>
      <c r="K564" s="11"/>
      <c r="L564" s="11"/>
      <c r="M564" s="11"/>
      <c r="N564" s="11"/>
      <c r="O564" s="11"/>
      <c r="P564" s="11"/>
      <c r="Q564" s="74"/>
      <c r="R564" s="74"/>
    </row>
    <row r="565">
      <c r="A565" s="82"/>
      <c r="B565" s="82"/>
      <c r="C565" s="83"/>
      <c r="D565" s="82"/>
      <c r="E565" s="83"/>
      <c r="F565" s="74"/>
      <c r="G565" s="74"/>
      <c r="H565" s="74"/>
      <c r="I565" s="11"/>
      <c r="J565" s="11"/>
      <c r="K565" s="11"/>
      <c r="L565" s="11"/>
      <c r="M565" s="11"/>
      <c r="N565" s="11"/>
      <c r="O565" s="11"/>
      <c r="P565" s="11"/>
      <c r="Q565" s="74"/>
      <c r="R565" s="74"/>
    </row>
    <row r="566">
      <c r="A566" s="82"/>
      <c r="B566" s="82"/>
      <c r="C566" s="83"/>
      <c r="D566" s="82"/>
      <c r="E566" s="83"/>
      <c r="F566" s="74"/>
      <c r="G566" s="74"/>
      <c r="H566" s="74"/>
      <c r="I566" s="11"/>
      <c r="J566" s="11"/>
      <c r="K566" s="11"/>
      <c r="L566" s="11"/>
      <c r="M566" s="11"/>
      <c r="N566" s="11"/>
      <c r="O566" s="11"/>
      <c r="P566" s="11"/>
      <c r="Q566" s="74"/>
      <c r="R566" s="74"/>
    </row>
    <row r="567">
      <c r="A567" s="82"/>
      <c r="B567" s="82"/>
      <c r="C567" s="83"/>
      <c r="D567" s="82"/>
      <c r="E567" s="83"/>
      <c r="F567" s="74"/>
      <c r="G567" s="74"/>
      <c r="H567" s="74"/>
      <c r="I567" s="11"/>
      <c r="J567" s="11"/>
      <c r="K567" s="11"/>
      <c r="L567" s="11"/>
      <c r="M567" s="11"/>
      <c r="N567" s="11"/>
      <c r="O567" s="11"/>
      <c r="P567" s="11"/>
      <c r="Q567" s="74"/>
      <c r="R567" s="74"/>
    </row>
    <row r="568">
      <c r="A568" s="82"/>
      <c r="B568" s="82"/>
      <c r="C568" s="83"/>
      <c r="D568" s="82"/>
      <c r="E568" s="83"/>
      <c r="F568" s="74"/>
      <c r="G568" s="74"/>
      <c r="H568" s="74"/>
      <c r="I568" s="11"/>
      <c r="J568" s="11"/>
      <c r="K568" s="11"/>
      <c r="L568" s="11"/>
      <c r="M568" s="11"/>
      <c r="N568" s="11"/>
      <c r="O568" s="11"/>
      <c r="P568" s="11"/>
      <c r="Q568" s="74"/>
      <c r="R568" s="74"/>
    </row>
    <row r="569">
      <c r="A569" s="82"/>
      <c r="B569" s="82"/>
      <c r="C569" s="83"/>
      <c r="D569" s="82"/>
      <c r="E569" s="83"/>
      <c r="F569" s="74"/>
      <c r="G569" s="74"/>
      <c r="H569" s="74"/>
      <c r="I569" s="11"/>
      <c r="J569" s="11"/>
      <c r="K569" s="11"/>
      <c r="L569" s="11"/>
      <c r="M569" s="11"/>
      <c r="N569" s="11"/>
      <c r="O569" s="11"/>
      <c r="P569" s="11"/>
      <c r="Q569" s="74"/>
      <c r="R569" s="74"/>
    </row>
    <row r="570">
      <c r="A570" s="82"/>
      <c r="B570" s="82"/>
      <c r="C570" s="83"/>
      <c r="D570" s="82"/>
      <c r="E570" s="83"/>
      <c r="F570" s="74"/>
      <c r="G570" s="74"/>
      <c r="H570" s="74"/>
      <c r="I570" s="11"/>
      <c r="J570" s="11"/>
      <c r="K570" s="11"/>
      <c r="L570" s="11"/>
      <c r="M570" s="11"/>
      <c r="N570" s="11"/>
      <c r="O570" s="11"/>
      <c r="P570" s="11"/>
      <c r="Q570" s="74"/>
      <c r="R570" s="74"/>
    </row>
    <row r="571">
      <c r="A571" s="82"/>
      <c r="B571" s="82"/>
      <c r="C571" s="83"/>
      <c r="D571" s="82"/>
      <c r="E571" s="83"/>
      <c r="F571" s="74"/>
      <c r="G571" s="74"/>
      <c r="H571" s="74"/>
      <c r="I571" s="11"/>
      <c r="J571" s="11"/>
      <c r="K571" s="11"/>
      <c r="L571" s="11"/>
      <c r="M571" s="11"/>
      <c r="N571" s="11"/>
      <c r="O571" s="11"/>
      <c r="P571" s="11"/>
      <c r="Q571" s="74"/>
      <c r="R571" s="74"/>
    </row>
    <row r="572">
      <c r="A572" s="82"/>
      <c r="B572" s="82"/>
      <c r="C572" s="83"/>
      <c r="D572" s="82"/>
      <c r="E572" s="83"/>
      <c r="F572" s="74"/>
      <c r="G572" s="74"/>
      <c r="H572" s="74"/>
      <c r="I572" s="11"/>
      <c r="J572" s="11"/>
      <c r="K572" s="11"/>
      <c r="L572" s="11"/>
      <c r="M572" s="11"/>
      <c r="N572" s="11"/>
      <c r="O572" s="11"/>
      <c r="P572" s="11"/>
      <c r="Q572" s="74"/>
      <c r="R572" s="74"/>
    </row>
    <row r="573">
      <c r="A573" s="82"/>
      <c r="B573" s="82"/>
      <c r="C573" s="83"/>
      <c r="D573" s="82"/>
      <c r="E573" s="83"/>
      <c r="F573" s="74"/>
      <c r="G573" s="74"/>
      <c r="H573" s="74"/>
      <c r="I573" s="11"/>
      <c r="J573" s="11"/>
      <c r="K573" s="11"/>
      <c r="L573" s="11"/>
      <c r="M573" s="11"/>
      <c r="N573" s="11"/>
      <c r="O573" s="11"/>
      <c r="P573" s="11"/>
      <c r="Q573" s="74"/>
      <c r="R573" s="74"/>
    </row>
    <row r="574">
      <c r="A574" s="82"/>
      <c r="B574" s="82"/>
      <c r="C574" s="83"/>
      <c r="D574" s="82"/>
      <c r="E574" s="83"/>
      <c r="F574" s="74"/>
      <c r="G574" s="74"/>
      <c r="H574" s="74"/>
      <c r="I574" s="11"/>
      <c r="J574" s="11"/>
      <c r="K574" s="11"/>
      <c r="L574" s="11"/>
      <c r="M574" s="11"/>
      <c r="N574" s="11"/>
      <c r="O574" s="11"/>
      <c r="P574" s="11"/>
      <c r="Q574" s="74"/>
      <c r="R574" s="74"/>
    </row>
    <row r="575">
      <c r="A575" s="82"/>
      <c r="B575" s="82"/>
      <c r="C575" s="83"/>
      <c r="D575" s="82"/>
      <c r="E575" s="83"/>
      <c r="F575" s="74"/>
      <c r="G575" s="74"/>
      <c r="H575" s="74"/>
      <c r="I575" s="11"/>
      <c r="J575" s="11"/>
      <c r="K575" s="11"/>
      <c r="L575" s="11"/>
      <c r="M575" s="11"/>
      <c r="N575" s="11"/>
      <c r="O575" s="11"/>
      <c r="P575" s="11"/>
      <c r="Q575" s="74"/>
      <c r="R575" s="74"/>
    </row>
    <row r="576">
      <c r="A576" s="82"/>
      <c r="B576" s="82"/>
      <c r="C576" s="83"/>
      <c r="D576" s="82"/>
      <c r="E576" s="83"/>
      <c r="F576" s="74"/>
      <c r="G576" s="74"/>
      <c r="H576" s="74"/>
      <c r="I576" s="11"/>
      <c r="J576" s="11"/>
      <c r="K576" s="11"/>
      <c r="L576" s="11"/>
      <c r="M576" s="11"/>
      <c r="N576" s="11"/>
      <c r="O576" s="11"/>
      <c r="P576" s="11"/>
      <c r="Q576" s="74"/>
      <c r="R576" s="74"/>
    </row>
    <row r="577">
      <c r="A577" s="82"/>
      <c r="B577" s="82"/>
      <c r="C577" s="83"/>
      <c r="D577" s="82"/>
      <c r="E577" s="83"/>
      <c r="F577" s="74"/>
      <c r="G577" s="74"/>
      <c r="H577" s="74"/>
      <c r="I577" s="11"/>
      <c r="J577" s="11"/>
      <c r="K577" s="11"/>
      <c r="L577" s="11"/>
      <c r="M577" s="11"/>
      <c r="N577" s="11"/>
      <c r="O577" s="11"/>
      <c r="P577" s="11"/>
      <c r="Q577" s="74"/>
      <c r="R577" s="74"/>
    </row>
    <row r="578">
      <c r="A578" s="82"/>
      <c r="B578" s="82"/>
      <c r="C578" s="83"/>
      <c r="D578" s="82"/>
      <c r="E578" s="83"/>
      <c r="F578" s="74"/>
      <c r="G578" s="74"/>
      <c r="H578" s="74"/>
      <c r="I578" s="11"/>
      <c r="J578" s="11"/>
      <c r="K578" s="11"/>
      <c r="L578" s="11"/>
      <c r="M578" s="11"/>
      <c r="N578" s="11"/>
      <c r="O578" s="11"/>
      <c r="P578" s="11"/>
      <c r="Q578" s="74"/>
      <c r="R578" s="74"/>
    </row>
    <row r="579">
      <c r="A579" s="82"/>
      <c r="B579" s="82"/>
      <c r="C579" s="83"/>
      <c r="D579" s="82"/>
      <c r="E579" s="83"/>
      <c r="F579" s="74"/>
      <c r="G579" s="74"/>
      <c r="H579" s="74"/>
      <c r="I579" s="11"/>
      <c r="J579" s="11"/>
      <c r="K579" s="11"/>
      <c r="L579" s="11"/>
      <c r="M579" s="11"/>
      <c r="N579" s="11"/>
      <c r="O579" s="11"/>
      <c r="P579" s="11"/>
      <c r="Q579" s="74"/>
      <c r="R579" s="74"/>
    </row>
    <row r="580">
      <c r="A580" s="82"/>
      <c r="B580" s="82"/>
      <c r="C580" s="83"/>
      <c r="D580" s="82"/>
      <c r="E580" s="83"/>
      <c r="F580" s="74"/>
      <c r="G580" s="74"/>
      <c r="H580" s="74"/>
      <c r="I580" s="11"/>
      <c r="J580" s="11"/>
      <c r="K580" s="11"/>
      <c r="L580" s="11"/>
      <c r="M580" s="11"/>
      <c r="N580" s="11"/>
      <c r="O580" s="11"/>
      <c r="P580" s="11"/>
      <c r="Q580" s="74"/>
      <c r="R580" s="74"/>
    </row>
    <row r="581">
      <c r="A581" s="82"/>
      <c r="B581" s="82"/>
      <c r="C581" s="83"/>
      <c r="D581" s="82"/>
      <c r="E581" s="83"/>
      <c r="F581" s="74"/>
      <c r="G581" s="74"/>
      <c r="H581" s="74"/>
      <c r="I581" s="11"/>
      <c r="J581" s="11"/>
      <c r="K581" s="11"/>
      <c r="L581" s="11"/>
      <c r="M581" s="11"/>
      <c r="N581" s="11"/>
      <c r="O581" s="11"/>
      <c r="P581" s="11"/>
      <c r="Q581" s="74"/>
      <c r="R581" s="74"/>
    </row>
    <row r="582">
      <c r="A582" s="82"/>
      <c r="B582" s="82"/>
      <c r="C582" s="83"/>
      <c r="D582" s="82"/>
      <c r="E582" s="83"/>
      <c r="F582" s="74"/>
      <c r="G582" s="74"/>
      <c r="H582" s="74"/>
      <c r="I582" s="11"/>
      <c r="J582" s="11"/>
      <c r="K582" s="11"/>
      <c r="L582" s="11"/>
      <c r="M582" s="11"/>
      <c r="N582" s="11"/>
      <c r="O582" s="11"/>
      <c r="P582" s="11"/>
      <c r="Q582" s="74"/>
      <c r="R582" s="74"/>
    </row>
    <row r="583">
      <c r="A583" s="82"/>
      <c r="B583" s="82"/>
      <c r="C583" s="83"/>
      <c r="D583" s="82"/>
      <c r="E583" s="83"/>
      <c r="F583" s="74"/>
      <c r="G583" s="74"/>
      <c r="H583" s="74"/>
      <c r="I583" s="11"/>
      <c r="J583" s="11"/>
      <c r="K583" s="11"/>
      <c r="L583" s="11"/>
      <c r="M583" s="11"/>
      <c r="N583" s="11"/>
      <c r="O583" s="11"/>
      <c r="P583" s="11"/>
      <c r="Q583" s="74"/>
      <c r="R583" s="74"/>
    </row>
    <row r="584">
      <c r="A584" s="82"/>
      <c r="B584" s="82"/>
      <c r="C584" s="83"/>
      <c r="D584" s="82"/>
      <c r="E584" s="83"/>
      <c r="F584" s="74"/>
      <c r="G584" s="74"/>
      <c r="H584" s="74"/>
      <c r="I584" s="11"/>
      <c r="J584" s="11"/>
      <c r="K584" s="11"/>
      <c r="L584" s="11"/>
      <c r="M584" s="11"/>
      <c r="N584" s="11"/>
      <c r="O584" s="11"/>
      <c r="P584" s="11"/>
      <c r="Q584" s="74"/>
      <c r="R584" s="74"/>
    </row>
    <row r="585">
      <c r="A585" s="82"/>
      <c r="B585" s="82"/>
      <c r="C585" s="83"/>
      <c r="D585" s="82"/>
      <c r="E585" s="83"/>
      <c r="F585" s="74"/>
      <c r="G585" s="74"/>
      <c r="H585" s="74"/>
      <c r="I585" s="11"/>
      <c r="J585" s="11"/>
      <c r="K585" s="11"/>
      <c r="L585" s="11"/>
      <c r="M585" s="11"/>
      <c r="N585" s="11"/>
      <c r="O585" s="11"/>
      <c r="P585" s="11"/>
      <c r="Q585" s="74"/>
      <c r="R585" s="74"/>
    </row>
    <row r="586">
      <c r="A586" s="82"/>
      <c r="B586" s="82"/>
      <c r="C586" s="83"/>
      <c r="D586" s="82"/>
      <c r="E586" s="83"/>
      <c r="F586" s="74"/>
      <c r="G586" s="74"/>
      <c r="H586" s="74"/>
      <c r="I586" s="11"/>
      <c r="J586" s="11"/>
      <c r="K586" s="11"/>
      <c r="L586" s="11"/>
      <c r="M586" s="11"/>
      <c r="N586" s="11"/>
      <c r="O586" s="11"/>
      <c r="P586" s="11"/>
      <c r="Q586" s="74"/>
      <c r="R586" s="74"/>
    </row>
    <row r="587">
      <c r="A587" s="82"/>
      <c r="B587" s="82"/>
      <c r="C587" s="83"/>
      <c r="D587" s="82"/>
      <c r="E587" s="83"/>
      <c r="F587" s="74"/>
      <c r="G587" s="74"/>
      <c r="H587" s="74"/>
      <c r="I587" s="11"/>
      <c r="J587" s="11"/>
      <c r="K587" s="11"/>
      <c r="L587" s="11"/>
      <c r="M587" s="11"/>
      <c r="N587" s="11"/>
      <c r="O587" s="11"/>
      <c r="P587" s="11"/>
      <c r="Q587" s="74"/>
      <c r="R587" s="74"/>
    </row>
    <row r="588">
      <c r="A588" s="82"/>
      <c r="B588" s="82"/>
      <c r="C588" s="83"/>
      <c r="D588" s="82"/>
      <c r="E588" s="83"/>
      <c r="F588" s="74"/>
      <c r="G588" s="74"/>
      <c r="H588" s="74"/>
      <c r="I588" s="11"/>
      <c r="J588" s="11"/>
      <c r="K588" s="11"/>
      <c r="L588" s="11"/>
      <c r="M588" s="11"/>
      <c r="N588" s="11"/>
      <c r="O588" s="11"/>
      <c r="P588" s="11"/>
      <c r="Q588" s="74"/>
      <c r="R588" s="74"/>
    </row>
    <row r="589">
      <c r="A589" s="82"/>
      <c r="B589" s="82"/>
      <c r="C589" s="83"/>
      <c r="D589" s="82"/>
      <c r="E589" s="83"/>
      <c r="F589" s="74"/>
      <c r="G589" s="74"/>
      <c r="H589" s="74"/>
      <c r="I589" s="11"/>
      <c r="J589" s="11"/>
      <c r="K589" s="11"/>
      <c r="L589" s="11"/>
      <c r="M589" s="11"/>
      <c r="N589" s="11"/>
      <c r="O589" s="11"/>
      <c r="P589" s="11"/>
      <c r="Q589" s="74"/>
      <c r="R589" s="74"/>
    </row>
    <row r="590">
      <c r="A590" s="82"/>
      <c r="B590" s="82"/>
      <c r="C590" s="83"/>
      <c r="D590" s="82"/>
      <c r="E590" s="83"/>
      <c r="F590" s="74"/>
      <c r="G590" s="74"/>
      <c r="H590" s="74"/>
      <c r="I590" s="11"/>
      <c r="J590" s="11"/>
      <c r="K590" s="11"/>
      <c r="L590" s="11"/>
      <c r="M590" s="11"/>
      <c r="N590" s="11"/>
      <c r="O590" s="11"/>
      <c r="P590" s="11"/>
      <c r="Q590" s="74"/>
      <c r="R590" s="74"/>
    </row>
    <row r="591">
      <c r="A591" s="82"/>
      <c r="B591" s="82"/>
      <c r="C591" s="83"/>
      <c r="D591" s="82"/>
      <c r="E591" s="83"/>
      <c r="F591" s="74"/>
      <c r="G591" s="74"/>
      <c r="H591" s="74"/>
      <c r="I591" s="11"/>
      <c r="J591" s="11"/>
      <c r="K591" s="11"/>
      <c r="L591" s="11"/>
      <c r="M591" s="11"/>
      <c r="N591" s="11"/>
      <c r="O591" s="11"/>
      <c r="P591" s="11"/>
      <c r="Q591" s="74"/>
      <c r="R591" s="74"/>
    </row>
    <row r="592">
      <c r="A592" s="82"/>
      <c r="B592" s="82"/>
      <c r="C592" s="83"/>
      <c r="D592" s="82"/>
      <c r="E592" s="83"/>
      <c r="F592" s="74"/>
      <c r="G592" s="74"/>
      <c r="H592" s="74"/>
      <c r="I592" s="11"/>
      <c r="J592" s="11"/>
      <c r="K592" s="11"/>
      <c r="L592" s="11"/>
      <c r="M592" s="11"/>
      <c r="N592" s="11"/>
      <c r="O592" s="11"/>
      <c r="P592" s="11"/>
      <c r="Q592" s="74"/>
      <c r="R592" s="74"/>
    </row>
    <row r="593">
      <c r="A593" s="82"/>
      <c r="B593" s="82"/>
      <c r="C593" s="83"/>
      <c r="D593" s="82"/>
      <c r="E593" s="83"/>
      <c r="F593" s="74"/>
      <c r="G593" s="74"/>
      <c r="H593" s="74"/>
      <c r="I593" s="11"/>
      <c r="J593" s="11"/>
      <c r="K593" s="11"/>
      <c r="L593" s="11"/>
      <c r="M593" s="11"/>
      <c r="N593" s="11"/>
      <c r="O593" s="11"/>
      <c r="P593" s="11"/>
      <c r="Q593" s="74"/>
      <c r="R593" s="74"/>
    </row>
    <row r="594">
      <c r="A594" s="82"/>
      <c r="B594" s="82"/>
      <c r="C594" s="83"/>
      <c r="D594" s="82"/>
      <c r="E594" s="83"/>
      <c r="F594" s="74"/>
      <c r="G594" s="74"/>
      <c r="H594" s="74"/>
      <c r="I594" s="11"/>
      <c r="J594" s="11"/>
      <c r="K594" s="11"/>
      <c r="L594" s="11"/>
      <c r="M594" s="11"/>
      <c r="N594" s="11"/>
      <c r="O594" s="11"/>
      <c r="P594" s="11"/>
      <c r="Q594" s="74"/>
      <c r="R594" s="74"/>
    </row>
    <row r="595">
      <c r="A595" s="82"/>
      <c r="B595" s="82"/>
      <c r="C595" s="83"/>
      <c r="D595" s="82"/>
      <c r="E595" s="83"/>
      <c r="F595" s="74"/>
      <c r="G595" s="74"/>
      <c r="H595" s="74"/>
      <c r="I595" s="11"/>
      <c r="J595" s="11"/>
      <c r="K595" s="11"/>
      <c r="L595" s="11"/>
      <c r="M595" s="11"/>
      <c r="N595" s="11"/>
      <c r="O595" s="11"/>
      <c r="P595" s="11"/>
      <c r="Q595" s="74"/>
      <c r="R595" s="74"/>
    </row>
    <row r="596">
      <c r="A596" s="82"/>
      <c r="B596" s="82"/>
      <c r="C596" s="83"/>
      <c r="D596" s="82"/>
      <c r="E596" s="83"/>
      <c r="F596" s="74"/>
      <c r="G596" s="74"/>
      <c r="H596" s="74"/>
      <c r="I596" s="11"/>
      <c r="J596" s="11"/>
      <c r="K596" s="11"/>
      <c r="L596" s="11"/>
      <c r="M596" s="11"/>
      <c r="N596" s="11"/>
      <c r="O596" s="11"/>
      <c r="P596" s="11"/>
      <c r="Q596" s="74"/>
      <c r="R596" s="74"/>
    </row>
    <row r="597">
      <c r="A597" s="82"/>
      <c r="B597" s="82"/>
      <c r="C597" s="83"/>
      <c r="D597" s="82"/>
      <c r="E597" s="83"/>
      <c r="F597" s="74"/>
      <c r="G597" s="74"/>
      <c r="H597" s="74"/>
      <c r="I597" s="11"/>
      <c r="J597" s="11"/>
      <c r="K597" s="11"/>
      <c r="L597" s="11"/>
      <c r="M597" s="11"/>
      <c r="N597" s="11"/>
      <c r="O597" s="11"/>
      <c r="P597" s="11"/>
      <c r="Q597" s="74"/>
      <c r="R597" s="74"/>
    </row>
    <row r="598">
      <c r="A598" s="82"/>
      <c r="B598" s="82"/>
      <c r="C598" s="83"/>
      <c r="D598" s="82"/>
      <c r="E598" s="83"/>
      <c r="F598" s="74"/>
      <c r="G598" s="74"/>
      <c r="H598" s="74"/>
      <c r="I598" s="11"/>
      <c r="J598" s="11"/>
      <c r="K598" s="11"/>
      <c r="L598" s="11"/>
      <c r="M598" s="11"/>
      <c r="N598" s="11"/>
      <c r="O598" s="11"/>
      <c r="P598" s="11"/>
      <c r="Q598" s="74"/>
      <c r="R598" s="74"/>
    </row>
    <row r="599">
      <c r="A599" s="82"/>
      <c r="B599" s="82"/>
      <c r="C599" s="83"/>
      <c r="D599" s="82"/>
      <c r="E599" s="83"/>
      <c r="F599" s="74"/>
      <c r="G599" s="74"/>
      <c r="H599" s="74"/>
      <c r="I599" s="11"/>
      <c r="J599" s="11"/>
      <c r="K599" s="11"/>
      <c r="L599" s="11"/>
      <c r="M599" s="11"/>
      <c r="N599" s="11"/>
      <c r="O599" s="11"/>
      <c r="P599" s="11"/>
      <c r="Q599" s="74"/>
      <c r="R599" s="74"/>
    </row>
    <row r="600">
      <c r="A600" s="82"/>
      <c r="B600" s="82"/>
      <c r="C600" s="83"/>
      <c r="D600" s="82"/>
      <c r="E600" s="83"/>
      <c r="F600" s="74"/>
      <c r="G600" s="74"/>
      <c r="H600" s="74"/>
      <c r="I600" s="11"/>
      <c r="J600" s="11"/>
      <c r="K600" s="11"/>
      <c r="L600" s="11"/>
      <c r="M600" s="11"/>
      <c r="N600" s="11"/>
      <c r="O600" s="11"/>
      <c r="P600" s="11"/>
      <c r="Q600" s="74"/>
      <c r="R600" s="74"/>
    </row>
    <row r="601">
      <c r="A601" s="82"/>
      <c r="B601" s="82"/>
      <c r="C601" s="83"/>
      <c r="D601" s="82"/>
      <c r="E601" s="83"/>
      <c r="F601" s="74"/>
      <c r="G601" s="74"/>
      <c r="H601" s="74"/>
      <c r="I601" s="11"/>
      <c r="J601" s="11"/>
      <c r="K601" s="11"/>
      <c r="L601" s="11"/>
      <c r="M601" s="11"/>
      <c r="N601" s="11"/>
      <c r="O601" s="11"/>
      <c r="P601" s="11"/>
      <c r="Q601" s="74"/>
      <c r="R601" s="74"/>
    </row>
    <row r="602">
      <c r="A602" s="82"/>
      <c r="B602" s="82"/>
      <c r="C602" s="83"/>
      <c r="D602" s="82"/>
      <c r="E602" s="83"/>
      <c r="F602" s="74"/>
      <c r="G602" s="74"/>
      <c r="H602" s="74"/>
      <c r="I602" s="11"/>
      <c r="J602" s="11"/>
      <c r="K602" s="11"/>
      <c r="L602" s="11"/>
      <c r="M602" s="11"/>
      <c r="N602" s="11"/>
      <c r="O602" s="11"/>
      <c r="P602" s="11"/>
      <c r="Q602" s="74"/>
      <c r="R602" s="74"/>
    </row>
    <row r="603">
      <c r="A603" s="82"/>
      <c r="B603" s="82"/>
      <c r="C603" s="83"/>
      <c r="D603" s="82"/>
      <c r="E603" s="83"/>
      <c r="F603" s="74"/>
      <c r="G603" s="74"/>
      <c r="H603" s="74"/>
      <c r="I603" s="11"/>
      <c r="J603" s="11"/>
      <c r="K603" s="11"/>
      <c r="L603" s="11"/>
      <c r="M603" s="11"/>
      <c r="N603" s="11"/>
      <c r="O603" s="11"/>
      <c r="P603" s="11"/>
      <c r="Q603" s="74"/>
      <c r="R603" s="74"/>
    </row>
    <row r="604">
      <c r="A604" s="82"/>
      <c r="B604" s="82"/>
      <c r="C604" s="83"/>
      <c r="D604" s="82"/>
      <c r="E604" s="83"/>
      <c r="F604" s="74"/>
      <c r="G604" s="74"/>
      <c r="H604" s="74"/>
      <c r="I604" s="11"/>
      <c r="J604" s="11"/>
      <c r="K604" s="11"/>
      <c r="L604" s="11"/>
      <c r="M604" s="11"/>
      <c r="N604" s="11"/>
      <c r="O604" s="11"/>
      <c r="P604" s="11"/>
      <c r="Q604" s="74"/>
      <c r="R604" s="74"/>
    </row>
    <row r="605">
      <c r="A605" s="82"/>
      <c r="B605" s="82"/>
      <c r="C605" s="83"/>
      <c r="D605" s="82"/>
      <c r="E605" s="83"/>
      <c r="F605" s="74"/>
      <c r="G605" s="74"/>
      <c r="H605" s="74"/>
      <c r="I605" s="11"/>
      <c r="J605" s="11"/>
      <c r="K605" s="11"/>
      <c r="L605" s="11"/>
      <c r="M605" s="11"/>
      <c r="N605" s="11"/>
      <c r="O605" s="11"/>
      <c r="P605" s="11"/>
      <c r="Q605" s="74"/>
      <c r="R605" s="74"/>
    </row>
    <row r="606">
      <c r="A606" s="82"/>
      <c r="B606" s="82"/>
      <c r="C606" s="83"/>
      <c r="D606" s="82"/>
      <c r="E606" s="83"/>
      <c r="F606" s="74"/>
      <c r="G606" s="74"/>
      <c r="H606" s="74"/>
      <c r="I606" s="11"/>
      <c r="J606" s="11"/>
      <c r="K606" s="11"/>
      <c r="L606" s="11"/>
      <c r="M606" s="11"/>
      <c r="N606" s="11"/>
      <c r="O606" s="11"/>
      <c r="P606" s="11"/>
      <c r="Q606" s="74"/>
      <c r="R606" s="74"/>
    </row>
    <row r="607">
      <c r="A607" s="82"/>
      <c r="B607" s="82"/>
      <c r="C607" s="83"/>
      <c r="D607" s="82"/>
      <c r="E607" s="83"/>
      <c r="F607" s="74"/>
      <c r="G607" s="74"/>
      <c r="H607" s="74"/>
      <c r="I607" s="11"/>
      <c r="J607" s="11"/>
      <c r="K607" s="11"/>
      <c r="L607" s="11"/>
      <c r="M607" s="11"/>
      <c r="N607" s="11"/>
      <c r="O607" s="11"/>
      <c r="P607" s="11"/>
      <c r="Q607" s="74"/>
      <c r="R607" s="74"/>
    </row>
    <row r="608">
      <c r="A608" s="82"/>
      <c r="B608" s="82"/>
      <c r="C608" s="83"/>
      <c r="D608" s="82"/>
      <c r="E608" s="83"/>
      <c r="F608" s="74"/>
      <c r="G608" s="74"/>
      <c r="H608" s="74"/>
      <c r="I608" s="11"/>
      <c r="J608" s="11"/>
      <c r="K608" s="11"/>
      <c r="L608" s="11"/>
      <c r="M608" s="11"/>
      <c r="N608" s="11"/>
      <c r="O608" s="11"/>
      <c r="P608" s="11"/>
      <c r="Q608" s="74"/>
      <c r="R608" s="74"/>
    </row>
    <row r="609">
      <c r="A609" s="82"/>
      <c r="B609" s="82"/>
      <c r="C609" s="83"/>
      <c r="D609" s="82"/>
      <c r="E609" s="83"/>
      <c r="F609" s="74"/>
      <c r="G609" s="74"/>
      <c r="H609" s="74"/>
      <c r="I609" s="11"/>
      <c r="J609" s="11"/>
      <c r="K609" s="11"/>
      <c r="L609" s="11"/>
      <c r="M609" s="11"/>
      <c r="N609" s="11"/>
      <c r="O609" s="11"/>
      <c r="P609" s="11"/>
      <c r="Q609" s="74"/>
      <c r="R609" s="74"/>
    </row>
    <row r="610">
      <c r="A610" s="82"/>
      <c r="B610" s="82"/>
      <c r="C610" s="83"/>
      <c r="D610" s="82"/>
      <c r="E610" s="83"/>
      <c r="F610" s="74"/>
      <c r="G610" s="74"/>
      <c r="H610" s="74"/>
      <c r="I610" s="11"/>
      <c r="J610" s="11"/>
      <c r="K610" s="11"/>
      <c r="L610" s="11"/>
      <c r="M610" s="11"/>
      <c r="N610" s="11"/>
      <c r="O610" s="11"/>
      <c r="P610" s="11"/>
      <c r="Q610" s="74"/>
      <c r="R610" s="74"/>
    </row>
    <row r="611">
      <c r="A611" s="82"/>
      <c r="B611" s="82"/>
      <c r="C611" s="83"/>
      <c r="D611" s="82"/>
      <c r="E611" s="83"/>
      <c r="F611" s="74"/>
      <c r="G611" s="74"/>
      <c r="H611" s="74"/>
      <c r="I611" s="11"/>
      <c r="J611" s="11"/>
      <c r="K611" s="11"/>
      <c r="L611" s="11"/>
      <c r="M611" s="11"/>
      <c r="N611" s="11"/>
      <c r="O611" s="11"/>
      <c r="P611" s="11"/>
      <c r="Q611" s="74"/>
      <c r="R611" s="74"/>
    </row>
    <row r="612">
      <c r="A612" s="82"/>
      <c r="B612" s="82"/>
      <c r="C612" s="83"/>
      <c r="D612" s="82"/>
      <c r="E612" s="83"/>
      <c r="F612" s="74"/>
      <c r="G612" s="74"/>
      <c r="H612" s="74"/>
      <c r="I612" s="11"/>
      <c r="J612" s="11"/>
      <c r="K612" s="11"/>
      <c r="L612" s="11"/>
      <c r="M612" s="11"/>
      <c r="N612" s="11"/>
      <c r="O612" s="11"/>
      <c r="P612" s="11"/>
      <c r="Q612" s="74"/>
      <c r="R612" s="74"/>
    </row>
    <row r="613">
      <c r="A613" s="82"/>
      <c r="B613" s="82"/>
      <c r="C613" s="83"/>
      <c r="D613" s="82"/>
      <c r="E613" s="83"/>
      <c r="F613" s="74"/>
      <c r="G613" s="74"/>
      <c r="H613" s="74"/>
      <c r="I613" s="11"/>
      <c r="J613" s="11"/>
      <c r="K613" s="11"/>
      <c r="L613" s="11"/>
      <c r="M613" s="11"/>
      <c r="N613" s="11"/>
      <c r="O613" s="11"/>
      <c r="P613" s="11"/>
      <c r="Q613" s="74"/>
      <c r="R613" s="74"/>
    </row>
    <row r="614">
      <c r="A614" s="82"/>
      <c r="B614" s="82"/>
      <c r="C614" s="83"/>
      <c r="D614" s="82"/>
      <c r="E614" s="83"/>
      <c r="F614" s="74"/>
      <c r="G614" s="74"/>
      <c r="H614" s="74"/>
      <c r="I614" s="11"/>
      <c r="J614" s="11"/>
      <c r="K614" s="11"/>
      <c r="L614" s="11"/>
      <c r="M614" s="11"/>
      <c r="N614" s="11"/>
      <c r="O614" s="11"/>
      <c r="P614" s="11"/>
      <c r="Q614" s="74"/>
      <c r="R614" s="74"/>
    </row>
    <row r="615">
      <c r="A615" s="82"/>
      <c r="B615" s="82"/>
      <c r="C615" s="83"/>
      <c r="D615" s="82"/>
      <c r="E615" s="83"/>
      <c r="F615" s="74"/>
      <c r="G615" s="74"/>
      <c r="H615" s="74"/>
      <c r="I615" s="11"/>
      <c r="J615" s="11"/>
      <c r="K615" s="11"/>
      <c r="L615" s="11"/>
      <c r="M615" s="11"/>
      <c r="N615" s="11"/>
      <c r="O615" s="11"/>
      <c r="P615" s="11"/>
      <c r="Q615" s="74"/>
      <c r="R615" s="74"/>
    </row>
    <row r="616">
      <c r="A616" s="82"/>
      <c r="B616" s="82"/>
      <c r="C616" s="83"/>
      <c r="D616" s="82"/>
      <c r="E616" s="83"/>
      <c r="F616" s="74"/>
      <c r="G616" s="74"/>
      <c r="H616" s="74"/>
      <c r="I616" s="11"/>
      <c r="J616" s="11"/>
      <c r="K616" s="11"/>
      <c r="L616" s="11"/>
      <c r="M616" s="11"/>
      <c r="N616" s="11"/>
      <c r="O616" s="11"/>
      <c r="P616" s="11"/>
      <c r="Q616" s="74"/>
      <c r="R616" s="74"/>
    </row>
    <row r="617">
      <c r="A617" s="82"/>
      <c r="B617" s="82"/>
      <c r="C617" s="83"/>
      <c r="D617" s="82"/>
      <c r="E617" s="83"/>
      <c r="F617" s="74"/>
      <c r="G617" s="74"/>
      <c r="H617" s="74"/>
      <c r="I617" s="11"/>
      <c r="J617" s="11"/>
      <c r="K617" s="11"/>
      <c r="L617" s="11"/>
      <c r="M617" s="11"/>
      <c r="N617" s="11"/>
      <c r="O617" s="11"/>
      <c r="P617" s="11"/>
      <c r="Q617" s="74"/>
      <c r="R617" s="74"/>
    </row>
    <row r="618">
      <c r="A618" s="82"/>
      <c r="B618" s="82"/>
      <c r="C618" s="83"/>
      <c r="D618" s="82"/>
      <c r="E618" s="83"/>
      <c r="F618" s="74"/>
      <c r="G618" s="74"/>
      <c r="H618" s="74"/>
      <c r="I618" s="11"/>
      <c r="J618" s="11"/>
      <c r="K618" s="11"/>
      <c r="L618" s="11"/>
      <c r="M618" s="11"/>
      <c r="N618" s="11"/>
      <c r="O618" s="11"/>
      <c r="P618" s="11"/>
      <c r="Q618" s="74"/>
      <c r="R618" s="74"/>
    </row>
    <row r="619">
      <c r="A619" s="82"/>
      <c r="B619" s="82"/>
      <c r="C619" s="83"/>
      <c r="D619" s="82"/>
      <c r="E619" s="83"/>
      <c r="F619" s="74"/>
      <c r="G619" s="74"/>
      <c r="H619" s="74"/>
      <c r="I619" s="11"/>
      <c r="J619" s="11"/>
      <c r="K619" s="11"/>
      <c r="L619" s="11"/>
      <c r="M619" s="11"/>
      <c r="N619" s="11"/>
      <c r="O619" s="11"/>
      <c r="P619" s="11"/>
      <c r="Q619" s="74"/>
      <c r="R619" s="74"/>
    </row>
    <row r="620">
      <c r="A620" s="82"/>
      <c r="B620" s="82"/>
      <c r="C620" s="83"/>
      <c r="D620" s="82"/>
      <c r="E620" s="83"/>
      <c r="F620" s="74"/>
      <c r="G620" s="74"/>
      <c r="H620" s="74"/>
      <c r="I620" s="11"/>
      <c r="J620" s="11"/>
      <c r="K620" s="11"/>
      <c r="L620" s="11"/>
      <c r="M620" s="11"/>
      <c r="N620" s="11"/>
      <c r="O620" s="11"/>
      <c r="P620" s="11"/>
      <c r="Q620" s="74"/>
      <c r="R620" s="74"/>
    </row>
    <row r="621">
      <c r="A621" s="82"/>
      <c r="B621" s="82"/>
      <c r="C621" s="83"/>
      <c r="D621" s="82"/>
      <c r="E621" s="83"/>
      <c r="F621" s="74"/>
      <c r="G621" s="74"/>
      <c r="H621" s="74"/>
      <c r="I621" s="11"/>
      <c r="J621" s="11"/>
      <c r="K621" s="11"/>
      <c r="L621" s="11"/>
      <c r="M621" s="11"/>
      <c r="N621" s="11"/>
      <c r="O621" s="11"/>
      <c r="P621" s="11"/>
      <c r="Q621" s="74"/>
      <c r="R621" s="74"/>
    </row>
    <row r="622">
      <c r="A622" s="82"/>
      <c r="B622" s="82"/>
      <c r="C622" s="83"/>
      <c r="D622" s="82"/>
      <c r="E622" s="83"/>
      <c r="F622" s="74"/>
      <c r="G622" s="74"/>
      <c r="H622" s="74"/>
      <c r="I622" s="11"/>
      <c r="J622" s="11"/>
      <c r="K622" s="11"/>
      <c r="L622" s="11"/>
      <c r="M622" s="11"/>
      <c r="N622" s="11"/>
      <c r="O622" s="11"/>
      <c r="P622" s="11"/>
      <c r="Q622" s="74"/>
      <c r="R622" s="74"/>
    </row>
    <row r="623">
      <c r="A623" s="82"/>
      <c r="B623" s="82"/>
      <c r="C623" s="83"/>
      <c r="D623" s="82"/>
      <c r="E623" s="83"/>
      <c r="F623" s="74"/>
      <c r="G623" s="74"/>
      <c r="H623" s="74"/>
      <c r="I623" s="11"/>
      <c r="J623" s="11"/>
      <c r="K623" s="11"/>
      <c r="L623" s="11"/>
      <c r="M623" s="11"/>
      <c r="N623" s="11"/>
      <c r="O623" s="11"/>
      <c r="P623" s="11"/>
      <c r="Q623" s="74"/>
      <c r="R623" s="74"/>
    </row>
    <row r="624">
      <c r="A624" s="82"/>
      <c r="B624" s="82"/>
      <c r="C624" s="83"/>
      <c r="D624" s="82"/>
      <c r="E624" s="83"/>
      <c r="F624" s="74"/>
      <c r="G624" s="74"/>
      <c r="H624" s="74"/>
      <c r="I624" s="11"/>
      <c r="J624" s="11"/>
      <c r="K624" s="11"/>
      <c r="L624" s="11"/>
      <c r="M624" s="11"/>
      <c r="N624" s="11"/>
      <c r="O624" s="11"/>
      <c r="P624" s="11"/>
      <c r="Q624" s="74"/>
      <c r="R624" s="74"/>
    </row>
    <row r="625">
      <c r="A625" s="82"/>
      <c r="B625" s="82"/>
      <c r="C625" s="83"/>
      <c r="D625" s="82"/>
      <c r="E625" s="83"/>
      <c r="F625" s="74"/>
      <c r="G625" s="74"/>
      <c r="H625" s="74"/>
      <c r="I625" s="11"/>
      <c r="J625" s="11"/>
      <c r="K625" s="11"/>
      <c r="L625" s="11"/>
      <c r="M625" s="11"/>
      <c r="N625" s="11"/>
      <c r="O625" s="11"/>
      <c r="P625" s="11"/>
      <c r="Q625" s="74"/>
      <c r="R625" s="74"/>
    </row>
    <row r="626">
      <c r="A626" s="82"/>
      <c r="B626" s="82"/>
      <c r="C626" s="83"/>
      <c r="D626" s="82"/>
      <c r="E626" s="83"/>
      <c r="F626" s="74"/>
      <c r="G626" s="74"/>
      <c r="H626" s="74"/>
      <c r="I626" s="11"/>
      <c r="J626" s="11"/>
      <c r="K626" s="11"/>
      <c r="L626" s="11"/>
      <c r="M626" s="11"/>
      <c r="N626" s="11"/>
      <c r="O626" s="11"/>
      <c r="P626" s="11"/>
      <c r="Q626" s="74"/>
      <c r="R626" s="74"/>
    </row>
    <row r="627">
      <c r="A627" s="82"/>
      <c r="B627" s="82"/>
      <c r="C627" s="83"/>
      <c r="D627" s="82"/>
      <c r="E627" s="83"/>
      <c r="F627" s="74"/>
      <c r="G627" s="74"/>
      <c r="H627" s="74"/>
      <c r="I627" s="11"/>
      <c r="J627" s="11"/>
      <c r="K627" s="11"/>
      <c r="L627" s="11"/>
      <c r="M627" s="11"/>
      <c r="N627" s="11"/>
      <c r="O627" s="11"/>
      <c r="P627" s="11"/>
      <c r="Q627" s="74"/>
      <c r="R627" s="74"/>
    </row>
    <row r="628">
      <c r="A628" s="82"/>
      <c r="B628" s="82"/>
      <c r="C628" s="83"/>
      <c r="D628" s="82"/>
      <c r="E628" s="83"/>
      <c r="F628" s="74"/>
      <c r="G628" s="74"/>
      <c r="H628" s="74"/>
      <c r="I628" s="11"/>
      <c r="J628" s="11"/>
      <c r="K628" s="11"/>
      <c r="L628" s="11"/>
      <c r="M628" s="11"/>
      <c r="N628" s="11"/>
      <c r="O628" s="11"/>
      <c r="P628" s="11"/>
      <c r="Q628" s="74"/>
      <c r="R628" s="74"/>
    </row>
    <row r="629">
      <c r="A629" s="82"/>
      <c r="B629" s="82"/>
      <c r="C629" s="83"/>
      <c r="D629" s="82"/>
      <c r="E629" s="83"/>
      <c r="F629" s="74"/>
      <c r="G629" s="74"/>
      <c r="H629" s="74"/>
      <c r="I629" s="11"/>
      <c r="J629" s="11"/>
      <c r="K629" s="11"/>
      <c r="L629" s="11"/>
      <c r="M629" s="11"/>
      <c r="N629" s="11"/>
      <c r="O629" s="11"/>
      <c r="P629" s="11"/>
      <c r="Q629" s="74"/>
      <c r="R629" s="74"/>
    </row>
    <row r="630">
      <c r="A630" s="82"/>
      <c r="B630" s="82"/>
      <c r="C630" s="83"/>
      <c r="D630" s="82"/>
      <c r="E630" s="83"/>
      <c r="F630" s="74"/>
      <c r="G630" s="74"/>
      <c r="H630" s="74"/>
      <c r="I630" s="11"/>
      <c r="J630" s="11"/>
      <c r="K630" s="11"/>
      <c r="L630" s="11"/>
      <c r="M630" s="11"/>
      <c r="N630" s="11"/>
      <c r="O630" s="11"/>
      <c r="P630" s="11"/>
      <c r="Q630" s="74"/>
      <c r="R630" s="74"/>
    </row>
    <row r="631">
      <c r="A631" s="82"/>
      <c r="B631" s="82"/>
      <c r="C631" s="83"/>
      <c r="D631" s="82"/>
      <c r="E631" s="83"/>
      <c r="F631" s="74"/>
      <c r="G631" s="74"/>
      <c r="H631" s="74"/>
      <c r="I631" s="11"/>
      <c r="J631" s="11"/>
      <c r="K631" s="11"/>
      <c r="L631" s="11"/>
      <c r="M631" s="11"/>
      <c r="N631" s="11"/>
      <c r="O631" s="11"/>
      <c r="P631" s="11"/>
      <c r="Q631" s="74"/>
      <c r="R631" s="74"/>
    </row>
    <row r="632">
      <c r="A632" s="82"/>
      <c r="B632" s="82"/>
      <c r="C632" s="83"/>
      <c r="D632" s="82"/>
      <c r="E632" s="83"/>
      <c r="F632" s="74"/>
      <c r="G632" s="74"/>
      <c r="H632" s="74"/>
      <c r="I632" s="11"/>
      <c r="J632" s="11"/>
      <c r="K632" s="11"/>
      <c r="L632" s="11"/>
      <c r="M632" s="11"/>
      <c r="N632" s="11"/>
      <c r="O632" s="11"/>
      <c r="P632" s="11"/>
      <c r="Q632" s="74"/>
      <c r="R632" s="74"/>
    </row>
    <row r="633">
      <c r="A633" s="82"/>
      <c r="B633" s="82"/>
      <c r="C633" s="83"/>
      <c r="D633" s="82"/>
      <c r="E633" s="83"/>
      <c r="F633" s="74"/>
      <c r="G633" s="74"/>
      <c r="H633" s="74"/>
      <c r="I633" s="11"/>
      <c r="J633" s="11"/>
      <c r="K633" s="11"/>
      <c r="L633" s="11"/>
      <c r="M633" s="11"/>
      <c r="N633" s="11"/>
      <c r="O633" s="11"/>
      <c r="P633" s="11"/>
      <c r="Q633" s="74"/>
      <c r="R633" s="74"/>
    </row>
    <row r="634">
      <c r="A634" s="82"/>
      <c r="B634" s="82"/>
      <c r="C634" s="83"/>
      <c r="D634" s="82"/>
      <c r="E634" s="83"/>
      <c r="F634" s="74"/>
      <c r="G634" s="74"/>
      <c r="H634" s="74"/>
      <c r="I634" s="11"/>
      <c r="J634" s="11"/>
      <c r="K634" s="11"/>
      <c r="L634" s="11"/>
      <c r="M634" s="11"/>
      <c r="N634" s="11"/>
      <c r="O634" s="11"/>
      <c r="P634" s="11"/>
      <c r="Q634" s="74"/>
      <c r="R634" s="74"/>
    </row>
    <row r="635">
      <c r="A635" s="82"/>
      <c r="B635" s="82"/>
      <c r="C635" s="83"/>
      <c r="D635" s="82"/>
      <c r="E635" s="83"/>
      <c r="F635" s="74"/>
      <c r="G635" s="74"/>
      <c r="H635" s="74"/>
      <c r="I635" s="11"/>
      <c r="J635" s="11"/>
      <c r="K635" s="11"/>
      <c r="L635" s="11"/>
      <c r="M635" s="11"/>
      <c r="N635" s="11"/>
      <c r="O635" s="11"/>
      <c r="P635" s="11"/>
      <c r="Q635" s="74"/>
      <c r="R635" s="74"/>
    </row>
    <row r="636">
      <c r="A636" s="82"/>
      <c r="B636" s="82"/>
      <c r="C636" s="83"/>
      <c r="D636" s="82"/>
      <c r="E636" s="83"/>
      <c r="F636" s="74"/>
      <c r="G636" s="74"/>
      <c r="H636" s="74"/>
      <c r="I636" s="11"/>
      <c r="J636" s="11"/>
      <c r="K636" s="11"/>
      <c r="L636" s="11"/>
      <c r="M636" s="11"/>
      <c r="N636" s="11"/>
      <c r="O636" s="11"/>
      <c r="P636" s="11"/>
      <c r="Q636" s="74"/>
      <c r="R636" s="74"/>
    </row>
    <row r="637">
      <c r="A637" s="82"/>
      <c r="B637" s="82"/>
      <c r="C637" s="83"/>
      <c r="D637" s="82"/>
      <c r="E637" s="83"/>
      <c r="F637" s="74"/>
      <c r="G637" s="74"/>
      <c r="H637" s="74"/>
      <c r="I637" s="11"/>
      <c r="J637" s="11"/>
      <c r="K637" s="11"/>
      <c r="L637" s="11"/>
      <c r="M637" s="11"/>
      <c r="N637" s="11"/>
      <c r="O637" s="11"/>
      <c r="P637" s="11"/>
      <c r="Q637" s="74"/>
      <c r="R637" s="74"/>
    </row>
    <row r="638">
      <c r="A638" s="82"/>
      <c r="B638" s="82"/>
      <c r="C638" s="83"/>
      <c r="D638" s="82"/>
      <c r="E638" s="83"/>
      <c r="F638" s="74"/>
      <c r="G638" s="74"/>
      <c r="H638" s="74"/>
      <c r="I638" s="11"/>
      <c r="J638" s="11"/>
      <c r="K638" s="11"/>
      <c r="L638" s="11"/>
      <c r="M638" s="11"/>
      <c r="N638" s="11"/>
      <c r="O638" s="11"/>
      <c r="P638" s="11"/>
      <c r="Q638" s="74"/>
      <c r="R638" s="74"/>
    </row>
    <row r="639">
      <c r="A639" s="82"/>
      <c r="B639" s="82"/>
      <c r="C639" s="83"/>
      <c r="D639" s="82"/>
      <c r="E639" s="83"/>
      <c r="F639" s="74"/>
      <c r="G639" s="74"/>
      <c r="H639" s="74"/>
      <c r="I639" s="11"/>
      <c r="J639" s="11"/>
      <c r="K639" s="11"/>
      <c r="L639" s="11"/>
      <c r="M639" s="11"/>
      <c r="N639" s="11"/>
      <c r="O639" s="11"/>
      <c r="P639" s="11"/>
      <c r="Q639" s="74"/>
      <c r="R639" s="74"/>
    </row>
    <row r="640">
      <c r="A640" s="82"/>
      <c r="B640" s="82"/>
      <c r="C640" s="83"/>
      <c r="D640" s="82"/>
      <c r="E640" s="83"/>
      <c r="F640" s="74"/>
      <c r="G640" s="74"/>
      <c r="H640" s="74"/>
      <c r="I640" s="11"/>
      <c r="J640" s="11"/>
      <c r="K640" s="11"/>
      <c r="L640" s="11"/>
      <c r="M640" s="11"/>
      <c r="N640" s="11"/>
      <c r="O640" s="11"/>
      <c r="P640" s="11"/>
      <c r="Q640" s="74"/>
      <c r="R640" s="74"/>
    </row>
    <row r="641">
      <c r="A641" s="82"/>
      <c r="B641" s="82"/>
      <c r="C641" s="83"/>
      <c r="D641" s="82"/>
      <c r="E641" s="83"/>
      <c r="F641" s="74"/>
      <c r="G641" s="74"/>
      <c r="H641" s="74"/>
      <c r="I641" s="11"/>
      <c r="J641" s="11"/>
      <c r="K641" s="11"/>
      <c r="L641" s="11"/>
      <c r="M641" s="11"/>
      <c r="N641" s="11"/>
      <c r="O641" s="11"/>
      <c r="P641" s="11"/>
      <c r="Q641" s="74"/>
      <c r="R641" s="74"/>
    </row>
    <row r="642">
      <c r="A642" s="82"/>
      <c r="B642" s="82"/>
      <c r="C642" s="83"/>
      <c r="D642" s="82"/>
      <c r="E642" s="83"/>
      <c r="F642" s="74"/>
      <c r="G642" s="74"/>
      <c r="H642" s="74"/>
      <c r="I642" s="11"/>
      <c r="J642" s="11"/>
      <c r="K642" s="11"/>
      <c r="L642" s="11"/>
      <c r="M642" s="11"/>
      <c r="N642" s="11"/>
      <c r="O642" s="11"/>
      <c r="P642" s="11"/>
      <c r="Q642" s="74"/>
      <c r="R642" s="74"/>
    </row>
    <row r="643">
      <c r="A643" s="82"/>
      <c r="B643" s="82"/>
      <c r="C643" s="83"/>
      <c r="D643" s="82"/>
      <c r="E643" s="83"/>
      <c r="F643" s="74"/>
      <c r="G643" s="74"/>
      <c r="H643" s="74"/>
      <c r="I643" s="11"/>
      <c r="J643" s="11"/>
      <c r="K643" s="11"/>
      <c r="L643" s="11"/>
      <c r="M643" s="11"/>
      <c r="N643" s="11"/>
      <c r="O643" s="11"/>
      <c r="P643" s="11"/>
      <c r="Q643" s="74"/>
      <c r="R643" s="74"/>
    </row>
    <row r="644">
      <c r="A644" s="82"/>
      <c r="B644" s="82"/>
      <c r="C644" s="83"/>
      <c r="D644" s="82"/>
      <c r="E644" s="83"/>
      <c r="F644" s="74"/>
      <c r="G644" s="74"/>
      <c r="H644" s="74"/>
      <c r="I644" s="11"/>
      <c r="J644" s="11"/>
      <c r="K644" s="11"/>
      <c r="L644" s="11"/>
      <c r="M644" s="11"/>
      <c r="N644" s="11"/>
      <c r="O644" s="11"/>
      <c r="P644" s="11"/>
      <c r="Q644" s="74"/>
      <c r="R644" s="74"/>
    </row>
    <row r="645">
      <c r="A645" s="82"/>
      <c r="B645" s="82"/>
      <c r="C645" s="83"/>
      <c r="D645" s="82"/>
      <c r="E645" s="83"/>
      <c r="F645" s="74"/>
      <c r="G645" s="74"/>
      <c r="H645" s="74"/>
      <c r="I645" s="11"/>
      <c r="J645" s="11"/>
      <c r="K645" s="11"/>
      <c r="L645" s="11"/>
      <c r="M645" s="11"/>
      <c r="N645" s="11"/>
      <c r="O645" s="11"/>
      <c r="P645" s="11"/>
      <c r="Q645" s="74"/>
      <c r="R645" s="74"/>
    </row>
    <row r="646">
      <c r="A646" s="82"/>
      <c r="B646" s="82"/>
      <c r="C646" s="83"/>
      <c r="D646" s="82"/>
      <c r="E646" s="83"/>
      <c r="F646" s="74"/>
      <c r="G646" s="74"/>
      <c r="H646" s="74"/>
      <c r="I646" s="11"/>
      <c r="J646" s="11"/>
      <c r="K646" s="11"/>
      <c r="L646" s="11"/>
      <c r="M646" s="11"/>
      <c r="N646" s="11"/>
      <c r="O646" s="11"/>
      <c r="P646" s="11"/>
      <c r="Q646" s="74"/>
      <c r="R646" s="74"/>
    </row>
    <row r="647">
      <c r="A647" s="82"/>
      <c r="B647" s="82"/>
      <c r="C647" s="83"/>
      <c r="D647" s="82"/>
      <c r="E647" s="83"/>
      <c r="F647" s="74"/>
      <c r="G647" s="74"/>
      <c r="H647" s="74"/>
      <c r="I647" s="11"/>
      <c r="J647" s="11"/>
      <c r="K647" s="11"/>
      <c r="L647" s="11"/>
      <c r="M647" s="11"/>
      <c r="N647" s="11"/>
      <c r="O647" s="11"/>
      <c r="P647" s="11"/>
      <c r="Q647" s="74"/>
      <c r="R647" s="74"/>
    </row>
    <row r="648">
      <c r="A648" s="82"/>
      <c r="B648" s="82"/>
      <c r="C648" s="83"/>
      <c r="D648" s="82"/>
      <c r="E648" s="83"/>
      <c r="F648" s="74"/>
      <c r="G648" s="74"/>
      <c r="H648" s="74"/>
      <c r="I648" s="11"/>
      <c r="J648" s="11"/>
      <c r="K648" s="11"/>
      <c r="L648" s="11"/>
      <c r="M648" s="11"/>
      <c r="N648" s="11"/>
      <c r="O648" s="11"/>
      <c r="P648" s="11"/>
      <c r="Q648" s="74"/>
      <c r="R648" s="74"/>
    </row>
    <row r="649">
      <c r="A649" s="82"/>
      <c r="B649" s="82"/>
      <c r="C649" s="83"/>
      <c r="D649" s="82"/>
      <c r="E649" s="83"/>
      <c r="F649" s="74"/>
      <c r="G649" s="74"/>
      <c r="H649" s="74"/>
      <c r="I649" s="11"/>
      <c r="J649" s="11"/>
      <c r="K649" s="11"/>
      <c r="L649" s="11"/>
      <c r="M649" s="11"/>
      <c r="N649" s="11"/>
      <c r="O649" s="11"/>
      <c r="P649" s="11"/>
      <c r="Q649" s="74"/>
      <c r="R649" s="74"/>
    </row>
    <row r="650">
      <c r="A650" s="82"/>
      <c r="B650" s="82"/>
      <c r="C650" s="83"/>
      <c r="D650" s="82"/>
      <c r="E650" s="83"/>
      <c r="F650" s="74"/>
      <c r="G650" s="74"/>
      <c r="H650" s="74"/>
      <c r="I650" s="11"/>
      <c r="J650" s="11"/>
      <c r="K650" s="11"/>
      <c r="L650" s="11"/>
      <c r="M650" s="11"/>
      <c r="N650" s="11"/>
      <c r="O650" s="11"/>
      <c r="P650" s="11"/>
      <c r="Q650" s="74"/>
      <c r="R650" s="74"/>
    </row>
    <row r="651">
      <c r="A651" s="82"/>
      <c r="B651" s="82"/>
      <c r="C651" s="83"/>
      <c r="D651" s="82"/>
      <c r="E651" s="83"/>
      <c r="F651" s="74"/>
      <c r="G651" s="74"/>
      <c r="H651" s="74"/>
      <c r="I651" s="11"/>
      <c r="J651" s="11"/>
      <c r="K651" s="11"/>
      <c r="L651" s="11"/>
      <c r="M651" s="11"/>
      <c r="N651" s="11"/>
      <c r="O651" s="11"/>
      <c r="P651" s="11"/>
      <c r="Q651" s="74"/>
      <c r="R651" s="74"/>
    </row>
    <row r="652">
      <c r="A652" s="82"/>
      <c r="B652" s="82"/>
      <c r="C652" s="83"/>
      <c r="D652" s="82"/>
      <c r="E652" s="83"/>
      <c r="F652" s="74"/>
      <c r="G652" s="74"/>
      <c r="H652" s="74"/>
      <c r="I652" s="11"/>
      <c r="J652" s="11"/>
      <c r="K652" s="11"/>
      <c r="L652" s="11"/>
      <c r="M652" s="11"/>
      <c r="N652" s="11"/>
      <c r="O652" s="11"/>
      <c r="P652" s="11"/>
      <c r="Q652" s="74"/>
      <c r="R652" s="74"/>
    </row>
    <row r="653">
      <c r="A653" s="82"/>
      <c r="B653" s="82"/>
      <c r="C653" s="83"/>
      <c r="D653" s="82"/>
      <c r="E653" s="83"/>
      <c r="F653" s="74"/>
      <c r="G653" s="74"/>
      <c r="H653" s="74"/>
      <c r="I653" s="11"/>
      <c r="J653" s="11"/>
      <c r="K653" s="11"/>
      <c r="L653" s="11"/>
      <c r="M653" s="11"/>
      <c r="N653" s="11"/>
      <c r="O653" s="11"/>
      <c r="P653" s="11"/>
      <c r="Q653" s="74"/>
      <c r="R653" s="74"/>
    </row>
    <row r="654">
      <c r="A654" s="82"/>
      <c r="B654" s="82"/>
      <c r="C654" s="83"/>
      <c r="D654" s="82"/>
      <c r="E654" s="83"/>
      <c r="F654" s="74"/>
      <c r="G654" s="74"/>
      <c r="H654" s="74"/>
      <c r="I654" s="11"/>
      <c r="J654" s="11"/>
      <c r="K654" s="11"/>
      <c r="L654" s="11"/>
      <c r="M654" s="11"/>
      <c r="N654" s="11"/>
      <c r="O654" s="11"/>
      <c r="P654" s="11"/>
      <c r="Q654" s="74"/>
      <c r="R654" s="74"/>
    </row>
    <row r="655">
      <c r="A655" s="82"/>
      <c r="B655" s="82"/>
      <c r="C655" s="83"/>
      <c r="D655" s="82"/>
      <c r="E655" s="83"/>
      <c r="F655" s="74"/>
      <c r="G655" s="74"/>
      <c r="H655" s="74"/>
      <c r="I655" s="11"/>
      <c r="J655" s="11"/>
      <c r="K655" s="11"/>
      <c r="L655" s="11"/>
      <c r="M655" s="11"/>
      <c r="N655" s="11"/>
      <c r="O655" s="11"/>
      <c r="P655" s="11"/>
      <c r="Q655" s="74"/>
      <c r="R655" s="74"/>
    </row>
    <row r="656">
      <c r="A656" s="82"/>
      <c r="B656" s="82"/>
      <c r="C656" s="83"/>
      <c r="D656" s="82"/>
      <c r="E656" s="83"/>
      <c r="F656" s="74"/>
      <c r="G656" s="74"/>
      <c r="H656" s="74"/>
      <c r="I656" s="11"/>
      <c r="J656" s="11"/>
      <c r="K656" s="11"/>
      <c r="L656" s="11"/>
      <c r="M656" s="11"/>
      <c r="N656" s="11"/>
      <c r="O656" s="11"/>
      <c r="P656" s="11"/>
      <c r="Q656" s="74"/>
      <c r="R656" s="74"/>
    </row>
    <row r="657">
      <c r="A657" s="82"/>
      <c r="B657" s="82"/>
      <c r="C657" s="83"/>
      <c r="D657" s="82"/>
      <c r="E657" s="83"/>
      <c r="F657" s="74"/>
      <c r="G657" s="74"/>
      <c r="H657" s="74"/>
      <c r="I657" s="11"/>
      <c r="J657" s="11"/>
      <c r="K657" s="11"/>
      <c r="L657" s="11"/>
      <c r="M657" s="11"/>
      <c r="N657" s="11"/>
      <c r="O657" s="11"/>
      <c r="P657" s="11"/>
      <c r="Q657" s="74"/>
      <c r="R657" s="74"/>
    </row>
    <row r="658">
      <c r="A658" s="82"/>
      <c r="B658" s="82"/>
      <c r="C658" s="83"/>
      <c r="D658" s="82"/>
      <c r="E658" s="83"/>
      <c r="F658" s="74"/>
      <c r="G658" s="74"/>
      <c r="H658" s="74"/>
      <c r="I658" s="11"/>
      <c r="J658" s="11"/>
      <c r="K658" s="11"/>
      <c r="L658" s="11"/>
      <c r="M658" s="11"/>
      <c r="N658" s="11"/>
      <c r="O658" s="11"/>
      <c r="P658" s="11"/>
      <c r="Q658" s="74"/>
      <c r="R658" s="74"/>
    </row>
    <row r="659">
      <c r="A659" s="82"/>
      <c r="B659" s="82"/>
      <c r="C659" s="83"/>
      <c r="D659" s="82"/>
      <c r="E659" s="83"/>
      <c r="F659" s="74"/>
      <c r="G659" s="74"/>
      <c r="H659" s="74"/>
      <c r="I659" s="11"/>
      <c r="J659" s="11"/>
      <c r="K659" s="11"/>
      <c r="L659" s="11"/>
      <c r="M659" s="11"/>
      <c r="N659" s="11"/>
      <c r="O659" s="11"/>
      <c r="P659" s="11"/>
      <c r="Q659" s="74"/>
      <c r="R659" s="74"/>
    </row>
    <row r="660">
      <c r="A660" s="82"/>
      <c r="B660" s="82"/>
      <c r="C660" s="83"/>
      <c r="D660" s="82"/>
      <c r="E660" s="83"/>
      <c r="F660" s="74"/>
      <c r="G660" s="74"/>
      <c r="H660" s="74"/>
      <c r="I660" s="11"/>
      <c r="J660" s="11"/>
      <c r="K660" s="11"/>
      <c r="L660" s="11"/>
      <c r="M660" s="11"/>
      <c r="N660" s="11"/>
      <c r="O660" s="11"/>
      <c r="P660" s="11"/>
      <c r="Q660" s="74"/>
      <c r="R660" s="74"/>
    </row>
    <row r="661">
      <c r="A661" s="82"/>
      <c r="B661" s="82"/>
      <c r="C661" s="83"/>
      <c r="D661" s="82"/>
      <c r="E661" s="83"/>
      <c r="F661" s="74"/>
      <c r="G661" s="74"/>
      <c r="H661" s="74"/>
      <c r="I661" s="11"/>
      <c r="J661" s="11"/>
      <c r="K661" s="11"/>
      <c r="L661" s="11"/>
      <c r="M661" s="11"/>
      <c r="N661" s="11"/>
      <c r="O661" s="11"/>
      <c r="P661" s="11"/>
      <c r="Q661" s="74"/>
      <c r="R661" s="74"/>
    </row>
    <row r="662">
      <c r="A662" s="82"/>
      <c r="B662" s="82"/>
      <c r="C662" s="83"/>
      <c r="D662" s="82"/>
      <c r="E662" s="83"/>
      <c r="F662" s="74"/>
      <c r="G662" s="74"/>
      <c r="H662" s="74"/>
      <c r="I662" s="11"/>
      <c r="J662" s="11"/>
      <c r="K662" s="11"/>
      <c r="L662" s="11"/>
      <c r="M662" s="11"/>
      <c r="N662" s="11"/>
      <c r="O662" s="11"/>
      <c r="P662" s="11"/>
      <c r="Q662" s="74"/>
      <c r="R662" s="74"/>
    </row>
    <row r="663">
      <c r="A663" s="82"/>
      <c r="B663" s="82"/>
      <c r="C663" s="83"/>
      <c r="D663" s="82"/>
      <c r="E663" s="83"/>
      <c r="F663" s="74"/>
      <c r="G663" s="74"/>
      <c r="H663" s="74"/>
      <c r="I663" s="11"/>
      <c r="J663" s="11"/>
      <c r="K663" s="11"/>
      <c r="L663" s="11"/>
      <c r="M663" s="11"/>
      <c r="N663" s="11"/>
      <c r="O663" s="11"/>
      <c r="P663" s="11"/>
      <c r="Q663" s="74"/>
      <c r="R663" s="74"/>
    </row>
    <row r="664">
      <c r="A664" s="82"/>
      <c r="B664" s="82"/>
      <c r="C664" s="83"/>
      <c r="D664" s="82"/>
      <c r="E664" s="83"/>
      <c r="F664" s="74"/>
      <c r="G664" s="74"/>
      <c r="H664" s="74"/>
      <c r="I664" s="11"/>
      <c r="J664" s="11"/>
      <c r="K664" s="11"/>
      <c r="L664" s="11"/>
      <c r="M664" s="11"/>
      <c r="N664" s="11"/>
      <c r="O664" s="11"/>
      <c r="P664" s="11"/>
      <c r="Q664" s="74"/>
      <c r="R664" s="74"/>
    </row>
    <row r="665">
      <c r="A665" s="82"/>
      <c r="B665" s="82"/>
      <c r="C665" s="83"/>
      <c r="D665" s="82"/>
      <c r="E665" s="83"/>
      <c r="F665" s="74"/>
      <c r="G665" s="74"/>
      <c r="H665" s="74"/>
      <c r="I665" s="11"/>
      <c r="J665" s="11"/>
      <c r="K665" s="11"/>
      <c r="L665" s="11"/>
      <c r="M665" s="11"/>
      <c r="N665" s="11"/>
      <c r="O665" s="11"/>
      <c r="P665" s="11"/>
      <c r="Q665" s="74"/>
      <c r="R665" s="74"/>
    </row>
    <row r="666">
      <c r="A666" s="82"/>
      <c r="B666" s="82"/>
      <c r="C666" s="83"/>
      <c r="D666" s="82"/>
      <c r="E666" s="83"/>
      <c r="F666" s="74"/>
      <c r="G666" s="74"/>
      <c r="H666" s="74"/>
      <c r="I666" s="11"/>
      <c r="J666" s="11"/>
      <c r="K666" s="11"/>
      <c r="L666" s="11"/>
      <c r="M666" s="11"/>
      <c r="N666" s="11"/>
      <c r="O666" s="11"/>
      <c r="P666" s="11"/>
      <c r="Q666" s="74"/>
      <c r="R666" s="74"/>
    </row>
    <row r="667">
      <c r="A667" s="82"/>
      <c r="B667" s="82"/>
      <c r="C667" s="83"/>
      <c r="D667" s="82"/>
      <c r="E667" s="83"/>
      <c r="F667" s="74"/>
      <c r="G667" s="74"/>
      <c r="H667" s="74"/>
      <c r="I667" s="11"/>
      <c r="J667" s="11"/>
      <c r="K667" s="11"/>
      <c r="L667" s="11"/>
      <c r="M667" s="11"/>
      <c r="N667" s="11"/>
      <c r="O667" s="11"/>
      <c r="P667" s="11"/>
      <c r="Q667" s="74"/>
      <c r="R667" s="74"/>
    </row>
    <row r="668">
      <c r="A668" s="82"/>
      <c r="B668" s="82"/>
      <c r="C668" s="83"/>
      <c r="D668" s="82"/>
      <c r="E668" s="83"/>
      <c r="F668" s="74"/>
      <c r="G668" s="74"/>
      <c r="H668" s="74"/>
      <c r="I668" s="11"/>
      <c r="J668" s="11"/>
      <c r="K668" s="11"/>
      <c r="L668" s="11"/>
      <c r="M668" s="11"/>
      <c r="N668" s="11"/>
      <c r="O668" s="11"/>
      <c r="P668" s="11"/>
      <c r="Q668" s="74"/>
      <c r="R668" s="74"/>
    </row>
    <row r="669">
      <c r="A669" s="82"/>
      <c r="B669" s="82"/>
      <c r="C669" s="83"/>
      <c r="D669" s="82"/>
      <c r="E669" s="83"/>
      <c r="F669" s="74"/>
      <c r="G669" s="74"/>
      <c r="H669" s="74"/>
      <c r="I669" s="11"/>
      <c r="J669" s="11"/>
      <c r="K669" s="11"/>
      <c r="L669" s="11"/>
      <c r="M669" s="11"/>
      <c r="N669" s="11"/>
      <c r="O669" s="11"/>
      <c r="P669" s="11"/>
      <c r="Q669" s="74"/>
      <c r="R669" s="74"/>
    </row>
    <row r="670">
      <c r="A670" s="82"/>
      <c r="B670" s="82"/>
      <c r="C670" s="83"/>
      <c r="D670" s="82"/>
      <c r="E670" s="83"/>
      <c r="F670" s="74"/>
      <c r="G670" s="74"/>
      <c r="H670" s="74"/>
      <c r="I670" s="11"/>
      <c r="J670" s="11"/>
      <c r="K670" s="11"/>
      <c r="L670" s="11"/>
      <c r="M670" s="11"/>
      <c r="N670" s="11"/>
      <c r="O670" s="11"/>
      <c r="P670" s="11"/>
      <c r="Q670" s="74"/>
      <c r="R670" s="74"/>
    </row>
    <row r="671">
      <c r="A671" s="82"/>
      <c r="B671" s="82"/>
      <c r="C671" s="83"/>
      <c r="D671" s="82"/>
      <c r="E671" s="83"/>
      <c r="F671" s="74"/>
      <c r="G671" s="74"/>
      <c r="H671" s="74"/>
      <c r="I671" s="11"/>
      <c r="J671" s="11"/>
      <c r="K671" s="11"/>
      <c r="L671" s="11"/>
      <c r="M671" s="11"/>
      <c r="N671" s="11"/>
      <c r="O671" s="11"/>
      <c r="P671" s="11"/>
      <c r="Q671" s="74"/>
      <c r="R671" s="74"/>
    </row>
    <row r="672">
      <c r="A672" s="82"/>
      <c r="B672" s="82"/>
      <c r="C672" s="83"/>
      <c r="D672" s="82"/>
      <c r="E672" s="83"/>
      <c r="F672" s="74"/>
      <c r="G672" s="74"/>
      <c r="H672" s="74"/>
      <c r="I672" s="11"/>
      <c r="J672" s="11"/>
      <c r="K672" s="11"/>
      <c r="L672" s="11"/>
      <c r="M672" s="11"/>
      <c r="N672" s="11"/>
      <c r="O672" s="11"/>
      <c r="P672" s="11"/>
      <c r="Q672" s="74"/>
      <c r="R672" s="74"/>
    </row>
    <row r="673">
      <c r="A673" s="82"/>
      <c r="B673" s="82"/>
      <c r="C673" s="83"/>
      <c r="D673" s="82"/>
      <c r="E673" s="83"/>
      <c r="F673" s="74"/>
      <c r="G673" s="74"/>
      <c r="H673" s="74"/>
      <c r="I673" s="11"/>
      <c r="J673" s="11"/>
      <c r="K673" s="11"/>
      <c r="L673" s="11"/>
      <c r="M673" s="11"/>
      <c r="N673" s="11"/>
      <c r="O673" s="11"/>
      <c r="P673" s="11"/>
      <c r="Q673" s="74"/>
      <c r="R673" s="74"/>
    </row>
    <row r="674">
      <c r="A674" s="82"/>
      <c r="B674" s="82"/>
      <c r="C674" s="83"/>
      <c r="D674" s="82"/>
      <c r="E674" s="83"/>
      <c r="F674" s="74"/>
      <c r="G674" s="74"/>
      <c r="H674" s="74"/>
      <c r="I674" s="11"/>
      <c r="J674" s="11"/>
      <c r="K674" s="11"/>
      <c r="L674" s="11"/>
      <c r="M674" s="11"/>
      <c r="N674" s="11"/>
      <c r="O674" s="11"/>
      <c r="P674" s="11"/>
      <c r="Q674" s="74"/>
      <c r="R674" s="74"/>
    </row>
    <row r="675">
      <c r="A675" s="82"/>
      <c r="B675" s="82"/>
      <c r="C675" s="83"/>
      <c r="D675" s="82"/>
      <c r="E675" s="83"/>
      <c r="F675" s="74"/>
      <c r="G675" s="74"/>
      <c r="H675" s="74"/>
      <c r="I675" s="11"/>
      <c r="J675" s="11"/>
      <c r="K675" s="11"/>
      <c r="L675" s="11"/>
      <c r="M675" s="11"/>
      <c r="N675" s="11"/>
      <c r="O675" s="11"/>
      <c r="P675" s="11"/>
      <c r="Q675" s="74"/>
      <c r="R675" s="74"/>
    </row>
    <row r="676">
      <c r="A676" s="82"/>
      <c r="B676" s="82"/>
      <c r="C676" s="83"/>
      <c r="D676" s="82"/>
      <c r="E676" s="83"/>
      <c r="F676" s="74"/>
      <c r="G676" s="74"/>
      <c r="H676" s="74"/>
      <c r="I676" s="11"/>
      <c r="J676" s="11"/>
      <c r="K676" s="11"/>
      <c r="L676" s="11"/>
      <c r="M676" s="11"/>
      <c r="N676" s="11"/>
      <c r="O676" s="11"/>
      <c r="P676" s="11"/>
      <c r="Q676" s="74"/>
      <c r="R676" s="74"/>
    </row>
    <row r="677">
      <c r="A677" s="82"/>
      <c r="B677" s="82"/>
      <c r="C677" s="83"/>
      <c r="D677" s="82"/>
      <c r="E677" s="83"/>
      <c r="F677" s="74"/>
      <c r="G677" s="74"/>
      <c r="H677" s="74"/>
      <c r="I677" s="11"/>
      <c r="J677" s="11"/>
      <c r="K677" s="11"/>
      <c r="L677" s="11"/>
      <c r="M677" s="11"/>
      <c r="N677" s="11"/>
      <c r="O677" s="11"/>
      <c r="P677" s="11"/>
      <c r="Q677" s="74"/>
      <c r="R677" s="74"/>
    </row>
    <row r="678">
      <c r="A678" s="82"/>
      <c r="B678" s="82"/>
      <c r="C678" s="83"/>
      <c r="D678" s="82"/>
      <c r="E678" s="83"/>
      <c r="F678" s="74"/>
      <c r="G678" s="74"/>
      <c r="H678" s="74"/>
      <c r="I678" s="11"/>
      <c r="J678" s="11"/>
      <c r="K678" s="11"/>
      <c r="L678" s="11"/>
      <c r="M678" s="11"/>
      <c r="N678" s="11"/>
      <c r="O678" s="11"/>
      <c r="P678" s="11"/>
      <c r="Q678" s="74"/>
      <c r="R678" s="74"/>
    </row>
    <row r="679">
      <c r="A679" s="82"/>
      <c r="B679" s="82"/>
      <c r="C679" s="83"/>
      <c r="D679" s="82"/>
      <c r="E679" s="83"/>
      <c r="F679" s="74"/>
      <c r="G679" s="74"/>
      <c r="H679" s="74"/>
      <c r="I679" s="11"/>
      <c r="J679" s="11"/>
      <c r="K679" s="11"/>
      <c r="L679" s="11"/>
      <c r="M679" s="11"/>
      <c r="N679" s="11"/>
      <c r="O679" s="11"/>
      <c r="P679" s="11"/>
      <c r="Q679" s="74"/>
      <c r="R679" s="74"/>
    </row>
    <row r="680">
      <c r="A680" s="82"/>
      <c r="B680" s="82"/>
      <c r="C680" s="83"/>
      <c r="D680" s="82"/>
      <c r="E680" s="83"/>
      <c r="F680" s="74"/>
      <c r="G680" s="74"/>
      <c r="H680" s="74"/>
      <c r="I680" s="11"/>
      <c r="J680" s="11"/>
      <c r="K680" s="11"/>
      <c r="L680" s="11"/>
      <c r="M680" s="11"/>
      <c r="N680" s="11"/>
      <c r="O680" s="11"/>
      <c r="P680" s="11"/>
      <c r="Q680" s="74"/>
      <c r="R680" s="74"/>
    </row>
    <row r="681">
      <c r="A681" s="82"/>
      <c r="B681" s="82"/>
      <c r="C681" s="83"/>
      <c r="D681" s="82"/>
      <c r="E681" s="83"/>
      <c r="F681" s="74"/>
      <c r="G681" s="74"/>
      <c r="H681" s="74"/>
      <c r="I681" s="11"/>
      <c r="J681" s="11"/>
      <c r="K681" s="11"/>
      <c r="L681" s="11"/>
      <c r="M681" s="11"/>
      <c r="N681" s="11"/>
      <c r="O681" s="11"/>
      <c r="P681" s="11"/>
      <c r="Q681" s="74"/>
      <c r="R681" s="74"/>
    </row>
    <row r="682">
      <c r="A682" s="82"/>
      <c r="B682" s="82"/>
      <c r="C682" s="83"/>
      <c r="D682" s="82"/>
      <c r="E682" s="83"/>
      <c r="F682" s="74"/>
      <c r="G682" s="74"/>
      <c r="H682" s="74"/>
      <c r="I682" s="11"/>
      <c r="J682" s="11"/>
      <c r="K682" s="11"/>
      <c r="L682" s="11"/>
      <c r="M682" s="11"/>
      <c r="N682" s="11"/>
      <c r="O682" s="11"/>
      <c r="P682" s="11"/>
      <c r="Q682" s="74"/>
      <c r="R682" s="74"/>
    </row>
    <row r="683">
      <c r="A683" s="82"/>
      <c r="B683" s="82"/>
      <c r="C683" s="83"/>
      <c r="D683" s="82"/>
      <c r="E683" s="83"/>
      <c r="F683" s="74"/>
      <c r="G683" s="74"/>
      <c r="H683" s="74"/>
      <c r="I683" s="11"/>
      <c r="J683" s="11"/>
      <c r="K683" s="11"/>
      <c r="L683" s="11"/>
      <c r="M683" s="11"/>
      <c r="N683" s="11"/>
      <c r="O683" s="11"/>
      <c r="P683" s="11"/>
      <c r="Q683" s="74"/>
      <c r="R683" s="74"/>
    </row>
    <row r="684">
      <c r="A684" s="82"/>
      <c r="B684" s="82"/>
      <c r="C684" s="83"/>
      <c r="D684" s="82"/>
      <c r="E684" s="83"/>
      <c r="F684" s="74"/>
      <c r="G684" s="74"/>
      <c r="H684" s="74"/>
      <c r="I684" s="11"/>
      <c r="J684" s="11"/>
      <c r="K684" s="11"/>
      <c r="L684" s="11"/>
      <c r="M684" s="11"/>
      <c r="N684" s="11"/>
      <c r="O684" s="11"/>
      <c r="P684" s="11"/>
      <c r="Q684" s="74"/>
      <c r="R684" s="74"/>
    </row>
    <row r="685">
      <c r="A685" s="82"/>
      <c r="B685" s="82"/>
      <c r="C685" s="83"/>
      <c r="D685" s="82"/>
      <c r="E685" s="83"/>
      <c r="F685" s="74"/>
      <c r="G685" s="74"/>
      <c r="H685" s="74"/>
      <c r="I685" s="11"/>
      <c r="J685" s="11"/>
      <c r="K685" s="11"/>
      <c r="L685" s="11"/>
      <c r="M685" s="11"/>
      <c r="N685" s="11"/>
      <c r="O685" s="11"/>
      <c r="P685" s="11"/>
      <c r="Q685" s="74"/>
      <c r="R685" s="74"/>
    </row>
    <row r="686">
      <c r="A686" s="82"/>
      <c r="B686" s="82"/>
      <c r="C686" s="83"/>
      <c r="D686" s="82"/>
      <c r="E686" s="83"/>
      <c r="F686" s="74"/>
      <c r="G686" s="74"/>
      <c r="H686" s="74"/>
      <c r="I686" s="11"/>
      <c r="J686" s="11"/>
      <c r="K686" s="11"/>
      <c r="L686" s="11"/>
      <c r="M686" s="11"/>
      <c r="N686" s="11"/>
      <c r="O686" s="11"/>
      <c r="P686" s="11"/>
      <c r="Q686" s="74"/>
      <c r="R686" s="74"/>
    </row>
    <row r="687">
      <c r="A687" s="82"/>
      <c r="B687" s="82"/>
      <c r="C687" s="83"/>
      <c r="D687" s="82"/>
      <c r="E687" s="83"/>
      <c r="F687" s="74"/>
      <c r="G687" s="74"/>
      <c r="H687" s="74"/>
      <c r="I687" s="11"/>
      <c r="J687" s="11"/>
      <c r="K687" s="11"/>
      <c r="L687" s="11"/>
      <c r="M687" s="11"/>
      <c r="N687" s="11"/>
      <c r="O687" s="11"/>
      <c r="P687" s="11"/>
      <c r="Q687" s="74"/>
      <c r="R687" s="74"/>
    </row>
    <row r="688">
      <c r="A688" s="82"/>
      <c r="B688" s="82"/>
      <c r="C688" s="83"/>
      <c r="D688" s="82"/>
      <c r="E688" s="83"/>
      <c r="F688" s="74"/>
      <c r="G688" s="74"/>
      <c r="H688" s="74"/>
      <c r="I688" s="11"/>
      <c r="J688" s="11"/>
      <c r="K688" s="11"/>
      <c r="L688" s="11"/>
      <c r="M688" s="11"/>
      <c r="N688" s="11"/>
      <c r="O688" s="11"/>
      <c r="P688" s="11"/>
      <c r="Q688" s="74"/>
      <c r="R688" s="74"/>
    </row>
    <row r="689">
      <c r="A689" s="82"/>
      <c r="B689" s="82"/>
      <c r="C689" s="83"/>
      <c r="D689" s="82"/>
      <c r="E689" s="83"/>
      <c r="F689" s="74"/>
      <c r="G689" s="74"/>
      <c r="H689" s="74"/>
      <c r="I689" s="11"/>
      <c r="J689" s="11"/>
      <c r="K689" s="11"/>
      <c r="L689" s="11"/>
      <c r="M689" s="11"/>
      <c r="N689" s="11"/>
      <c r="O689" s="11"/>
      <c r="P689" s="11"/>
      <c r="Q689" s="74"/>
      <c r="R689" s="74"/>
    </row>
    <row r="690">
      <c r="A690" s="82"/>
      <c r="B690" s="82"/>
      <c r="C690" s="83"/>
      <c r="D690" s="82"/>
      <c r="E690" s="83"/>
      <c r="F690" s="74"/>
      <c r="G690" s="74"/>
      <c r="H690" s="74"/>
      <c r="I690" s="11"/>
      <c r="J690" s="11"/>
      <c r="K690" s="11"/>
      <c r="L690" s="11"/>
      <c r="M690" s="11"/>
      <c r="N690" s="11"/>
      <c r="O690" s="11"/>
      <c r="P690" s="11"/>
      <c r="Q690" s="74"/>
      <c r="R690" s="74"/>
    </row>
    <row r="691">
      <c r="A691" s="82"/>
      <c r="B691" s="82"/>
      <c r="C691" s="83"/>
      <c r="D691" s="82"/>
      <c r="E691" s="83"/>
      <c r="F691" s="74"/>
      <c r="G691" s="74"/>
      <c r="H691" s="74"/>
      <c r="I691" s="11"/>
      <c r="J691" s="11"/>
      <c r="K691" s="11"/>
      <c r="L691" s="11"/>
      <c r="M691" s="11"/>
      <c r="N691" s="11"/>
      <c r="O691" s="11"/>
      <c r="P691" s="11"/>
      <c r="Q691" s="74"/>
      <c r="R691" s="74"/>
    </row>
    <row r="692">
      <c r="A692" s="82"/>
      <c r="B692" s="82"/>
      <c r="C692" s="83"/>
      <c r="D692" s="82"/>
      <c r="E692" s="83"/>
      <c r="F692" s="74"/>
      <c r="G692" s="74"/>
      <c r="H692" s="74"/>
      <c r="I692" s="11"/>
      <c r="J692" s="11"/>
      <c r="K692" s="11"/>
      <c r="L692" s="11"/>
      <c r="M692" s="11"/>
      <c r="N692" s="11"/>
      <c r="O692" s="11"/>
      <c r="P692" s="11"/>
      <c r="Q692" s="74"/>
      <c r="R692" s="74"/>
    </row>
    <row r="693">
      <c r="A693" s="82"/>
      <c r="B693" s="82"/>
      <c r="C693" s="83"/>
      <c r="D693" s="82"/>
      <c r="E693" s="83"/>
      <c r="F693" s="74"/>
      <c r="G693" s="74"/>
      <c r="H693" s="74"/>
      <c r="I693" s="11"/>
      <c r="J693" s="11"/>
      <c r="K693" s="11"/>
      <c r="L693" s="11"/>
      <c r="M693" s="11"/>
      <c r="N693" s="11"/>
      <c r="O693" s="11"/>
      <c r="P693" s="11"/>
      <c r="Q693" s="74"/>
      <c r="R693" s="74"/>
    </row>
    <row r="694">
      <c r="A694" s="82"/>
      <c r="B694" s="82"/>
      <c r="C694" s="83"/>
      <c r="D694" s="82"/>
      <c r="E694" s="83"/>
      <c r="F694" s="74"/>
      <c r="G694" s="74"/>
      <c r="H694" s="74"/>
      <c r="I694" s="11"/>
      <c r="J694" s="11"/>
      <c r="K694" s="11"/>
      <c r="L694" s="11"/>
      <c r="M694" s="11"/>
      <c r="N694" s="11"/>
      <c r="O694" s="11"/>
      <c r="P694" s="11"/>
      <c r="Q694" s="74"/>
      <c r="R694" s="74"/>
    </row>
    <row r="695">
      <c r="A695" s="82"/>
      <c r="B695" s="82"/>
      <c r="C695" s="83"/>
      <c r="D695" s="82"/>
      <c r="E695" s="83"/>
      <c r="F695" s="74"/>
      <c r="G695" s="74"/>
      <c r="H695" s="74"/>
      <c r="I695" s="11"/>
      <c r="J695" s="11"/>
      <c r="K695" s="11"/>
      <c r="L695" s="11"/>
      <c r="M695" s="11"/>
      <c r="N695" s="11"/>
      <c r="O695" s="11"/>
      <c r="P695" s="11"/>
      <c r="Q695" s="74"/>
      <c r="R695" s="74"/>
    </row>
    <row r="696">
      <c r="A696" s="82"/>
      <c r="B696" s="82"/>
      <c r="C696" s="83"/>
      <c r="D696" s="82"/>
      <c r="E696" s="83"/>
      <c r="F696" s="74"/>
      <c r="G696" s="74"/>
      <c r="H696" s="74"/>
      <c r="I696" s="11"/>
      <c r="J696" s="11"/>
      <c r="K696" s="11"/>
      <c r="L696" s="11"/>
      <c r="M696" s="11"/>
      <c r="N696" s="11"/>
      <c r="O696" s="11"/>
      <c r="P696" s="11"/>
      <c r="Q696" s="74"/>
      <c r="R696" s="74"/>
    </row>
    <row r="697">
      <c r="A697" s="82"/>
      <c r="B697" s="82"/>
      <c r="C697" s="83"/>
      <c r="D697" s="82"/>
      <c r="E697" s="83"/>
      <c r="F697" s="74"/>
      <c r="G697" s="74"/>
      <c r="H697" s="74"/>
      <c r="I697" s="11"/>
      <c r="J697" s="11"/>
      <c r="K697" s="11"/>
      <c r="L697" s="11"/>
      <c r="M697" s="11"/>
      <c r="N697" s="11"/>
      <c r="O697" s="11"/>
      <c r="P697" s="11"/>
      <c r="Q697" s="74"/>
      <c r="R697" s="74"/>
    </row>
    <row r="698">
      <c r="A698" s="82"/>
      <c r="B698" s="82"/>
      <c r="C698" s="83"/>
      <c r="D698" s="82"/>
      <c r="E698" s="83"/>
      <c r="F698" s="74"/>
      <c r="G698" s="74"/>
      <c r="H698" s="74"/>
      <c r="I698" s="11"/>
      <c r="J698" s="11"/>
      <c r="K698" s="11"/>
      <c r="L698" s="11"/>
      <c r="M698" s="11"/>
      <c r="N698" s="11"/>
      <c r="O698" s="11"/>
      <c r="P698" s="11"/>
      <c r="Q698" s="74"/>
      <c r="R698" s="74"/>
    </row>
    <row r="699">
      <c r="A699" s="82"/>
      <c r="B699" s="82"/>
      <c r="C699" s="83"/>
      <c r="D699" s="82"/>
      <c r="E699" s="83"/>
      <c r="F699" s="74"/>
      <c r="G699" s="74"/>
      <c r="H699" s="74"/>
      <c r="I699" s="11"/>
      <c r="J699" s="11"/>
      <c r="K699" s="11"/>
      <c r="L699" s="11"/>
      <c r="M699" s="11"/>
      <c r="N699" s="11"/>
      <c r="O699" s="11"/>
      <c r="P699" s="11"/>
      <c r="Q699" s="74"/>
      <c r="R699" s="74"/>
    </row>
    <row r="700">
      <c r="A700" s="82"/>
      <c r="B700" s="82"/>
      <c r="C700" s="83"/>
      <c r="D700" s="82"/>
      <c r="E700" s="83"/>
      <c r="F700" s="74"/>
      <c r="G700" s="74"/>
      <c r="H700" s="74"/>
      <c r="I700" s="11"/>
      <c r="J700" s="11"/>
      <c r="K700" s="11"/>
      <c r="L700" s="11"/>
      <c r="M700" s="11"/>
      <c r="N700" s="11"/>
      <c r="O700" s="11"/>
      <c r="P700" s="11"/>
      <c r="Q700" s="74"/>
      <c r="R700" s="74"/>
    </row>
    <row r="701">
      <c r="A701" s="82"/>
      <c r="B701" s="82"/>
      <c r="C701" s="83"/>
      <c r="D701" s="82"/>
      <c r="E701" s="83"/>
      <c r="F701" s="74"/>
      <c r="G701" s="74"/>
      <c r="H701" s="74"/>
      <c r="I701" s="11"/>
      <c r="J701" s="11"/>
      <c r="K701" s="11"/>
      <c r="L701" s="11"/>
      <c r="M701" s="11"/>
      <c r="N701" s="11"/>
      <c r="O701" s="11"/>
      <c r="P701" s="11"/>
      <c r="Q701" s="74"/>
      <c r="R701" s="74"/>
    </row>
    <row r="702">
      <c r="A702" s="82"/>
      <c r="B702" s="82"/>
      <c r="C702" s="83"/>
      <c r="D702" s="82"/>
      <c r="E702" s="83"/>
      <c r="F702" s="74"/>
      <c r="G702" s="74"/>
      <c r="H702" s="74"/>
      <c r="I702" s="11"/>
      <c r="J702" s="11"/>
      <c r="K702" s="11"/>
      <c r="L702" s="11"/>
      <c r="M702" s="11"/>
      <c r="N702" s="11"/>
      <c r="O702" s="11"/>
      <c r="P702" s="11"/>
      <c r="Q702" s="74"/>
      <c r="R702" s="74"/>
    </row>
    <row r="703">
      <c r="A703" s="82"/>
      <c r="B703" s="82"/>
      <c r="C703" s="83"/>
      <c r="D703" s="82"/>
      <c r="E703" s="83"/>
      <c r="F703" s="74"/>
      <c r="G703" s="74"/>
      <c r="H703" s="74"/>
      <c r="I703" s="11"/>
      <c r="J703" s="11"/>
      <c r="K703" s="11"/>
      <c r="L703" s="11"/>
      <c r="M703" s="11"/>
      <c r="N703" s="11"/>
      <c r="O703" s="11"/>
      <c r="P703" s="11"/>
      <c r="Q703" s="74"/>
      <c r="R703" s="74"/>
    </row>
    <row r="704">
      <c r="A704" s="82"/>
      <c r="B704" s="82"/>
      <c r="C704" s="83"/>
      <c r="D704" s="82"/>
      <c r="E704" s="83"/>
      <c r="F704" s="74"/>
      <c r="G704" s="74"/>
      <c r="H704" s="74"/>
      <c r="I704" s="11"/>
      <c r="J704" s="11"/>
      <c r="K704" s="11"/>
      <c r="L704" s="11"/>
      <c r="M704" s="11"/>
      <c r="N704" s="11"/>
      <c r="O704" s="11"/>
      <c r="P704" s="11"/>
      <c r="Q704" s="74"/>
      <c r="R704" s="74"/>
    </row>
    <row r="705">
      <c r="A705" s="82"/>
      <c r="B705" s="82"/>
      <c r="C705" s="83"/>
      <c r="D705" s="82"/>
      <c r="E705" s="83"/>
      <c r="F705" s="74"/>
      <c r="G705" s="74"/>
      <c r="H705" s="74"/>
      <c r="I705" s="11"/>
      <c r="J705" s="11"/>
      <c r="K705" s="11"/>
      <c r="L705" s="11"/>
      <c r="M705" s="11"/>
      <c r="N705" s="11"/>
      <c r="O705" s="11"/>
      <c r="P705" s="11"/>
      <c r="Q705" s="74"/>
      <c r="R705" s="74"/>
    </row>
    <row r="706">
      <c r="A706" s="82"/>
      <c r="B706" s="82"/>
      <c r="C706" s="83"/>
      <c r="D706" s="82"/>
      <c r="E706" s="83"/>
      <c r="F706" s="74"/>
      <c r="G706" s="74"/>
      <c r="H706" s="74"/>
      <c r="I706" s="11"/>
      <c r="J706" s="11"/>
      <c r="K706" s="11"/>
      <c r="L706" s="11"/>
      <c r="M706" s="11"/>
      <c r="N706" s="11"/>
      <c r="O706" s="11"/>
      <c r="P706" s="11"/>
      <c r="Q706" s="74"/>
      <c r="R706" s="74"/>
    </row>
    <row r="707">
      <c r="A707" s="82"/>
      <c r="B707" s="82"/>
      <c r="C707" s="83"/>
      <c r="D707" s="82"/>
      <c r="E707" s="83"/>
      <c r="F707" s="74"/>
      <c r="G707" s="74"/>
      <c r="H707" s="74"/>
      <c r="I707" s="11"/>
      <c r="J707" s="11"/>
      <c r="K707" s="11"/>
      <c r="L707" s="11"/>
      <c r="M707" s="11"/>
      <c r="N707" s="11"/>
      <c r="O707" s="11"/>
      <c r="P707" s="11"/>
      <c r="Q707" s="74"/>
      <c r="R707" s="74"/>
    </row>
    <row r="708">
      <c r="A708" s="82"/>
      <c r="B708" s="82"/>
      <c r="C708" s="83"/>
      <c r="D708" s="82"/>
      <c r="E708" s="83"/>
      <c r="F708" s="74"/>
      <c r="G708" s="74"/>
      <c r="H708" s="74"/>
      <c r="I708" s="11"/>
      <c r="J708" s="11"/>
      <c r="K708" s="11"/>
      <c r="L708" s="11"/>
      <c r="M708" s="11"/>
      <c r="N708" s="11"/>
      <c r="O708" s="11"/>
      <c r="P708" s="11"/>
      <c r="Q708" s="74"/>
      <c r="R708" s="74"/>
    </row>
    <row r="709">
      <c r="A709" s="82"/>
      <c r="B709" s="82"/>
      <c r="C709" s="83"/>
      <c r="D709" s="82"/>
      <c r="E709" s="83"/>
      <c r="F709" s="74"/>
      <c r="G709" s="74"/>
      <c r="H709" s="74"/>
      <c r="I709" s="11"/>
      <c r="J709" s="11"/>
      <c r="K709" s="11"/>
      <c r="L709" s="11"/>
      <c r="M709" s="11"/>
      <c r="N709" s="11"/>
      <c r="O709" s="11"/>
      <c r="P709" s="11"/>
      <c r="Q709" s="74"/>
      <c r="R709" s="74"/>
    </row>
    <row r="710">
      <c r="A710" s="82"/>
      <c r="B710" s="82"/>
      <c r="C710" s="83"/>
      <c r="D710" s="82"/>
      <c r="E710" s="83"/>
      <c r="F710" s="74"/>
      <c r="G710" s="74"/>
      <c r="H710" s="74"/>
      <c r="I710" s="11"/>
      <c r="J710" s="11"/>
      <c r="K710" s="11"/>
      <c r="L710" s="11"/>
      <c r="M710" s="11"/>
      <c r="N710" s="11"/>
      <c r="O710" s="11"/>
      <c r="P710" s="11"/>
      <c r="Q710" s="74"/>
      <c r="R710" s="74"/>
    </row>
    <row r="711">
      <c r="A711" s="82"/>
      <c r="B711" s="82"/>
      <c r="C711" s="83"/>
      <c r="D711" s="82"/>
      <c r="E711" s="83"/>
      <c r="F711" s="74"/>
      <c r="G711" s="74"/>
      <c r="H711" s="74"/>
      <c r="I711" s="11"/>
      <c r="J711" s="11"/>
      <c r="K711" s="11"/>
      <c r="L711" s="11"/>
      <c r="M711" s="11"/>
      <c r="N711" s="11"/>
      <c r="O711" s="11"/>
      <c r="P711" s="11"/>
      <c r="Q711" s="74"/>
      <c r="R711" s="74"/>
    </row>
    <row r="712">
      <c r="A712" s="82"/>
      <c r="B712" s="82"/>
      <c r="C712" s="83"/>
      <c r="D712" s="82"/>
      <c r="E712" s="83"/>
      <c r="F712" s="74"/>
      <c r="G712" s="74"/>
      <c r="H712" s="74"/>
      <c r="I712" s="11"/>
      <c r="J712" s="11"/>
      <c r="K712" s="11"/>
      <c r="L712" s="11"/>
      <c r="M712" s="11"/>
      <c r="N712" s="11"/>
      <c r="O712" s="11"/>
      <c r="P712" s="11"/>
      <c r="Q712" s="74"/>
      <c r="R712" s="74"/>
    </row>
    <row r="713">
      <c r="A713" s="82"/>
      <c r="B713" s="82"/>
      <c r="C713" s="83"/>
      <c r="D713" s="82"/>
      <c r="E713" s="83"/>
      <c r="F713" s="74"/>
      <c r="G713" s="74"/>
      <c r="H713" s="74"/>
      <c r="I713" s="11"/>
      <c r="J713" s="11"/>
      <c r="K713" s="11"/>
      <c r="L713" s="11"/>
      <c r="M713" s="11"/>
      <c r="N713" s="11"/>
      <c r="O713" s="11"/>
      <c r="P713" s="11"/>
      <c r="Q713" s="74"/>
      <c r="R713" s="74"/>
    </row>
    <row r="714">
      <c r="A714" s="82"/>
      <c r="B714" s="82"/>
      <c r="C714" s="83"/>
      <c r="D714" s="82"/>
      <c r="E714" s="83"/>
      <c r="F714" s="74"/>
      <c r="G714" s="74"/>
      <c r="H714" s="74"/>
      <c r="I714" s="11"/>
      <c r="J714" s="11"/>
      <c r="K714" s="11"/>
      <c r="L714" s="11"/>
      <c r="M714" s="11"/>
      <c r="N714" s="11"/>
      <c r="O714" s="11"/>
      <c r="P714" s="11"/>
      <c r="Q714" s="74"/>
      <c r="R714" s="74"/>
    </row>
    <row r="715">
      <c r="A715" s="82"/>
      <c r="B715" s="82"/>
      <c r="C715" s="83"/>
      <c r="D715" s="82"/>
      <c r="E715" s="83"/>
      <c r="F715" s="74"/>
      <c r="G715" s="74"/>
      <c r="H715" s="74"/>
      <c r="I715" s="11"/>
      <c r="J715" s="11"/>
      <c r="K715" s="11"/>
      <c r="L715" s="11"/>
      <c r="M715" s="11"/>
      <c r="N715" s="11"/>
      <c r="O715" s="11"/>
      <c r="P715" s="11"/>
      <c r="Q715" s="74"/>
      <c r="R715" s="74"/>
    </row>
    <row r="716">
      <c r="A716" s="82"/>
      <c r="B716" s="82"/>
      <c r="C716" s="83"/>
      <c r="D716" s="82"/>
      <c r="E716" s="83"/>
      <c r="F716" s="74"/>
      <c r="G716" s="74"/>
      <c r="H716" s="74"/>
      <c r="I716" s="11"/>
      <c r="J716" s="11"/>
      <c r="K716" s="11"/>
      <c r="L716" s="11"/>
      <c r="M716" s="11"/>
      <c r="N716" s="11"/>
      <c r="O716" s="11"/>
      <c r="P716" s="11"/>
      <c r="Q716" s="74"/>
      <c r="R716" s="74"/>
    </row>
    <row r="717">
      <c r="A717" s="82"/>
      <c r="B717" s="82"/>
      <c r="C717" s="83"/>
      <c r="D717" s="82"/>
      <c r="E717" s="83"/>
      <c r="F717" s="74"/>
      <c r="G717" s="74"/>
      <c r="H717" s="74"/>
      <c r="I717" s="11"/>
      <c r="J717" s="11"/>
      <c r="K717" s="11"/>
      <c r="L717" s="11"/>
      <c r="M717" s="11"/>
      <c r="N717" s="11"/>
      <c r="O717" s="11"/>
      <c r="P717" s="11"/>
      <c r="Q717" s="74"/>
      <c r="R717" s="74"/>
    </row>
    <row r="718">
      <c r="A718" s="82"/>
      <c r="B718" s="82"/>
      <c r="C718" s="83"/>
      <c r="D718" s="82"/>
      <c r="E718" s="83"/>
      <c r="F718" s="74"/>
      <c r="G718" s="74"/>
      <c r="H718" s="74"/>
      <c r="I718" s="11"/>
      <c r="J718" s="11"/>
      <c r="K718" s="11"/>
      <c r="L718" s="11"/>
      <c r="M718" s="11"/>
      <c r="N718" s="11"/>
      <c r="O718" s="11"/>
      <c r="P718" s="11"/>
      <c r="Q718" s="74"/>
      <c r="R718" s="74"/>
    </row>
    <row r="719">
      <c r="A719" s="82"/>
      <c r="B719" s="82"/>
      <c r="C719" s="83"/>
      <c r="D719" s="82"/>
      <c r="E719" s="83"/>
      <c r="F719" s="74"/>
      <c r="G719" s="74"/>
      <c r="H719" s="74"/>
      <c r="I719" s="11"/>
      <c r="J719" s="11"/>
      <c r="K719" s="11"/>
      <c r="L719" s="11"/>
      <c r="M719" s="11"/>
      <c r="N719" s="11"/>
      <c r="O719" s="11"/>
      <c r="P719" s="11"/>
      <c r="Q719" s="74"/>
      <c r="R719" s="74"/>
    </row>
    <row r="720">
      <c r="A720" s="82"/>
      <c r="B720" s="82"/>
      <c r="C720" s="83"/>
      <c r="D720" s="82"/>
      <c r="E720" s="83"/>
      <c r="F720" s="74"/>
      <c r="G720" s="74"/>
      <c r="H720" s="74"/>
      <c r="I720" s="11"/>
      <c r="J720" s="11"/>
      <c r="K720" s="11"/>
      <c r="L720" s="11"/>
      <c r="M720" s="11"/>
      <c r="N720" s="11"/>
      <c r="O720" s="11"/>
      <c r="P720" s="11"/>
      <c r="Q720" s="74"/>
      <c r="R720" s="74"/>
    </row>
    <row r="721">
      <c r="A721" s="82"/>
      <c r="B721" s="82"/>
      <c r="C721" s="83"/>
      <c r="D721" s="82"/>
      <c r="E721" s="83"/>
      <c r="F721" s="74"/>
      <c r="G721" s="74"/>
      <c r="H721" s="74"/>
      <c r="I721" s="11"/>
      <c r="J721" s="11"/>
      <c r="K721" s="11"/>
      <c r="L721" s="11"/>
      <c r="M721" s="11"/>
      <c r="N721" s="11"/>
      <c r="O721" s="11"/>
      <c r="P721" s="11"/>
      <c r="Q721" s="74"/>
      <c r="R721" s="74"/>
    </row>
    <row r="722">
      <c r="A722" s="82"/>
      <c r="B722" s="82"/>
      <c r="C722" s="83"/>
      <c r="D722" s="82"/>
      <c r="E722" s="83"/>
      <c r="F722" s="74"/>
      <c r="G722" s="74"/>
      <c r="H722" s="74"/>
      <c r="I722" s="11"/>
      <c r="J722" s="11"/>
      <c r="K722" s="11"/>
      <c r="L722" s="11"/>
      <c r="M722" s="11"/>
      <c r="N722" s="11"/>
      <c r="O722" s="11"/>
      <c r="P722" s="11"/>
      <c r="Q722" s="74"/>
      <c r="R722" s="74"/>
    </row>
    <row r="723">
      <c r="A723" s="82"/>
      <c r="B723" s="82"/>
      <c r="C723" s="83"/>
      <c r="D723" s="82"/>
      <c r="E723" s="83"/>
      <c r="F723" s="74"/>
      <c r="G723" s="74"/>
      <c r="H723" s="74"/>
      <c r="I723" s="11"/>
      <c r="J723" s="11"/>
      <c r="K723" s="11"/>
      <c r="L723" s="11"/>
      <c r="M723" s="11"/>
      <c r="N723" s="11"/>
      <c r="O723" s="11"/>
      <c r="P723" s="11"/>
      <c r="Q723" s="74"/>
      <c r="R723" s="74"/>
    </row>
    <row r="724">
      <c r="A724" s="82"/>
      <c r="B724" s="82"/>
      <c r="C724" s="83"/>
      <c r="D724" s="82"/>
      <c r="E724" s="83"/>
      <c r="F724" s="74"/>
      <c r="G724" s="74"/>
      <c r="H724" s="74"/>
      <c r="I724" s="11"/>
      <c r="J724" s="11"/>
      <c r="K724" s="11"/>
      <c r="L724" s="11"/>
      <c r="M724" s="11"/>
      <c r="N724" s="11"/>
      <c r="O724" s="11"/>
      <c r="P724" s="11"/>
      <c r="Q724" s="74"/>
      <c r="R724" s="74"/>
    </row>
    <row r="725">
      <c r="A725" s="82"/>
      <c r="B725" s="82"/>
      <c r="C725" s="83"/>
      <c r="D725" s="82"/>
      <c r="E725" s="83"/>
      <c r="F725" s="74"/>
      <c r="G725" s="74"/>
      <c r="H725" s="74"/>
      <c r="I725" s="11"/>
      <c r="J725" s="11"/>
      <c r="K725" s="11"/>
      <c r="L725" s="11"/>
      <c r="M725" s="11"/>
      <c r="N725" s="11"/>
      <c r="O725" s="11"/>
      <c r="P725" s="11"/>
      <c r="Q725" s="74"/>
      <c r="R725" s="74"/>
    </row>
    <row r="726">
      <c r="A726" s="82"/>
      <c r="B726" s="82"/>
      <c r="C726" s="83"/>
      <c r="D726" s="82"/>
      <c r="E726" s="83"/>
      <c r="F726" s="74"/>
      <c r="G726" s="74"/>
      <c r="H726" s="74"/>
      <c r="I726" s="11"/>
      <c r="J726" s="11"/>
      <c r="K726" s="11"/>
      <c r="L726" s="11"/>
      <c r="M726" s="11"/>
      <c r="N726" s="11"/>
      <c r="O726" s="11"/>
      <c r="P726" s="11"/>
      <c r="Q726" s="74"/>
      <c r="R726" s="74"/>
    </row>
    <row r="727">
      <c r="A727" s="82"/>
      <c r="B727" s="82"/>
      <c r="C727" s="83"/>
      <c r="D727" s="82"/>
      <c r="E727" s="83"/>
      <c r="F727" s="74"/>
      <c r="G727" s="74"/>
      <c r="H727" s="74"/>
      <c r="I727" s="11"/>
      <c r="J727" s="11"/>
      <c r="K727" s="11"/>
      <c r="L727" s="11"/>
      <c r="M727" s="11"/>
      <c r="N727" s="11"/>
      <c r="O727" s="11"/>
      <c r="P727" s="11"/>
      <c r="Q727" s="74"/>
      <c r="R727" s="74"/>
    </row>
    <row r="728">
      <c r="A728" s="82"/>
      <c r="B728" s="82"/>
      <c r="C728" s="83"/>
      <c r="D728" s="82"/>
      <c r="E728" s="83"/>
      <c r="F728" s="74"/>
      <c r="G728" s="74"/>
      <c r="H728" s="74"/>
      <c r="I728" s="11"/>
      <c r="J728" s="11"/>
      <c r="K728" s="11"/>
      <c r="L728" s="11"/>
      <c r="M728" s="11"/>
      <c r="N728" s="11"/>
      <c r="O728" s="11"/>
      <c r="P728" s="11"/>
      <c r="Q728" s="74"/>
      <c r="R728" s="74"/>
    </row>
    <row r="729">
      <c r="A729" s="82"/>
      <c r="B729" s="82"/>
      <c r="C729" s="83"/>
      <c r="D729" s="82"/>
      <c r="E729" s="83"/>
      <c r="F729" s="74"/>
      <c r="G729" s="74"/>
      <c r="H729" s="74"/>
      <c r="I729" s="11"/>
      <c r="J729" s="11"/>
      <c r="K729" s="11"/>
      <c r="L729" s="11"/>
      <c r="M729" s="11"/>
      <c r="N729" s="11"/>
      <c r="O729" s="11"/>
      <c r="P729" s="11"/>
      <c r="Q729" s="74"/>
      <c r="R729" s="74"/>
    </row>
    <row r="730">
      <c r="A730" s="82"/>
      <c r="B730" s="82"/>
      <c r="C730" s="83"/>
      <c r="D730" s="82"/>
      <c r="E730" s="83"/>
      <c r="F730" s="74"/>
      <c r="G730" s="74"/>
      <c r="H730" s="74"/>
      <c r="I730" s="11"/>
      <c r="J730" s="11"/>
      <c r="K730" s="11"/>
      <c r="L730" s="11"/>
      <c r="M730" s="11"/>
      <c r="N730" s="11"/>
      <c r="O730" s="11"/>
      <c r="P730" s="11"/>
      <c r="Q730" s="74"/>
      <c r="R730" s="74"/>
    </row>
    <row r="731">
      <c r="A731" s="82"/>
      <c r="B731" s="82"/>
      <c r="C731" s="83"/>
      <c r="D731" s="82"/>
      <c r="E731" s="83"/>
      <c r="F731" s="74"/>
      <c r="G731" s="74"/>
      <c r="H731" s="74"/>
      <c r="I731" s="11"/>
      <c r="J731" s="11"/>
      <c r="K731" s="11"/>
      <c r="L731" s="11"/>
      <c r="M731" s="11"/>
      <c r="N731" s="11"/>
      <c r="O731" s="11"/>
      <c r="P731" s="11"/>
      <c r="Q731" s="74"/>
      <c r="R731" s="74"/>
    </row>
    <row r="732">
      <c r="A732" s="82"/>
      <c r="B732" s="82"/>
      <c r="C732" s="83"/>
      <c r="D732" s="82"/>
      <c r="E732" s="83"/>
      <c r="F732" s="74"/>
      <c r="G732" s="74"/>
      <c r="H732" s="74"/>
      <c r="I732" s="11"/>
      <c r="J732" s="11"/>
      <c r="K732" s="11"/>
      <c r="L732" s="11"/>
      <c r="M732" s="11"/>
      <c r="N732" s="11"/>
      <c r="O732" s="11"/>
      <c r="P732" s="11"/>
      <c r="Q732" s="74"/>
      <c r="R732" s="74"/>
    </row>
    <row r="733">
      <c r="A733" s="82"/>
      <c r="B733" s="82"/>
      <c r="C733" s="83"/>
      <c r="D733" s="82"/>
      <c r="E733" s="83"/>
      <c r="F733" s="74"/>
      <c r="G733" s="74"/>
      <c r="H733" s="74"/>
      <c r="I733" s="11"/>
      <c r="J733" s="11"/>
      <c r="K733" s="11"/>
      <c r="L733" s="11"/>
      <c r="M733" s="11"/>
      <c r="N733" s="11"/>
      <c r="O733" s="11"/>
      <c r="P733" s="11"/>
      <c r="Q733" s="74"/>
      <c r="R733" s="74"/>
    </row>
    <row r="734">
      <c r="A734" s="82"/>
      <c r="B734" s="82"/>
      <c r="C734" s="83"/>
      <c r="D734" s="82"/>
      <c r="E734" s="83"/>
      <c r="F734" s="74"/>
      <c r="G734" s="74"/>
      <c r="H734" s="74"/>
      <c r="I734" s="11"/>
      <c r="J734" s="11"/>
      <c r="K734" s="11"/>
      <c r="L734" s="11"/>
      <c r="M734" s="11"/>
      <c r="N734" s="11"/>
      <c r="O734" s="11"/>
      <c r="P734" s="11"/>
      <c r="Q734" s="74"/>
      <c r="R734" s="74"/>
    </row>
    <row r="735">
      <c r="A735" s="82"/>
      <c r="B735" s="82"/>
      <c r="C735" s="83"/>
      <c r="D735" s="82"/>
      <c r="E735" s="83"/>
      <c r="F735" s="74"/>
      <c r="G735" s="74"/>
      <c r="H735" s="74"/>
      <c r="I735" s="11"/>
      <c r="J735" s="11"/>
      <c r="K735" s="11"/>
      <c r="L735" s="11"/>
      <c r="M735" s="11"/>
      <c r="N735" s="11"/>
      <c r="O735" s="11"/>
      <c r="P735" s="11"/>
      <c r="Q735" s="74"/>
      <c r="R735" s="74"/>
    </row>
    <row r="736">
      <c r="A736" s="82"/>
      <c r="B736" s="82"/>
      <c r="C736" s="83"/>
      <c r="D736" s="82"/>
      <c r="E736" s="83"/>
      <c r="F736" s="74"/>
      <c r="G736" s="74"/>
      <c r="H736" s="74"/>
      <c r="I736" s="11"/>
      <c r="J736" s="11"/>
      <c r="K736" s="11"/>
      <c r="L736" s="11"/>
      <c r="M736" s="11"/>
      <c r="N736" s="11"/>
      <c r="O736" s="11"/>
      <c r="P736" s="11"/>
      <c r="Q736" s="74"/>
      <c r="R736" s="74"/>
    </row>
    <row r="737">
      <c r="A737" s="82"/>
      <c r="B737" s="82"/>
      <c r="C737" s="83"/>
      <c r="D737" s="82"/>
      <c r="E737" s="83"/>
      <c r="F737" s="74"/>
      <c r="G737" s="74"/>
      <c r="H737" s="74"/>
      <c r="I737" s="11"/>
      <c r="J737" s="11"/>
      <c r="K737" s="11"/>
      <c r="L737" s="11"/>
      <c r="M737" s="11"/>
      <c r="N737" s="11"/>
      <c r="O737" s="11"/>
      <c r="P737" s="11"/>
      <c r="Q737" s="74"/>
      <c r="R737" s="74"/>
    </row>
    <row r="738">
      <c r="A738" s="82"/>
      <c r="B738" s="82"/>
      <c r="C738" s="83"/>
      <c r="D738" s="82"/>
      <c r="E738" s="83"/>
      <c r="F738" s="74"/>
      <c r="G738" s="74"/>
      <c r="H738" s="74"/>
      <c r="I738" s="11"/>
      <c r="J738" s="11"/>
      <c r="K738" s="11"/>
      <c r="L738" s="11"/>
      <c r="M738" s="11"/>
      <c r="N738" s="11"/>
      <c r="O738" s="11"/>
      <c r="P738" s="11"/>
      <c r="Q738" s="74"/>
      <c r="R738" s="74"/>
    </row>
    <row r="739">
      <c r="A739" s="82"/>
      <c r="B739" s="82"/>
      <c r="C739" s="83"/>
      <c r="D739" s="82"/>
      <c r="E739" s="83"/>
      <c r="F739" s="74"/>
      <c r="G739" s="74"/>
      <c r="H739" s="74"/>
      <c r="I739" s="11"/>
      <c r="J739" s="11"/>
      <c r="K739" s="11"/>
      <c r="L739" s="11"/>
      <c r="M739" s="11"/>
      <c r="N739" s="11"/>
      <c r="O739" s="11"/>
      <c r="P739" s="11"/>
      <c r="Q739" s="74"/>
      <c r="R739" s="74"/>
    </row>
    <row r="740">
      <c r="A740" s="82"/>
      <c r="B740" s="82"/>
      <c r="C740" s="83"/>
      <c r="D740" s="82"/>
      <c r="E740" s="83"/>
      <c r="F740" s="74"/>
      <c r="G740" s="74"/>
      <c r="H740" s="74"/>
      <c r="I740" s="11"/>
      <c r="J740" s="11"/>
      <c r="K740" s="11"/>
      <c r="L740" s="11"/>
      <c r="M740" s="11"/>
      <c r="N740" s="11"/>
      <c r="O740" s="11"/>
      <c r="P740" s="11"/>
      <c r="Q740" s="74"/>
      <c r="R740" s="74"/>
    </row>
    <row r="741">
      <c r="A741" s="82"/>
      <c r="B741" s="82"/>
      <c r="C741" s="83"/>
      <c r="D741" s="82"/>
      <c r="E741" s="83"/>
      <c r="F741" s="74"/>
      <c r="G741" s="74"/>
      <c r="H741" s="74"/>
      <c r="I741" s="11"/>
      <c r="J741" s="11"/>
      <c r="K741" s="11"/>
      <c r="L741" s="11"/>
      <c r="M741" s="11"/>
      <c r="N741" s="11"/>
      <c r="O741" s="11"/>
      <c r="P741" s="11"/>
      <c r="Q741" s="74"/>
      <c r="R741" s="74"/>
    </row>
    <row r="742">
      <c r="A742" s="82"/>
      <c r="B742" s="82"/>
      <c r="C742" s="83"/>
      <c r="D742" s="82"/>
      <c r="E742" s="83"/>
      <c r="F742" s="74"/>
      <c r="G742" s="74"/>
      <c r="H742" s="74"/>
      <c r="I742" s="11"/>
      <c r="J742" s="11"/>
      <c r="K742" s="11"/>
      <c r="L742" s="11"/>
      <c r="M742" s="11"/>
      <c r="N742" s="11"/>
      <c r="O742" s="11"/>
      <c r="P742" s="11"/>
      <c r="Q742" s="74"/>
      <c r="R742" s="74"/>
    </row>
    <row r="743">
      <c r="A743" s="82"/>
      <c r="B743" s="82"/>
      <c r="C743" s="83"/>
      <c r="D743" s="82"/>
      <c r="E743" s="83"/>
      <c r="F743" s="74"/>
      <c r="G743" s="74"/>
      <c r="H743" s="74"/>
      <c r="I743" s="11"/>
      <c r="J743" s="11"/>
      <c r="K743" s="11"/>
      <c r="L743" s="11"/>
      <c r="M743" s="11"/>
      <c r="N743" s="11"/>
      <c r="O743" s="11"/>
      <c r="P743" s="11"/>
      <c r="Q743" s="74"/>
      <c r="R743" s="74"/>
    </row>
    <row r="744">
      <c r="A744" s="82"/>
      <c r="B744" s="82"/>
      <c r="C744" s="83"/>
      <c r="D744" s="82"/>
      <c r="E744" s="83"/>
      <c r="F744" s="74"/>
      <c r="G744" s="74"/>
      <c r="H744" s="74"/>
      <c r="I744" s="11"/>
      <c r="J744" s="11"/>
      <c r="K744" s="11"/>
      <c r="L744" s="11"/>
      <c r="M744" s="11"/>
      <c r="N744" s="11"/>
      <c r="O744" s="11"/>
      <c r="P744" s="11"/>
      <c r="Q744" s="74"/>
      <c r="R744" s="74"/>
    </row>
    <row r="745">
      <c r="A745" s="82"/>
      <c r="B745" s="82"/>
      <c r="C745" s="83"/>
      <c r="D745" s="82"/>
      <c r="E745" s="83"/>
      <c r="F745" s="74"/>
      <c r="G745" s="74"/>
      <c r="H745" s="74"/>
      <c r="I745" s="11"/>
      <c r="J745" s="11"/>
      <c r="K745" s="11"/>
      <c r="L745" s="11"/>
      <c r="M745" s="11"/>
      <c r="N745" s="11"/>
      <c r="O745" s="11"/>
      <c r="P745" s="11"/>
      <c r="Q745" s="74"/>
      <c r="R745" s="74"/>
    </row>
    <row r="746">
      <c r="A746" s="82"/>
      <c r="B746" s="82"/>
      <c r="C746" s="83"/>
      <c r="D746" s="82"/>
      <c r="E746" s="83"/>
      <c r="F746" s="74"/>
      <c r="G746" s="74"/>
      <c r="H746" s="74"/>
      <c r="I746" s="11"/>
      <c r="J746" s="11"/>
      <c r="K746" s="11"/>
      <c r="L746" s="11"/>
      <c r="M746" s="11"/>
      <c r="N746" s="11"/>
      <c r="O746" s="11"/>
      <c r="P746" s="11"/>
      <c r="Q746" s="74"/>
      <c r="R746" s="74"/>
    </row>
    <row r="747">
      <c r="A747" s="82"/>
      <c r="B747" s="82"/>
      <c r="C747" s="83"/>
      <c r="D747" s="82"/>
      <c r="E747" s="83"/>
      <c r="F747" s="74"/>
      <c r="G747" s="74"/>
      <c r="H747" s="74"/>
      <c r="I747" s="11"/>
      <c r="J747" s="11"/>
      <c r="K747" s="11"/>
      <c r="L747" s="11"/>
      <c r="M747" s="11"/>
      <c r="N747" s="11"/>
      <c r="O747" s="11"/>
      <c r="P747" s="11"/>
      <c r="Q747" s="74"/>
      <c r="R747" s="74"/>
    </row>
    <row r="748">
      <c r="A748" s="82"/>
      <c r="B748" s="82"/>
      <c r="C748" s="83"/>
      <c r="D748" s="82"/>
      <c r="E748" s="83"/>
      <c r="F748" s="74"/>
      <c r="G748" s="74"/>
      <c r="H748" s="74"/>
      <c r="I748" s="11"/>
      <c r="J748" s="11"/>
      <c r="K748" s="11"/>
      <c r="L748" s="11"/>
      <c r="M748" s="11"/>
      <c r="N748" s="11"/>
      <c r="O748" s="11"/>
      <c r="P748" s="11"/>
      <c r="Q748" s="74"/>
      <c r="R748" s="74"/>
    </row>
    <row r="749">
      <c r="A749" s="82"/>
      <c r="B749" s="82"/>
      <c r="C749" s="83"/>
      <c r="D749" s="82"/>
      <c r="E749" s="83"/>
      <c r="F749" s="74"/>
      <c r="G749" s="74"/>
      <c r="H749" s="74"/>
      <c r="I749" s="11"/>
      <c r="J749" s="11"/>
      <c r="K749" s="11"/>
      <c r="L749" s="11"/>
      <c r="M749" s="11"/>
      <c r="N749" s="11"/>
      <c r="O749" s="11"/>
      <c r="P749" s="11"/>
      <c r="Q749" s="74"/>
      <c r="R749" s="74"/>
    </row>
    <row r="750">
      <c r="A750" s="82"/>
      <c r="B750" s="82"/>
      <c r="C750" s="83"/>
      <c r="D750" s="82"/>
      <c r="E750" s="83"/>
      <c r="F750" s="74"/>
      <c r="G750" s="74"/>
      <c r="H750" s="74"/>
      <c r="I750" s="11"/>
      <c r="J750" s="11"/>
      <c r="K750" s="11"/>
      <c r="L750" s="11"/>
      <c r="M750" s="11"/>
      <c r="N750" s="11"/>
      <c r="O750" s="11"/>
      <c r="P750" s="11"/>
      <c r="Q750" s="74"/>
      <c r="R750" s="74"/>
    </row>
    <row r="751">
      <c r="A751" s="82"/>
      <c r="B751" s="82"/>
      <c r="C751" s="83"/>
      <c r="D751" s="82"/>
      <c r="E751" s="83"/>
      <c r="F751" s="74"/>
      <c r="G751" s="74"/>
      <c r="H751" s="74"/>
      <c r="I751" s="11"/>
      <c r="J751" s="11"/>
      <c r="K751" s="11"/>
      <c r="L751" s="11"/>
      <c r="M751" s="11"/>
      <c r="N751" s="11"/>
      <c r="O751" s="11"/>
      <c r="P751" s="11"/>
      <c r="Q751" s="74"/>
      <c r="R751" s="74"/>
    </row>
    <row r="752">
      <c r="A752" s="82"/>
      <c r="B752" s="82"/>
      <c r="C752" s="83"/>
      <c r="D752" s="82"/>
      <c r="E752" s="83"/>
      <c r="F752" s="74"/>
      <c r="G752" s="74"/>
      <c r="H752" s="74"/>
      <c r="I752" s="11"/>
      <c r="J752" s="11"/>
      <c r="K752" s="11"/>
      <c r="L752" s="11"/>
      <c r="M752" s="11"/>
      <c r="N752" s="11"/>
      <c r="O752" s="11"/>
      <c r="P752" s="11"/>
      <c r="Q752" s="74"/>
      <c r="R752" s="74"/>
    </row>
    <row r="753">
      <c r="A753" s="82"/>
      <c r="B753" s="82"/>
      <c r="C753" s="83"/>
      <c r="D753" s="82"/>
      <c r="E753" s="83"/>
      <c r="F753" s="74"/>
      <c r="G753" s="74"/>
      <c r="H753" s="74"/>
      <c r="I753" s="11"/>
      <c r="J753" s="11"/>
      <c r="K753" s="11"/>
      <c r="L753" s="11"/>
      <c r="M753" s="11"/>
      <c r="N753" s="11"/>
      <c r="O753" s="11"/>
      <c r="P753" s="11"/>
      <c r="Q753" s="74"/>
      <c r="R753" s="74"/>
    </row>
    <row r="754">
      <c r="A754" s="82"/>
      <c r="B754" s="82"/>
      <c r="C754" s="83"/>
      <c r="D754" s="82"/>
      <c r="E754" s="83"/>
      <c r="F754" s="74"/>
      <c r="G754" s="74"/>
      <c r="H754" s="74"/>
      <c r="I754" s="11"/>
      <c r="J754" s="11"/>
      <c r="K754" s="11"/>
      <c r="L754" s="11"/>
      <c r="M754" s="11"/>
      <c r="N754" s="11"/>
      <c r="O754" s="11"/>
      <c r="P754" s="11"/>
      <c r="Q754" s="74"/>
      <c r="R754" s="74"/>
    </row>
    <row r="755">
      <c r="A755" s="82"/>
      <c r="B755" s="82"/>
      <c r="C755" s="83"/>
      <c r="D755" s="82"/>
      <c r="E755" s="83"/>
      <c r="F755" s="74"/>
      <c r="G755" s="74"/>
      <c r="H755" s="74"/>
      <c r="I755" s="11"/>
      <c r="J755" s="11"/>
      <c r="K755" s="11"/>
      <c r="L755" s="11"/>
      <c r="M755" s="11"/>
      <c r="N755" s="11"/>
      <c r="O755" s="11"/>
      <c r="P755" s="11"/>
      <c r="Q755" s="74"/>
      <c r="R755" s="74"/>
    </row>
    <row r="756">
      <c r="A756" s="82"/>
      <c r="B756" s="82"/>
      <c r="C756" s="83"/>
      <c r="D756" s="82"/>
      <c r="E756" s="83"/>
      <c r="F756" s="74"/>
      <c r="G756" s="74"/>
      <c r="H756" s="74"/>
      <c r="I756" s="11"/>
      <c r="J756" s="11"/>
      <c r="K756" s="11"/>
      <c r="L756" s="11"/>
      <c r="M756" s="11"/>
      <c r="N756" s="11"/>
      <c r="O756" s="11"/>
      <c r="P756" s="11"/>
      <c r="Q756" s="74"/>
      <c r="R756" s="74"/>
    </row>
    <row r="757">
      <c r="A757" s="82"/>
      <c r="B757" s="82"/>
      <c r="C757" s="83"/>
      <c r="D757" s="82"/>
      <c r="E757" s="83"/>
      <c r="F757" s="74"/>
      <c r="G757" s="74"/>
      <c r="H757" s="74"/>
      <c r="I757" s="11"/>
      <c r="J757" s="11"/>
      <c r="K757" s="11"/>
      <c r="L757" s="11"/>
      <c r="M757" s="11"/>
      <c r="N757" s="11"/>
      <c r="O757" s="11"/>
      <c r="P757" s="11"/>
      <c r="Q757" s="74"/>
      <c r="R757" s="74"/>
    </row>
    <row r="758">
      <c r="A758" s="82"/>
      <c r="B758" s="82"/>
      <c r="C758" s="83"/>
      <c r="D758" s="82"/>
      <c r="E758" s="83"/>
      <c r="F758" s="74"/>
      <c r="G758" s="74"/>
      <c r="H758" s="74"/>
      <c r="I758" s="11"/>
      <c r="J758" s="11"/>
      <c r="K758" s="11"/>
      <c r="L758" s="11"/>
      <c r="M758" s="11"/>
      <c r="N758" s="11"/>
      <c r="O758" s="11"/>
      <c r="P758" s="11"/>
      <c r="Q758" s="74"/>
      <c r="R758" s="74"/>
    </row>
    <row r="759">
      <c r="A759" s="82"/>
      <c r="B759" s="82"/>
      <c r="C759" s="83"/>
      <c r="D759" s="82"/>
      <c r="E759" s="83"/>
      <c r="F759" s="74"/>
      <c r="G759" s="74"/>
      <c r="H759" s="74"/>
      <c r="I759" s="11"/>
      <c r="J759" s="11"/>
      <c r="K759" s="11"/>
      <c r="L759" s="11"/>
      <c r="M759" s="11"/>
      <c r="N759" s="11"/>
      <c r="O759" s="11"/>
      <c r="P759" s="11"/>
      <c r="Q759" s="74"/>
      <c r="R759" s="74"/>
    </row>
    <row r="760">
      <c r="A760" s="82"/>
      <c r="B760" s="82"/>
      <c r="C760" s="83"/>
      <c r="D760" s="82"/>
      <c r="E760" s="83"/>
      <c r="F760" s="74"/>
      <c r="G760" s="74"/>
      <c r="H760" s="74"/>
      <c r="I760" s="11"/>
      <c r="J760" s="11"/>
      <c r="K760" s="11"/>
      <c r="L760" s="11"/>
      <c r="M760" s="11"/>
      <c r="N760" s="11"/>
      <c r="O760" s="11"/>
      <c r="P760" s="11"/>
      <c r="Q760" s="74"/>
      <c r="R760" s="74"/>
    </row>
    <row r="761">
      <c r="A761" s="82"/>
      <c r="B761" s="82"/>
      <c r="C761" s="83"/>
      <c r="D761" s="82"/>
      <c r="E761" s="83"/>
      <c r="F761" s="74"/>
      <c r="G761" s="74"/>
      <c r="H761" s="74"/>
      <c r="I761" s="11"/>
      <c r="J761" s="11"/>
      <c r="K761" s="11"/>
      <c r="L761" s="11"/>
      <c r="M761" s="11"/>
      <c r="N761" s="11"/>
      <c r="O761" s="11"/>
      <c r="P761" s="11"/>
      <c r="Q761" s="74"/>
      <c r="R761" s="74"/>
    </row>
    <row r="762">
      <c r="A762" s="82"/>
      <c r="B762" s="82"/>
      <c r="C762" s="83"/>
      <c r="D762" s="82"/>
      <c r="E762" s="83"/>
      <c r="F762" s="74"/>
      <c r="G762" s="74"/>
      <c r="H762" s="74"/>
      <c r="I762" s="11"/>
      <c r="J762" s="11"/>
      <c r="K762" s="11"/>
      <c r="L762" s="11"/>
      <c r="M762" s="11"/>
      <c r="N762" s="11"/>
      <c r="O762" s="11"/>
      <c r="P762" s="11"/>
      <c r="Q762" s="74"/>
      <c r="R762" s="74"/>
    </row>
    <row r="763">
      <c r="A763" s="82"/>
      <c r="B763" s="82"/>
      <c r="C763" s="83"/>
      <c r="D763" s="82"/>
      <c r="E763" s="83"/>
      <c r="F763" s="74"/>
      <c r="G763" s="74"/>
      <c r="H763" s="74"/>
      <c r="I763" s="11"/>
      <c r="J763" s="11"/>
      <c r="K763" s="11"/>
      <c r="L763" s="11"/>
      <c r="M763" s="11"/>
      <c r="N763" s="11"/>
      <c r="O763" s="11"/>
      <c r="P763" s="11"/>
      <c r="Q763" s="74"/>
      <c r="R763" s="74"/>
    </row>
    <row r="764">
      <c r="A764" s="82"/>
      <c r="B764" s="82"/>
      <c r="C764" s="83"/>
      <c r="D764" s="82"/>
      <c r="E764" s="83"/>
      <c r="F764" s="74"/>
      <c r="G764" s="74"/>
      <c r="H764" s="74"/>
      <c r="I764" s="11"/>
      <c r="J764" s="11"/>
      <c r="K764" s="11"/>
      <c r="L764" s="11"/>
      <c r="M764" s="11"/>
      <c r="N764" s="11"/>
      <c r="O764" s="11"/>
      <c r="P764" s="11"/>
      <c r="Q764" s="74"/>
      <c r="R764" s="74"/>
    </row>
    <row r="765">
      <c r="A765" s="82"/>
      <c r="B765" s="82"/>
      <c r="C765" s="83"/>
      <c r="D765" s="82"/>
      <c r="E765" s="83"/>
      <c r="F765" s="74"/>
      <c r="G765" s="74"/>
      <c r="H765" s="74"/>
      <c r="I765" s="11"/>
      <c r="J765" s="11"/>
      <c r="K765" s="11"/>
      <c r="L765" s="11"/>
      <c r="M765" s="11"/>
      <c r="N765" s="11"/>
      <c r="O765" s="11"/>
      <c r="P765" s="11"/>
      <c r="Q765" s="74"/>
      <c r="R765" s="74"/>
    </row>
    <row r="766">
      <c r="A766" s="82"/>
      <c r="B766" s="82"/>
      <c r="C766" s="83"/>
      <c r="D766" s="82"/>
      <c r="E766" s="83"/>
      <c r="F766" s="74"/>
      <c r="G766" s="74"/>
      <c r="H766" s="74"/>
      <c r="I766" s="11"/>
      <c r="J766" s="11"/>
      <c r="K766" s="11"/>
      <c r="L766" s="11"/>
      <c r="M766" s="11"/>
      <c r="N766" s="11"/>
      <c r="O766" s="11"/>
      <c r="P766" s="11"/>
      <c r="Q766" s="74"/>
      <c r="R766" s="74"/>
    </row>
    <row r="767">
      <c r="A767" s="82"/>
      <c r="B767" s="82"/>
      <c r="C767" s="83"/>
      <c r="D767" s="82"/>
      <c r="E767" s="83"/>
      <c r="F767" s="74"/>
      <c r="G767" s="74"/>
      <c r="H767" s="74"/>
      <c r="I767" s="11"/>
      <c r="J767" s="11"/>
      <c r="K767" s="11"/>
      <c r="L767" s="11"/>
      <c r="M767" s="11"/>
      <c r="N767" s="11"/>
      <c r="O767" s="11"/>
      <c r="P767" s="11"/>
      <c r="Q767" s="74"/>
      <c r="R767" s="74"/>
    </row>
    <row r="768">
      <c r="A768" s="82"/>
      <c r="B768" s="82"/>
      <c r="C768" s="83"/>
      <c r="D768" s="82"/>
      <c r="E768" s="83"/>
      <c r="F768" s="74"/>
      <c r="G768" s="74"/>
      <c r="H768" s="74"/>
      <c r="I768" s="11"/>
      <c r="J768" s="11"/>
      <c r="K768" s="11"/>
      <c r="L768" s="11"/>
      <c r="M768" s="11"/>
      <c r="N768" s="11"/>
      <c r="O768" s="11"/>
      <c r="P768" s="11"/>
      <c r="Q768" s="74"/>
      <c r="R768" s="74"/>
    </row>
    <row r="769">
      <c r="A769" s="82"/>
      <c r="B769" s="82"/>
      <c r="C769" s="83"/>
      <c r="D769" s="82"/>
      <c r="E769" s="83"/>
      <c r="F769" s="74"/>
      <c r="G769" s="74"/>
      <c r="H769" s="74"/>
      <c r="I769" s="11"/>
      <c r="J769" s="11"/>
      <c r="K769" s="11"/>
      <c r="L769" s="11"/>
      <c r="M769" s="11"/>
      <c r="N769" s="11"/>
      <c r="O769" s="11"/>
      <c r="P769" s="11"/>
      <c r="Q769" s="74"/>
      <c r="R769" s="74"/>
    </row>
    <row r="770">
      <c r="A770" s="82"/>
      <c r="B770" s="82"/>
      <c r="C770" s="83"/>
      <c r="D770" s="82"/>
      <c r="E770" s="83"/>
      <c r="F770" s="74"/>
      <c r="G770" s="74"/>
      <c r="H770" s="74"/>
      <c r="I770" s="11"/>
      <c r="J770" s="11"/>
      <c r="K770" s="11"/>
      <c r="L770" s="11"/>
      <c r="M770" s="11"/>
      <c r="N770" s="11"/>
      <c r="O770" s="11"/>
      <c r="P770" s="11"/>
      <c r="Q770" s="74"/>
      <c r="R770" s="74"/>
    </row>
    <row r="771">
      <c r="A771" s="82"/>
      <c r="B771" s="82"/>
      <c r="C771" s="83"/>
      <c r="D771" s="82"/>
      <c r="E771" s="83"/>
      <c r="F771" s="74"/>
      <c r="G771" s="74"/>
      <c r="H771" s="74"/>
      <c r="I771" s="11"/>
      <c r="J771" s="11"/>
      <c r="K771" s="11"/>
      <c r="L771" s="11"/>
      <c r="M771" s="11"/>
      <c r="N771" s="11"/>
      <c r="O771" s="11"/>
      <c r="P771" s="11"/>
      <c r="Q771" s="74"/>
      <c r="R771" s="74"/>
    </row>
    <row r="772">
      <c r="A772" s="82"/>
      <c r="B772" s="82"/>
      <c r="C772" s="83"/>
      <c r="D772" s="82"/>
      <c r="E772" s="83"/>
      <c r="F772" s="74"/>
      <c r="G772" s="74"/>
      <c r="H772" s="74"/>
      <c r="I772" s="11"/>
      <c r="J772" s="11"/>
      <c r="K772" s="11"/>
      <c r="L772" s="11"/>
      <c r="M772" s="11"/>
      <c r="N772" s="11"/>
      <c r="O772" s="11"/>
      <c r="P772" s="11"/>
      <c r="Q772" s="74"/>
      <c r="R772" s="74"/>
    </row>
    <row r="773">
      <c r="A773" s="82"/>
      <c r="B773" s="82"/>
      <c r="C773" s="83"/>
      <c r="D773" s="82"/>
      <c r="E773" s="83"/>
      <c r="F773" s="74"/>
      <c r="G773" s="74"/>
      <c r="H773" s="74"/>
      <c r="I773" s="11"/>
      <c r="J773" s="11"/>
      <c r="K773" s="11"/>
      <c r="L773" s="11"/>
      <c r="M773" s="11"/>
      <c r="N773" s="11"/>
      <c r="O773" s="11"/>
      <c r="P773" s="11"/>
      <c r="Q773" s="74"/>
      <c r="R773" s="74"/>
    </row>
    <row r="774">
      <c r="A774" s="82"/>
      <c r="B774" s="82"/>
      <c r="C774" s="83"/>
      <c r="D774" s="82"/>
      <c r="E774" s="83"/>
      <c r="F774" s="74"/>
      <c r="G774" s="74"/>
      <c r="H774" s="74"/>
      <c r="I774" s="11"/>
      <c r="J774" s="11"/>
      <c r="K774" s="11"/>
      <c r="L774" s="11"/>
      <c r="M774" s="11"/>
      <c r="N774" s="11"/>
      <c r="O774" s="11"/>
      <c r="P774" s="11"/>
      <c r="Q774" s="74"/>
      <c r="R774" s="74"/>
    </row>
    <row r="775">
      <c r="A775" s="82"/>
      <c r="B775" s="82"/>
      <c r="C775" s="83"/>
      <c r="D775" s="82"/>
      <c r="E775" s="83"/>
      <c r="F775" s="74"/>
      <c r="G775" s="74"/>
      <c r="H775" s="74"/>
      <c r="I775" s="11"/>
      <c r="J775" s="11"/>
      <c r="K775" s="11"/>
      <c r="L775" s="11"/>
      <c r="M775" s="11"/>
      <c r="N775" s="11"/>
      <c r="O775" s="11"/>
      <c r="P775" s="11"/>
      <c r="Q775" s="74"/>
      <c r="R775" s="74"/>
    </row>
    <row r="776">
      <c r="A776" s="82"/>
      <c r="B776" s="82"/>
      <c r="C776" s="83"/>
      <c r="D776" s="82"/>
      <c r="E776" s="83"/>
      <c r="F776" s="74"/>
      <c r="G776" s="74"/>
      <c r="H776" s="74"/>
      <c r="I776" s="11"/>
      <c r="J776" s="11"/>
      <c r="K776" s="11"/>
      <c r="L776" s="11"/>
      <c r="M776" s="11"/>
      <c r="N776" s="11"/>
      <c r="O776" s="11"/>
      <c r="P776" s="11"/>
      <c r="Q776" s="74"/>
      <c r="R776" s="74"/>
    </row>
    <row r="777">
      <c r="A777" s="82"/>
      <c r="B777" s="82"/>
      <c r="C777" s="83"/>
      <c r="D777" s="82"/>
      <c r="E777" s="83"/>
      <c r="F777" s="74"/>
      <c r="G777" s="74"/>
      <c r="H777" s="74"/>
      <c r="I777" s="11"/>
      <c r="J777" s="11"/>
      <c r="K777" s="11"/>
      <c r="L777" s="11"/>
      <c r="M777" s="11"/>
      <c r="N777" s="11"/>
      <c r="O777" s="11"/>
      <c r="P777" s="11"/>
      <c r="Q777" s="74"/>
      <c r="R777" s="74"/>
    </row>
    <row r="778">
      <c r="A778" s="82"/>
      <c r="B778" s="82"/>
      <c r="C778" s="83"/>
      <c r="D778" s="82"/>
      <c r="E778" s="83"/>
      <c r="F778" s="74"/>
      <c r="G778" s="74"/>
      <c r="H778" s="74"/>
      <c r="I778" s="11"/>
      <c r="J778" s="11"/>
      <c r="K778" s="11"/>
      <c r="L778" s="11"/>
      <c r="M778" s="11"/>
      <c r="N778" s="11"/>
      <c r="O778" s="11"/>
      <c r="P778" s="11"/>
      <c r="Q778" s="74"/>
      <c r="R778" s="74"/>
    </row>
    <row r="779">
      <c r="A779" s="82"/>
      <c r="B779" s="82"/>
      <c r="C779" s="83"/>
      <c r="D779" s="82"/>
      <c r="E779" s="83"/>
      <c r="F779" s="74"/>
      <c r="G779" s="74"/>
      <c r="H779" s="74"/>
      <c r="I779" s="11"/>
      <c r="J779" s="11"/>
      <c r="K779" s="11"/>
      <c r="L779" s="11"/>
      <c r="M779" s="11"/>
      <c r="N779" s="11"/>
      <c r="O779" s="11"/>
      <c r="P779" s="11"/>
      <c r="Q779" s="74"/>
      <c r="R779" s="74"/>
    </row>
    <row r="780">
      <c r="A780" s="82"/>
      <c r="B780" s="82"/>
      <c r="C780" s="83"/>
      <c r="D780" s="82"/>
      <c r="E780" s="83"/>
      <c r="F780" s="74"/>
      <c r="G780" s="74"/>
      <c r="H780" s="74"/>
      <c r="I780" s="11"/>
      <c r="J780" s="11"/>
      <c r="K780" s="11"/>
      <c r="L780" s="11"/>
      <c r="M780" s="11"/>
      <c r="N780" s="11"/>
      <c r="O780" s="11"/>
      <c r="P780" s="11"/>
      <c r="Q780" s="74"/>
      <c r="R780" s="74"/>
    </row>
    <row r="781">
      <c r="A781" s="82"/>
      <c r="B781" s="82"/>
      <c r="C781" s="83"/>
      <c r="D781" s="82"/>
      <c r="E781" s="83"/>
      <c r="F781" s="74"/>
      <c r="G781" s="74"/>
      <c r="H781" s="74"/>
      <c r="I781" s="11"/>
      <c r="J781" s="11"/>
      <c r="K781" s="11"/>
      <c r="L781" s="11"/>
      <c r="M781" s="11"/>
      <c r="N781" s="11"/>
      <c r="O781" s="11"/>
      <c r="P781" s="11"/>
      <c r="Q781" s="74"/>
      <c r="R781" s="74"/>
    </row>
    <row r="782">
      <c r="A782" s="82"/>
      <c r="B782" s="82"/>
      <c r="C782" s="83"/>
      <c r="D782" s="82"/>
      <c r="E782" s="83"/>
      <c r="F782" s="74"/>
      <c r="G782" s="74"/>
      <c r="H782" s="74"/>
      <c r="I782" s="11"/>
      <c r="J782" s="11"/>
      <c r="K782" s="11"/>
      <c r="L782" s="11"/>
      <c r="M782" s="11"/>
      <c r="N782" s="11"/>
      <c r="O782" s="11"/>
      <c r="P782" s="11"/>
      <c r="Q782" s="74"/>
      <c r="R782" s="74"/>
    </row>
    <row r="783">
      <c r="A783" s="82"/>
      <c r="B783" s="82"/>
      <c r="C783" s="83"/>
      <c r="D783" s="82"/>
      <c r="E783" s="83"/>
      <c r="F783" s="74"/>
      <c r="G783" s="74"/>
      <c r="H783" s="74"/>
      <c r="I783" s="11"/>
      <c r="J783" s="11"/>
      <c r="K783" s="11"/>
      <c r="L783" s="11"/>
      <c r="M783" s="11"/>
      <c r="N783" s="11"/>
      <c r="O783" s="11"/>
      <c r="P783" s="11"/>
      <c r="Q783" s="74"/>
      <c r="R783" s="74"/>
    </row>
    <row r="784">
      <c r="A784" s="82"/>
      <c r="B784" s="82"/>
      <c r="C784" s="83"/>
      <c r="D784" s="82"/>
      <c r="E784" s="83"/>
      <c r="F784" s="74"/>
      <c r="G784" s="74"/>
      <c r="H784" s="74"/>
      <c r="I784" s="11"/>
      <c r="J784" s="11"/>
      <c r="K784" s="11"/>
      <c r="L784" s="11"/>
      <c r="M784" s="11"/>
      <c r="N784" s="11"/>
      <c r="O784" s="11"/>
      <c r="P784" s="11"/>
      <c r="Q784" s="74"/>
      <c r="R784" s="74"/>
    </row>
    <row r="785">
      <c r="A785" s="82"/>
      <c r="B785" s="82"/>
      <c r="C785" s="83"/>
      <c r="D785" s="82"/>
      <c r="E785" s="83"/>
      <c r="F785" s="74"/>
      <c r="G785" s="74"/>
      <c r="H785" s="74"/>
      <c r="I785" s="11"/>
      <c r="J785" s="11"/>
      <c r="K785" s="11"/>
      <c r="L785" s="11"/>
      <c r="M785" s="11"/>
      <c r="N785" s="11"/>
      <c r="O785" s="11"/>
      <c r="P785" s="11"/>
      <c r="Q785" s="74"/>
      <c r="R785" s="74"/>
    </row>
    <row r="786">
      <c r="A786" s="82"/>
      <c r="B786" s="82"/>
      <c r="C786" s="83"/>
      <c r="D786" s="82"/>
      <c r="E786" s="83"/>
      <c r="F786" s="74"/>
      <c r="G786" s="74"/>
      <c r="H786" s="74"/>
      <c r="I786" s="11"/>
      <c r="J786" s="11"/>
      <c r="K786" s="11"/>
      <c r="L786" s="11"/>
      <c r="M786" s="11"/>
      <c r="N786" s="11"/>
      <c r="O786" s="11"/>
      <c r="P786" s="11"/>
      <c r="Q786" s="74"/>
      <c r="R786" s="74"/>
    </row>
    <row r="787">
      <c r="A787" s="82"/>
      <c r="B787" s="82"/>
      <c r="C787" s="83"/>
      <c r="D787" s="82"/>
      <c r="E787" s="83"/>
      <c r="F787" s="74"/>
      <c r="G787" s="74"/>
      <c r="H787" s="74"/>
      <c r="I787" s="11"/>
      <c r="J787" s="11"/>
      <c r="K787" s="11"/>
      <c r="L787" s="11"/>
      <c r="M787" s="11"/>
      <c r="N787" s="11"/>
      <c r="O787" s="11"/>
      <c r="P787" s="11"/>
      <c r="Q787" s="74"/>
      <c r="R787" s="74"/>
    </row>
    <row r="788">
      <c r="A788" s="82"/>
      <c r="B788" s="82"/>
      <c r="C788" s="83"/>
      <c r="D788" s="82"/>
      <c r="E788" s="83"/>
      <c r="F788" s="74"/>
      <c r="G788" s="74"/>
      <c r="H788" s="74"/>
      <c r="I788" s="11"/>
      <c r="J788" s="11"/>
      <c r="K788" s="11"/>
      <c r="L788" s="11"/>
      <c r="M788" s="11"/>
      <c r="N788" s="11"/>
      <c r="O788" s="11"/>
      <c r="P788" s="11"/>
      <c r="Q788" s="74"/>
      <c r="R788" s="74"/>
    </row>
    <row r="789">
      <c r="A789" s="82"/>
      <c r="B789" s="82"/>
      <c r="C789" s="83"/>
      <c r="D789" s="82"/>
      <c r="E789" s="83"/>
      <c r="F789" s="74"/>
      <c r="G789" s="74"/>
      <c r="H789" s="74"/>
      <c r="I789" s="11"/>
      <c r="J789" s="11"/>
      <c r="K789" s="11"/>
      <c r="L789" s="11"/>
      <c r="M789" s="11"/>
      <c r="N789" s="11"/>
      <c r="O789" s="11"/>
      <c r="P789" s="11"/>
      <c r="Q789" s="74"/>
      <c r="R789" s="74"/>
    </row>
    <row r="790">
      <c r="A790" s="82"/>
      <c r="B790" s="82"/>
      <c r="C790" s="83"/>
      <c r="D790" s="82"/>
      <c r="E790" s="83"/>
      <c r="F790" s="74"/>
      <c r="G790" s="74"/>
      <c r="H790" s="74"/>
      <c r="I790" s="11"/>
      <c r="J790" s="11"/>
      <c r="K790" s="11"/>
      <c r="L790" s="11"/>
      <c r="M790" s="11"/>
      <c r="N790" s="11"/>
      <c r="O790" s="11"/>
      <c r="P790" s="11"/>
      <c r="Q790" s="74"/>
      <c r="R790" s="74"/>
    </row>
    <row r="791">
      <c r="A791" s="82"/>
      <c r="B791" s="82"/>
      <c r="C791" s="83"/>
      <c r="D791" s="82"/>
      <c r="E791" s="83"/>
      <c r="F791" s="74"/>
      <c r="G791" s="74"/>
      <c r="H791" s="74"/>
      <c r="I791" s="11"/>
      <c r="J791" s="11"/>
      <c r="K791" s="11"/>
      <c r="L791" s="11"/>
      <c r="M791" s="11"/>
      <c r="N791" s="11"/>
      <c r="O791" s="11"/>
      <c r="P791" s="11"/>
      <c r="Q791" s="74"/>
      <c r="R791" s="74"/>
    </row>
    <row r="792">
      <c r="A792" s="82"/>
      <c r="B792" s="82"/>
      <c r="C792" s="83"/>
      <c r="D792" s="82"/>
      <c r="E792" s="83"/>
      <c r="F792" s="74"/>
      <c r="G792" s="74"/>
      <c r="H792" s="74"/>
      <c r="I792" s="11"/>
      <c r="J792" s="11"/>
      <c r="K792" s="11"/>
      <c r="L792" s="11"/>
      <c r="M792" s="11"/>
      <c r="N792" s="11"/>
      <c r="O792" s="11"/>
      <c r="P792" s="11"/>
      <c r="Q792" s="74"/>
      <c r="R792" s="74"/>
    </row>
    <row r="793">
      <c r="A793" s="82"/>
      <c r="B793" s="82"/>
      <c r="C793" s="83"/>
      <c r="D793" s="82"/>
      <c r="E793" s="83"/>
      <c r="F793" s="74"/>
      <c r="G793" s="74"/>
      <c r="H793" s="74"/>
      <c r="I793" s="11"/>
      <c r="J793" s="11"/>
      <c r="K793" s="11"/>
      <c r="L793" s="11"/>
      <c r="M793" s="11"/>
      <c r="N793" s="11"/>
      <c r="O793" s="11"/>
      <c r="P793" s="11"/>
      <c r="Q793" s="74"/>
      <c r="R793" s="74"/>
    </row>
    <row r="794">
      <c r="A794" s="82"/>
      <c r="B794" s="82"/>
      <c r="C794" s="83"/>
      <c r="D794" s="82"/>
      <c r="E794" s="83"/>
      <c r="F794" s="74"/>
      <c r="G794" s="74"/>
      <c r="H794" s="74"/>
      <c r="I794" s="11"/>
      <c r="J794" s="11"/>
      <c r="K794" s="11"/>
      <c r="L794" s="11"/>
      <c r="M794" s="11"/>
      <c r="N794" s="11"/>
      <c r="O794" s="11"/>
      <c r="P794" s="11"/>
      <c r="Q794" s="74"/>
      <c r="R794" s="74"/>
    </row>
    <row r="795">
      <c r="A795" s="82"/>
      <c r="B795" s="82"/>
      <c r="C795" s="83"/>
      <c r="D795" s="82"/>
      <c r="E795" s="83"/>
      <c r="F795" s="74"/>
      <c r="G795" s="74"/>
      <c r="H795" s="74"/>
      <c r="I795" s="11"/>
      <c r="J795" s="11"/>
      <c r="K795" s="11"/>
      <c r="L795" s="11"/>
      <c r="M795" s="11"/>
      <c r="N795" s="11"/>
      <c r="O795" s="11"/>
      <c r="P795" s="11"/>
      <c r="Q795" s="74"/>
      <c r="R795" s="74"/>
    </row>
    <row r="796">
      <c r="A796" s="82"/>
      <c r="B796" s="82"/>
      <c r="C796" s="83"/>
      <c r="D796" s="82"/>
      <c r="E796" s="83"/>
      <c r="F796" s="74"/>
      <c r="G796" s="74"/>
      <c r="H796" s="74"/>
      <c r="I796" s="11"/>
      <c r="J796" s="11"/>
      <c r="K796" s="11"/>
      <c r="L796" s="11"/>
      <c r="M796" s="11"/>
      <c r="N796" s="11"/>
      <c r="O796" s="11"/>
      <c r="P796" s="11"/>
      <c r="Q796" s="74"/>
      <c r="R796" s="74"/>
    </row>
    <row r="797">
      <c r="A797" s="82"/>
      <c r="B797" s="82"/>
      <c r="C797" s="83"/>
      <c r="D797" s="82"/>
      <c r="E797" s="83"/>
      <c r="F797" s="74"/>
      <c r="G797" s="74"/>
      <c r="H797" s="74"/>
      <c r="I797" s="11"/>
      <c r="J797" s="11"/>
      <c r="K797" s="11"/>
      <c r="L797" s="11"/>
      <c r="M797" s="11"/>
      <c r="N797" s="11"/>
      <c r="O797" s="11"/>
      <c r="P797" s="11"/>
      <c r="Q797" s="74"/>
      <c r="R797" s="74"/>
    </row>
    <row r="798">
      <c r="A798" s="82"/>
      <c r="B798" s="82"/>
      <c r="C798" s="83"/>
      <c r="D798" s="82"/>
      <c r="E798" s="83"/>
      <c r="F798" s="74"/>
      <c r="G798" s="74"/>
      <c r="H798" s="74"/>
      <c r="I798" s="11"/>
      <c r="J798" s="11"/>
      <c r="K798" s="11"/>
      <c r="L798" s="11"/>
      <c r="M798" s="11"/>
      <c r="N798" s="11"/>
      <c r="O798" s="11"/>
      <c r="P798" s="11"/>
      <c r="Q798" s="74"/>
      <c r="R798" s="74"/>
    </row>
    <row r="799">
      <c r="A799" s="82"/>
      <c r="B799" s="82"/>
      <c r="C799" s="83"/>
      <c r="D799" s="82"/>
      <c r="E799" s="83"/>
      <c r="F799" s="74"/>
      <c r="G799" s="74"/>
      <c r="H799" s="74"/>
      <c r="I799" s="11"/>
      <c r="J799" s="11"/>
      <c r="K799" s="11"/>
      <c r="L799" s="11"/>
      <c r="M799" s="11"/>
      <c r="N799" s="11"/>
      <c r="O799" s="11"/>
      <c r="P799" s="11"/>
      <c r="Q799" s="74"/>
      <c r="R799" s="74"/>
    </row>
    <row r="800">
      <c r="A800" s="82"/>
      <c r="B800" s="82"/>
      <c r="C800" s="83"/>
      <c r="D800" s="82"/>
      <c r="E800" s="83"/>
      <c r="F800" s="74"/>
      <c r="G800" s="74"/>
      <c r="H800" s="74"/>
      <c r="I800" s="11"/>
      <c r="J800" s="11"/>
      <c r="K800" s="11"/>
      <c r="L800" s="11"/>
      <c r="M800" s="11"/>
      <c r="N800" s="11"/>
      <c r="O800" s="11"/>
      <c r="P800" s="11"/>
      <c r="Q800" s="74"/>
      <c r="R800" s="74"/>
    </row>
    <row r="801">
      <c r="A801" s="82"/>
      <c r="B801" s="82"/>
      <c r="C801" s="83"/>
      <c r="D801" s="82"/>
      <c r="E801" s="83"/>
      <c r="F801" s="74"/>
      <c r="G801" s="74"/>
      <c r="H801" s="74"/>
      <c r="I801" s="11"/>
      <c r="J801" s="11"/>
      <c r="K801" s="11"/>
      <c r="L801" s="11"/>
      <c r="M801" s="11"/>
      <c r="N801" s="11"/>
      <c r="O801" s="11"/>
      <c r="P801" s="11"/>
      <c r="Q801" s="74"/>
      <c r="R801" s="74"/>
    </row>
    <row r="802">
      <c r="A802" s="82"/>
      <c r="B802" s="82"/>
      <c r="C802" s="83"/>
      <c r="D802" s="82"/>
      <c r="E802" s="83"/>
      <c r="F802" s="74"/>
      <c r="G802" s="74"/>
      <c r="H802" s="74"/>
      <c r="I802" s="11"/>
      <c r="J802" s="11"/>
      <c r="K802" s="11"/>
      <c r="L802" s="11"/>
      <c r="M802" s="11"/>
      <c r="N802" s="11"/>
      <c r="O802" s="11"/>
      <c r="P802" s="11"/>
      <c r="Q802" s="74"/>
      <c r="R802" s="74"/>
    </row>
    <row r="803">
      <c r="A803" s="82"/>
      <c r="B803" s="82"/>
      <c r="C803" s="83"/>
      <c r="D803" s="82"/>
      <c r="E803" s="83"/>
      <c r="F803" s="74"/>
      <c r="G803" s="74"/>
      <c r="H803" s="74"/>
      <c r="I803" s="11"/>
      <c r="J803" s="11"/>
      <c r="K803" s="11"/>
      <c r="L803" s="11"/>
      <c r="M803" s="11"/>
      <c r="N803" s="11"/>
      <c r="O803" s="11"/>
      <c r="P803" s="11"/>
      <c r="Q803" s="74"/>
      <c r="R803" s="74"/>
    </row>
    <row r="804">
      <c r="A804" s="82"/>
      <c r="B804" s="82"/>
      <c r="C804" s="83"/>
      <c r="D804" s="82"/>
      <c r="E804" s="83"/>
      <c r="F804" s="74"/>
      <c r="G804" s="74"/>
      <c r="H804" s="74"/>
      <c r="I804" s="11"/>
      <c r="J804" s="11"/>
      <c r="K804" s="11"/>
      <c r="L804" s="11"/>
      <c r="M804" s="11"/>
      <c r="N804" s="11"/>
      <c r="O804" s="11"/>
      <c r="P804" s="11"/>
      <c r="Q804" s="74"/>
      <c r="R804" s="74"/>
    </row>
    <row r="805">
      <c r="A805" s="82"/>
      <c r="B805" s="82"/>
      <c r="C805" s="83"/>
      <c r="D805" s="82"/>
      <c r="E805" s="83"/>
      <c r="F805" s="74"/>
      <c r="G805" s="74"/>
      <c r="H805" s="74"/>
      <c r="I805" s="11"/>
      <c r="J805" s="11"/>
      <c r="K805" s="11"/>
      <c r="L805" s="11"/>
      <c r="M805" s="11"/>
      <c r="N805" s="11"/>
      <c r="O805" s="11"/>
      <c r="P805" s="11"/>
      <c r="Q805" s="74"/>
      <c r="R805" s="74"/>
    </row>
    <row r="806">
      <c r="A806" s="82"/>
      <c r="B806" s="82"/>
      <c r="C806" s="83"/>
      <c r="D806" s="82"/>
      <c r="E806" s="83"/>
      <c r="F806" s="74"/>
      <c r="G806" s="74"/>
      <c r="H806" s="74"/>
      <c r="I806" s="11"/>
      <c r="J806" s="11"/>
      <c r="K806" s="11"/>
      <c r="L806" s="11"/>
      <c r="M806" s="11"/>
      <c r="N806" s="11"/>
      <c r="O806" s="11"/>
      <c r="P806" s="11"/>
      <c r="Q806" s="74"/>
      <c r="R806" s="74"/>
    </row>
    <row r="807">
      <c r="A807" s="82"/>
      <c r="B807" s="82"/>
      <c r="C807" s="83"/>
      <c r="D807" s="82"/>
      <c r="E807" s="83"/>
      <c r="F807" s="74"/>
      <c r="G807" s="74"/>
      <c r="H807" s="74"/>
      <c r="I807" s="11"/>
      <c r="J807" s="11"/>
      <c r="K807" s="11"/>
      <c r="L807" s="11"/>
      <c r="M807" s="11"/>
      <c r="N807" s="11"/>
      <c r="O807" s="11"/>
      <c r="P807" s="11"/>
      <c r="Q807" s="74"/>
      <c r="R807" s="74"/>
    </row>
    <row r="808">
      <c r="A808" s="82"/>
      <c r="B808" s="82"/>
      <c r="C808" s="83"/>
      <c r="D808" s="82"/>
      <c r="E808" s="83"/>
      <c r="F808" s="74"/>
      <c r="G808" s="74"/>
      <c r="H808" s="74"/>
      <c r="I808" s="11"/>
      <c r="J808" s="11"/>
      <c r="K808" s="11"/>
      <c r="L808" s="11"/>
      <c r="M808" s="11"/>
      <c r="N808" s="11"/>
      <c r="O808" s="11"/>
      <c r="P808" s="11"/>
      <c r="Q808" s="74"/>
      <c r="R808" s="74"/>
    </row>
    <row r="809">
      <c r="A809" s="82"/>
      <c r="B809" s="82"/>
      <c r="C809" s="83"/>
      <c r="D809" s="82"/>
      <c r="E809" s="83"/>
      <c r="F809" s="74"/>
      <c r="G809" s="74"/>
      <c r="H809" s="74"/>
      <c r="I809" s="11"/>
      <c r="J809" s="11"/>
      <c r="K809" s="11"/>
      <c r="L809" s="11"/>
      <c r="M809" s="11"/>
      <c r="N809" s="11"/>
      <c r="O809" s="11"/>
      <c r="P809" s="11"/>
      <c r="Q809" s="74"/>
      <c r="R809" s="74"/>
    </row>
    <row r="810">
      <c r="A810" s="82"/>
      <c r="B810" s="82"/>
      <c r="C810" s="83"/>
      <c r="D810" s="82"/>
      <c r="E810" s="83"/>
      <c r="F810" s="74"/>
      <c r="G810" s="74"/>
      <c r="H810" s="74"/>
      <c r="I810" s="11"/>
      <c r="J810" s="11"/>
      <c r="K810" s="11"/>
      <c r="L810" s="11"/>
      <c r="M810" s="11"/>
      <c r="N810" s="11"/>
      <c r="O810" s="11"/>
      <c r="P810" s="11"/>
      <c r="Q810" s="74"/>
      <c r="R810" s="74"/>
    </row>
    <row r="811">
      <c r="A811" s="82"/>
      <c r="B811" s="82"/>
      <c r="C811" s="83"/>
      <c r="D811" s="82"/>
      <c r="E811" s="83"/>
      <c r="F811" s="74"/>
      <c r="G811" s="74"/>
      <c r="H811" s="74"/>
      <c r="I811" s="11"/>
      <c r="J811" s="11"/>
      <c r="K811" s="11"/>
      <c r="L811" s="11"/>
      <c r="M811" s="11"/>
      <c r="N811" s="11"/>
      <c r="O811" s="11"/>
      <c r="P811" s="11"/>
      <c r="Q811" s="74"/>
      <c r="R811" s="74"/>
    </row>
    <row r="812">
      <c r="A812" s="82"/>
      <c r="B812" s="82"/>
      <c r="C812" s="83"/>
      <c r="D812" s="82"/>
      <c r="E812" s="83"/>
      <c r="F812" s="74"/>
      <c r="G812" s="74"/>
      <c r="H812" s="74"/>
      <c r="I812" s="11"/>
      <c r="J812" s="11"/>
      <c r="K812" s="11"/>
      <c r="L812" s="11"/>
      <c r="M812" s="11"/>
      <c r="N812" s="11"/>
      <c r="O812" s="11"/>
      <c r="P812" s="11"/>
      <c r="Q812" s="74"/>
      <c r="R812" s="74"/>
    </row>
    <row r="813">
      <c r="A813" s="82"/>
      <c r="B813" s="82"/>
      <c r="C813" s="83"/>
      <c r="D813" s="82"/>
      <c r="E813" s="83"/>
      <c r="F813" s="74"/>
      <c r="G813" s="74"/>
      <c r="H813" s="74"/>
      <c r="I813" s="11"/>
      <c r="J813" s="11"/>
      <c r="K813" s="11"/>
      <c r="L813" s="11"/>
      <c r="M813" s="11"/>
      <c r="N813" s="11"/>
      <c r="O813" s="11"/>
      <c r="P813" s="11"/>
      <c r="Q813" s="74"/>
      <c r="R813" s="74"/>
    </row>
    <row r="814">
      <c r="A814" s="82"/>
      <c r="B814" s="82"/>
      <c r="C814" s="83"/>
      <c r="D814" s="82"/>
      <c r="E814" s="83"/>
      <c r="F814" s="74"/>
      <c r="G814" s="74"/>
      <c r="H814" s="74"/>
      <c r="I814" s="11"/>
      <c r="J814" s="11"/>
      <c r="K814" s="11"/>
      <c r="L814" s="11"/>
      <c r="M814" s="11"/>
      <c r="N814" s="11"/>
      <c r="O814" s="11"/>
      <c r="P814" s="11"/>
      <c r="Q814" s="74"/>
      <c r="R814" s="74"/>
    </row>
    <row r="815">
      <c r="A815" s="82"/>
      <c r="B815" s="82"/>
      <c r="C815" s="83"/>
      <c r="D815" s="82"/>
      <c r="E815" s="83"/>
      <c r="F815" s="74"/>
      <c r="G815" s="74"/>
      <c r="H815" s="74"/>
      <c r="I815" s="11"/>
      <c r="J815" s="11"/>
      <c r="K815" s="11"/>
      <c r="L815" s="11"/>
      <c r="M815" s="11"/>
      <c r="N815" s="11"/>
      <c r="O815" s="11"/>
      <c r="P815" s="11"/>
      <c r="Q815" s="74"/>
      <c r="R815" s="74"/>
    </row>
    <row r="816">
      <c r="A816" s="82"/>
      <c r="B816" s="82"/>
      <c r="C816" s="83"/>
      <c r="D816" s="82"/>
      <c r="E816" s="83"/>
      <c r="F816" s="74"/>
      <c r="G816" s="74"/>
      <c r="H816" s="74"/>
      <c r="I816" s="11"/>
      <c r="J816" s="11"/>
      <c r="K816" s="11"/>
      <c r="L816" s="11"/>
      <c r="M816" s="11"/>
      <c r="N816" s="11"/>
      <c r="O816" s="11"/>
      <c r="P816" s="11"/>
      <c r="Q816" s="74"/>
      <c r="R816" s="74"/>
    </row>
    <row r="817">
      <c r="A817" s="82"/>
      <c r="B817" s="82"/>
      <c r="C817" s="83"/>
      <c r="D817" s="82"/>
      <c r="E817" s="83"/>
      <c r="F817" s="74"/>
      <c r="G817" s="74"/>
      <c r="H817" s="74"/>
      <c r="I817" s="11"/>
      <c r="J817" s="11"/>
      <c r="K817" s="11"/>
      <c r="L817" s="11"/>
      <c r="M817" s="11"/>
      <c r="N817" s="11"/>
      <c r="O817" s="11"/>
      <c r="P817" s="11"/>
      <c r="Q817" s="74"/>
      <c r="R817" s="74"/>
    </row>
    <row r="818">
      <c r="A818" s="82"/>
      <c r="B818" s="82"/>
      <c r="C818" s="83"/>
      <c r="D818" s="82"/>
      <c r="E818" s="83"/>
      <c r="F818" s="74"/>
      <c r="G818" s="74"/>
      <c r="H818" s="74"/>
      <c r="I818" s="11"/>
      <c r="J818" s="11"/>
      <c r="K818" s="11"/>
      <c r="L818" s="11"/>
      <c r="M818" s="11"/>
      <c r="N818" s="11"/>
      <c r="O818" s="11"/>
      <c r="P818" s="11"/>
      <c r="Q818" s="74"/>
      <c r="R818" s="74"/>
    </row>
    <row r="819">
      <c r="A819" s="82"/>
      <c r="B819" s="82"/>
      <c r="C819" s="83"/>
      <c r="D819" s="82"/>
      <c r="E819" s="83"/>
      <c r="F819" s="74"/>
      <c r="G819" s="74"/>
      <c r="H819" s="74"/>
      <c r="I819" s="11"/>
      <c r="J819" s="11"/>
      <c r="K819" s="11"/>
      <c r="L819" s="11"/>
      <c r="M819" s="11"/>
      <c r="N819" s="11"/>
      <c r="O819" s="11"/>
      <c r="P819" s="11"/>
      <c r="Q819" s="74"/>
      <c r="R819" s="74"/>
    </row>
    <row r="820">
      <c r="A820" s="82"/>
      <c r="B820" s="82"/>
      <c r="C820" s="83"/>
      <c r="D820" s="82"/>
      <c r="E820" s="83"/>
      <c r="F820" s="74"/>
      <c r="G820" s="74"/>
      <c r="H820" s="74"/>
      <c r="I820" s="11"/>
      <c r="J820" s="11"/>
      <c r="K820" s="11"/>
      <c r="L820" s="11"/>
      <c r="M820" s="11"/>
      <c r="N820" s="11"/>
      <c r="O820" s="11"/>
      <c r="P820" s="11"/>
      <c r="Q820" s="74"/>
      <c r="R820" s="74"/>
    </row>
    <row r="821">
      <c r="A821" s="82"/>
      <c r="B821" s="82"/>
      <c r="C821" s="83"/>
      <c r="D821" s="82"/>
      <c r="E821" s="83"/>
      <c r="F821" s="74"/>
      <c r="G821" s="74"/>
      <c r="H821" s="74"/>
      <c r="I821" s="11"/>
      <c r="J821" s="11"/>
      <c r="K821" s="11"/>
      <c r="L821" s="11"/>
      <c r="M821" s="11"/>
      <c r="N821" s="11"/>
      <c r="O821" s="11"/>
      <c r="P821" s="11"/>
      <c r="Q821" s="74"/>
      <c r="R821" s="74"/>
    </row>
    <row r="822">
      <c r="A822" s="82"/>
      <c r="B822" s="82"/>
      <c r="C822" s="83"/>
      <c r="D822" s="82"/>
      <c r="E822" s="83"/>
      <c r="F822" s="74"/>
      <c r="G822" s="74"/>
      <c r="H822" s="74"/>
      <c r="I822" s="11"/>
      <c r="J822" s="11"/>
      <c r="K822" s="11"/>
      <c r="L822" s="11"/>
      <c r="M822" s="11"/>
      <c r="N822" s="11"/>
      <c r="O822" s="11"/>
      <c r="P822" s="11"/>
      <c r="Q822" s="74"/>
      <c r="R822" s="74"/>
    </row>
    <row r="823">
      <c r="A823" s="82"/>
      <c r="B823" s="82"/>
      <c r="C823" s="83"/>
      <c r="D823" s="82"/>
      <c r="E823" s="83"/>
      <c r="F823" s="74"/>
      <c r="G823" s="74"/>
      <c r="H823" s="74"/>
      <c r="I823" s="11"/>
      <c r="J823" s="11"/>
      <c r="K823" s="11"/>
      <c r="L823" s="11"/>
      <c r="M823" s="11"/>
      <c r="N823" s="11"/>
      <c r="O823" s="11"/>
      <c r="P823" s="11"/>
      <c r="Q823" s="74"/>
      <c r="R823" s="74"/>
    </row>
    <row r="824">
      <c r="A824" s="82"/>
      <c r="B824" s="82"/>
      <c r="C824" s="83"/>
      <c r="D824" s="82"/>
      <c r="E824" s="83"/>
      <c r="F824" s="74"/>
      <c r="G824" s="74"/>
      <c r="H824" s="74"/>
      <c r="I824" s="11"/>
      <c r="J824" s="11"/>
      <c r="K824" s="11"/>
      <c r="L824" s="11"/>
      <c r="M824" s="11"/>
      <c r="N824" s="11"/>
      <c r="O824" s="11"/>
      <c r="P824" s="11"/>
      <c r="Q824" s="74"/>
      <c r="R824" s="74"/>
    </row>
    <row r="825">
      <c r="A825" s="82"/>
      <c r="B825" s="82"/>
      <c r="C825" s="83"/>
      <c r="D825" s="82"/>
      <c r="E825" s="83"/>
      <c r="F825" s="74"/>
      <c r="G825" s="74"/>
      <c r="H825" s="74"/>
      <c r="I825" s="11"/>
      <c r="J825" s="11"/>
      <c r="K825" s="11"/>
      <c r="L825" s="11"/>
      <c r="M825" s="11"/>
      <c r="N825" s="11"/>
      <c r="O825" s="11"/>
      <c r="P825" s="11"/>
      <c r="Q825" s="74"/>
      <c r="R825" s="74"/>
    </row>
    <row r="826">
      <c r="A826" s="82"/>
      <c r="B826" s="82"/>
      <c r="C826" s="83"/>
      <c r="D826" s="82"/>
      <c r="E826" s="83"/>
      <c r="F826" s="74"/>
      <c r="G826" s="74"/>
      <c r="H826" s="74"/>
      <c r="I826" s="11"/>
      <c r="J826" s="11"/>
      <c r="K826" s="11"/>
      <c r="L826" s="11"/>
      <c r="M826" s="11"/>
      <c r="N826" s="11"/>
      <c r="O826" s="11"/>
      <c r="P826" s="11"/>
      <c r="Q826" s="74"/>
      <c r="R826" s="74"/>
    </row>
    <row r="827">
      <c r="A827" s="82"/>
      <c r="B827" s="82"/>
      <c r="C827" s="83"/>
      <c r="D827" s="82"/>
      <c r="E827" s="83"/>
      <c r="F827" s="74"/>
      <c r="G827" s="74"/>
      <c r="H827" s="74"/>
      <c r="I827" s="11"/>
      <c r="J827" s="11"/>
      <c r="K827" s="11"/>
      <c r="L827" s="11"/>
      <c r="M827" s="11"/>
      <c r="N827" s="11"/>
      <c r="O827" s="11"/>
      <c r="P827" s="11"/>
      <c r="Q827" s="74"/>
      <c r="R827" s="74"/>
    </row>
    <row r="828">
      <c r="A828" s="82"/>
      <c r="B828" s="82"/>
      <c r="C828" s="83"/>
      <c r="D828" s="82"/>
      <c r="E828" s="83"/>
      <c r="F828" s="74"/>
      <c r="G828" s="74"/>
      <c r="H828" s="74"/>
      <c r="I828" s="11"/>
      <c r="J828" s="11"/>
      <c r="K828" s="11"/>
      <c r="L828" s="11"/>
      <c r="M828" s="11"/>
      <c r="N828" s="11"/>
      <c r="O828" s="11"/>
      <c r="P828" s="11"/>
      <c r="Q828" s="74"/>
      <c r="R828" s="74"/>
    </row>
    <row r="829">
      <c r="A829" s="82"/>
      <c r="B829" s="82"/>
      <c r="C829" s="83"/>
      <c r="D829" s="82"/>
      <c r="E829" s="83"/>
      <c r="F829" s="74"/>
      <c r="G829" s="74"/>
      <c r="H829" s="74"/>
      <c r="I829" s="11"/>
      <c r="J829" s="11"/>
      <c r="K829" s="11"/>
      <c r="L829" s="11"/>
      <c r="M829" s="11"/>
      <c r="N829" s="11"/>
      <c r="O829" s="11"/>
      <c r="P829" s="11"/>
      <c r="Q829" s="74"/>
      <c r="R829" s="74"/>
    </row>
    <row r="830">
      <c r="A830" s="82"/>
      <c r="B830" s="82"/>
      <c r="C830" s="83"/>
      <c r="D830" s="82"/>
      <c r="E830" s="83"/>
      <c r="F830" s="74"/>
      <c r="G830" s="74"/>
      <c r="H830" s="74"/>
      <c r="I830" s="11"/>
      <c r="J830" s="11"/>
      <c r="K830" s="11"/>
      <c r="L830" s="11"/>
      <c r="M830" s="11"/>
      <c r="N830" s="11"/>
      <c r="O830" s="11"/>
      <c r="P830" s="11"/>
      <c r="Q830" s="74"/>
      <c r="R830" s="74"/>
    </row>
    <row r="831">
      <c r="A831" s="82"/>
      <c r="B831" s="82"/>
      <c r="C831" s="83"/>
      <c r="D831" s="82"/>
      <c r="E831" s="83"/>
      <c r="F831" s="74"/>
      <c r="G831" s="74"/>
      <c r="H831" s="74"/>
      <c r="I831" s="11"/>
      <c r="J831" s="11"/>
      <c r="K831" s="11"/>
      <c r="L831" s="11"/>
      <c r="M831" s="11"/>
      <c r="N831" s="11"/>
      <c r="O831" s="11"/>
      <c r="P831" s="11"/>
      <c r="Q831" s="74"/>
      <c r="R831" s="74"/>
    </row>
    <row r="832">
      <c r="A832" s="82"/>
      <c r="B832" s="82"/>
      <c r="C832" s="83"/>
      <c r="D832" s="82"/>
      <c r="E832" s="83"/>
      <c r="F832" s="74"/>
      <c r="G832" s="74"/>
      <c r="H832" s="74"/>
      <c r="I832" s="11"/>
      <c r="J832" s="11"/>
      <c r="K832" s="11"/>
      <c r="L832" s="11"/>
      <c r="M832" s="11"/>
      <c r="N832" s="11"/>
      <c r="O832" s="11"/>
      <c r="P832" s="11"/>
      <c r="Q832" s="74"/>
      <c r="R832" s="74"/>
    </row>
    <row r="833">
      <c r="A833" s="82"/>
      <c r="B833" s="82"/>
      <c r="C833" s="83"/>
      <c r="D833" s="82"/>
      <c r="E833" s="83"/>
      <c r="F833" s="74"/>
      <c r="G833" s="74"/>
      <c r="H833" s="74"/>
      <c r="I833" s="11"/>
      <c r="J833" s="11"/>
      <c r="K833" s="11"/>
      <c r="L833" s="11"/>
      <c r="M833" s="11"/>
      <c r="N833" s="11"/>
      <c r="O833" s="11"/>
      <c r="P833" s="11"/>
      <c r="Q833" s="74"/>
      <c r="R833" s="74"/>
    </row>
    <row r="834">
      <c r="A834" s="82"/>
      <c r="B834" s="82"/>
      <c r="C834" s="83"/>
      <c r="D834" s="82"/>
      <c r="E834" s="83"/>
      <c r="F834" s="74"/>
      <c r="G834" s="74"/>
      <c r="H834" s="74"/>
      <c r="I834" s="11"/>
      <c r="J834" s="11"/>
      <c r="K834" s="11"/>
      <c r="L834" s="11"/>
      <c r="M834" s="11"/>
      <c r="N834" s="11"/>
      <c r="O834" s="11"/>
      <c r="P834" s="11"/>
      <c r="Q834" s="74"/>
      <c r="R834" s="74"/>
    </row>
    <row r="835">
      <c r="A835" s="82"/>
      <c r="B835" s="82"/>
      <c r="C835" s="83"/>
      <c r="D835" s="82"/>
      <c r="E835" s="83"/>
      <c r="F835" s="74"/>
      <c r="G835" s="74"/>
      <c r="H835" s="74"/>
      <c r="I835" s="11"/>
      <c r="J835" s="11"/>
      <c r="K835" s="11"/>
      <c r="L835" s="11"/>
      <c r="M835" s="11"/>
      <c r="N835" s="11"/>
      <c r="O835" s="11"/>
      <c r="P835" s="11"/>
      <c r="Q835" s="74"/>
      <c r="R835" s="74"/>
    </row>
    <row r="836">
      <c r="A836" s="82"/>
      <c r="B836" s="82"/>
      <c r="C836" s="83"/>
      <c r="D836" s="82"/>
      <c r="E836" s="83"/>
      <c r="F836" s="74"/>
      <c r="G836" s="74"/>
      <c r="H836" s="74"/>
      <c r="I836" s="11"/>
      <c r="J836" s="11"/>
      <c r="K836" s="11"/>
      <c r="L836" s="11"/>
      <c r="M836" s="11"/>
      <c r="N836" s="11"/>
      <c r="O836" s="11"/>
      <c r="P836" s="11"/>
      <c r="Q836" s="74"/>
      <c r="R836" s="74"/>
    </row>
    <row r="837">
      <c r="A837" s="82"/>
      <c r="B837" s="82"/>
      <c r="C837" s="83"/>
      <c r="D837" s="82"/>
      <c r="E837" s="83"/>
      <c r="F837" s="74"/>
      <c r="G837" s="74"/>
      <c r="H837" s="74"/>
      <c r="I837" s="11"/>
      <c r="J837" s="11"/>
      <c r="K837" s="11"/>
      <c r="L837" s="11"/>
      <c r="M837" s="11"/>
      <c r="N837" s="11"/>
      <c r="O837" s="11"/>
      <c r="P837" s="11"/>
      <c r="Q837" s="74"/>
      <c r="R837" s="74"/>
    </row>
    <row r="838">
      <c r="A838" s="82"/>
      <c r="B838" s="82"/>
      <c r="C838" s="83"/>
      <c r="D838" s="82"/>
      <c r="E838" s="83"/>
      <c r="F838" s="74"/>
      <c r="G838" s="74"/>
      <c r="H838" s="74"/>
      <c r="I838" s="11"/>
      <c r="J838" s="11"/>
      <c r="K838" s="11"/>
      <c r="L838" s="11"/>
      <c r="M838" s="11"/>
      <c r="N838" s="11"/>
      <c r="O838" s="11"/>
      <c r="P838" s="11"/>
      <c r="Q838" s="74"/>
      <c r="R838" s="74"/>
    </row>
    <row r="839">
      <c r="A839" s="82"/>
      <c r="B839" s="82"/>
      <c r="C839" s="83"/>
      <c r="D839" s="82"/>
      <c r="E839" s="83"/>
      <c r="F839" s="74"/>
      <c r="G839" s="74"/>
      <c r="H839" s="74"/>
      <c r="I839" s="11"/>
      <c r="J839" s="11"/>
      <c r="K839" s="11"/>
      <c r="L839" s="11"/>
      <c r="M839" s="11"/>
      <c r="N839" s="11"/>
      <c r="O839" s="11"/>
      <c r="P839" s="11"/>
      <c r="Q839" s="74"/>
      <c r="R839" s="74"/>
    </row>
    <row r="840">
      <c r="A840" s="82"/>
      <c r="B840" s="82"/>
      <c r="C840" s="83"/>
      <c r="D840" s="82"/>
      <c r="E840" s="83"/>
      <c r="F840" s="74"/>
      <c r="G840" s="74"/>
      <c r="H840" s="74"/>
      <c r="I840" s="11"/>
      <c r="J840" s="11"/>
      <c r="K840" s="11"/>
      <c r="L840" s="11"/>
      <c r="M840" s="11"/>
      <c r="N840" s="11"/>
      <c r="O840" s="11"/>
      <c r="P840" s="11"/>
      <c r="Q840" s="74"/>
      <c r="R840" s="74"/>
    </row>
    <row r="841">
      <c r="A841" s="82"/>
      <c r="B841" s="82"/>
      <c r="C841" s="83"/>
      <c r="D841" s="82"/>
      <c r="E841" s="83"/>
      <c r="F841" s="74"/>
      <c r="G841" s="74"/>
      <c r="H841" s="74"/>
      <c r="I841" s="11"/>
      <c r="J841" s="11"/>
      <c r="K841" s="11"/>
      <c r="L841" s="11"/>
      <c r="M841" s="11"/>
      <c r="N841" s="11"/>
      <c r="O841" s="11"/>
      <c r="P841" s="11"/>
      <c r="Q841" s="74"/>
      <c r="R841" s="74"/>
    </row>
    <row r="842">
      <c r="A842" s="82"/>
      <c r="B842" s="82"/>
      <c r="C842" s="83"/>
      <c r="D842" s="82"/>
      <c r="E842" s="83"/>
      <c r="F842" s="74"/>
      <c r="G842" s="74"/>
      <c r="H842" s="74"/>
      <c r="I842" s="11"/>
      <c r="J842" s="11"/>
      <c r="K842" s="11"/>
      <c r="L842" s="11"/>
      <c r="M842" s="11"/>
      <c r="N842" s="11"/>
      <c r="O842" s="11"/>
      <c r="P842" s="11"/>
      <c r="Q842" s="74"/>
      <c r="R842" s="74"/>
    </row>
    <row r="843">
      <c r="A843" s="82"/>
      <c r="B843" s="82"/>
      <c r="C843" s="83"/>
      <c r="D843" s="82"/>
      <c r="E843" s="83"/>
      <c r="F843" s="74"/>
      <c r="G843" s="74"/>
      <c r="H843" s="74"/>
      <c r="I843" s="11"/>
      <c r="J843" s="11"/>
      <c r="K843" s="11"/>
      <c r="L843" s="11"/>
      <c r="M843" s="11"/>
      <c r="N843" s="11"/>
      <c r="O843" s="11"/>
      <c r="P843" s="11"/>
      <c r="Q843" s="74"/>
      <c r="R843" s="74"/>
    </row>
    <row r="844">
      <c r="A844" s="82"/>
      <c r="B844" s="82"/>
      <c r="C844" s="83"/>
      <c r="D844" s="82"/>
      <c r="E844" s="83"/>
      <c r="F844" s="74"/>
      <c r="G844" s="74"/>
      <c r="H844" s="74"/>
      <c r="I844" s="11"/>
      <c r="J844" s="11"/>
      <c r="K844" s="11"/>
      <c r="L844" s="11"/>
      <c r="M844" s="11"/>
      <c r="N844" s="11"/>
      <c r="O844" s="11"/>
      <c r="P844" s="11"/>
      <c r="Q844" s="74"/>
      <c r="R844" s="74"/>
    </row>
    <row r="845">
      <c r="A845" s="82"/>
      <c r="B845" s="82"/>
      <c r="C845" s="83"/>
      <c r="D845" s="82"/>
      <c r="E845" s="83"/>
      <c r="F845" s="74"/>
      <c r="G845" s="74"/>
      <c r="H845" s="74"/>
      <c r="I845" s="11"/>
      <c r="J845" s="11"/>
      <c r="K845" s="11"/>
      <c r="L845" s="11"/>
      <c r="M845" s="11"/>
      <c r="N845" s="11"/>
      <c r="O845" s="11"/>
      <c r="P845" s="11"/>
      <c r="Q845" s="74"/>
      <c r="R845" s="74"/>
    </row>
    <row r="846">
      <c r="A846" s="82"/>
      <c r="B846" s="82"/>
      <c r="C846" s="83"/>
      <c r="D846" s="82"/>
      <c r="E846" s="83"/>
      <c r="F846" s="74"/>
      <c r="G846" s="74"/>
      <c r="H846" s="74"/>
      <c r="I846" s="11"/>
      <c r="J846" s="11"/>
      <c r="K846" s="11"/>
      <c r="L846" s="11"/>
      <c r="M846" s="11"/>
      <c r="N846" s="11"/>
      <c r="O846" s="11"/>
      <c r="P846" s="11"/>
      <c r="Q846" s="74"/>
      <c r="R846" s="74"/>
    </row>
    <row r="847">
      <c r="A847" s="82"/>
      <c r="B847" s="82"/>
      <c r="C847" s="83"/>
      <c r="D847" s="82"/>
      <c r="E847" s="83"/>
      <c r="F847" s="74"/>
      <c r="G847" s="74"/>
      <c r="H847" s="74"/>
      <c r="I847" s="11"/>
      <c r="J847" s="11"/>
      <c r="K847" s="11"/>
      <c r="L847" s="11"/>
      <c r="M847" s="11"/>
      <c r="N847" s="11"/>
      <c r="O847" s="11"/>
      <c r="P847" s="11"/>
      <c r="Q847" s="74"/>
      <c r="R847" s="74"/>
    </row>
    <row r="848">
      <c r="A848" s="82"/>
      <c r="B848" s="82"/>
      <c r="C848" s="83"/>
      <c r="D848" s="82"/>
      <c r="E848" s="83"/>
      <c r="F848" s="74"/>
      <c r="G848" s="74"/>
      <c r="H848" s="74"/>
      <c r="I848" s="11"/>
      <c r="J848" s="11"/>
      <c r="K848" s="11"/>
      <c r="L848" s="11"/>
      <c r="M848" s="11"/>
      <c r="N848" s="11"/>
      <c r="O848" s="11"/>
      <c r="P848" s="11"/>
      <c r="Q848" s="74"/>
      <c r="R848" s="74"/>
    </row>
    <row r="849">
      <c r="A849" s="82"/>
      <c r="B849" s="82"/>
      <c r="C849" s="83"/>
      <c r="D849" s="82"/>
      <c r="E849" s="83"/>
      <c r="F849" s="74"/>
      <c r="G849" s="74"/>
      <c r="H849" s="74"/>
      <c r="I849" s="11"/>
      <c r="J849" s="11"/>
      <c r="K849" s="11"/>
      <c r="L849" s="11"/>
      <c r="M849" s="11"/>
      <c r="N849" s="11"/>
      <c r="O849" s="11"/>
      <c r="P849" s="11"/>
      <c r="Q849" s="74"/>
      <c r="R849" s="74"/>
    </row>
    <row r="850">
      <c r="A850" s="82"/>
      <c r="B850" s="82"/>
      <c r="C850" s="83"/>
      <c r="D850" s="82"/>
      <c r="E850" s="83"/>
      <c r="F850" s="74"/>
      <c r="G850" s="74"/>
      <c r="H850" s="74"/>
      <c r="I850" s="11"/>
      <c r="J850" s="11"/>
      <c r="K850" s="11"/>
      <c r="L850" s="11"/>
      <c r="M850" s="11"/>
      <c r="N850" s="11"/>
      <c r="O850" s="11"/>
      <c r="P850" s="11"/>
      <c r="Q850" s="74"/>
      <c r="R850" s="74"/>
    </row>
    <row r="851">
      <c r="A851" s="82"/>
      <c r="B851" s="82"/>
      <c r="C851" s="83"/>
      <c r="D851" s="82"/>
      <c r="E851" s="83"/>
      <c r="F851" s="74"/>
      <c r="G851" s="74"/>
      <c r="H851" s="74"/>
      <c r="I851" s="11"/>
      <c r="J851" s="11"/>
      <c r="K851" s="11"/>
      <c r="L851" s="11"/>
      <c r="M851" s="11"/>
      <c r="N851" s="11"/>
      <c r="O851" s="11"/>
      <c r="P851" s="11"/>
      <c r="Q851" s="74"/>
      <c r="R851" s="74"/>
    </row>
    <row r="852">
      <c r="A852" s="82"/>
      <c r="B852" s="82"/>
      <c r="C852" s="83"/>
      <c r="D852" s="82"/>
      <c r="E852" s="83"/>
      <c r="F852" s="74"/>
      <c r="G852" s="74"/>
      <c r="H852" s="74"/>
      <c r="I852" s="11"/>
      <c r="J852" s="11"/>
      <c r="K852" s="11"/>
      <c r="L852" s="11"/>
      <c r="M852" s="11"/>
      <c r="N852" s="11"/>
      <c r="O852" s="11"/>
      <c r="P852" s="11"/>
      <c r="Q852" s="74"/>
      <c r="R852" s="74"/>
    </row>
    <row r="853">
      <c r="A853" s="82"/>
      <c r="B853" s="82"/>
      <c r="C853" s="83"/>
      <c r="D853" s="82"/>
      <c r="E853" s="83"/>
      <c r="F853" s="74"/>
      <c r="G853" s="74"/>
      <c r="H853" s="74"/>
      <c r="I853" s="11"/>
      <c r="J853" s="11"/>
      <c r="K853" s="11"/>
      <c r="L853" s="11"/>
      <c r="M853" s="11"/>
      <c r="N853" s="11"/>
      <c r="O853" s="11"/>
      <c r="P853" s="11"/>
      <c r="Q853" s="74"/>
      <c r="R853" s="74"/>
    </row>
    <row r="854">
      <c r="A854" s="82"/>
      <c r="B854" s="82"/>
      <c r="C854" s="83"/>
      <c r="D854" s="82"/>
      <c r="E854" s="83"/>
      <c r="F854" s="74"/>
      <c r="G854" s="74"/>
      <c r="H854" s="74"/>
      <c r="I854" s="11"/>
      <c r="J854" s="11"/>
      <c r="K854" s="11"/>
      <c r="L854" s="11"/>
      <c r="M854" s="11"/>
      <c r="N854" s="11"/>
      <c r="O854" s="11"/>
      <c r="P854" s="11"/>
      <c r="Q854" s="74"/>
      <c r="R854" s="74"/>
    </row>
    <row r="855">
      <c r="A855" s="82"/>
      <c r="B855" s="82"/>
      <c r="C855" s="83"/>
      <c r="D855" s="82"/>
      <c r="E855" s="83"/>
      <c r="F855" s="74"/>
      <c r="G855" s="74"/>
      <c r="H855" s="74"/>
      <c r="I855" s="11"/>
      <c r="J855" s="11"/>
      <c r="K855" s="11"/>
      <c r="L855" s="11"/>
      <c r="M855" s="11"/>
      <c r="N855" s="11"/>
      <c r="O855" s="11"/>
      <c r="P855" s="11"/>
      <c r="Q855" s="74"/>
      <c r="R855" s="74"/>
    </row>
    <row r="856">
      <c r="A856" s="82"/>
      <c r="B856" s="82"/>
      <c r="C856" s="83"/>
      <c r="D856" s="82"/>
      <c r="E856" s="83"/>
      <c r="F856" s="74"/>
      <c r="G856" s="74"/>
      <c r="H856" s="74"/>
      <c r="I856" s="11"/>
      <c r="J856" s="11"/>
      <c r="K856" s="11"/>
      <c r="L856" s="11"/>
      <c r="M856" s="11"/>
      <c r="N856" s="11"/>
      <c r="O856" s="11"/>
      <c r="P856" s="11"/>
      <c r="Q856" s="74"/>
      <c r="R856" s="74"/>
    </row>
    <row r="857">
      <c r="A857" s="82"/>
      <c r="B857" s="82"/>
      <c r="C857" s="83"/>
      <c r="D857" s="82"/>
      <c r="E857" s="83"/>
      <c r="F857" s="74"/>
      <c r="G857" s="74"/>
      <c r="H857" s="74"/>
      <c r="I857" s="11"/>
      <c r="J857" s="11"/>
      <c r="K857" s="11"/>
      <c r="L857" s="11"/>
      <c r="M857" s="11"/>
      <c r="N857" s="11"/>
      <c r="O857" s="11"/>
      <c r="P857" s="11"/>
      <c r="Q857" s="74"/>
      <c r="R857" s="74"/>
    </row>
    <row r="858">
      <c r="A858" s="82"/>
      <c r="B858" s="82"/>
      <c r="C858" s="83"/>
      <c r="D858" s="82"/>
      <c r="E858" s="83"/>
      <c r="F858" s="74"/>
      <c r="G858" s="74"/>
      <c r="H858" s="74"/>
      <c r="I858" s="11"/>
      <c r="J858" s="11"/>
      <c r="K858" s="11"/>
      <c r="L858" s="11"/>
      <c r="M858" s="11"/>
      <c r="N858" s="11"/>
      <c r="O858" s="11"/>
      <c r="P858" s="11"/>
      <c r="Q858" s="74"/>
      <c r="R858" s="74"/>
    </row>
    <row r="859">
      <c r="A859" s="82"/>
      <c r="B859" s="82"/>
      <c r="C859" s="83"/>
      <c r="D859" s="82"/>
      <c r="E859" s="83"/>
      <c r="F859" s="74"/>
      <c r="G859" s="74"/>
      <c r="H859" s="74"/>
      <c r="I859" s="11"/>
      <c r="J859" s="11"/>
      <c r="K859" s="11"/>
      <c r="L859" s="11"/>
      <c r="M859" s="11"/>
      <c r="N859" s="11"/>
      <c r="O859" s="11"/>
      <c r="P859" s="11"/>
      <c r="Q859" s="74"/>
      <c r="R859" s="74"/>
    </row>
    <row r="860">
      <c r="A860" s="82"/>
      <c r="B860" s="82"/>
      <c r="C860" s="83"/>
      <c r="D860" s="82"/>
      <c r="E860" s="83"/>
      <c r="F860" s="74"/>
      <c r="G860" s="74"/>
      <c r="H860" s="74"/>
      <c r="I860" s="11"/>
      <c r="J860" s="11"/>
      <c r="K860" s="11"/>
      <c r="L860" s="11"/>
      <c r="M860" s="11"/>
      <c r="N860" s="11"/>
      <c r="O860" s="11"/>
      <c r="P860" s="11"/>
      <c r="Q860" s="74"/>
      <c r="R860" s="74"/>
    </row>
    <row r="861">
      <c r="A861" s="82"/>
      <c r="B861" s="82"/>
      <c r="C861" s="83"/>
      <c r="D861" s="82"/>
      <c r="E861" s="83"/>
      <c r="F861" s="74"/>
      <c r="G861" s="74"/>
      <c r="H861" s="74"/>
      <c r="I861" s="11"/>
      <c r="J861" s="11"/>
      <c r="K861" s="11"/>
      <c r="L861" s="11"/>
      <c r="M861" s="11"/>
      <c r="N861" s="11"/>
      <c r="O861" s="11"/>
      <c r="P861" s="11"/>
      <c r="Q861" s="74"/>
      <c r="R861" s="74"/>
    </row>
    <row r="862">
      <c r="A862" s="82"/>
      <c r="B862" s="82"/>
      <c r="C862" s="83"/>
      <c r="D862" s="82"/>
      <c r="E862" s="83"/>
      <c r="F862" s="74"/>
      <c r="G862" s="74"/>
      <c r="H862" s="74"/>
      <c r="I862" s="11"/>
      <c r="J862" s="11"/>
      <c r="K862" s="11"/>
      <c r="L862" s="11"/>
      <c r="M862" s="11"/>
      <c r="N862" s="11"/>
      <c r="O862" s="11"/>
      <c r="P862" s="11"/>
      <c r="Q862" s="74"/>
      <c r="R862" s="74"/>
    </row>
    <row r="863">
      <c r="A863" s="82"/>
      <c r="B863" s="82"/>
      <c r="C863" s="83"/>
      <c r="D863" s="82"/>
      <c r="E863" s="83"/>
      <c r="F863" s="74"/>
      <c r="G863" s="74"/>
      <c r="H863" s="74"/>
      <c r="I863" s="11"/>
      <c r="J863" s="11"/>
      <c r="K863" s="11"/>
      <c r="L863" s="11"/>
      <c r="M863" s="11"/>
      <c r="N863" s="11"/>
      <c r="O863" s="11"/>
      <c r="P863" s="11"/>
      <c r="Q863" s="74"/>
      <c r="R863" s="74"/>
    </row>
    <row r="864">
      <c r="A864" s="82"/>
      <c r="B864" s="82"/>
      <c r="C864" s="83"/>
      <c r="D864" s="82"/>
      <c r="E864" s="83"/>
      <c r="F864" s="74"/>
      <c r="G864" s="74"/>
      <c r="H864" s="74"/>
      <c r="I864" s="11"/>
      <c r="J864" s="11"/>
      <c r="K864" s="11"/>
      <c r="L864" s="11"/>
      <c r="M864" s="11"/>
      <c r="N864" s="11"/>
      <c r="O864" s="11"/>
      <c r="P864" s="11"/>
      <c r="Q864" s="74"/>
      <c r="R864" s="74"/>
    </row>
    <row r="865">
      <c r="A865" s="82"/>
      <c r="B865" s="82"/>
      <c r="C865" s="83"/>
      <c r="D865" s="82"/>
      <c r="E865" s="83"/>
      <c r="F865" s="74"/>
      <c r="G865" s="74"/>
      <c r="H865" s="74"/>
      <c r="I865" s="11"/>
      <c r="J865" s="11"/>
      <c r="K865" s="11"/>
      <c r="L865" s="11"/>
      <c r="M865" s="11"/>
      <c r="N865" s="11"/>
      <c r="O865" s="11"/>
      <c r="P865" s="11"/>
      <c r="Q865" s="74"/>
      <c r="R865" s="74"/>
    </row>
    <row r="866">
      <c r="A866" s="82"/>
      <c r="B866" s="82"/>
      <c r="C866" s="83"/>
      <c r="D866" s="82"/>
      <c r="E866" s="83"/>
      <c r="F866" s="74"/>
      <c r="G866" s="74"/>
      <c r="H866" s="74"/>
      <c r="I866" s="11"/>
      <c r="J866" s="11"/>
      <c r="K866" s="11"/>
      <c r="L866" s="11"/>
      <c r="M866" s="11"/>
      <c r="N866" s="11"/>
      <c r="O866" s="11"/>
      <c r="P866" s="11"/>
      <c r="Q866" s="74"/>
      <c r="R866" s="74"/>
    </row>
    <row r="867">
      <c r="A867" s="82"/>
      <c r="B867" s="82"/>
      <c r="C867" s="83"/>
      <c r="D867" s="82"/>
      <c r="E867" s="83"/>
      <c r="F867" s="74"/>
      <c r="G867" s="74"/>
      <c r="H867" s="74"/>
      <c r="I867" s="11"/>
      <c r="J867" s="11"/>
      <c r="K867" s="11"/>
      <c r="L867" s="11"/>
      <c r="M867" s="11"/>
      <c r="N867" s="11"/>
      <c r="O867" s="11"/>
      <c r="P867" s="11"/>
      <c r="Q867" s="74"/>
      <c r="R867" s="74"/>
    </row>
    <row r="868">
      <c r="A868" s="82"/>
      <c r="B868" s="82"/>
      <c r="C868" s="83"/>
      <c r="D868" s="82"/>
      <c r="E868" s="83"/>
      <c r="F868" s="74"/>
      <c r="G868" s="74"/>
      <c r="H868" s="74"/>
      <c r="I868" s="11"/>
      <c r="J868" s="11"/>
      <c r="K868" s="11"/>
      <c r="L868" s="11"/>
      <c r="M868" s="11"/>
      <c r="N868" s="11"/>
      <c r="O868" s="11"/>
      <c r="P868" s="11"/>
      <c r="Q868" s="74"/>
      <c r="R868" s="74"/>
    </row>
    <row r="869">
      <c r="A869" s="82"/>
      <c r="B869" s="82"/>
      <c r="C869" s="83"/>
      <c r="D869" s="82"/>
      <c r="E869" s="83"/>
      <c r="F869" s="74"/>
      <c r="G869" s="74"/>
      <c r="H869" s="74"/>
      <c r="I869" s="11"/>
      <c r="J869" s="11"/>
      <c r="K869" s="11"/>
      <c r="L869" s="11"/>
      <c r="M869" s="11"/>
      <c r="N869" s="11"/>
      <c r="O869" s="11"/>
      <c r="P869" s="11"/>
      <c r="Q869" s="74"/>
      <c r="R869" s="74"/>
    </row>
    <row r="870">
      <c r="A870" s="82"/>
      <c r="B870" s="82"/>
      <c r="C870" s="83"/>
      <c r="D870" s="82"/>
      <c r="E870" s="83"/>
      <c r="F870" s="74"/>
      <c r="G870" s="74"/>
      <c r="H870" s="74"/>
      <c r="I870" s="11"/>
      <c r="J870" s="11"/>
      <c r="K870" s="11"/>
      <c r="L870" s="11"/>
      <c r="M870" s="11"/>
      <c r="N870" s="11"/>
      <c r="O870" s="11"/>
      <c r="P870" s="11"/>
      <c r="Q870" s="74"/>
      <c r="R870" s="74"/>
    </row>
    <row r="871">
      <c r="A871" s="82"/>
      <c r="B871" s="82"/>
      <c r="C871" s="83"/>
      <c r="D871" s="82"/>
      <c r="E871" s="83"/>
      <c r="F871" s="74"/>
      <c r="G871" s="74"/>
      <c r="H871" s="74"/>
      <c r="I871" s="11"/>
      <c r="J871" s="11"/>
      <c r="K871" s="11"/>
      <c r="L871" s="11"/>
      <c r="M871" s="11"/>
      <c r="N871" s="11"/>
      <c r="O871" s="11"/>
      <c r="P871" s="11"/>
      <c r="Q871" s="74"/>
      <c r="R871" s="74"/>
    </row>
    <row r="872">
      <c r="A872" s="82"/>
      <c r="B872" s="82"/>
      <c r="C872" s="83"/>
      <c r="D872" s="82"/>
      <c r="E872" s="83"/>
      <c r="F872" s="74"/>
      <c r="G872" s="74"/>
      <c r="H872" s="74"/>
      <c r="I872" s="11"/>
      <c r="J872" s="11"/>
      <c r="K872" s="11"/>
      <c r="L872" s="11"/>
      <c r="M872" s="11"/>
      <c r="N872" s="11"/>
      <c r="O872" s="11"/>
      <c r="P872" s="11"/>
      <c r="Q872" s="74"/>
      <c r="R872" s="74"/>
    </row>
    <row r="873">
      <c r="A873" s="82"/>
      <c r="B873" s="82"/>
      <c r="C873" s="83"/>
      <c r="D873" s="82"/>
      <c r="E873" s="83"/>
      <c r="F873" s="74"/>
      <c r="G873" s="74"/>
      <c r="H873" s="74"/>
      <c r="I873" s="11"/>
      <c r="J873" s="11"/>
      <c r="K873" s="11"/>
      <c r="L873" s="11"/>
      <c r="M873" s="11"/>
      <c r="N873" s="11"/>
      <c r="O873" s="11"/>
      <c r="P873" s="11"/>
      <c r="Q873" s="74"/>
      <c r="R873" s="74"/>
    </row>
    <row r="874">
      <c r="A874" s="82"/>
      <c r="B874" s="82"/>
      <c r="C874" s="83"/>
      <c r="D874" s="82"/>
      <c r="E874" s="83"/>
      <c r="F874" s="74"/>
      <c r="G874" s="74"/>
      <c r="H874" s="74"/>
      <c r="I874" s="11"/>
      <c r="J874" s="11"/>
      <c r="K874" s="11"/>
      <c r="L874" s="11"/>
      <c r="M874" s="11"/>
      <c r="N874" s="11"/>
      <c r="O874" s="11"/>
      <c r="P874" s="11"/>
      <c r="Q874" s="74"/>
      <c r="R874" s="74"/>
    </row>
    <row r="875">
      <c r="A875" s="82"/>
      <c r="B875" s="82"/>
      <c r="C875" s="83"/>
      <c r="D875" s="82"/>
      <c r="E875" s="83"/>
      <c r="F875" s="74"/>
      <c r="G875" s="74"/>
      <c r="H875" s="74"/>
      <c r="I875" s="11"/>
      <c r="J875" s="11"/>
      <c r="K875" s="11"/>
      <c r="L875" s="11"/>
      <c r="M875" s="11"/>
      <c r="N875" s="11"/>
      <c r="O875" s="11"/>
      <c r="P875" s="11"/>
      <c r="Q875" s="74"/>
      <c r="R875" s="74"/>
    </row>
    <row r="876">
      <c r="A876" s="82"/>
      <c r="B876" s="82"/>
      <c r="C876" s="83"/>
      <c r="D876" s="82"/>
      <c r="E876" s="83"/>
      <c r="F876" s="74"/>
      <c r="G876" s="74"/>
      <c r="H876" s="74"/>
      <c r="I876" s="11"/>
      <c r="J876" s="11"/>
      <c r="K876" s="11"/>
      <c r="L876" s="11"/>
      <c r="M876" s="11"/>
      <c r="N876" s="11"/>
      <c r="O876" s="11"/>
      <c r="P876" s="11"/>
      <c r="Q876" s="74"/>
      <c r="R876" s="74"/>
    </row>
    <row r="877">
      <c r="A877" s="82"/>
      <c r="B877" s="82"/>
      <c r="C877" s="83"/>
      <c r="D877" s="82"/>
      <c r="E877" s="83"/>
      <c r="F877" s="74"/>
      <c r="G877" s="74"/>
      <c r="H877" s="74"/>
      <c r="I877" s="11"/>
      <c r="J877" s="11"/>
      <c r="K877" s="11"/>
      <c r="L877" s="11"/>
      <c r="M877" s="11"/>
      <c r="N877" s="11"/>
      <c r="O877" s="11"/>
      <c r="P877" s="11"/>
      <c r="Q877" s="74"/>
      <c r="R877" s="74"/>
    </row>
    <row r="878">
      <c r="A878" s="82"/>
      <c r="B878" s="82"/>
      <c r="C878" s="83"/>
      <c r="D878" s="82"/>
      <c r="E878" s="83"/>
      <c r="F878" s="74"/>
      <c r="G878" s="74"/>
      <c r="H878" s="74"/>
      <c r="I878" s="11"/>
      <c r="J878" s="11"/>
      <c r="K878" s="11"/>
      <c r="L878" s="11"/>
      <c r="M878" s="11"/>
      <c r="N878" s="11"/>
      <c r="O878" s="11"/>
      <c r="P878" s="11"/>
      <c r="Q878" s="74"/>
      <c r="R878" s="74"/>
    </row>
    <row r="879">
      <c r="A879" s="82"/>
      <c r="B879" s="82"/>
      <c r="C879" s="83"/>
      <c r="D879" s="82"/>
      <c r="E879" s="83"/>
      <c r="F879" s="74"/>
      <c r="G879" s="74"/>
      <c r="H879" s="74"/>
      <c r="I879" s="11"/>
      <c r="J879" s="11"/>
      <c r="K879" s="11"/>
      <c r="L879" s="11"/>
      <c r="M879" s="11"/>
      <c r="N879" s="11"/>
      <c r="O879" s="11"/>
      <c r="P879" s="11"/>
      <c r="Q879" s="74"/>
      <c r="R879" s="74"/>
    </row>
    <row r="880">
      <c r="A880" s="82"/>
      <c r="B880" s="82"/>
      <c r="C880" s="83"/>
      <c r="D880" s="82"/>
      <c r="E880" s="83"/>
      <c r="F880" s="74"/>
      <c r="G880" s="74"/>
      <c r="H880" s="74"/>
      <c r="I880" s="11"/>
      <c r="J880" s="11"/>
      <c r="K880" s="11"/>
      <c r="L880" s="11"/>
      <c r="M880" s="11"/>
      <c r="N880" s="11"/>
      <c r="O880" s="11"/>
      <c r="P880" s="11"/>
      <c r="Q880" s="74"/>
      <c r="R880" s="74"/>
    </row>
    <row r="881">
      <c r="A881" s="82"/>
      <c r="B881" s="82"/>
      <c r="C881" s="83"/>
      <c r="D881" s="82"/>
      <c r="E881" s="83"/>
      <c r="F881" s="74"/>
      <c r="G881" s="74"/>
      <c r="H881" s="74"/>
      <c r="I881" s="11"/>
      <c r="J881" s="11"/>
      <c r="K881" s="11"/>
      <c r="L881" s="11"/>
      <c r="M881" s="11"/>
      <c r="N881" s="11"/>
      <c r="O881" s="11"/>
      <c r="P881" s="11"/>
      <c r="Q881" s="74"/>
      <c r="R881" s="74"/>
    </row>
    <row r="882">
      <c r="A882" s="82"/>
      <c r="B882" s="82"/>
      <c r="C882" s="83"/>
      <c r="D882" s="82"/>
      <c r="E882" s="83"/>
      <c r="F882" s="74"/>
      <c r="G882" s="74"/>
      <c r="H882" s="74"/>
      <c r="I882" s="11"/>
      <c r="J882" s="11"/>
      <c r="K882" s="11"/>
      <c r="L882" s="11"/>
      <c r="M882" s="11"/>
      <c r="N882" s="11"/>
      <c r="O882" s="11"/>
      <c r="P882" s="11"/>
      <c r="Q882" s="74"/>
      <c r="R882" s="74"/>
    </row>
    <row r="883">
      <c r="A883" s="82"/>
      <c r="B883" s="82"/>
      <c r="C883" s="83"/>
      <c r="D883" s="82"/>
      <c r="E883" s="83"/>
      <c r="F883" s="74"/>
      <c r="G883" s="74"/>
      <c r="H883" s="74"/>
      <c r="I883" s="11"/>
      <c r="J883" s="11"/>
      <c r="K883" s="11"/>
      <c r="L883" s="11"/>
      <c r="M883" s="11"/>
      <c r="N883" s="11"/>
      <c r="O883" s="11"/>
      <c r="P883" s="11"/>
      <c r="Q883" s="74"/>
      <c r="R883" s="74"/>
    </row>
    <row r="884">
      <c r="A884" s="82"/>
      <c r="B884" s="82"/>
      <c r="C884" s="83"/>
      <c r="D884" s="82"/>
      <c r="E884" s="83"/>
      <c r="F884" s="74"/>
      <c r="G884" s="74"/>
      <c r="H884" s="74"/>
      <c r="I884" s="11"/>
      <c r="J884" s="11"/>
      <c r="K884" s="11"/>
      <c r="L884" s="11"/>
      <c r="M884" s="11"/>
      <c r="N884" s="11"/>
      <c r="O884" s="11"/>
      <c r="P884" s="11"/>
      <c r="Q884" s="74"/>
      <c r="R884" s="74"/>
    </row>
    <row r="885">
      <c r="A885" s="82"/>
      <c r="B885" s="82"/>
      <c r="C885" s="83"/>
      <c r="D885" s="82"/>
      <c r="E885" s="83"/>
      <c r="F885" s="74"/>
      <c r="G885" s="74"/>
      <c r="H885" s="74"/>
      <c r="I885" s="11"/>
      <c r="J885" s="11"/>
      <c r="K885" s="11"/>
      <c r="L885" s="11"/>
      <c r="M885" s="11"/>
      <c r="N885" s="11"/>
      <c r="O885" s="11"/>
      <c r="P885" s="11"/>
      <c r="Q885" s="74"/>
      <c r="R885" s="74"/>
    </row>
    <row r="886">
      <c r="A886" s="82"/>
      <c r="B886" s="82"/>
      <c r="C886" s="83"/>
      <c r="D886" s="82"/>
      <c r="E886" s="83"/>
      <c r="F886" s="74"/>
      <c r="G886" s="74"/>
      <c r="H886" s="74"/>
      <c r="I886" s="11"/>
      <c r="J886" s="11"/>
      <c r="K886" s="11"/>
      <c r="L886" s="11"/>
      <c r="M886" s="11"/>
      <c r="N886" s="11"/>
      <c r="O886" s="11"/>
      <c r="P886" s="11"/>
      <c r="Q886" s="74"/>
      <c r="R886" s="74"/>
    </row>
    <row r="887">
      <c r="A887" s="82"/>
      <c r="B887" s="82"/>
      <c r="C887" s="83"/>
      <c r="D887" s="82"/>
      <c r="E887" s="83"/>
      <c r="F887" s="74"/>
      <c r="G887" s="74"/>
      <c r="H887" s="74"/>
      <c r="I887" s="11"/>
      <c r="J887" s="11"/>
      <c r="K887" s="11"/>
      <c r="L887" s="11"/>
      <c r="M887" s="11"/>
      <c r="N887" s="11"/>
      <c r="O887" s="11"/>
      <c r="P887" s="11"/>
      <c r="Q887" s="74"/>
      <c r="R887" s="74"/>
    </row>
    <row r="888">
      <c r="A888" s="82"/>
      <c r="B888" s="82"/>
      <c r="C888" s="83"/>
      <c r="D888" s="82"/>
      <c r="E888" s="83"/>
      <c r="F888" s="74"/>
      <c r="G888" s="74"/>
      <c r="H888" s="74"/>
      <c r="I888" s="11"/>
      <c r="J888" s="11"/>
      <c r="K888" s="11"/>
      <c r="L888" s="11"/>
      <c r="M888" s="11"/>
      <c r="N888" s="11"/>
      <c r="O888" s="11"/>
      <c r="P888" s="11"/>
      <c r="Q888" s="74"/>
      <c r="R888" s="74"/>
    </row>
    <row r="889">
      <c r="A889" s="82"/>
      <c r="B889" s="82"/>
      <c r="C889" s="83"/>
      <c r="D889" s="82"/>
      <c r="E889" s="83"/>
      <c r="F889" s="74"/>
      <c r="G889" s="74"/>
      <c r="H889" s="74"/>
      <c r="I889" s="11"/>
      <c r="J889" s="11"/>
      <c r="K889" s="11"/>
      <c r="L889" s="11"/>
      <c r="M889" s="11"/>
      <c r="N889" s="11"/>
      <c r="O889" s="11"/>
      <c r="P889" s="11"/>
      <c r="Q889" s="74"/>
      <c r="R889" s="74"/>
    </row>
    <row r="890">
      <c r="A890" s="82"/>
      <c r="B890" s="82"/>
      <c r="C890" s="83"/>
      <c r="D890" s="82"/>
      <c r="E890" s="83"/>
      <c r="F890" s="74"/>
      <c r="G890" s="74"/>
      <c r="H890" s="74"/>
      <c r="I890" s="11"/>
      <c r="J890" s="11"/>
      <c r="K890" s="11"/>
      <c r="L890" s="11"/>
      <c r="M890" s="11"/>
      <c r="N890" s="11"/>
      <c r="O890" s="11"/>
      <c r="P890" s="11"/>
      <c r="Q890" s="74"/>
      <c r="R890" s="74"/>
    </row>
    <row r="891">
      <c r="A891" s="82"/>
      <c r="B891" s="82"/>
      <c r="C891" s="83"/>
      <c r="D891" s="82"/>
      <c r="E891" s="83"/>
      <c r="F891" s="74"/>
      <c r="G891" s="74"/>
      <c r="H891" s="74"/>
      <c r="I891" s="11"/>
      <c r="J891" s="11"/>
      <c r="K891" s="11"/>
      <c r="L891" s="11"/>
      <c r="M891" s="11"/>
      <c r="N891" s="11"/>
      <c r="O891" s="11"/>
      <c r="P891" s="11"/>
      <c r="Q891" s="74"/>
      <c r="R891" s="74"/>
    </row>
    <row r="892">
      <c r="A892" s="82"/>
      <c r="B892" s="82"/>
      <c r="C892" s="83"/>
      <c r="D892" s="82"/>
      <c r="E892" s="83"/>
      <c r="F892" s="74"/>
      <c r="G892" s="74"/>
      <c r="H892" s="74"/>
      <c r="I892" s="11"/>
      <c r="J892" s="11"/>
      <c r="K892" s="11"/>
      <c r="L892" s="11"/>
      <c r="M892" s="11"/>
      <c r="N892" s="11"/>
      <c r="O892" s="11"/>
      <c r="P892" s="11"/>
      <c r="Q892" s="74"/>
      <c r="R892" s="74"/>
    </row>
    <row r="893">
      <c r="A893" s="82"/>
      <c r="B893" s="82"/>
      <c r="C893" s="83"/>
      <c r="D893" s="82"/>
      <c r="E893" s="83"/>
      <c r="F893" s="74"/>
      <c r="G893" s="74"/>
      <c r="H893" s="74"/>
      <c r="I893" s="11"/>
      <c r="J893" s="11"/>
      <c r="K893" s="11"/>
      <c r="L893" s="11"/>
      <c r="M893" s="11"/>
      <c r="N893" s="11"/>
      <c r="O893" s="11"/>
      <c r="P893" s="11"/>
      <c r="Q893" s="74"/>
      <c r="R893" s="74"/>
    </row>
    <row r="894">
      <c r="A894" s="82"/>
      <c r="B894" s="82"/>
      <c r="C894" s="83"/>
      <c r="D894" s="82"/>
      <c r="E894" s="83"/>
      <c r="F894" s="74"/>
      <c r="G894" s="74"/>
      <c r="H894" s="74"/>
      <c r="I894" s="11"/>
      <c r="J894" s="11"/>
      <c r="K894" s="11"/>
      <c r="L894" s="11"/>
      <c r="M894" s="11"/>
      <c r="N894" s="11"/>
      <c r="O894" s="11"/>
      <c r="P894" s="11"/>
      <c r="Q894" s="74"/>
      <c r="R894" s="74"/>
    </row>
    <row r="895">
      <c r="A895" s="82"/>
      <c r="B895" s="82"/>
      <c r="C895" s="83"/>
      <c r="D895" s="82"/>
      <c r="E895" s="83"/>
      <c r="F895" s="74"/>
      <c r="G895" s="74"/>
      <c r="H895" s="74"/>
      <c r="I895" s="11"/>
      <c r="J895" s="11"/>
      <c r="K895" s="11"/>
      <c r="L895" s="11"/>
      <c r="M895" s="11"/>
      <c r="N895" s="11"/>
      <c r="O895" s="11"/>
      <c r="P895" s="11"/>
      <c r="Q895" s="74"/>
      <c r="R895" s="74"/>
    </row>
    <row r="896">
      <c r="A896" s="82"/>
      <c r="B896" s="82"/>
      <c r="C896" s="83"/>
      <c r="D896" s="82"/>
      <c r="E896" s="83"/>
      <c r="F896" s="74"/>
      <c r="G896" s="74"/>
      <c r="H896" s="74"/>
      <c r="I896" s="11"/>
      <c r="J896" s="11"/>
      <c r="K896" s="11"/>
      <c r="L896" s="11"/>
      <c r="M896" s="11"/>
      <c r="N896" s="11"/>
      <c r="O896" s="11"/>
      <c r="P896" s="11"/>
      <c r="Q896" s="74"/>
      <c r="R896" s="74"/>
    </row>
    <row r="897">
      <c r="A897" s="82"/>
      <c r="B897" s="82"/>
      <c r="C897" s="83"/>
      <c r="D897" s="82"/>
      <c r="E897" s="83"/>
      <c r="F897" s="74"/>
      <c r="G897" s="74"/>
      <c r="H897" s="74"/>
      <c r="I897" s="11"/>
      <c r="J897" s="11"/>
      <c r="K897" s="11"/>
      <c r="L897" s="11"/>
      <c r="M897" s="11"/>
      <c r="N897" s="11"/>
      <c r="O897" s="11"/>
      <c r="P897" s="11"/>
      <c r="Q897" s="74"/>
      <c r="R897" s="74"/>
    </row>
    <row r="898">
      <c r="A898" s="82"/>
      <c r="B898" s="82"/>
      <c r="C898" s="83"/>
      <c r="D898" s="82"/>
      <c r="E898" s="83"/>
      <c r="F898" s="74"/>
      <c r="G898" s="74"/>
      <c r="H898" s="74"/>
      <c r="I898" s="11"/>
      <c r="J898" s="11"/>
      <c r="K898" s="11"/>
      <c r="L898" s="11"/>
      <c r="M898" s="11"/>
      <c r="N898" s="11"/>
      <c r="O898" s="11"/>
      <c r="P898" s="11"/>
      <c r="Q898" s="74"/>
      <c r="R898" s="74"/>
    </row>
    <row r="899">
      <c r="A899" s="82"/>
      <c r="B899" s="82"/>
      <c r="C899" s="83"/>
      <c r="D899" s="82"/>
      <c r="E899" s="83"/>
      <c r="F899" s="74"/>
      <c r="G899" s="74"/>
      <c r="H899" s="74"/>
      <c r="I899" s="11"/>
      <c r="J899" s="11"/>
      <c r="K899" s="11"/>
      <c r="L899" s="11"/>
      <c r="M899" s="11"/>
      <c r="N899" s="11"/>
      <c r="O899" s="11"/>
      <c r="P899" s="11"/>
      <c r="Q899" s="74"/>
      <c r="R899" s="74"/>
    </row>
    <row r="900">
      <c r="A900" s="82"/>
      <c r="B900" s="82"/>
      <c r="C900" s="83"/>
      <c r="D900" s="82"/>
      <c r="E900" s="83"/>
      <c r="F900" s="74"/>
      <c r="G900" s="74"/>
      <c r="H900" s="74"/>
      <c r="I900" s="11"/>
      <c r="J900" s="11"/>
      <c r="K900" s="11"/>
      <c r="L900" s="11"/>
      <c r="M900" s="11"/>
      <c r="N900" s="11"/>
      <c r="O900" s="11"/>
      <c r="P900" s="11"/>
      <c r="Q900" s="74"/>
      <c r="R900" s="74"/>
    </row>
    <row r="901">
      <c r="A901" s="82"/>
      <c r="B901" s="82"/>
      <c r="C901" s="83"/>
      <c r="D901" s="82"/>
      <c r="E901" s="83"/>
      <c r="F901" s="74"/>
      <c r="G901" s="74"/>
      <c r="H901" s="74"/>
      <c r="I901" s="11"/>
      <c r="J901" s="11"/>
      <c r="K901" s="11"/>
      <c r="L901" s="11"/>
      <c r="M901" s="11"/>
      <c r="N901" s="11"/>
      <c r="O901" s="11"/>
      <c r="P901" s="11"/>
      <c r="Q901" s="74"/>
      <c r="R901" s="74"/>
    </row>
    <row r="902">
      <c r="A902" s="82"/>
      <c r="B902" s="82"/>
      <c r="C902" s="83"/>
      <c r="D902" s="82"/>
      <c r="E902" s="83"/>
      <c r="F902" s="74"/>
      <c r="G902" s="74"/>
      <c r="H902" s="74"/>
      <c r="I902" s="11"/>
      <c r="J902" s="11"/>
      <c r="K902" s="11"/>
      <c r="L902" s="11"/>
      <c r="M902" s="11"/>
      <c r="N902" s="11"/>
      <c r="O902" s="11"/>
      <c r="P902" s="11"/>
      <c r="Q902" s="74"/>
      <c r="R902" s="74"/>
    </row>
    <row r="903">
      <c r="A903" s="82"/>
      <c r="B903" s="82"/>
      <c r="C903" s="83"/>
      <c r="D903" s="82"/>
      <c r="E903" s="83"/>
      <c r="F903" s="74"/>
      <c r="G903" s="74"/>
      <c r="H903" s="74"/>
      <c r="I903" s="11"/>
      <c r="J903" s="11"/>
      <c r="K903" s="11"/>
      <c r="L903" s="11"/>
      <c r="M903" s="11"/>
      <c r="N903" s="11"/>
      <c r="O903" s="11"/>
      <c r="P903" s="11"/>
      <c r="Q903" s="74"/>
      <c r="R903" s="74"/>
    </row>
    <row r="904">
      <c r="A904" s="82"/>
      <c r="B904" s="82"/>
      <c r="C904" s="83"/>
      <c r="D904" s="82"/>
      <c r="E904" s="83"/>
      <c r="F904" s="74"/>
      <c r="G904" s="74"/>
      <c r="H904" s="74"/>
      <c r="I904" s="11"/>
      <c r="J904" s="11"/>
      <c r="K904" s="11"/>
      <c r="L904" s="11"/>
      <c r="M904" s="11"/>
      <c r="N904" s="11"/>
      <c r="O904" s="11"/>
      <c r="P904" s="11"/>
      <c r="Q904" s="74"/>
      <c r="R904" s="74"/>
    </row>
    <row r="905">
      <c r="A905" s="82"/>
      <c r="B905" s="82"/>
      <c r="C905" s="83"/>
      <c r="D905" s="82"/>
      <c r="E905" s="83"/>
      <c r="F905" s="74"/>
      <c r="G905" s="74"/>
      <c r="H905" s="74"/>
      <c r="I905" s="11"/>
      <c r="J905" s="11"/>
      <c r="K905" s="11"/>
      <c r="L905" s="11"/>
      <c r="M905" s="11"/>
      <c r="N905" s="11"/>
      <c r="O905" s="11"/>
      <c r="P905" s="11"/>
      <c r="Q905" s="74"/>
      <c r="R905" s="74"/>
    </row>
    <row r="906">
      <c r="A906" s="82"/>
      <c r="B906" s="82"/>
      <c r="C906" s="83"/>
      <c r="D906" s="82"/>
      <c r="E906" s="83"/>
      <c r="F906" s="74"/>
      <c r="G906" s="74"/>
      <c r="H906" s="74"/>
      <c r="I906" s="11"/>
      <c r="J906" s="11"/>
      <c r="K906" s="11"/>
      <c r="L906" s="11"/>
      <c r="M906" s="11"/>
      <c r="N906" s="11"/>
      <c r="O906" s="11"/>
      <c r="P906" s="11"/>
      <c r="Q906" s="74"/>
      <c r="R906" s="74"/>
    </row>
    <row r="907">
      <c r="A907" s="82"/>
      <c r="B907" s="82"/>
      <c r="C907" s="83"/>
      <c r="D907" s="82"/>
      <c r="E907" s="83"/>
      <c r="F907" s="74"/>
      <c r="G907" s="74"/>
      <c r="H907" s="74"/>
      <c r="I907" s="11"/>
      <c r="J907" s="11"/>
      <c r="K907" s="11"/>
      <c r="L907" s="11"/>
      <c r="M907" s="11"/>
      <c r="N907" s="11"/>
      <c r="O907" s="11"/>
      <c r="P907" s="11"/>
      <c r="Q907" s="74"/>
      <c r="R907" s="74"/>
    </row>
    <row r="908">
      <c r="A908" s="82"/>
      <c r="B908" s="82"/>
      <c r="C908" s="83"/>
      <c r="D908" s="82"/>
      <c r="E908" s="83"/>
      <c r="F908" s="74"/>
      <c r="G908" s="74"/>
      <c r="H908" s="74"/>
      <c r="I908" s="11"/>
      <c r="J908" s="11"/>
      <c r="K908" s="11"/>
      <c r="L908" s="11"/>
      <c r="M908" s="11"/>
      <c r="N908" s="11"/>
      <c r="O908" s="11"/>
      <c r="P908" s="11"/>
      <c r="Q908" s="74"/>
      <c r="R908" s="74"/>
    </row>
    <row r="909">
      <c r="A909" s="82"/>
      <c r="B909" s="82"/>
      <c r="C909" s="83"/>
      <c r="D909" s="82"/>
      <c r="E909" s="83"/>
      <c r="F909" s="74"/>
      <c r="G909" s="74"/>
      <c r="H909" s="74"/>
      <c r="I909" s="11"/>
      <c r="J909" s="11"/>
      <c r="K909" s="11"/>
      <c r="L909" s="11"/>
      <c r="M909" s="11"/>
      <c r="N909" s="11"/>
      <c r="O909" s="11"/>
      <c r="P909" s="11"/>
      <c r="Q909" s="74"/>
      <c r="R909" s="74"/>
    </row>
    <row r="910">
      <c r="A910" s="82"/>
      <c r="B910" s="82"/>
      <c r="C910" s="83"/>
      <c r="D910" s="82"/>
      <c r="E910" s="83"/>
      <c r="F910" s="74"/>
      <c r="G910" s="74"/>
      <c r="H910" s="74"/>
      <c r="I910" s="11"/>
      <c r="J910" s="11"/>
      <c r="K910" s="11"/>
      <c r="L910" s="11"/>
      <c r="M910" s="11"/>
      <c r="N910" s="11"/>
      <c r="O910" s="11"/>
      <c r="P910" s="11"/>
      <c r="Q910" s="74"/>
      <c r="R910" s="74"/>
    </row>
    <row r="911">
      <c r="A911" s="82"/>
      <c r="B911" s="82"/>
      <c r="C911" s="83"/>
      <c r="D911" s="82"/>
      <c r="E911" s="83"/>
      <c r="F911" s="74"/>
      <c r="G911" s="74"/>
      <c r="H911" s="74"/>
      <c r="I911" s="11"/>
      <c r="J911" s="11"/>
      <c r="K911" s="11"/>
      <c r="L911" s="11"/>
      <c r="M911" s="11"/>
      <c r="N911" s="11"/>
      <c r="O911" s="11"/>
      <c r="P911" s="11"/>
      <c r="Q911" s="74"/>
      <c r="R911" s="74"/>
    </row>
    <row r="912">
      <c r="A912" s="82"/>
      <c r="B912" s="82"/>
      <c r="C912" s="83"/>
      <c r="D912" s="82"/>
      <c r="E912" s="83"/>
      <c r="F912" s="74"/>
      <c r="G912" s="74"/>
      <c r="H912" s="74"/>
      <c r="I912" s="11"/>
      <c r="J912" s="11"/>
      <c r="K912" s="11"/>
      <c r="L912" s="11"/>
      <c r="M912" s="11"/>
      <c r="N912" s="11"/>
      <c r="O912" s="11"/>
      <c r="P912" s="11"/>
      <c r="Q912" s="74"/>
      <c r="R912" s="74"/>
    </row>
    <row r="913">
      <c r="A913" s="82"/>
      <c r="B913" s="82"/>
      <c r="C913" s="83"/>
      <c r="D913" s="82"/>
      <c r="E913" s="83"/>
      <c r="F913" s="74"/>
      <c r="G913" s="74"/>
      <c r="H913" s="74"/>
      <c r="I913" s="11"/>
      <c r="J913" s="11"/>
      <c r="K913" s="11"/>
      <c r="L913" s="11"/>
      <c r="M913" s="11"/>
      <c r="N913" s="11"/>
      <c r="O913" s="11"/>
      <c r="P913" s="11"/>
      <c r="Q913" s="74"/>
      <c r="R913" s="74"/>
    </row>
    <row r="914">
      <c r="A914" s="82"/>
      <c r="B914" s="82"/>
      <c r="C914" s="83"/>
      <c r="D914" s="82"/>
      <c r="E914" s="83"/>
      <c r="F914" s="74"/>
      <c r="G914" s="74"/>
      <c r="H914" s="74"/>
      <c r="I914" s="11"/>
      <c r="J914" s="11"/>
      <c r="K914" s="11"/>
      <c r="L914" s="11"/>
      <c r="M914" s="11"/>
      <c r="N914" s="11"/>
      <c r="O914" s="11"/>
      <c r="P914" s="11"/>
      <c r="Q914" s="74"/>
      <c r="R914" s="74"/>
    </row>
    <row r="915">
      <c r="A915" s="82"/>
      <c r="B915" s="82"/>
      <c r="C915" s="83"/>
      <c r="D915" s="82"/>
      <c r="E915" s="83"/>
      <c r="F915" s="74"/>
      <c r="G915" s="74"/>
      <c r="H915" s="74"/>
      <c r="I915" s="11"/>
      <c r="J915" s="11"/>
      <c r="K915" s="11"/>
      <c r="L915" s="11"/>
      <c r="M915" s="11"/>
      <c r="N915" s="11"/>
      <c r="O915" s="11"/>
      <c r="P915" s="11"/>
      <c r="Q915" s="74"/>
      <c r="R915" s="74"/>
    </row>
    <row r="916">
      <c r="A916" s="82"/>
      <c r="B916" s="82"/>
      <c r="C916" s="83"/>
      <c r="D916" s="82"/>
      <c r="E916" s="83"/>
      <c r="F916" s="74"/>
      <c r="G916" s="74"/>
      <c r="H916" s="74"/>
      <c r="I916" s="11"/>
      <c r="J916" s="11"/>
      <c r="K916" s="11"/>
      <c r="L916" s="11"/>
      <c r="M916" s="11"/>
      <c r="N916" s="11"/>
      <c r="O916" s="11"/>
      <c r="P916" s="11"/>
      <c r="Q916" s="74"/>
      <c r="R916" s="74"/>
    </row>
    <row r="917">
      <c r="A917" s="82"/>
      <c r="B917" s="82"/>
      <c r="C917" s="83"/>
      <c r="D917" s="82"/>
      <c r="E917" s="83"/>
      <c r="F917" s="74"/>
      <c r="G917" s="74"/>
      <c r="H917" s="74"/>
      <c r="I917" s="11"/>
      <c r="J917" s="11"/>
      <c r="K917" s="11"/>
      <c r="L917" s="11"/>
      <c r="M917" s="11"/>
      <c r="N917" s="11"/>
      <c r="O917" s="11"/>
      <c r="P917" s="11"/>
      <c r="Q917" s="74"/>
      <c r="R917" s="74"/>
    </row>
    <row r="918">
      <c r="A918" s="82"/>
      <c r="B918" s="82"/>
      <c r="C918" s="83"/>
      <c r="D918" s="82"/>
      <c r="E918" s="83"/>
      <c r="F918" s="74"/>
      <c r="G918" s="74"/>
      <c r="H918" s="74"/>
      <c r="I918" s="11"/>
      <c r="J918" s="11"/>
      <c r="K918" s="11"/>
      <c r="L918" s="11"/>
      <c r="M918" s="11"/>
      <c r="N918" s="11"/>
      <c r="O918" s="11"/>
      <c r="P918" s="11"/>
      <c r="Q918" s="74"/>
      <c r="R918" s="74"/>
    </row>
    <row r="919">
      <c r="A919" s="82"/>
      <c r="B919" s="82"/>
      <c r="C919" s="83"/>
      <c r="D919" s="82"/>
      <c r="E919" s="83"/>
      <c r="F919" s="74"/>
      <c r="G919" s="74"/>
      <c r="H919" s="74"/>
      <c r="I919" s="11"/>
      <c r="J919" s="11"/>
      <c r="K919" s="11"/>
      <c r="L919" s="11"/>
      <c r="M919" s="11"/>
      <c r="N919" s="11"/>
      <c r="O919" s="11"/>
      <c r="P919" s="11"/>
      <c r="Q919" s="74"/>
      <c r="R919" s="74"/>
    </row>
    <row r="920">
      <c r="A920" s="82"/>
      <c r="B920" s="82"/>
      <c r="C920" s="83"/>
      <c r="D920" s="82"/>
      <c r="E920" s="83"/>
      <c r="F920" s="74"/>
      <c r="G920" s="74"/>
      <c r="H920" s="74"/>
      <c r="I920" s="11"/>
      <c r="J920" s="11"/>
      <c r="K920" s="11"/>
      <c r="L920" s="11"/>
      <c r="M920" s="11"/>
      <c r="N920" s="11"/>
      <c r="O920" s="11"/>
      <c r="P920" s="11"/>
      <c r="Q920" s="74"/>
      <c r="R920" s="74"/>
    </row>
    <row r="921">
      <c r="A921" s="82"/>
      <c r="B921" s="82"/>
      <c r="C921" s="83"/>
      <c r="D921" s="82"/>
      <c r="E921" s="83"/>
      <c r="F921" s="74"/>
      <c r="G921" s="74"/>
      <c r="H921" s="74"/>
      <c r="I921" s="11"/>
      <c r="J921" s="11"/>
      <c r="K921" s="11"/>
      <c r="L921" s="11"/>
      <c r="M921" s="11"/>
      <c r="N921" s="11"/>
      <c r="O921" s="11"/>
      <c r="P921" s="11"/>
      <c r="Q921" s="74"/>
      <c r="R921" s="74"/>
    </row>
    <row r="922">
      <c r="A922" s="82"/>
      <c r="B922" s="82"/>
      <c r="C922" s="83"/>
      <c r="D922" s="82"/>
      <c r="E922" s="83"/>
      <c r="F922" s="74"/>
      <c r="G922" s="74"/>
      <c r="H922" s="74"/>
      <c r="I922" s="11"/>
      <c r="J922" s="11"/>
      <c r="K922" s="11"/>
      <c r="L922" s="11"/>
      <c r="M922" s="11"/>
      <c r="N922" s="11"/>
      <c r="O922" s="11"/>
      <c r="P922" s="11"/>
      <c r="Q922" s="74"/>
      <c r="R922" s="74"/>
    </row>
    <row r="923">
      <c r="A923" s="82"/>
      <c r="B923" s="82"/>
      <c r="C923" s="83"/>
      <c r="D923" s="82"/>
      <c r="E923" s="83"/>
      <c r="F923" s="74"/>
      <c r="G923" s="74"/>
      <c r="H923" s="74"/>
      <c r="I923" s="11"/>
      <c r="J923" s="11"/>
      <c r="K923" s="11"/>
      <c r="L923" s="11"/>
      <c r="M923" s="11"/>
      <c r="N923" s="11"/>
      <c r="O923" s="11"/>
      <c r="P923" s="11"/>
      <c r="Q923" s="74"/>
      <c r="R923" s="74"/>
    </row>
    <row r="924">
      <c r="A924" s="82"/>
      <c r="B924" s="82"/>
      <c r="C924" s="83"/>
      <c r="D924" s="82"/>
      <c r="E924" s="83"/>
      <c r="F924" s="74"/>
      <c r="G924" s="74"/>
      <c r="H924" s="74"/>
      <c r="I924" s="11"/>
      <c r="J924" s="11"/>
      <c r="K924" s="11"/>
      <c r="L924" s="11"/>
      <c r="M924" s="11"/>
      <c r="N924" s="11"/>
      <c r="O924" s="11"/>
      <c r="P924" s="11"/>
      <c r="Q924" s="74"/>
      <c r="R924" s="74"/>
    </row>
    <row r="925">
      <c r="A925" s="82"/>
      <c r="B925" s="82"/>
      <c r="C925" s="83"/>
      <c r="D925" s="82"/>
      <c r="E925" s="83"/>
      <c r="F925" s="74"/>
      <c r="G925" s="74"/>
      <c r="H925" s="74"/>
      <c r="I925" s="11"/>
      <c r="J925" s="11"/>
      <c r="K925" s="11"/>
      <c r="L925" s="11"/>
      <c r="M925" s="11"/>
      <c r="N925" s="11"/>
      <c r="O925" s="11"/>
      <c r="P925" s="11"/>
      <c r="Q925" s="74"/>
      <c r="R925" s="74"/>
    </row>
    <row r="926">
      <c r="A926" s="82"/>
      <c r="B926" s="82"/>
      <c r="C926" s="83"/>
      <c r="D926" s="82"/>
      <c r="E926" s="83"/>
      <c r="F926" s="74"/>
      <c r="G926" s="74"/>
      <c r="H926" s="74"/>
      <c r="I926" s="11"/>
      <c r="J926" s="11"/>
      <c r="K926" s="11"/>
      <c r="L926" s="11"/>
      <c r="M926" s="11"/>
      <c r="N926" s="11"/>
      <c r="O926" s="11"/>
      <c r="P926" s="11"/>
      <c r="Q926" s="74"/>
      <c r="R926" s="74"/>
    </row>
    <row r="927">
      <c r="A927" s="82"/>
      <c r="B927" s="82"/>
      <c r="C927" s="83"/>
      <c r="D927" s="82"/>
      <c r="E927" s="83"/>
      <c r="F927" s="74"/>
      <c r="G927" s="74"/>
      <c r="H927" s="74"/>
      <c r="I927" s="11"/>
      <c r="J927" s="11"/>
      <c r="K927" s="11"/>
      <c r="L927" s="11"/>
      <c r="M927" s="11"/>
      <c r="N927" s="11"/>
      <c r="O927" s="11"/>
      <c r="P927" s="11"/>
      <c r="Q927" s="74"/>
      <c r="R927" s="74"/>
    </row>
    <row r="928">
      <c r="A928" s="82"/>
      <c r="B928" s="82"/>
      <c r="C928" s="83"/>
      <c r="D928" s="82"/>
      <c r="E928" s="83"/>
      <c r="F928" s="74"/>
      <c r="G928" s="74"/>
      <c r="H928" s="74"/>
      <c r="I928" s="11"/>
      <c r="J928" s="11"/>
      <c r="K928" s="11"/>
      <c r="L928" s="11"/>
      <c r="M928" s="11"/>
      <c r="N928" s="11"/>
      <c r="O928" s="11"/>
      <c r="P928" s="11"/>
      <c r="Q928" s="74"/>
      <c r="R928" s="74"/>
    </row>
    <row r="929">
      <c r="A929" s="82"/>
      <c r="B929" s="82"/>
      <c r="C929" s="83"/>
      <c r="D929" s="82"/>
      <c r="E929" s="83"/>
      <c r="F929" s="74"/>
      <c r="G929" s="74"/>
      <c r="H929" s="74"/>
      <c r="I929" s="11"/>
      <c r="J929" s="11"/>
      <c r="K929" s="11"/>
      <c r="L929" s="11"/>
      <c r="M929" s="11"/>
      <c r="N929" s="11"/>
      <c r="O929" s="11"/>
      <c r="P929" s="11"/>
      <c r="Q929" s="74"/>
      <c r="R929" s="74"/>
    </row>
    <row r="930">
      <c r="A930" s="82"/>
      <c r="B930" s="82"/>
      <c r="C930" s="83"/>
      <c r="D930" s="82"/>
      <c r="E930" s="83"/>
      <c r="F930" s="74"/>
      <c r="G930" s="74"/>
      <c r="H930" s="74"/>
      <c r="I930" s="11"/>
      <c r="J930" s="11"/>
      <c r="K930" s="11"/>
      <c r="L930" s="11"/>
      <c r="M930" s="11"/>
      <c r="N930" s="11"/>
      <c r="O930" s="11"/>
      <c r="P930" s="11"/>
      <c r="Q930" s="74"/>
      <c r="R930" s="74"/>
    </row>
    <row r="931">
      <c r="A931" s="82"/>
      <c r="B931" s="82"/>
      <c r="C931" s="83"/>
      <c r="D931" s="82"/>
      <c r="E931" s="83"/>
      <c r="F931" s="74"/>
      <c r="G931" s="74"/>
      <c r="H931" s="74"/>
      <c r="I931" s="11"/>
      <c r="J931" s="11"/>
      <c r="K931" s="11"/>
      <c r="L931" s="11"/>
      <c r="M931" s="11"/>
      <c r="N931" s="11"/>
      <c r="O931" s="11"/>
      <c r="P931" s="11"/>
      <c r="Q931" s="74"/>
      <c r="R931" s="74"/>
    </row>
    <row r="932">
      <c r="A932" s="82"/>
      <c r="B932" s="82"/>
      <c r="C932" s="83"/>
      <c r="D932" s="82"/>
      <c r="E932" s="83"/>
      <c r="F932" s="74"/>
      <c r="G932" s="74"/>
      <c r="H932" s="74"/>
      <c r="I932" s="11"/>
      <c r="J932" s="11"/>
      <c r="K932" s="11"/>
      <c r="L932" s="11"/>
      <c r="M932" s="11"/>
      <c r="N932" s="11"/>
      <c r="O932" s="11"/>
      <c r="P932" s="11"/>
      <c r="Q932" s="74"/>
      <c r="R932" s="74"/>
    </row>
    <row r="933">
      <c r="A933" s="82"/>
      <c r="B933" s="82"/>
      <c r="C933" s="83"/>
      <c r="D933" s="82"/>
      <c r="E933" s="83"/>
      <c r="F933" s="74"/>
      <c r="G933" s="74"/>
      <c r="H933" s="74"/>
      <c r="I933" s="11"/>
      <c r="J933" s="11"/>
      <c r="K933" s="11"/>
      <c r="L933" s="11"/>
      <c r="M933" s="11"/>
      <c r="N933" s="11"/>
      <c r="O933" s="11"/>
      <c r="P933" s="11"/>
      <c r="Q933" s="74"/>
      <c r="R933" s="74"/>
    </row>
    <row r="934">
      <c r="A934" s="82"/>
      <c r="B934" s="82"/>
      <c r="C934" s="83"/>
      <c r="D934" s="82"/>
      <c r="E934" s="83"/>
      <c r="F934" s="74"/>
      <c r="G934" s="74"/>
      <c r="H934" s="74"/>
      <c r="I934" s="11"/>
      <c r="J934" s="11"/>
      <c r="K934" s="11"/>
      <c r="L934" s="11"/>
      <c r="M934" s="11"/>
      <c r="N934" s="11"/>
      <c r="O934" s="11"/>
      <c r="P934" s="11"/>
      <c r="Q934" s="74"/>
      <c r="R934" s="74"/>
    </row>
    <row r="935">
      <c r="A935" s="82"/>
      <c r="B935" s="82"/>
      <c r="C935" s="83"/>
      <c r="D935" s="82"/>
      <c r="E935" s="83"/>
      <c r="F935" s="74"/>
      <c r="G935" s="74"/>
      <c r="H935" s="74"/>
      <c r="I935" s="11"/>
      <c r="J935" s="11"/>
      <c r="K935" s="11"/>
      <c r="L935" s="11"/>
      <c r="M935" s="11"/>
      <c r="N935" s="11"/>
      <c r="O935" s="11"/>
      <c r="P935" s="11"/>
      <c r="Q935" s="74"/>
      <c r="R935" s="74"/>
    </row>
    <row r="936">
      <c r="A936" s="82"/>
      <c r="B936" s="82"/>
      <c r="C936" s="83"/>
      <c r="D936" s="82"/>
      <c r="E936" s="83"/>
      <c r="F936" s="74"/>
      <c r="G936" s="74"/>
      <c r="H936" s="74"/>
      <c r="I936" s="11"/>
      <c r="J936" s="11"/>
      <c r="K936" s="11"/>
      <c r="L936" s="11"/>
      <c r="M936" s="11"/>
      <c r="N936" s="11"/>
      <c r="O936" s="11"/>
      <c r="P936" s="11"/>
      <c r="Q936" s="74"/>
      <c r="R936" s="74"/>
    </row>
    <row r="937">
      <c r="A937" s="82"/>
      <c r="B937" s="82"/>
      <c r="C937" s="83"/>
      <c r="D937" s="82"/>
      <c r="E937" s="83"/>
      <c r="F937" s="74"/>
      <c r="G937" s="74"/>
      <c r="H937" s="74"/>
      <c r="I937" s="11"/>
      <c r="J937" s="11"/>
      <c r="K937" s="11"/>
      <c r="L937" s="11"/>
      <c r="M937" s="11"/>
      <c r="N937" s="11"/>
      <c r="O937" s="11"/>
      <c r="P937" s="11"/>
      <c r="Q937" s="74"/>
      <c r="R937" s="74"/>
    </row>
    <row r="938">
      <c r="A938" s="82"/>
      <c r="B938" s="82"/>
      <c r="C938" s="83"/>
      <c r="D938" s="82"/>
      <c r="E938" s="83"/>
      <c r="F938" s="74"/>
      <c r="G938" s="74"/>
      <c r="H938" s="74"/>
      <c r="I938" s="11"/>
      <c r="J938" s="11"/>
      <c r="K938" s="11"/>
      <c r="L938" s="11"/>
      <c r="M938" s="11"/>
      <c r="N938" s="11"/>
      <c r="O938" s="11"/>
      <c r="P938" s="11"/>
      <c r="Q938" s="74"/>
      <c r="R938" s="74"/>
    </row>
    <row r="939">
      <c r="A939" s="82"/>
      <c r="B939" s="82"/>
      <c r="C939" s="83"/>
      <c r="D939" s="82"/>
      <c r="E939" s="83"/>
      <c r="F939" s="74"/>
      <c r="G939" s="74"/>
      <c r="H939" s="74"/>
      <c r="I939" s="11"/>
      <c r="J939" s="11"/>
      <c r="K939" s="11"/>
      <c r="L939" s="11"/>
      <c r="M939" s="11"/>
      <c r="N939" s="11"/>
      <c r="O939" s="11"/>
      <c r="P939" s="11"/>
      <c r="Q939" s="74"/>
      <c r="R939" s="74"/>
    </row>
    <row r="940">
      <c r="A940" s="82"/>
      <c r="B940" s="82"/>
      <c r="C940" s="83"/>
      <c r="D940" s="82"/>
      <c r="E940" s="83"/>
      <c r="F940" s="74"/>
      <c r="G940" s="74"/>
      <c r="H940" s="74"/>
      <c r="I940" s="11"/>
      <c r="J940" s="11"/>
      <c r="K940" s="11"/>
      <c r="L940" s="11"/>
      <c r="M940" s="11"/>
      <c r="N940" s="11"/>
      <c r="O940" s="11"/>
      <c r="P940" s="11"/>
      <c r="Q940" s="74"/>
      <c r="R940" s="74"/>
    </row>
    <row r="941">
      <c r="A941" s="82"/>
      <c r="B941" s="82"/>
      <c r="C941" s="83"/>
      <c r="D941" s="82"/>
      <c r="E941" s="83"/>
      <c r="F941" s="74"/>
      <c r="G941" s="74"/>
      <c r="H941" s="74"/>
      <c r="I941" s="11"/>
      <c r="J941" s="11"/>
      <c r="K941" s="11"/>
      <c r="L941" s="11"/>
      <c r="M941" s="11"/>
      <c r="N941" s="11"/>
      <c r="O941" s="11"/>
      <c r="P941" s="11"/>
      <c r="Q941" s="74"/>
      <c r="R941" s="74"/>
    </row>
    <row r="942">
      <c r="A942" s="82"/>
      <c r="B942" s="82"/>
      <c r="C942" s="83"/>
      <c r="D942" s="82"/>
      <c r="E942" s="83"/>
      <c r="F942" s="74"/>
      <c r="G942" s="74"/>
      <c r="H942" s="74"/>
      <c r="I942" s="11"/>
      <c r="J942" s="11"/>
      <c r="K942" s="11"/>
      <c r="L942" s="11"/>
      <c r="M942" s="11"/>
      <c r="N942" s="11"/>
      <c r="O942" s="11"/>
      <c r="P942" s="11"/>
      <c r="Q942" s="74"/>
      <c r="R942" s="74"/>
    </row>
    <row r="943">
      <c r="A943" s="82"/>
      <c r="B943" s="82"/>
      <c r="C943" s="83"/>
      <c r="D943" s="82"/>
      <c r="E943" s="83"/>
      <c r="F943" s="74"/>
      <c r="G943" s="74"/>
      <c r="H943" s="74"/>
      <c r="I943" s="11"/>
      <c r="J943" s="11"/>
      <c r="K943" s="11"/>
      <c r="L943" s="11"/>
      <c r="M943" s="11"/>
      <c r="N943" s="11"/>
      <c r="O943" s="11"/>
      <c r="P943" s="11"/>
      <c r="Q943" s="74"/>
      <c r="R943" s="74"/>
    </row>
    <row r="944">
      <c r="A944" s="82"/>
      <c r="B944" s="82"/>
      <c r="C944" s="83"/>
      <c r="D944" s="82"/>
      <c r="E944" s="83"/>
      <c r="F944" s="74"/>
      <c r="G944" s="74"/>
      <c r="H944" s="74"/>
      <c r="I944" s="11"/>
      <c r="J944" s="11"/>
      <c r="K944" s="11"/>
      <c r="L944" s="11"/>
      <c r="M944" s="11"/>
      <c r="N944" s="11"/>
      <c r="O944" s="11"/>
      <c r="P944" s="11"/>
      <c r="Q944" s="74"/>
      <c r="R944" s="74"/>
    </row>
    <row r="945">
      <c r="A945" s="82"/>
      <c r="B945" s="82"/>
      <c r="C945" s="83"/>
      <c r="D945" s="82"/>
      <c r="E945" s="83"/>
      <c r="F945" s="74"/>
      <c r="G945" s="74"/>
      <c r="H945" s="74"/>
      <c r="I945" s="11"/>
      <c r="J945" s="11"/>
      <c r="K945" s="11"/>
      <c r="L945" s="11"/>
      <c r="M945" s="11"/>
      <c r="N945" s="11"/>
      <c r="O945" s="11"/>
      <c r="P945" s="11"/>
      <c r="Q945" s="74"/>
      <c r="R945" s="74"/>
    </row>
    <row r="946">
      <c r="A946" s="82"/>
      <c r="B946" s="82"/>
      <c r="C946" s="83"/>
      <c r="D946" s="82"/>
      <c r="E946" s="83"/>
      <c r="F946" s="74"/>
      <c r="G946" s="74"/>
      <c r="H946" s="74"/>
      <c r="I946" s="11"/>
      <c r="J946" s="11"/>
      <c r="K946" s="11"/>
      <c r="L946" s="11"/>
      <c r="M946" s="11"/>
      <c r="N946" s="11"/>
      <c r="O946" s="11"/>
      <c r="P946" s="11"/>
      <c r="Q946" s="74"/>
      <c r="R946" s="74"/>
    </row>
    <row r="947">
      <c r="A947" s="82"/>
      <c r="B947" s="82"/>
      <c r="C947" s="83"/>
      <c r="D947" s="82"/>
      <c r="E947" s="83"/>
      <c r="F947" s="74"/>
      <c r="G947" s="74"/>
      <c r="H947" s="74"/>
      <c r="I947" s="11"/>
      <c r="J947" s="11"/>
      <c r="K947" s="11"/>
      <c r="L947" s="11"/>
      <c r="M947" s="11"/>
      <c r="N947" s="11"/>
      <c r="O947" s="11"/>
      <c r="P947" s="11"/>
      <c r="Q947" s="74"/>
      <c r="R947" s="74"/>
    </row>
    <row r="948">
      <c r="A948" s="82"/>
      <c r="B948" s="82"/>
      <c r="C948" s="83"/>
      <c r="D948" s="82"/>
      <c r="E948" s="83"/>
      <c r="F948" s="74"/>
      <c r="G948" s="74"/>
      <c r="H948" s="74"/>
      <c r="I948" s="11"/>
      <c r="J948" s="11"/>
      <c r="K948" s="11"/>
      <c r="L948" s="11"/>
      <c r="M948" s="11"/>
      <c r="N948" s="11"/>
      <c r="O948" s="11"/>
      <c r="P948" s="11"/>
      <c r="Q948" s="74"/>
      <c r="R948" s="74"/>
    </row>
    <row r="949">
      <c r="A949" s="82"/>
      <c r="B949" s="82"/>
      <c r="C949" s="83"/>
      <c r="D949" s="82"/>
      <c r="E949" s="83"/>
      <c r="F949" s="74"/>
      <c r="G949" s="74"/>
      <c r="H949" s="74"/>
      <c r="I949" s="11"/>
      <c r="J949" s="11"/>
      <c r="K949" s="11"/>
      <c r="L949" s="11"/>
      <c r="M949" s="11"/>
      <c r="N949" s="11"/>
      <c r="O949" s="11"/>
      <c r="P949" s="11"/>
      <c r="Q949" s="74"/>
      <c r="R949" s="74"/>
    </row>
    <row r="950">
      <c r="A950" s="82"/>
      <c r="B950" s="82"/>
      <c r="C950" s="83"/>
      <c r="D950" s="82"/>
      <c r="E950" s="83"/>
      <c r="F950" s="74"/>
      <c r="G950" s="74"/>
      <c r="H950" s="74"/>
      <c r="I950" s="11"/>
      <c r="J950" s="11"/>
      <c r="K950" s="11"/>
      <c r="L950" s="11"/>
      <c r="M950" s="11"/>
      <c r="N950" s="11"/>
      <c r="O950" s="11"/>
      <c r="P950" s="11"/>
      <c r="Q950" s="74"/>
      <c r="R950" s="74"/>
    </row>
    <row r="951">
      <c r="A951" s="82"/>
      <c r="B951" s="82"/>
      <c r="C951" s="83"/>
      <c r="D951" s="82"/>
      <c r="E951" s="83"/>
      <c r="F951" s="74"/>
      <c r="G951" s="74"/>
      <c r="H951" s="74"/>
      <c r="I951" s="11"/>
      <c r="J951" s="11"/>
      <c r="K951" s="11"/>
      <c r="L951" s="11"/>
      <c r="M951" s="11"/>
      <c r="N951" s="11"/>
      <c r="O951" s="11"/>
      <c r="P951" s="11"/>
      <c r="Q951" s="74"/>
      <c r="R951" s="74"/>
    </row>
    <row r="952">
      <c r="A952" s="82"/>
      <c r="B952" s="82"/>
      <c r="C952" s="83"/>
      <c r="D952" s="82"/>
      <c r="E952" s="83"/>
      <c r="F952" s="74"/>
      <c r="G952" s="74"/>
      <c r="H952" s="74"/>
      <c r="I952" s="11"/>
      <c r="J952" s="11"/>
      <c r="K952" s="11"/>
      <c r="L952" s="11"/>
      <c r="M952" s="11"/>
      <c r="N952" s="11"/>
      <c r="O952" s="11"/>
      <c r="P952" s="11"/>
      <c r="Q952" s="74"/>
      <c r="R952" s="74"/>
    </row>
    <row r="953">
      <c r="A953" s="82"/>
      <c r="B953" s="82"/>
      <c r="C953" s="83"/>
      <c r="D953" s="82"/>
      <c r="E953" s="83"/>
      <c r="F953" s="74"/>
      <c r="G953" s="74"/>
      <c r="H953" s="74"/>
      <c r="I953" s="11"/>
      <c r="J953" s="11"/>
      <c r="K953" s="11"/>
      <c r="L953" s="11"/>
      <c r="M953" s="11"/>
      <c r="N953" s="11"/>
      <c r="O953" s="11"/>
      <c r="P953" s="11"/>
      <c r="Q953" s="74"/>
      <c r="R953" s="74"/>
    </row>
    <row r="954">
      <c r="A954" s="82"/>
      <c r="B954" s="82"/>
      <c r="C954" s="83"/>
      <c r="D954" s="82"/>
      <c r="E954" s="83"/>
      <c r="F954" s="74"/>
      <c r="G954" s="74"/>
      <c r="H954" s="74"/>
      <c r="I954" s="11"/>
      <c r="J954" s="11"/>
      <c r="K954" s="11"/>
      <c r="L954" s="11"/>
      <c r="M954" s="11"/>
      <c r="N954" s="11"/>
      <c r="O954" s="11"/>
      <c r="P954" s="11"/>
      <c r="Q954" s="74"/>
      <c r="R954" s="74"/>
    </row>
    <row r="955">
      <c r="A955" s="82"/>
      <c r="B955" s="82"/>
      <c r="C955" s="83"/>
      <c r="D955" s="82"/>
      <c r="E955" s="83"/>
      <c r="F955" s="74"/>
      <c r="G955" s="74"/>
      <c r="H955" s="74"/>
      <c r="I955" s="11"/>
      <c r="J955" s="11"/>
      <c r="K955" s="11"/>
      <c r="L955" s="11"/>
      <c r="M955" s="11"/>
      <c r="N955" s="11"/>
      <c r="O955" s="11"/>
      <c r="P955" s="11"/>
      <c r="Q955" s="74"/>
      <c r="R955" s="74"/>
    </row>
    <row r="956">
      <c r="A956" s="82"/>
      <c r="B956" s="82"/>
      <c r="C956" s="83"/>
      <c r="D956" s="82"/>
      <c r="E956" s="83"/>
      <c r="F956" s="74"/>
      <c r="G956" s="74"/>
      <c r="H956" s="74"/>
      <c r="I956" s="11"/>
      <c r="J956" s="11"/>
      <c r="K956" s="11"/>
      <c r="L956" s="11"/>
      <c r="M956" s="11"/>
      <c r="N956" s="11"/>
      <c r="O956" s="11"/>
      <c r="P956" s="11"/>
      <c r="Q956" s="74"/>
      <c r="R956" s="74"/>
    </row>
    <row r="957">
      <c r="A957" s="82"/>
      <c r="B957" s="82"/>
      <c r="C957" s="83"/>
      <c r="D957" s="82"/>
      <c r="E957" s="83"/>
      <c r="F957" s="74"/>
      <c r="G957" s="74"/>
      <c r="H957" s="74"/>
      <c r="I957" s="11"/>
      <c r="J957" s="11"/>
      <c r="K957" s="11"/>
      <c r="L957" s="11"/>
      <c r="M957" s="11"/>
      <c r="N957" s="11"/>
      <c r="O957" s="11"/>
      <c r="P957" s="11"/>
      <c r="Q957" s="74"/>
      <c r="R957" s="74"/>
    </row>
    <row r="958">
      <c r="A958" s="82"/>
      <c r="B958" s="82"/>
      <c r="C958" s="83"/>
      <c r="D958" s="82"/>
      <c r="E958" s="83"/>
      <c r="F958" s="74"/>
      <c r="G958" s="74"/>
      <c r="H958" s="74"/>
      <c r="I958" s="11"/>
      <c r="J958" s="11"/>
      <c r="K958" s="11"/>
      <c r="L958" s="11"/>
      <c r="M958" s="11"/>
      <c r="N958" s="11"/>
      <c r="O958" s="11"/>
      <c r="P958" s="11"/>
      <c r="Q958" s="74"/>
      <c r="R958" s="74"/>
    </row>
    <row r="959">
      <c r="A959" s="82"/>
      <c r="B959" s="82"/>
      <c r="C959" s="83"/>
      <c r="D959" s="82"/>
      <c r="E959" s="83"/>
      <c r="F959" s="74"/>
      <c r="G959" s="74"/>
      <c r="H959" s="74"/>
      <c r="I959" s="11"/>
      <c r="J959" s="11"/>
      <c r="K959" s="11"/>
      <c r="L959" s="11"/>
      <c r="M959" s="11"/>
      <c r="N959" s="11"/>
      <c r="O959" s="11"/>
      <c r="P959" s="11"/>
      <c r="Q959" s="74"/>
      <c r="R959" s="74"/>
    </row>
    <row r="960">
      <c r="A960" s="82"/>
      <c r="B960" s="82"/>
      <c r="C960" s="83"/>
      <c r="D960" s="82"/>
      <c r="E960" s="83"/>
      <c r="F960" s="74"/>
      <c r="G960" s="74"/>
      <c r="H960" s="74"/>
      <c r="I960" s="11"/>
      <c r="J960" s="11"/>
      <c r="K960" s="11"/>
      <c r="L960" s="11"/>
      <c r="M960" s="11"/>
      <c r="N960" s="11"/>
      <c r="O960" s="11"/>
      <c r="P960" s="11"/>
      <c r="Q960" s="74"/>
      <c r="R960" s="74"/>
    </row>
    <row r="961">
      <c r="A961" s="82"/>
      <c r="B961" s="82"/>
      <c r="C961" s="83"/>
      <c r="D961" s="82"/>
      <c r="E961" s="83"/>
      <c r="F961" s="74"/>
      <c r="G961" s="74"/>
      <c r="H961" s="74"/>
      <c r="I961" s="11"/>
      <c r="J961" s="11"/>
      <c r="K961" s="11"/>
      <c r="L961" s="11"/>
      <c r="M961" s="11"/>
      <c r="N961" s="11"/>
      <c r="O961" s="11"/>
      <c r="P961" s="11"/>
      <c r="Q961" s="74"/>
      <c r="R961" s="74"/>
    </row>
    <row r="962">
      <c r="A962" s="82"/>
      <c r="B962" s="82"/>
      <c r="C962" s="83"/>
      <c r="D962" s="82"/>
      <c r="E962" s="83"/>
      <c r="F962" s="74"/>
      <c r="G962" s="74"/>
      <c r="H962" s="74"/>
      <c r="I962" s="11"/>
      <c r="J962" s="11"/>
      <c r="K962" s="11"/>
      <c r="L962" s="11"/>
      <c r="M962" s="11"/>
      <c r="N962" s="11"/>
      <c r="O962" s="11"/>
      <c r="P962" s="11"/>
      <c r="Q962" s="74"/>
      <c r="R962" s="74"/>
    </row>
    <row r="963">
      <c r="A963" s="82"/>
      <c r="B963" s="82"/>
      <c r="C963" s="83"/>
      <c r="D963" s="82"/>
      <c r="E963" s="83"/>
      <c r="F963" s="74"/>
      <c r="G963" s="74"/>
      <c r="H963" s="74"/>
      <c r="I963" s="11"/>
      <c r="J963" s="11"/>
      <c r="K963" s="11"/>
      <c r="L963" s="11"/>
      <c r="M963" s="11"/>
      <c r="N963" s="11"/>
      <c r="O963" s="11"/>
      <c r="P963" s="11"/>
      <c r="Q963" s="74"/>
      <c r="R963" s="74"/>
    </row>
    <row r="964">
      <c r="A964" s="82"/>
      <c r="B964" s="82"/>
      <c r="C964" s="83"/>
      <c r="D964" s="82"/>
      <c r="E964" s="83"/>
      <c r="F964" s="74"/>
      <c r="G964" s="74"/>
      <c r="H964" s="74"/>
      <c r="I964" s="11"/>
      <c r="J964" s="11"/>
      <c r="K964" s="11"/>
      <c r="L964" s="11"/>
      <c r="M964" s="11"/>
      <c r="N964" s="11"/>
      <c r="O964" s="11"/>
      <c r="P964" s="11"/>
      <c r="Q964" s="74"/>
      <c r="R964" s="74"/>
    </row>
    <row r="965">
      <c r="A965" s="82"/>
      <c r="B965" s="82"/>
      <c r="C965" s="83"/>
      <c r="D965" s="82"/>
      <c r="E965" s="83"/>
      <c r="F965" s="74"/>
      <c r="G965" s="74"/>
      <c r="H965" s="74"/>
      <c r="I965" s="11"/>
      <c r="J965" s="11"/>
      <c r="K965" s="11"/>
      <c r="L965" s="11"/>
      <c r="M965" s="11"/>
      <c r="N965" s="11"/>
      <c r="O965" s="11"/>
      <c r="P965" s="11"/>
      <c r="Q965" s="74"/>
      <c r="R965" s="74"/>
    </row>
    <row r="966">
      <c r="A966" s="82"/>
      <c r="B966" s="82"/>
      <c r="C966" s="83"/>
      <c r="D966" s="82"/>
      <c r="E966" s="83"/>
      <c r="F966" s="74"/>
      <c r="G966" s="74"/>
      <c r="H966" s="74"/>
      <c r="I966" s="11"/>
      <c r="J966" s="11"/>
      <c r="K966" s="11"/>
      <c r="L966" s="11"/>
      <c r="M966" s="11"/>
      <c r="N966" s="11"/>
      <c r="O966" s="11"/>
      <c r="P966" s="11"/>
      <c r="Q966" s="74"/>
      <c r="R966" s="74"/>
    </row>
    <row r="967">
      <c r="A967" s="82"/>
      <c r="B967" s="82"/>
      <c r="C967" s="83"/>
      <c r="D967" s="82"/>
      <c r="E967" s="83"/>
      <c r="F967" s="74"/>
      <c r="G967" s="74"/>
      <c r="H967" s="74"/>
      <c r="I967" s="11"/>
      <c r="J967" s="11"/>
      <c r="K967" s="11"/>
      <c r="L967" s="11"/>
      <c r="M967" s="11"/>
      <c r="N967" s="11"/>
      <c r="O967" s="11"/>
      <c r="P967" s="11"/>
      <c r="Q967" s="74"/>
      <c r="R967" s="74"/>
    </row>
    <row r="968">
      <c r="A968" s="82"/>
      <c r="B968" s="82"/>
      <c r="C968" s="83"/>
      <c r="D968" s="82"/>
      <c r="E968" s="83"/>
      <c r="F968" s="74"/>
      <c r="G968" s="74"/>
      <c r="H968" s="74"/>
      <c r="I968" s="11"/>
      <c r="J968" s="11"/>
      <c r="K968" s="11"/>
      <c r="L968" s="11"/>
      <c r="M968" s="11"/>
      <c r="N968" s="11"/>
      <c r="O968" s="11"/>
      <c r="P968" s="11"/>
      <c r="Q968" s="74"/>
      <c r="R968" s="74"/>
    </row>
    <row r="969">
      <c r="A969" s="82"/>
      <c r="B969" s="82"/>
      <c r="C969" s="83"/>
      <c r="D969" s="82"/>
      <c r="E969" s="83"/>
      <c r="F969" s="74"/>
      <c r="G969" s="74"/>
      <c r="H969" s="74"/>
      <c r="I969" s="11"/>
      <c r="J969" s="11"/>
      <c r="K969" s="11"/>
      <c r="L969" s="11"/>
      <c r="M969" s="11"/>
      <c r="N969" s="11"/>
      <c r="O969" s="11"/>
      <c r="P969" s="11"/>
      <c r="Q969" s="74"/>
      <c r="R969" s="74"/>
    </row>
    <row r="970">
      <c r="A970" s="82"/>
      <c r="B970" s="82"/>
      <c r="C970" s="83"/>
      <c r="D970" s="82"/>
      <c r="E970" s="83"/>
      <c r="F970" s="74"/>
      <c r="G970" s="74"/>
      <c r="H970" s="74"/>
      <c r="I970" s="11"/>
      <c r="J970" s="11"/>
      <c r="K970" s="11"/>
      <c r="L970" s="11"/>
      <c r="M970" s="11"/>
      <c r="N970" s="11"/>
      <c r="O970" s="11"/>
      <c r="P970" s="11"/>
      <c r="Q970" s="74"/>
      <c r="R970" s="74"/>
    </row>
    <row r="971">
      <c r="A971" s="82"/>
      <c r="B971" s="82"/>
      <c r="C971" s="83"/>
      <c r="D971" s="82"/>
      <c r="E971" s="83"/>
      <c r="F971" s="74"/>
      <c r="G971" s="74"/>
      <c r="H971" s="74"/>
      <c r="I971" s="11"/>
      <c r="J971" s="11"/>
      <c r="K971" s="11"/>
      <c r="L971" s="11"/>
      <c r="M971" s="11"/>
      <c r="N971" s="11"/>
      <c r="O971" s="11"/>
      <c r="P971" s="11"/>
      <c r="Q971" s="74"/>
      <c r="R971" s="74"/>
    </row>
    <row r="972">
      <c r="A972" s="82"/>
      <c r="B972" s="82"/>
      <c r="C972" s="83"/>
      <c r="D972" s="82"/>
      <c r="E972" s="83"/>
      <c r="F972" s="74"/>
      <c r="G972" s="74"/>
      <c r="H972" s="74"/>
      <c r="I972" s="11"/>
      <c r="J972" s="11"/>
      <c r="K972" s="11"/>
      <c r="L972" s="11"/>
      <c r="M972" s="11"/>
      <c r="N972" s="11"/>
      <c r="O972" s="11"/>
      <c r="P972" s="11"/>
      <c r="Q972" s="74"/>
      <c r="R972" s="74"/>
    </row>
    <row r="973">
      <c r="A973" s="82"/>
      <c r="B973" s="82"/>
      <c r="C973" s="83"/>
      <c r="D973" s="82"/>
      <c r="E973" s="83"/>
      <c r="F973" s="74"/>
      <c r="G973" s="74"/>
      <c r="H973" s="74"/>
      <c r="I973" s="11"/>
      <c r="J973" s="11"/>
      <c r="K973" s="11"/>
      <c r="L973" s="11"/>
      <c r="M973" s="11"/>
      <c r="N973" s="11"/>
      <c r="O973" s="11"/>
      <c r="P973" s="11"/>
      <c r="Q973" s="74"/>
      <c r="R973" s="74"/>
    </row>
    <row r="974">
      <c r="A974" s="82"/>
      <c r="B974" s="82"/>
      <c r="C974" s="83"/>
      <c r="D974" s="82"/>
      <c r="E974" s="83"/>
      <c r="F974" s="74"/>
      <c r="G974" s="74"/>
      <c r="H974" s="74"/>
      <c r="I974" s="11"/>
      <c r="J974" s="11"/>
      <c r="K974" s="11"/>
      <c r="L974" s="11"/>
      <c r="M974" s="11"/>
      <c r="N974" s="11"/>
      <c r="O974" s="11"/>
      <c r="P974" s="11"/>
      <c r="Q974" s="74"/>
      <c r="R974" s="74"/>
    </row>
    <row r="975">
      <c r="A975" s="82"/>
      <c r="B975" s="82"/>
      <c r="C975" s="83"/>
      <c r="D975" s="82"/>
      <c r="E975" s="83"/>
      <c r="F975" s="74"/>
      <c r="G975" s="74"/>
      <c r="H975" s="74"/>
      <c r="I975" s="11"/>
      <c r="J975" s="11"/>
      <c r="K975" s="11"/>
      <c r="L975" s="11"/>
      <c r="M975" s="11"/>
      <c r="N975" s="11"/>
      <c r="O975" s="11"/>
      <c r="P975" s="11"/>
      <c r="Q975" s="74"/>
      <c r="R975" s="74"/>
    </row>
    <row r="976">
      <c r="A976" s="82"/>
      <c r="B976" s="82"/>
      <c r="C976" s="83"/>
      <c r="D976" s="82"/>
      <c r="E976" s="83"/>
      <c r="F976" s="74"/>
      <c r="G976" s="74"/>
      <c r="H976" s="74"/>
      <c r="I976" s="11"/>
      <c r="J976" s="11"/>
      <c r="K976" s="11"/>
      <c r="L976" s="11"/>
      <c r="M976" s="11"/>
      <c r="N976" s="11"/>
      <c r="O976" s="11"/>
      <c r="P976" s="11"/>
      <c r="Q976" s="74"/>
      <c r="R976" s="74"/>
    </row>
    <row r="977">
      <c r="A977" s="82"/>
      <c r="B977" s="82"/>
      <c r="C977" s="83"/>
      <c r="D977" s="82"/>
      <c r="E977" s="83"/>
      <c r="F977" s="74"/>
      <c r="G977" s="74"/>
      <c r="H977" s="74"/>
      <c r="I977" s="11"/>
      <c r="J977" s="11"/>
      <c r="K977" s="11"/>
      <c r="L977" s="11"/>
      <c r="M977" s="11"/>
      <c r="N977" s="11"/>
      <c r="O977" s="11"/>
      <c r="P977" s="11"/>
      <c r="Q977" s="74"/>
      <c r="R977" s="74"/>
    </row>
    <row r="978">
      <c r="A978" s="82"/>
      <c r="B978" s="82"/>
      <c r="C978" s="83"/>
      <c r="D978" s="82"/>
      <c r="E978" s="83"/>
      <c r="F978" s="74"/>
      <c r="G978" s="74"/>
      <c r="H978" s="74"/>
      <c r="I978" s="11"/>
      <c r="J978" s="11"/>
      <c r="K978" s="11"/>
      <c r="L978" s="11"/>
      <c r="M978" s="11"/>
      <c r="N978" s="11"/>
      <c r="O978" s="11"/>
      <c r="P978" s="11"/>
      <c r="Q978" s="74"/>
      <c r="R978" s="74"/>
    </row>
    <row r="979">
      <c r="A979" s="82"/>
      <c r="B979" s="82"/>
      <c r="C979" s="83"/>
      <c r="D979" s="82"/>
      <c r="E979" s="83"/>
      <c r="F979" s="74"/>
      <c r="G979" s="74"/>
      <c r="H979" s="74"/>
      <c r="I979" s="11"/>
      <c r="J979" s="11"/>
      <c r="K979" s="11"/>
      <c r="L979" s="11"/>
      <c r="M979" s="11"/>
      <c r="N979" s="11"/>
      <c r="O979" s="11"/>
      <c r="P979" s="11"/>
      <c r="Q979" s="74"/>
      <c r="R979" s="74"/>
    </row>
    <row r="980">
      <c r="A980" s="82"/>
      <c r="B980" s="82"/>
      <c r="C980" s="83"/>
      <c r="D980" s="82"/>
      <c r="E980" s="83"/>
      <c r="F980" s="74"/>
      <c r="G980" s="74"/>
      <c r="H980" s="74"/>
      <c r="I980" s="11"/>
      <c r="J980" s="11"/>
      <c r="K980" s="11"/>
      <c r="L980" s="11"/>
      <c r="M980" s="11"/>
      <c r="N980" s="11"/>
      <c r="O980" s="11"/>
      <c r="P980" s="11"/>
      <c r="Q980" s="74"/>
      <c r="R980" s="74"/>
    </row>
    <row r="981">
      <c r="A981" s="82"/>
      <c r="B981" s="82"/>
      <c r="C981" s="83"/>
      <c r="D981" s="82"/>
      <c r="E981" s="83"/>
      <c r="F981" s="74"/>
      <c r="G981" s="74"/>
      <c r="H981" s="74"/>
      <c r="I981" s="11"/>
      <c r="J981" s="11"/>
      <c r="K981" s="11"/>
      <c r="L981" s="11"/>
      <c r="M981" s="11"/>
      <c r="N981" s="11"/>
      <c r="O981" s="11"/>
      <c r="P981" s="11"/>
      <c r="Q981" s="74"/>
      <c r="R981" s="74"/>
    </row>
    <row r="982">
      <c r="A982" s="82"/>
      <c r="B982" s="82"/>
      <c r="C982" s="83"/>
      <c r="D982" s="82"/>
      <c r="E982" s="83"/>
      <c r="F982" s="74"/>
      <c r="G982" s="74"/>
      <c r="H982" s="74"/>
      <c r="I982" s="11"/>
      <c r="J982" s="11"/>
      <c r="K982" s="11"/>
      <c r="L982" s="11"/>
      <c r="M982" s="11"/>
      <c r="N982" s="11"/>
      <c r="O982" s="11"/>
      <c r="P982" s="11"/>
      <c r="Q982" s="74"/>
      <c r="R982" s="74"/>
    </row>
    <row r="983">
      <c r="A983" s="82"/>
      <c r="B983" s="82"/>
      <c r="C983" s="83"/>
      <c r="D983" s="82"/>
      <c r="E983" s="83"/>
      <c r="F983" s="74"/>
      <c r="G983" s="74"/>
      <c r="H983" s="74"/>
      <c r="I983" s="11"/>
      <c r="J983" s="11"/>
      <c r="K983" s="11"/>
      <c r="L983" s="11"/>
      <c r="M983" s="11"/>
      <c r="N983" s="11"/>
      <c r="O983" s="11"/>
      <c r="P983" s="11"/>
      <c r="Q983" s="74"/>
      <c r="R983" s="74"/>
    </row>
    <row r="984">
      <c r="A984" s="82"/>
      <c r="B984" s="82"/>
      <c r="C984" s="83"/>
      <c r="D984" s="82"/>
      <c r="E984" s="83"/>
      <c r="F984" s="74"/>
      <c r="G984" s="74"/>
      <c r="H984" s="74"/>
      <c r="I984" s="11"/>
      <c r="J984" s="11"/>
      <c r="K984" s="11"/>
      <c r="L984" s="11"/>
      <c r="M984" s="11"/>
      <c r="N984" s="11"/>
      <c r="O984" s="11"/>
      <c r="P984" s="11"/>
      <c r="Q984" s="74"/>
      <c r="R984" s="74"/>
    </row>
    <row r="985">
      <c r="A985" s="82"/>
      <c r="B985" s="82"/>
      <c r="C985" s="83"/>
      <c r="D985" s="82"/>
      <c r="E985" s="83"/>
      <c r="F985" s="74"/>
      <c r="G985" s="74"/>
      <c r="H985" s="74"/>
      <c r="I985" s="11"/>
      <c r="J985" s="11"/>
      <c r="K985" s="11"/>
      <c r="L985" s="11"/>
      <c r="M985" s="11"/>
      <c r="N985" s="11"/>
      <c r="O985" s="11"/>
      <c r="P985" s="11"/>
      <c r="Q985" s="74"/>
      <c r="R985" s="74"/>
    </row>
    <row r="986">
      <c r="A986" s="82"/>
      <c r="B986" s="82"/>
      <c r="C986" s="83"/>
      <c r="D986" s="82"/>
      <c r="E986" s="83"/>
      <c r="F986" s="74"/>
      <c r="G986" s="74"/>
      <c r="H986" s="74"/>
      <c r="I986" s="11"/>
      <c r="J986" s="11"/>
      <c r="K986" s="11"/>
      <c r="L986" s="11"/>
      <c r="M986" s="11"/>
      <c r="N986" s="11"/>
      <c r="O986" s="11"/>
      <c r="P986" s="11"/>
      <c r="Q986" s="74"/>
      <c r="R986" s="74"/>
    </row>
    <row r="987">
      <c r="A987" s="82"/>
      <c r="B987" s="82"/>
      <c r="C987" s="83"/>
      <c r="D987" s="82"/>
      <c r="E987" s="83"/>
      <c r="F987" s="74"/>
      <c r="G987" s="74"/>
      <c r="H987" s="74"/>
      <c r="I987" s="11"/>
      <c r="J987" s="11"/>
      <c r="K987" s="11"/>
      <c r="L987" s="11"/>
      <c r="M987" s="11"/>
      <c r="N987" s="11"/>
      <c r="O987" s="11"/>
      <c r="P987" s="11"/>
      <c r="Q987" s="74"/>
      <c r="R987" s="74"/>
    </row>
    <row r="988">
      <c r="A988" s="82"/>
      <c r="B988" s="82"/>
      <c r="C988" s="83"/>
      <c r="D988" s="82"/>
      <c r="E988" s="83"/>
      <c r="F988" s="74"/>
      <c r="G988" s="74"/>
      <c r="H988" s="74"/>
      <c r="I988" s="11"/>
      <c r="J988" s="11"/>
      <c r="K988" s="11"/>
      <c r="L988" s="11"/>
      <c r="M988" s="11"/>
      <c r="N988" s="11"/>
      <c r="O988" s="11"/>
      <c r="P988" s="11"/>
      <c r="Q988" s="74"/>
      <c r="R988" s="74"/>
    </row>
    <row r="989">
      <c r="A989" s="82"/>
      <c r="B989" s="82"/>
      <c r="C989" s="83"/>
      <c r="D989" s="82"/>
      <c r="E989" s="83"/>
      <c r="F989" s="74"/>
      <c r="G989" s="74"/>
      <c r="H989" s="74"/>
      <c r="I989" s="11"/>
      <c r="J989" s="11"/>
      <c r="K989" s="11"/>
      <c r="L989" s="11"/>
      <c r="M989" s="11"/>
      <c r="N989" s="11"/>
      <c r="O989" s="11"/>
      <c r="P989" s="11"/>
      <c r="Q989" s="74"/>
      <c r="R989" s="74"/>
    </row>
    <row r="990">
      <c r="A990" s="82"/>
      <c r="B990" s="82"/>
      <c r="C990" s="83"/>
      <c r="D990" s="82"/>
      <c r="E990" s="83"/>
      <c r="F990" s="74"/>
      <c r="G990" s="74"/>
      <c r="H990" s="74"/>
      <c r="I990" s="11"/>
      <c r="J990" s="11"/>
      <c r="K990" s="11"/>
      <c r="L990" s="11"/>
      <c r="M990" s="11"/>
      <c r="N990" s="11"/>
      <c r="O990" s="11"/>
      <c r="P990" s="11"/>
      <c r="Q990" s="74"/>
      <c r="R990" s="74"/>
    </row>
    <row r="991">
      <c r="A991" s="82"/>
      <c r="B991" s="82"/>
      <c r="C991" s="83"/>
      <c r="D991" s="82"/>
      <c r="E991" s="83"/>
      <c r="F991" s="74"/>
      <c r="G991" s="74"/>
      <c r="H991" s="74"/>
      <c r="I991" s="11"/>
      <c r="J991" s="11"/>
      <c r="K991" s="11"/>
      <c r="L991" s="11"/>
      <c r="M991" s="11"/>
      <c r="N991" s="11"/>
      <c r="O991" s="11"/>
      <c r="P991" s="11"/>
      <c r="Q991" s="74"/>
      <c r="R991" s="74"/>
    </row>
    <row r="992">
      <c r="A992" s="82"/>
      <c r="B992" s="82"/>
      <c r="C992" s="83"/>
      <c r="D992" s="82"/>
      <c r="E992" s="83"/>
      <c r="F992" s="74"/>
      <c r="G992" s="74"/>
      <c r="H992" s="74"/>
      <c r="I992" s="11"/>
      <c r="J992" s="11"/>
      <c r="K992" s="11"/>
      <c r="L992" s="11"/>
      <c r="M992" s="11"/>
      <c r="N992" s="11"/>
      <c r="O992" s="11"/>
      <c r="P992" s="11"/>
      <c r="Q992" s="74"/>
      <c r="R992" s="74"/>
    </row>
    <row r="993">
      <c r="A993" s="82"/>
      <c r="B993" s="82"/>
      <c r="C993" s="83"/>
      <c r="D993" s="82"/>
      <c r="E993" s="83"/>
      <c r="F993" s="74"/>
      <c r="G993" s="74"/>
      <c r="H993" s="74"/>
      <c r="I993" s="11"/>
      <c r="J993" s="11"/>
      <c r="K993" s="11"/>
      <c r="L993" s="11"/>
      <c r="M993" s="11"/>
      <c r="N993" s="11"/>
      <c r="O993" s="11"/>
      <c r="P993" s="11"/>
      <c r="Q993" s="74"/>
      <c r="R993" s="74"/>
    </row>
    <row r="994">
      <c r="A994" s="82"/>
      <c r="B994" s="82"/>
      <c r="C994" s="83"/>
      <c r="D994" s="82"/>
      <c r="E994" s="83"/>
      <c r="F994" s="74"/>
      <c r="G994" s="74"/>
      <c r="H994" s="74"/>
      <c r="I994" s="11"/>
      <c r="J994" s="11"/>
      <c r="K994" s="11"/>
      <c r="L994" s="11"/>
      <c r="M994" s="11"/>
      <c r="N994" s="11"/>
      <c r="O994" s="11"/>
      <c r="P994" s="11"/>
      <c r="Q994" s="74"/>
      <c r="R994" s="74"/>
    </row>
    <row r="995">
      <c r="A995" s="82"/>
      <c r="B995" s="82"/>
      <c r="C995" s="83"/>
      <c r="D995" s="82"/>
      <c r="E995" s="83"/>
      <c r="F995" s="74"/>
      <c r="G995" s="74"/>
      <c r="H995" s="74"/>
      <c r="I995" s="11"/>
      <c r="J995" s="11"/>
      <c r="K995" s="11"/>
      <c r="L995" s="11"/>
      <c r="M995" s="11"/>
      <c r="N995" s="11"/>
      <c r="O995" s="11"/>
      <c r="P995" s="11"/>
      <c r="Q995" s="74"/>
      <c r="R995" s="74"/>
    </row>
    <row r="996">
      <c r="A996" s="82"/>
      <c r="B996" s="82"/>
      <c r="C996" s="83"/>
      <c r="D996" s="82"/>
      <c r="E996" s="83"/>
      <c r="F996" s="74"/>
      <c r="G996" s="74"/>
      <c r="H996" s="74"/>
      <c r="I996" s="11"/>
      <c r="J996" s="11"/>
      <c r="K996" s="11"/>
      <c r="L996" s="11"/>
      <c r="M996" s="11"/>
      <c r="N996" s="11"/>
      <c r="O996" s="11"/>
      <c r="P996" s="11"/>
      <c r="Q996" s="74"/>
      <c r="R996" s="74"/>
    </row>
    <row r="997">
      <c r="A997" s="82"/>
      <c r="B997" s="82"/>
      <c r="C997" s="83"/>
      <c r="D997" s="82"/>
      <c r="E997" s="83"/>
      <c r="F997" s="74"/>
      <c r="G997" s="74"/>
      <c r="H997" s="74"/>
      <c r="I997" s="11"/>
      <c r="J997" s="11"/>
      <c r="K997" s="11"/>
      <c r="L997" s="11"/>
      <c r="M997" s="11"/>
      <c r="N997" s="11"/>
      <c r="O997" s="11"/>
      <c r="P997" s="11"/>
      <c r="Q997" s="74"/>
      <c r="R997" s="74"/>
    </row>
    <row r="998">
      <c r="A998" s="82"/>
      <c r="B998" s="82"/>
      <c r="C998" s="83"/>
      <c r="D998" s="82"/>
      <c r="E998" s="83"/>
      <c r="F998" s="74"/>
      <c r="G998" s="74"/>
      <c r="H998" s="74"/>
      <c r="I998" s="11"/>
      <c r="J998" s="11"/>
      <c r="K998" s="11"/>
      <c r="L998" s="11"/>
      <c r="M998" s="11"/>
      <c r="N998" s="11"/>
      <c r="O998" s="11"/>
      <c r="P998" s="11"/>
      <c r="Q998" s="74"/>
      <c r="R998" s="74"/>
    </row>
    <row r="999">
      <c r="A999" s="82"/>
      <c r="B999" s="82"/>
      <c r="C999" s="83"/>
      <c r="D999" s="82"/>
      <c r="E999" s="83"/>
      <c r="F999" s="74"/>
      <c r="G999" s="74"/>
      <c r="H999" s="74"/>
      <c r="I999" s="11"/>
      <c r="J999" s="11"/>
      <c r="K999" s="11"/>
      <c r="L999" s="11"/>
      <c r="M999" s="11"/>
      <c r="N999" s="11"/>
      <c r="O999" s="11"/>
      <c r="P999" s="11"/>
      <c r="Q999" s="74"/>
      <c r="R999" s="74"/>
    </row>
    <row r="1000">
      <c r="A1000" s="82"/>
      <c r="B1000" s="82"/>
      <c r="C1000" s="83"/>
      <c r="D1000" s="82"/>
      <c r="E1000" s="83"/>
      <c r="F1000" s="74"/>
      <c r="G1000" s="74"/>
      <c r="H1000" s="74"/>
      <c r="I1000" s="11"/>
      <c r="J1000" s="11"/>
      <c r="K1000" s="11"/>
      <c r="L1000" s="11"/>
      <c r="M1000" s="11"/>
      <c r="N1000" s="11"/>
      <c r="O1000" s="11"/>
      <c r="P1000" s="11"/>
      <c r="Q1000" s="74"/>
      <c r="R1000" s="7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4" max="4" width="13.0"/>
    <col customWidth="1" min="5" max="5" width="16.63"/>
  </cols>
  <sheetData>
    <row r="1">
      <c r="A1" s="71" t="s">
        <v>30</v>
      </c>
      <c r="B1" s="71" t="s">
        <v>168</v>
      </c>
      <c r="C1" s="73" t="s">
        <v>169</v>
      </c>
      <c r="D1" s="71" t="s">
        <v>170</v>
      </c>
      <c r="E1" s="73" t="s">
        <v>171</v>
      </c>
      <c r="F1" s="74"/>
      <c r="G1" s="74"/>
      <c r="H1" s="74"/>
      <c r="I1" s="92">
        <v>0.93</v>
      </c>
      <c r="J1" s="85" t="s">
        <v>175</v>
      </c>
      <c r="K1" s="11" t="s">
        <v>176</v>
      </c>
      <c r="L1" s="86" t="s">
        <v>177</v>
      </c>
      <c r="M1" s="86" t="s">
        <v>178</v>
      </c>
      <c r="N1" s="86" t="s">
        <v>179</v>
      </c>
      <c r="O1" s="86" t="s">
        <v>180</v>
      </c>
      <c r="P1" s="86" t="s">
        <v>181</v>
      </c>
      <c r="Q1" s="74"/>
    </row>
    <row r="2">
      <c r="A2" s="75">
        <v>10000.0</v>
      </c>
      <c r="B2" s="75">
        <v>3.0</v>
      </c>
      <c r="C2" s="77">
        <v>2.79E-4</v>
      </c>
      <c r="D2" s="75">
        <v>613.0</v>
      </c>
      <c r="E2" s="77">
        <v>2.91904761904762E-4</v>
      </c>
      <c r="F2" s="74"/>
      <c r="G2" s="78" t="s">
        <v>188</v>
      </c>
      <c r="H2" s="74"/>
      <c r="I2" s="87">
        <v>2.1E8</v>
      </c>
      <c r="J2" s="84">
        <f t="shared" ref="J2:J35" si="1">C2*$I$1</f>
        <v>0.00025947</v>
      </c>
      <c r="K2" s="84">
        <f t="shared" ref="K2:K36" si="2">$I$2*J2/100</f>
        <v>544.887</v>
      </c>
      <c r="L2" s="88">
        <f t="shared" ref="L2:L36" si="3">D2-K2</f>
        <v>68.113</v>
      </c>
      <c r="M2" s="89">
        <f t="shared" ref="M2:M36" si="4">L2/K2</f>
        <v>0.1250038999</v>
      </c>
      <c r="N2" s="90">
        <f t="shared" ref="N2:N36" si="5">K2*A2/$I$2</f>
        <v>0.025947</v>
      </c>
      <c r="O2" s="90">
        <f t="shared" ref="O2:O36" si="6">D2*A2/$I$2</f>
        <v>0.02919047619</v>
      </c>
      <c r="P2" s="89">
        <f t="shared" ref="P2:P36" si="7">O2-N2</f>
        <v>0.00324347619</v>
      </c>
      <c r="Q2" s="74"/>
    </row>
    <row r="3">
      <c r="A3" s="79">
        <v>8000.0</v>
      </c>
      <c r="B3" s="79">
        <v>2.0</v>
      </c>
      <c r="C3" s="81">
        <v>1.86E-4</v>
      </c>
      <c r="D3" s="79">
        <v>400.0</v>
      </c>
      <c r="E3" s="81">
        <v>1.90476190476191E-4</v>
      </c>
      <c r="F3" s="74"/>
      <c r="G3" s="78" t="s">
        <v>189</v>
      </c>
      <c r="H3" s="74"/>
      <c r="I3" s="11"/>
      <c r="J3" s="84">
        <f t="shared" si="1"/>
        <v>0.00017298</v>
      </c>
      <c r="K3" s="84">
        <f t="shared" si="2"/>
        <v>363.258</v>
      </c>
      <c r="L3" s="91">
        <f t="shared" si="3"/>
        <v>36.742</v>
      </c>
      <c r="M3" s="90">
        <f t="shared" si="4"/>
        <v>0.1011457421</v>
      </c>
      <c r="N3" s="90">
        <f t="shared" si="5"/>
        <v>0.0138384</v>
      </c>
      <c r="O3" s="90">
        <f t="shared" si="6"/>
        <v>0.01523809524</v>
      </c>
      <c r="P3" s="90">
        <f t="shared" si="7"/>
        <v>0.001399695238</v>
      </c>
      <c r="Q3" s="74"/>
    </row>
    <row r="4">
      <c r="A4" s="79">
        <v>6000.0</v>
      </c>
      <c r="B4" s="79">
        <v>2.0</v>
      </c>
      <c r="C4" s="81">
        <v>1.86E-4</v>
      </c>
      <c r="D4" s="79">
        <v>380.0</v>
      </c>
      <c r="E4" s="81">
        <v>1.80952380952381E-4</v>
      </c>
      <c r="F4" s="74"/>
      <c r="G4" s="78" t="s">
        <v>190</v>
      </c>
      <c r="H4" s="74"/>
      <c r="I4" s="11"/>
      <c r="J4" s="84">
        <f t="shared" si="1"/>
        <v>0.00017298</v>
      </c>
      <c r="K4" s="84">
        <f t="shared" si="2"/>
        <v>363.258</v>
      </c>
      <c r="L4" s="88">
        <f t="shared" si="3"/>
        <v>16.742</v>
      </c>
      <c r="M4" s="89">
        <f t="shared" si="4"/>
        <v>0.04608845504</v>
      </c>
      <c r="N4" s="90">
        <f t="shared" si="5"/>
        <v>0.0103788</v>
      </c>
      <c r="O4" s="90">
        <f t="shared" si="6"/>
        <v>0.01085714286</v>
      </c>
      <c r="P4" s="89">
        <f t="shared" si="7"/>
        <v>0.0004783428571</v>
      </c>
      <c r="Q4" s="74"/>
    </row>
    <row r="5">
      <c r="A5" s="79">
        <v>5000.0</v>
      </c>
      <c r="B5" s="79">
        <v>2.0</v>
      </c>
      <c r="C5" s="81">
        <v>1.86E-4</v>
      </c>
      <c r="D5" s="79">
        <v>354.0</v>
      </c>
      <c r="E5" s="81">
        <v>1.68571428571429E-4</v>
      </c>
      <c r="F5" s="74"/>
      <c r="G5" s="74"/>
      <c r="H5" s="74"/>
      <c r="I5" s="11"/>
      <c r="J5" s="84">
        <f t="shared" si="1"/>
        <v>0.00017298</v>
      </c>
      <c r="K5" s="84">
        <f t="shared" si="2"/>
        <v>363.258</v>
      </c>
      <c r="L5" s="88">
        <f t="shared" si="3"/>
        <v>-9.258</v>
      </c>
      <c r="M5" s="89">
        <f t="shared" si="4"/>
        <v>-0.0254860182</v>
      </c>
      <c r="N5" s="90">
        <f t="shared" si="5"/>
        <v>0.008649</v>
      </c>
      <c r="O5" s="90">
        <f t="shared" si="6"/>
        <v>0.008428571429</v>
      </c>
      <c r="P5" s="89">
        <f t="shared" si="7"/>
        <v>-0.0002204285714</v>
      </c>
      <c r="Q5" s="74"/>
    </row>
    <row r="6">
      <c r="A6" s="79">
        <v>4000.0</v>
      </c>
      <c r="B6" s="79">
        <v>4.0</v>
      </c>
      <c r="C6" s="81">
        <v>3.72E-4</v>
      </c>
      <c r="D6" s="79">
        <v>797.0</v>
      </c>
      <c r="E6" s="81">
        <v>3.7952380952381E-4</v>
      </c>
      <c r="F6" s="74"/>
      <c r="G6" s="74"/>
      <c r="H6" s="74"/>
      <c r="I6" s="11"/>
      <c r="J6" s="84">
        <f t="shared" si="1"/>
        <v>0.00034596</v>
      </c>
      <c r="K6" s="84">
        <f t="shared" si="2"/>
        <v>726.516</v>
      </c>
      <c r="L6" s="91">
        <f t="shared" si="3"/>
        <v>70.484</v>
      </c>
      <c r="M6" s="90">
        <f t="shared" si="4"/>
        <v>0.09701644561</v>
      </c>
      <c r="N6" s="90">
        <f t="shared" si="5"/>
        <v>0.0138384</v>
      </c>
      <c r="O6" s="90">
        <f t="shared" si="6"/>
        <v>0.01518095238</v>
      </c>
      <c r="P6" s="90">
        <f t="shared" si="7"/>
        <v>0.001342552381</v>
      </c>
      <c r="Q6" s="74"/>
    </row>
    <row r="7">
      <c r="A7" s="79">
        <v>3000.0</v>
      </c>
      <c r="B7" s="79">
        <v>4.0</v>
      </c>
      <c r="C7" s="81">
        <v>3.72E-4</v>
      </c>
      <c r="D7" s="79">
        <v>756.0</v>
      </c>
      <c r="E7" s="81">
        <v>3.6E-4</v>
      </c>
      <c r="F7" s="74"/>
      <c r="G7" s="74"/>
      <c r="H7" s="74"/>
      <c r="I7" s="11"/>
      <c r="J7" s="84">
        <f t="shared" si="1"/>
        <v>0.00034596</v>
      </c>
      <c r="K7" s="84">
        <f t="shared" si="2"/>
        <v>726.516</v>
      </c>
      <c r="L7" s="88">
        <f t="shared" si="3"/>
        <v>29.484</v>
      </c>
      <c r="M7" s="89">
        <f t="shared" si="4"/>
        <v>0.04058272633</v>
      </c>
      <c r="N7" s="90">
        <f t="shared" si="5"/>
        <v>0.0103788</v>
      </c>
      <c r="O7" s="90">
        <f t="shared" si="6"/>
        <v>0.0108</v>
      </c>
      <c r="P7" s="89">
        <f t="shared" si="7"/>
        <v>0.0004212</v>
      </c>
      <c r="Q7" s="74"/>
    </row>
    <row r="8">
      <c r="A8" s="79">
        <v>2000.0</v>
      </c>
      <c r="B8" s="79">
        <v>4.0</v>
      </c>
      <c r="C8" s="81">
        <v>3.72E-4</v>
      </c>
      <c r="D8" s="79">
        <v>804.0</v>
      </c>
      <c r="E8" s="81">
        <v>3.82857142857143E-4</v>
      </c>
      <c r="F8" s="74"/>
      <c r="G8" s="74"/>
      <c r="H8" s="74"/>
      <c r="I8" s="11"/>
      <c r="J8" s="84">
        <f t="shared" si="1"/>
        <v>0.00034596</v>
      </c>
      <c r="K8" s="84">
        <f t="shared" si="2"/>
        <v>726.516</v>
      </c>
      <c r="L8" s="88">
        <f t="shared" si="3"/>
        <v>77.484</v>
      </c>
      <c r="M8" s="89">
        <f t="shared" si="4"/>
        <v>0.1066514709</v>
      </c>
      <c r="N8" s="90">
        <f t="shared" si="5"/>
        <v>0.0069192</v>
      </c>
      <c r="O8" s="90">
        <f t="shared" si="6"/>
        <v>0.007657142857</v>
      </c>
      <c r="P8" s="89">
        <f t="shared" si="7"/>
        <v>0.0007379428571</v>
      </c>
      <c r="Q8" s="74"/>
    </row>
    <row r="9">
      <c r="A9" s="79">
        <v>1500.0</v>
      </c>
      <c r="B9" s="79">
        <v>5.0</v>
      </c>
      <c r="C9" s="81">
        <v>4.65E-4</v>
      </c>
      <c r="D9" s="79">
        <v>978.0</v>
      </c>
      <c r="E9" s="81">
        <v>4.65714285714286E-4</v>
      </c>
      <c r="F9" s="74"/>
      <c r="G9" s="74"/>
      <c r="H9" s="74"/>
      <c r="I9" s="11"/>
      <c r="J9" s="84">
        <f t="shared" si="1"/>
        <v>0.00043245</v>
      </c>
      <c r="K9" s="84">
        <f t="shared" si="2"/>
        <v>908.145</v>
      </c>
      <c r="L9" s="91">
        <f t="shared" si="3"/>
        <v>69.855</v>
      </c>
      <c r="M9" s="90">
        <f t="shared" si="4"/>
        <v>0.07692053582</v>
      </c>
      <c r="N9" s="90">
        <f t="shared" si="5"/>
        <v>0.00648675</v>
      </c>
      <c r="O9" s="90">
        <f t="shared" si="6"/>
        <v>0.006985714286</v>
      </c>
      <c r="P9" s="90">
        <f t="shared" si="7"/>
        <v>0.0004989642857</v>
      </c>
      <c r="Q9" s="74"/>
    </row>
    <row r="10">
      <c r="A10" s="79">
        <v>1000.0</v>
      </c>
      <c r="B10" s="79">
        <v>8.0</v>
      </c>
      <c r="C10" s="81">
        <v>7.44E-4</v>
      </c>
      <c r="D10" s="79">
        <v>1551.0</v>
      </c>
      <c r="E10" s="81">
        <v>7.38571428571428E-4</v>
      </c>
      <c r="F10" s="74"/>
      <c r="G10" s="74"/>
      <c r="H10" s="74"/>
      <c r="I10" s="11"/>
      <c r="J10" s="84">
        <f t="shared" si="1"/>
        <v>0.00069192</v>
      </c>
      <c r="K10" s="84">
        <f t="shared" si="2"/>
        <v>1453.032</v>
      </c>
      <c r="L10" s="88">
        <f t="shared" si="3"/>
        <v>97.968</v>
      </c>
      <c r="M10" s="89">
        <f t="shared" si="4"/>
        <v>0.06742315379</v>
      </c>
      <c r="N10" s="90">
        <f t="shared" si="5"/>
        <v>0.0069192</v>
      </c>
      <c r="O10" s="90">
        <f t="shared" si="6"/>
        <v>0.007385714286</v>
      </c>
      <c r="P10" s="89">
        <f t="shared" si="7"/>
        <v>0.0004665142857</v>
      </c>
      <c r="Q10" s="74"/>
    </row>
    <row r="11">
      <c r="A11" s="79">
        <v>800.0</v>
      </c>
      <c r="B11" s="79">
        <v>10.0</v>
      </c>
      <c r="C11" s="81">
        <v>9.3E-4</v>
      </c>
      <c r="D11" s="79">
        <v>1938.0</v>
      </c>
      <c r="E11" s="81">
        <v>9.22857142857143E-4</v>
      </c>
      <c r="F11" s="74"/>
      <c r="G11" s="74"/>
      <c r="H11" s="74"/>
      <c r="I11" s="11"/>
      <c r="J11" s="84">
        <f t="shared" si="1"/>
        <v>0.0008649</v>
      </c>
      <c r="K11" s="84">
        <f t="shared" si="2"/>
        <v>1816.29</v>
      </c>
      <c r="L11" s="91">
        <f t="shared" si="3"/>
        <v>121.71</v>
      </c>
      <c r="M11" s="90">
        <f t="shared" si="4"/>
        <v>0.06701022414</v>
      </c>
      <c r="N11" s="90">
        <f t="shared" si="5"/>
        <v>0.0069192</v>
      </c>
      <c r="O11" s="90">
        <f t="shared" si="6"/>
        <v>0.007382857143</v>
      </c>
      <c r="P11" s="90">
        <f t="shared" si="7"/>
        <v>0.0004636571429</v>
      </c>
      <c r="Q11" s="74"/>
    </row>
    <row r="12">
      <c r="A12" s="79">
        <v>600.0</v>
      </c>
      <c r="B12" s="79">
        <v>10.0</v>
      </c>
      <c r="C12" s="81">
        <v>9.3E-4</v>
      </c>
      <c r="D12" s="79">
        <v>1935.0</v>
      </c>
      <c r="E12" s="81">
        <v>9.21428571428572E-4</v>
      </c>
      <c r="F12" s="74"/>
      <c r="G12" s="74"/>
      <c r="H12" s="74"/>
      <c r="I12" s="11"/>
      <c r="J12" s="84">
        <f t="shared" si="1"/>
        <v>0.0008649</v>
      </c>
      <c r="K12" s="84">
        <f t="shared" si="2"/>
        <v>1816.29</v>
      </c>
      <c r="L12" s="91">
        <f t="shared" si="3"/>
        <v>118.71</v>
      </c>
      <c r="M12" s="90">
        <f t="shared" si="4"/>
        <v>0.06535850552</v>
      </c>
      <c r="N12" s="90">
        <f t="shared" si="5"/>
        <v>0.0051894</v>
      </c>
      <c r="O12" s="90">
        <f t="shared" si="6"/>
        <v>0.005528571429</v>
      </c>
      <c r="P12" s="90">
        <f t="shared" si="7"/>
        <v>0.0003391714286</v>
      </c>
      <c r="Q12" s="74"/>
    </row>
    <row r="13">
      <c r="A13" s="79">
        <v>500.0</v>
      </c>
      <c r="B13" s="79">
        <v>20.0</v>
      </c>
      <c r="C13" s="81">
        <v>0.00186</v>
      </c>
      <c r="D13" s="79">
        <v>3893.0</v>
      </c>
      <c r="E13" s="81">
        <v>0.00185380952380952</v>
      </c>
      <c r="F13" s="74"/>
      <c r="G13" s="74"/>
      <c r="H13" s="74"/>
      <c r="I13" s="11"/>
      <c r="J13" s="84">
        <f t="shared" si="1"/>
        <v>0.0017298</v>
      </c>
      <c r="K13" s="84">
        <f t="shared" si="2"/>
        <v>3632.58</v>
      </c>
      <c r="L13" s="88">
        <f t="shared" si="3"/>
        <v>260.42</v>
      </c>
      <c r="M13" s="89">
        <f t="shared" si="4"/>
        <v>0.07169009354</v>
      </c>
      <c r="N13" s="90">
        <f t="shared" si="5"/>
        <v>0.008649</v>
      </c>
      <c r="O13" s="90">
        <f t="shared" si="6"/>
        <v>0.009269047619</v>
      </c>
      <c r="P13" s="89">
        <f t="shared" si="7"/>
        <v>0.000620047619</v>
      </c>
      <c r="Q13" s="74"/>
    </row>
    <row r="14">
      <c r="A14" s="79">
        <v>400.0</v>
      </c>
      <c r="B14" s="79">
        <v>30.0</v>
      </c>
      <c r="C14" s="81">
        <v>0.00279</v>
      </c>
      <c r="D14" s="79">
        <v>5817.0</v>
      </c>
      <c r="E14" s="81">
        <v>0.00277</v>
      </c>
      <c r="F14" s="74"/>
      <c r="G14" s="74"/>
      <c r="H14" s="74"/>
      <c r="I14" s="11"/>
      <c r="J14" s="84">
        <f t="shared" si="1"/>
        <v>0.0025947</v>
      </c>
      <c r="K14" s="84">
        <f t="shared" si="2"/>
        <v>5448.87</v>
      </c>
      <c r="L14" s="88">
        <f t="shared" si="3"/>
        <v>368.13</v>
      </c>
      <c r="M14" s="89">
        <f t="shared" si="4"/>
        <v>0.06756079701</v>
      </c>
      <c r="N14" s="90">
        <f t="shared" si="5"/>
        <v>0.0103788</v>
      </c>
      <c r="O14" s="90">
        <f t="shared" si="6"/>
        <v>0.01108</v>
      </c>
      <c r="P14" s="89">
        <f t="shared" si="7"/>
        <v>0.0007012</v>
      </c>
      <c r="Q14" s="74"/>
    </row>
    <row r="15">
      <c r="A15" s="79">
        <v>300.0</v>
      </c>
      <c r="B15" s="79">
        <v>40.0</v>
      </c>
      <c r="C15" s="81">
        <v>0.00372</v>
      </c>
      <c r="D15" s="79">
        <v>7689.0</v>
      </c>
      <c r="E15" s="81">
        <v>0.00366142857142857</v>
      </c>
      <c r="F15" s="74"/>
      <c r="G15" s="74"/>
      <c r="H15" s="74"/>
      <c r="I15" s="11"/>
      <c r="J15" s="84">
        <f t="shared" si="1"/>
        <v>0.0034596</v>
      </c>
      <c r="K15" s="84">
        <f t="shared" si="2"/>
        <v>7265.16</v>
      </c>
      <c r="L15" s="88">
        <f t="shared" si="3"/>
        <v>423.84</v>
      </c>
      <c r="M15" s="89">
        <f t="shared" si="4"/>
        <v>0.05833870142</v>
      </c>
      <c r="N15" s="90">
        <f t="shared" si="5"/>
        <v>0.0103788</v>
      </c>
      <c r="O15" s="90">
        <f t="shared" si="6"/>
        <v>0.01098428571</v>
      </c>
      <c r="P15" s="89">
        <f t="shared" si="7"/>
        <v>0.0006054857143</v>
      </c>
      <c r="Q15" s="74"/>
    </row>
    <row r="16">
      <c r="A16" s="79">
        <v>200.0</v>
      </c>
      <c r="B16" s="79">
        <v>43.0</v>
      </c>
      <c r="C16" s="81">
        <v>0.003999</v>
      </c>
      <c r="D16" s="79">
        <v>8293.0</v>
      </c>
      <c r="E16" s="81">
        <v>0.00394904761904762</v>
      </c>
      <c r="F16" s="74"/>
      <c r="G16" s="74"/>
      <c r="H16" s="74"/>
      <c r="I16" s="11"/>
      <c r="J16" s="84">
        <f t="shared" si="1"/>
        <v>0.00371907</v>
      </c>
      <c r="K16" s="84">
        <f t="shared" si="2"/>
        <v>7810.047</v>
      </c>
      <c r="L16" s="88">
        <f t="shared" si="3"/>
        <v>482.953</v>
      </c>
      <c r="M16" s="89">
        <f t="shared" si="4"/>
        <v>0.06183739995</v>
      </c>
      <c r="N16" s="90">
        <f t="shared" si="5"/>
        <v>0.00743814</v>
      </c>
      <c r="O16" s="90">
        <f t="shared" si="6"/>
        <v>0.007898095238</v>
      </c>
      <c r="P16" s="89">
        <f t="shared" si="7"/>
        <v>0.0004599552381</v>
      </c>
      <c r="Q16" s="74"/>
    </row>
    <row r="17">
      <c r="A17" s="79">
        <v>150.0</v>
      </c>
      <c r="B17" s="79">
        <v>50.0</v>
      </c>
      <c r="C17" s="81">
        <v>0.00465</v>
      </c>
      <c r="D17" s="79">
        <v>9747.0</v>
      </c>
      <c r="E17" s="81">
        <v>0.00464142857142857</v>
      </c>
      <c r="F17" s="74"/>
      <c r="G17" s="74"/>
      <c r="H17" s="74"/>
      <c r="I17" s="11"/>
      <c r="J17" s="84">
        <f t="shared" si="1"/>
        <v>0.0043245</v>
      </c>
      <c r="K17" s="84">
        <f t="shared" si="2"/>
        <v>9081.45</v>
      </c>
      <c r="L17" s="88">
        <f t="shared" si="3"/>
        <v>665.55</v>
      </c>
      <c r="M17" s="89">
        <f t="shared" si="4"/>
        <v>0.07328675487</v>
      </c>
      <c r="N17" s="90">
        <f t="shared" si="5"/>
        <v>0.00648675</v>
      </c>
      <c r="O17" s="90">
        <f t="shared" si="6"/>
        <v>0.006962142857</v>
      </c>
      <c r="P17" s="89">
        <f t="shared" si="7"/>
        <v>0.0004753928571</v>
      </c>
      <c r="Q17" s="74"/>
    </row>
    <row r="18">
      <c r="A18" s="79">
        <v>100.0</v>
      </c>
      <c r="B18" s="79">
        <v>125.0</v>
      </c>
      <c r="C18" s="81">
        <v>0.011625</v>
      </c>
      <c r="D18" s="79">
        <v>24111.0</v>
      </c>
      <c r="E18" s="81">
        <v>0.0114814285714286</v>
      </c>
      <c r="F18" s="74"/>
      <c r="G18" s="74"/>
      <c r="H18" s="74"/>
      <c r="I18" s="11"/>
      <c r="J18" s="84">
        <f t="shared" si="1"/>
        <v>0.01081125</v>
      </c>
      <c r="K18" s="84">
        <f t="shared" si="2"/>
        <v>22703.625</v>
      </c>
      <c r="L18" s="88">
        <f t="shared" si="3"/>
        <v>1407.375</v>
      </c>
      <c r="M18" s="89">
        <f t="shared" si="4"/>
        <v>0.06198899955</v>
      </c>
      <c r="N18" s="90">
        <f t="shared" si="5"/>
        <v>0.01081125</v>
      </c>
      <c r="O18" s="90">
        <f t="shared" si="6"/>
        <v>0.01148142857</v>
      </c>
      <c r="P18" s="89">
        <f t="shared" si="7"/>
        <v>0.0006701785714</v>
      </c>
      <c r="Q18" s="74"/>
    </row>
    <row r="19">
      <c r="A19" s="79">
        <v>80.0</v>
      </c>
      <c r="B19" s="79">
        <v>150.0</v>
      </c>
      <c r="C19" s="81">
        <v>0.01395</v>
      </c>
      <c r="D19" s="79">
        <v>29591.0</v>
      </c>
      <c r="E19" s="81">
        <v>0.0140909523809524</v>
      </c>
      <c r="F19" s="74"/>
      <c r="G19" s="74"/>
      <c r="H19" s="74"/>
      <c r="I19" s="11"/>
      <c r="J19" s="84">
        <f t="shared" si="1"/>
        <v>0.0129735</v>
      </c>
      <c r="K19" s="84">
        <f t="shared" si="2"/>
        <v>27244.35</v>
      </c>
      <c r="L19" s="88">
        <f t="shared" si="3"/>
        <v>2346.65</v>
      </c>
      <c r="M19" s="89">
        <f t="shared" si="4"/>
        <v>0.08613345519</v>
      </c>
      <c r="N19" s="90">
        <f t="shared" si="5"/>
        <v>0.0103788</v>
      </c>
      <c r="O19" s="90">
        <f t="shared" si="6"/>
        <v>0.0112727619</v>
      </c>
      <c r="P19" s="89">
        <f t="shared" si="7"/>
        <v>0.0008939619048</v>
      </c>
      <c r="Q19" s="74"/>
    </row>
    <row r="20">
      <c r="A20" s="79">
        <v>75.0</v>
      </c>
      <c r="B20" s="79">
        <v>150.0</v>
      </c>
      <c r="C20" s="81">
        <v>0.01395</v>
      </c>
      <c r="D20" s="79">
        <v>29110.0</v>
      </c>
      <c r="E20" s="81">
        <v>0.0138619047619048</v>
      </c>
      <c r="F20" s="74"/>
      <c r="G20" s="74"/>
      <c r="H20" s="74"/>
      <c r="I20" s="11"/>
      <c r="J20" s="84">
        <f t="shared" si="1"/>
        <v>0.0129735</v>
      </c>
      <c r="K20" s="84">
        <f t="shared" si="2"/>
        <v>27244.35</v>
      </c>
      <c r="L20" s="88">
        <f t="shared" si="3"/>
        <v>1865.65</v>
      </c>
      <c r="M20" s="89">
        <f t="shared" si="4"/>
        <v>0.06847841846</v>
      </c>
      <c r="N20" s="90">
        <f t="shared" si="5"/>
        <v>0.009730125</v>
      </c>
      <c r="O20" s="90">
        <f t="shared" si="6"/>
        <v>0.01039642857</v>
      </c>
      <c r="P20" s="89">
        <f t="shared" si="7"/>
        <v>0.0006663035714</v>
      </c>
      <c r="Q20" s="74"/>
    </row>
    <row r="21">
      <c r="A21" s="79">
        <v>60.0</v>
      </c>
      <c r="B21" s="79">
        <v>200.0</v>
      </c>
      <c r="C21" s="81">
        <v>0.0186</v>
      </c>
      <c r="D21" s="79">
        <v>39054.0</v>
      </c>
      <c r="E21" s="81">
        <v>0.0185971428571429</v>
      </c>
      <c r="F21" s="74"/>
      <c r="G21" s="74"/>
      <c r="H21" s="74"/>
      <c r="I21" s="11"/>
      <c r="J21" s="84">
        <f t="shared" si="1"/>
        <v>0.017298</v>
      </c>
      <c r="K21" s="84">
        <f t="shared" si="2"/>
        <v>36325.8</v>
      </c>
      <c r="L21" s="88">
        <f t="shared" si="3"/>
        <v>2728.2</v>
      </c>
      <c r="M21" s="89">
        <f t="shared" si="4"/>
        <v>0.07510364534</v>
      </c>
      <c r="N21" s="90">
        <f t="shared" si="5"/>
        <v>0.0103788</v>
      </c>
      <c r="O21" s="90">
        <f t="shared" si="6"/>
        <v>0.01115828571</v>
      </c>
      <c r="P21" s="89">
        <f t="shared" si="7"/>
        <v>0.0007794857143</v>
      </c>
      <c r="Q21" s="74"/>
    </row>
    <row r="22">
      <c r="A22" s="79">
        <v>50.0</v>
      </c>
      <c r="B22" s="79">
        <v>500.0</v>
      </c>
      <c r="C22" s="81">
        <v>0.0465</v>
      </c>
      <c r="D22" s="79">
        <v>97426.0</v>
      </c>
      <c r="E22" s="81">
        <v>0.0463933333333333</v>
      </c>
      <c r="F22" s="74"/>
      <c r="G22" s="74"/>
      <c r="H22" s="74"/>
      <c r="I22" s="11"/>
      <c r="J22" s="84">
        <f t="shared" si="1"/>
        <v>0.043245</v>
      </c>
      <c r="K22" s="84">
        <f t="shared" si="2"/>
        <v>90814.5</v>
      </c>
      <c r="L22" s="88">
        <f t="shared" si="3"/>
        <v>6611.5</v>
      </c>
      <c r="M22" s="89">
        <f t="shared" si="4"/>
        <v>0.07280225074</v>
      </c>
      <c r="N22" s="90">
        <f t="shared" si="5"/>
        <v>0.0216225</v>
      </c>
      <c r="O22" s="90">
        <f t="shared" si="6"/>
        <v>0.02319666667</v>
      </c>
      <c r="P22" s="89">
        <f t="shared" si="7"/>
        <v>0.001574166667</v>
      </c>
      <c r="Q22" s="74"/>
    </row>
    <row r="23">
      <c r="A23" s="79">
        <v>40.0</v>
      </c>
      <c r="B23" s="79">
        <v>800.0</v>
      </c>
      <c r="C23" s="81">
        <v>0.0744</v>
      </c>
      <c r="D23" s="79">
        <v>156015.0</v>
      </c>
      <c r="E23" s="81">
        <v>0.0742928571428571</v>
      </c>
      <c r="F23" s="74"/>
      <c r="G23" s="74"/>
      <c r="H23" s="74"/>
      <c r="I23" s="11"/>
      <c r="J23" s="84">
        <f t="shared" si="1"/>
        <v>0.069192</v>
      </c>
      <c r="K23" s="84">
        <f t="shared" si="2"/>
        <v>145303.2</v>
      </c>
      <c r="L23" s="88">
        <f t="shared" si="3"/>
        <v>10711.8</v>
      </c>
      <c r="M23" s="89">
        <f t="shared" si="4"/>
        <v>0.073720331</v>
      </c>
      <c r="N23" s="90">
        <f t="shared" si="5"/>
        <v>0.0276768</v>
      </c>
      <c r="O23" s="90">
        <f t="shared" si="6"/>
        <v>0.02971714286</v>
      </c>
      <c r="P23" s="89">
        <f t="shared" si="7"/>
        <v>0.002040342857</v>
      </c>
      <c r="Q23" s="74"/>
    </row>
    <row r="24">
      <c r="A24" s="79">
        <v>30.0</v>
      </c>
      <c r="B24" s="79">
        <v>650.0</v>
      </c>
      <c r="C24" s="81">
        <v>0.06045</v>
      </c>
      <c r="D24" s="79">
        <v>127090.0</v>
      </c>
      <c r="E24" s="81">
        <v>0.0605190476190476</v>
      </c>
      <c r="F24" s="74"/>
      <c r="G24" s="74"/>
      <c r="H24" s="74"/>
      <c r="I24" s="11"/>
      <c r="J24" s="84">
        <f t="shared" si="1"/>
        <v>0.0562185</v>
      </c>
      <c r="K24" s="84">
        <f t="shared" si="2"/>
        <v>118058.85</v>
      </c>
      <c r="L24" s="88">
        <f t="shared" si="3"/>
        <v>9031.15</v>
      </c>
      <c r="M24" s="89">
        <f t="shared" si="4"/>
        <v>0.07649701822</v>
      </c>
      <c r="N24" s="90">
        <f t="shared" si="5"/>
        <v>0.01686555</v>
      </c>
      <c r="O24" s="90">
        <f t="shared" si="6"/>
        <v>0.01815571429</v>
      </c>
      <c r="P24" s="89">
        <f t="shared" si="7"/>
        <v>0.001290164286</v>
      </c>
      <c r="Q24" s="74"/>
    </row>
    <row r="25">
      <c r="A25" s="79">
        <v>25.0</v>
      </c>
      <c r="B25" s="79">
        <v>1000.0</v>
      </c>
      <c r="C25" s="81">
        <v>0.093</v>
      </c>
      <c r="D25" s="79">
        <v>195062.0</v>
      </c>
      <c r="E25" s="81">
        <v>0.0928866666666667</v>
      </c>
      <c r="F25" s="74"/>
      <c r="G25" s="74"/>
      <c r="H25" s="74"/>
      <c r="I25" s="11"/>
      <c r="J25" s="84">
        <f t="shared" si="1"/>
        <v>0.08649</v>
      </c>
      <c r="K25" s="84">
        <f t="shared" si="2"/>
        <v>181629</v>
      </c>
      <c r="L25" s="91">
        <f t="shared" si="3"/>
        <v>13433</v>
      </c>
      <c r="M25" s="90">
        <f t="shared" si="4"/>
        <v>0.07395845377</v>
      </c>
      <c r="N25" s="90">
        <f t="shared" si="5"/>
        <v>0.0216225</v>
      </c>
      <c r="O25" s="90">
        <f t="shared" si="6"/>
        <v>0.02322166667</v>
      </c>
      <c r="P25" s="90">
        <f t="shared" si="7"/>
        <v>0.001599166667</v>
      </c>
      <c r="Q25" s="74"/>
    </row>
    <row r="26">
      <c r="A26" s="79">
        <v>20.0</v>
      </c>
      <c r="B26" s="79">
        <v>2110.0</v>
      </c>
      <c r="C26" s="81">
        <v>0.19623</v>
      </c>
      <c r="D26" s="79">
        <v>411971.0</v>
      </c>
      <c r="E26" s="81">
        <v>0.196176666666667</v>
      </c>
      <c r="F26" s="74"/>
      <c r="G26" s="74"/>
      <c r="H26" s="74"/>
      <c r="I26" s="11"/>
      <c r="J26" s="84">
        <f t="shared" si="1"/>
        <v>0.1824939</v>
      </c>
      <c r="K26" s="84">
        <f t="shared" si="2"/>
        <v>383237.19</v>
      </c>
      <c r="L26" s="88">
        <f t="shared" si="3"/>
        <v>28733.81</v>
      </c>
      <c r="M26" s="89">
        <f t="shared" si="4"/>
        <v>0.07497656999</v>
      </c>
      <c r="N26" s="90">
        <f t="shared" si="5"/>
        <v>0.03649878</v>
      </c>
      <c r="O26" s="90">
        <f t="shared" si="6"/>
        <v>0.03923533333</v>
      </c>
      <c r="P26" s="89">
        <f t="shared" si="7"/>
        <v>0.002736553333</v>
      </c>
      <c r="Q26" s="74"/>
    </row>
    <row r="27">
      <c r="A27" s="79">
        <v>15.0</v>
      </c>
      <c r="B27" s="79">
        <v>2200.0</v>
      </c>
      <c r="C27" s="81">
        <v>0.2046</v>
      </c>
      <c r="D27" s="79">
        <v>428841.0</v>
      </c>
      <c r="E27" s="81">
        <v>0.20421</v>
      </c>
      <c r="F27" s="74"/>
      <c r="G27" s="74"/>
      <c r="H27" s="74"/>
      <c r="I27" s="11"/>
      <c r="J27" s="84">
        <f t="shared" si="1"/>
        <v>0.190278</v>
      </c>
      <c r="K27" s="84">
        <f t="shared" si="2"/>
        <v>399583.8</v>
      </c>
      <c r="L27" s="91">
        <f t="shared" si="3"/>
        <v>29257.2</v>
      </c>
      <c r="M27" s="90">
        <f t="shared" si="4"/>
        <v>0.07321918456</v>
      </c>
      <c r="N27" s="90">
        <f t="shared" si="5"/>
        <v>0.0285417</v>
      </c>
      <c r="O27" s="90">
        <f t="shared" si="6"/>
        <v>0.0306315</v>
      </c>
      <c r="P27" s="90">
        <f t="shared" si="7"/>
        <v>0.0020898</v>
      </c>
      <c r="Q27" s="74"/>
    </row>
    <row r="28">
      <c r="A28" s="79">
        <v>10.0</v>
      </c>
      <c r="B28" s="79">
        <v>2800.0</v>
      </c>
      <c r="C28" s="81">
        <v>0.2604</v>
      </c>
      <c r="D28" s="79">
        <v>546239.0</v>
      </c>
      <c r="E28" s="81">
        <v>0.26011380952381</v>
      </c>
      <c r="F28" s="74"/>
      <c r="G28" s="74"/>
      <c r="H28" s="74"/>
      <c r="I28" s="11"/>
      <c r="J28" s="84">
        <f t="shared" si="1"/>
        <v>0.242172</v>
      </c>
      <c r="K28" s="84">
        <f t="shared" si="2"/>
        <v>508561.2</v>
      </c>
      <c r="L28" s="88">
        <f t="shared" si="3"/>
        <v>37677.8</v>
      </c>
      <c r="M28" s="89">
        <f t="shared" si="4"/>
        <v>0.07408705186</v>
      </c>
      <c r="N28" s="90">
        <f t="shared" si="5"/>
        <v>0.0242172</v>
      </c>
      <c r="O28" s="90">
        <f t="shared" si="6"/>
        <v>0.02601138095</v>
      </c>
      <c r="P28" s="89">
        <f t="shared" si="7"/>
        <v>0.001794180952</v>
      </c>
      <c r="Q28" s="74"/>
    </row>
    <row r="29">
      <c r="A29" s="79">
        <v>8.0</v>
      </c>
      <c r="B29" s="79">
        <v>2900.0</v>
      </c>
      <c r="C29" s="81">
        <v>0.2697</v>
      </c>
      <c r="D29" s="79">
        <v>566558.0</v>
      </c>
      <c r="E29" s="81">
        <v>0.269789523809524</v>
      </c>
      <c r="F29" s="74"/>
      <c r="G29" s="74"/>
      <c r="H29" s="74"/>
      <c r="I29" s="11"/>
      <c r="J29" s="84">
        <f t="shared" si="1"/>
        <v>0.250821</v>
      </c>
      <c r="K29" s="84">
        <f t="shared" si="2"/>
        <v>526724.1</v>
      </c>
      <c r="L29" s="88">
        <f t="shared" si="3"/>
        <v>39833.9</v>
      </c>
      <c r="M29" s="89">
        <f t="shared" si="4"/>
        <v>0.07562574031</v>
      </c>
      <c r="N29" s="90">
        <f t="shared" si="5"/>
        <v>0.02006568</v>
      </c>
      <c r="O29" s="90">
        <f t="shared" si="6"/>
        <v>0.0215831619</v>
      </c>
      <c r="P29" s="89">
        <f t="shared" si="7"/>
        <v>0.001517481905</v>
      </c>
      <c r="Q29" s="74"/>
    </row>
    <row r="30">
      <c r="A30" s="79">
        <v>6.0</v>
      </c>
      <c r="B30" s="79">
        <v>3000.0</v>
      </c>
      <c r="C30" s="81">
        <v>0.279</v>
      </c>
      <c r="D30" s="79">
        <v>586385.0</v>
      </c>
      <c r="E30" s="81">
        <v>0.279230952380952</v>
      </c>
      <c r="F30" s="74"/>
      <c r="G30" s="74"/>
      <c r="H30" s="74"/>
      <c r="I30" s="11"/>
      <c r="J30" s="84">
        <f t="shared" si="1"/>
        <v>0.25947</v>
      </c>
      <c r="K30" s="84">
        <f t="shared" si="2"/>
        <v>544887</v>
      </c>
      <c r="L30" s="91">
        <f t="shared" si="3"/>
        <v>41498</v>
      </c>
      <c r="M30" s="90">
        <f t="shared" si="4"/>
        <v>0.07615891001</v>
      </c>
      <c r="N30" s="90">
        <f t="shared" si="5"/>
        <v>0.0155682</v>
      </c>
      <c r="O30" s="90">
        <f t="shared" si="6"/>
        <v>0.01675385714</v>
      </c>
      <c r="P30" s="90">
        <f t="shared" si="7"/>
        <v>0.001185657143</v>
      </c>
      <c r="Q30" s="74"/>
    </row>
    <row r="31">
      <c r="A31" s="79">
        <v>5.0</v>
      </c>
      <c r="B31" s="79">
        <v>8500.0</v>
      </c>
      <c r="C31" s="81">
        <v>0.7905</v>
      </c>
      <c r="D31" s="79">
        <v>1661238.0</v>
      </c>
      <c r="E31" s="81">
        <v>0.791065714285714</v>
      </c>
      <c r="F31" s="74"/>
      <c r="G31" s="74"/>
      <c r="H31" s="74"/>
      <c r="I31" s="11"/>
      <c r="J31" s="84">
        <f t="shared" si="1"/>
        <v>0.735165</v>
      </c>
      <c r="K31" s="84">
        <f t="shared" si="2"/>
        <v>1543846.5</v>
      </c>
      <c r="L31" s="88">
        <f t="shared" si="3"/>
        <v>117391.5</v>
      </c>
      <c r="M31" s="89">
        <f t="shared" si="4"/>
        <v>0.07603832376</v>
      </c>
      <c r="N31" s="90">
        <f t="shared" si="5"/>
        <v>0.03675825</v>
      </c>
      <c r="O31" s="90">
        <f t="shared" si="6"/>
        <v>0.03955328571</v>
      </c>
      <c r="P31" s="89">
        <f t="shared" si="7"/>
        <v>0.002795035714</v>
      </c>
      <c r="Q31" s="74"/>
    </row>
    <row r="32">
      <c r="A32" s="79">
        <v>4.0</v>
      </c>
      <c r="B32" s="79">
        <v>11700.0</v>
      </c>
      <c r="C32" s="81">
        <v>1.0881</v>
      </c>
      <c r="D32" s="79">
        <v>2286408.0</v>
      </c>
      <c r="E32" s="81">
        <v>1.08876571428571</v>
      </c>
      <c r="F32" s="74"/>
      <c r="G32" s="74"/>
      <c r="H32" s="74"/>
      <c r="I32" s="11"/>
      <c r="J32" s="84">
        <f t="shared" si="1"/>
        <v>1.011933</v>
      </c>
      <c r="K32" s="84">
        <f t="shared" si="2"/>
        <v>2125059.3</v>
      </c>
      <c r="L32" s="88">
        <f t="shared" si="3"/>
        <v>161348.7</v>
      </c>
      <c r="M32" s="89">
        <f t="shared" si="4"/>
        <v>0.0759266812</v>
      </c>
      <c r="N32" s="90">
        <f t="shared" si="5"/>
        <v>0.04047732</v>
      </c>
      <c r="O32" s="90">
        <f t="shared" si="6"/>
        <v>0.04355062857</v>
      </c>
      <c r="P32" s="89">
        <f t="shared" si="7"/>
        <v>0.003073308571</v>
      </c>
      <c r="Q32" s="74"/>
    </row>
    <row r="33">
      <c r="A33" s="79">
        <v>3.0</v>
      </c>
      <c r="B33" s="79">
        <v>14000.0</v>
      </c>
      <c r="C33" s="81">
        <v>1.302</v>
      </c>
      <c r="D33" s="79">
        <v>2734205.0</v>
      </c>
      <c r="E33" s="81">
        <v>1.30200238095238</v>
      </c>
      <c r="F33" s="74"/>
      <c r="G33" s="74"/>
      <c r="H33" s="74"/>
      <c r="I33" s="11"/>
      <c r="J33" s="84">
        <f t="shared" si="1"/>
        <v>1.21086</v>
      </c>
      <c r="K33" s="84">
        <f t="shared" si="2"/>
        <v>2542806</v>
      </c>
      <c r="L33" s="88">
        <f t="shared" si="3"/>
        <v>191399</v>
      </c>
      <c r="M33" s="89">
        <f t="shared" si="4"/>
        <v>0.07527078354</v>
      </c>
      <c r="N33" s="90">
        <f t="shared" si="5"/>
        <v>0.0363258</v>
      </c>
      <c r="O33" s="90">
        <f t="shared" si="6"/>
        <v>0.03906007143</v>
      </c>
      <c r="P33" s="89">
        <f t="shared" si="7"/>
        <v>0.002734271429</v>
      </c>
      <c r="Q33" s="74"/>
    </row>
    <row r="34">
      <c r="A34" s="79">
        <v>2.0</v>
      </c>
      <c r="B34" s="79">
        <v>125500.0</v>
      </c>
      <c r="C34" s="81">
        <v>11.6715</v>
      </c>
      <c r="D34" s="79">
        <v>2.4510483E7</v>
      </c>
      <c r="E34" s="81">
        <v>11.6716585714286</v>
      </c>
      <c r="F34" s="74"/>
      <c r="G34" s="74"/>
      <c r="H34" s="74"/>
      <c r="I34" s="11"/>
      <c r="J34" s="84">
        <f t="shared" si="1"/>
        <v>10.854495</v>
      </c>
      <c r="K34" s="84">
        <f t="shared" si="2"/>
        <v>22794439.5</v>
      </c>
      <c r="L34" s="88">
        <f t="shared" si="3"/>
        <v>1716043.5</v>
      </c>
      <c r="M34" s="89">
        <f t="shared" si="4"/>
        <v>0.07528342603</v>
      </c>
      <c r="N34" s="90">
        <f t="shared" si="5"/>
        <v>0.2170899</v>
      </c>
      <c r="O34" s="90">
        <f t="shared" si="6"/>
        <v>0.2334331714</v>
      </c>
      <c r="P34" s="89">
        <f t="shared" si="7"/>
        <v>0.01634327143</v>
      </c>
      <c r="Q34" s="74"/>
    </row>
    <row r="35">
      <c r="A35" s="79">
        <v>1.0</v>
      </c>
      <c r="B35" s="79">
        <v>140400.0</v>
      </c>
      <c r="C35" s="81">
        <v>13.0572</v>
      </c>
      <c r="D35" s="79">
        <v>2.7417098E7</v>
      </c>
      <c r="E35" s="81">
        <v>13.055760952381</v>
      </c>
      <c r="F35" s="74"/>
      <c r="G35" s="74"/>
      <c r="H35" s="74"/>
      <c r="I35" s="11"/>
      <c r="J35" s="84">
        <f t="shared" si="1"/>
        <v>12.143196</v>
      </c>
      <c r="K35" s="84">
        <f t="shared" si="2"/>
        <v>25500711.6</v>
      </c>
      <c r="L35" s="88">
        <f t="shared" si="3"/>
        <v>1916386.4</v>
      </c>
      <c r="M35" s="89">
        <f t="shared" si="4"/>
        <v>0.07515031071</v>
      </c>
      <c r="N35" s="90">
        <f t="shared" si="5"/>
        <v>0.12143196</v>
      </c>
      <c r="O35" s="90">
        <f t="shared" si="6"/>
        <v>0.1305576095</v>
      </c>
      <c r="P35" s="89">
        <f t="shared" si="7"/>
        <v>0.009125649524</v>
      </c>
      <c r="Q35" s="74"/>
    </row>
    <row r="36">
      <c r="A36" s="79">
        <v>0.0</v>
      </c>
      <c r="B36" s="79">
        <v>683078.0</v>
      </c>
      <c r="C36" s="81">
        <f>100-sum(C2:C35)</f>
        <v>70.526254</v>
      </c>
      <c r="D36" s="79">
        <v>1.4810717E8</v>
      </c>
      <c r="E36" s="81">
        <v>70.5272238095238</v>
      </c>
      <c r="F36" s="74"/>
      <c r="G36" s="74"/>
      <c r="H36" s="74"/>
      <c r="I36" s="11"/>
      <c r="J36" s="84">
        <f>(1-I1)*100 +C36*I1</f>
        <v>72.58941622</v>
      </c>
      <c r="K36" s="84">
        <f t="shared" si="2"/>
        <v>152437774.1</v>
      </c>
      <c r="L36" s="91">
        <f t="shared" si="3"/>
        <v>-4330604.062</v>
      </c>
      <c r="M36" s="90">
        <f t="shared" si="4"/>
        <v>-0.02840899566</v>
      </c>
      <c r="N36" s="89">
        <f t="shared" si="5"/>
        <v>0</v>
      </c>
      <c r="O36" s="89">
        <f t="shared" si="6"/>
        <v>0</v>
      </c>
      <c r="P36" s="89">
        <f t="shared" si="7"/>
        <v>0</v>
      </c>
      <c r="Q36" s="74"/>
    </row>
    <row r="37">
      <c r="A37" s="82"/>
      <c r="B37" s="82"/>
      <c r="C37" s="83"/>
      <c r="D37" s="82"/>
      <c r="E37" s="83"/>
      <c r="F37" s="74"/>
      <c r="G37" s="74"/>
      <c r="H37" s="74"/>
      <c r="I37" s="11"/>
      <c r="J37" s="11"/>
      <c r="K37" s="11"/>
      <c r="L37" s="11"/>
      <c r="M37" s="11"/>
      <c r="N37" s="11"/>
      <c r="O37" s="11"/>
      <c r="P37" s="11"/>
      <c r="Q37" s="74"/>
    </row>
    <row r="38">
      <c r="A38" s="82"/>
      <c r="B38" s="82"/>
      <c r="C38" s="83"/>
      <c r="D38" s="82"/>
      <c r="E38" s="83"/>
      <c r="F38" s="74"/>
      <c r="G38" s="74"/>
      <c r="H38" s="74"/>
      <c r="I38" s="11"/>
      <c r="J38" s="11"/>
      <c r="K38" s="11"/>
      <c r="L38" s="11"/>
      <c r="M38" s="11"/>
      <c r="N38" s="11"/>
      <c r="O38" s="11"/>
      <c r="P38" s="11"/>
      <c r="Q38" s="74"/>
    </row>
    <row r="39">
      <c r="A39" s="82"/>
      <c r="B39" s="82"/>
      <c r="C39" s="83"/>
      <c r="D39" s="82"/>
      <c r="E39" s="83"/>
      <c r="F39" s="74"/>
      <c r="G39" s="74"/>
      <c r="H39" s="74"/>
      <c r="I39" s="11"/>
      <c r="J39" s="11"/>
      <c r="K39" s="11"/>
      <c r="L39" s="11"/>
      <c r="M39" s="11"/>
      <c r="N39" s="11"/>
      <c r="O39" s="11"/>
      <c r="P39" s="11"/>
      <c r="Q39" s="74"/>
    </row>
    <row r="40">
      <c r="A40" s="82"/>
      <c r="B40" s="82"/>
      <c r="C40" s="83"/>
      <c r="D40" s="82"/>
      <c r="E40" s="83"/>
      <c r="F40" s="74"/>
      <c r="G40" s="74"/>
      <c r="H40" s="74"/>
      <c r="I40" s="11"/>
      <c r="J40" s="11"/>
      <c r="K40" s="11"/>
      <c r="L40" s="11"/>
      <c r="M40" s="11"/>
      <c r="N40" s="11"/>
      <c r="O40" s="11"/>
      <c r="P40" s="11"/>
      <c r="Q40" s="74"/>
    </row>
    <row r="41">
      <c r="A41" s="82"/>
      <c r="B41" s="82"/>
      <c r="C41" s="83"/>
      <c r="D41" s="82"/>
      <c r="E41" s="83"/>
      <c r="F41" s="74"/>
      <c r="G41" s="74"/>
      <c r="H41" s="74"/>
      <c r="I41" s="11"/>
      <c r="J41" s="11"/>
      <c r="K41" s="11"/>
      <c r="L41" s="11"/>
      <c r="M41" s="11"/>
      <c r="N41" s="11"/>
      <c r="O41" s="11"/>
      <c r="P41" s="11"/>
      <c r="Q41" s="74"/>
    </row>
    <row r="42">
      <c r="A42" s="82"/>
      <c r="B42" s="82"/>
      <c r="C42" s="83"/>
      <c r="D42" s="82"/>
      <c r="E42" s="83"/>
      <c r="F42" s="74"/>
      <c r="G42" s="74"/>
      <c r="H42" s="74"/>
      <c r="I42" s="11"/>
      <c r="J42" s="11"/>
      <c r="K42" s="11"/>
      <c r="L42" s="11"/>
      <c r="M42" s="11"/>
      <c r="N42" s="11"/>
      <c r="O42" s="11"/>
      <c r="P42" s="11"/>
      <c r="Q42" s="74"/>
    </row>
    <row r="43">
      <c r="A43" s="82"/>
      <c r="B43" s="82"/>
      <c r="C43" s="83"/>
      <c r="D43" s="82"/>
      <c r="E43" s="83"/>
      <c r="F43" s="74"/>
      <c r="G43" s="74"/>
      <c r="H43" s="74"/>
      <c r="I43" s="11"/>
      <c r="J43" s="11"/>
      <c r="K43" s="11"/>
      <c r="L43" s="11"/>
      <c r="M43" s="11"/>
      <c r="N43" s="11"/>
      <c r="O43" s="11"/>
      <c r="P43" s="11"/>
      <c r="Q43" s="74"/>
    </row>
    <row r="44">
      <c r="A44" s="82"/>
      <c r="B44" s="82"/>
      <c r="C44" s="83"/>
      <c r="D44" s="82"/>
      <c r="E44" s="83"/>
      <c r="F44" s="74"/>
      <c r="G44" s="74"/>
      <c r="H44" s="74"/>
      <c r="I44" s="11"/>
      <c r="J44" s="11"/>
      <c r="K44" s="11"/>
      <c r="L44" s="11"/>
      <c r="M44" s="11"/>
      <c r="N44" s="11"/>
      <c r="O44" s="11"/>
      <c r="P44" s="11"/>
      <c r="Q44" s="74"/>
    </row>
    <row r="45">
      <c r="A45" s="82"/>
      <c r="B45" s="82"/>
      <c r="C45" s="83"/>
      <c r="D45" s="82"/>
      <c r="E45" s="83"/>
      <c r="F45" s="74"/>
      <c r="G45" s="74"/>
      <c r="H45" s="74"/>
      <c r="I45" s="11"/>
      <c r="J45" s="11"/>
      <c r="K45" s="11"/>
      <c r="L45" s="11"/>
      <c r="M45" s="11"/>
      <c r="N45" s="11"/>
      <c r="O45" s="11"/>
      <c r="P45" s="11"/>
      <c r="Q45" s="74"/>
    </row>
    <row r="46">
      <c r="A46" s="82"/>
      <c r="B46" s="82"/>
      <c r="C46" s="83"/>
      <c r="D46" s="82"/>
      <c r="E46" s="83"/>
      <c r="F46" s="74"/>
      <c r="G46" s="74"/>
      <c r="H46" s="74"/>
      <c r="I46" s="11"/>
      <c r="J46" s="11"/>
      <c r="K46" s="11"/>
      <c r="L46" s="11"/>
      <c r="M46" s="11"/>
      <c r="N46" s="11"/>
      <c r="O46" s="11"/>
      <c r="P46" s="11"/>
      <c r="Q46" s="74"/>
    </row>
    <row r="47">
      <c r="A47" s="82"/>
      <c r="B47" s="82"/>
      <c r="C47" s="83"/>
      <c r="D47" s="82"/>
      <c r="E47" s="83"/>
      <c r="F47" s="74"/>
      <c r="G47" s="74"/>
      <c r="H47" s="74"/>
      <c r="I47" s="11"/>
      <c r="J47" s="11"/>
      <c r="K47" s="11"/>
      <c r="L47" s="11"/>
      <c r="M47" s="11"/>
      <c r="N47" s="11"/>
      <c r="O47" s="11"/>
      <c r="P47" s="11"/>
      <c r="Q47" s="74"/>
    </row>
    <row r="48">
      <c r="A48" s="82"/>
      <c r="B48" s="82"/>
      <c r="C48" s="83"/>
      <c r="D48" s="82"/>
      <c r="E48" s="83"/>
      <c r="F48" s="74"/>
      <c r="G48" s="74"/>
      <c r="H48" s="74"/>
      <c r="I48" s="11"/>
      <c r="J48" s="11"/>
      <c r="K48" s="11"/>
      <c r="L48" s="11"/>
      <c r="M48" s="11"/>
      <c r="N48" s="11"/>
      <c r="O48" s="11"/>
      <c r="P48" s="11"/>
      <c r="Q48" s="74"/>
    </row>
    <row r="49">
      <c r="A49" s="82"/>
      <c r="B49" s="82"/>
      <c r="C49" s="83"/>
      <c r="D49" s="82"/>
      <c r="E49" s="83"/>
      <c r="F49" s="74"/>
      <c r="G49" s="74"/>
      <c r="H49" s="74"/>
      <c r="I49" s="11"/>
      <c r="J49" s="11"/>
      <c r="K49" s="11"/>
      <c r="L49" s="11"/>
      <c r="M49" s="11"/>
      <c r="N49" s="11"/>
      <c r="O49" s="11"/>
      <c r="P49" s="11"/>
      <c r="Q49" s="74"/>
    </row>
    <row r="50">
      <c r="A50" s="82"/>
      <c r="B50" s="82"/>
      <c r="C50" s="83"/>
      <c r="D50" s="82"/>
      <c r="E50" s="83"/>
      <c r="F50" s="74"/>
      <c r="G50" s="74"/>
      <c r="H50" s="74"/>
      <c r="I50" s="11"/>
      <c r="J50" s="11"/>
      <c r="K50" s="11"/>
      <c r="L50" s="11"/>
      <c r="M50" s="11"/>
      <c r="N50" s="11"/>
      <c r="O50" s="11"/>
      <c r="P50" s="11"/>
      <c r="Q50" s="74"/>
    </row>
    <row r="51">
      <c r="A51" s="82"/>
      <c r="B51" s="82"/>
      <c r="C51" s="83"/>
      <c r="D51" s="82"/>
      <c r="E51" s="83"/>
      <c r="F51" s="74"/>
      <c r="G51" s="74"/>
      <c r="H51" s="74"/>
      <c r="I51" s="11"/>
      <c r="J51" s="11"/>
      <c r="K51" s="11"/>
      <c r="L51" s="11"/>
      <c r="M51" s="11"/>
      <c r="N51" s="11"/>
      <c r="O51" s="11"/>
      <c r="P51" s="11"/>
      <c r="Q51" s="74"/>
    </row>
    <row r="52">
      <c r="A52" s="82"/>
      <c r="B52" s="82"/>
      <c r="C52" s="83"/>
      <c r="D52" s="82"/>
      <c r="E52" s="83"/>
      <c r="F52" s="74"/>
      <c r="G52" s="74"/>
      <c r="H52" s="74"/>
      <c r="I52" s="11"/>
      <c r="J52" s="11"/>
      <c r="K52" s="11"/>
      <c r="L52" s="11"/>
      <c r="M52" s="11"/>
      <c r="N52" s="11"/>
      <c r="O52" s="11"/>
      <c r="P52" s="11"/>
      <c r="Q52" s="74"/>
    </row>
    <row r="53">
      <c r="A53" s="82"/>
      <c r="B53" s="82"/>
      <c r="C53" s="83"/>
      <c r="D53" s="82"/>
      <c r="E53" s="83"/>
      <c r="F53" s="74"/>
      <c r="G53" s="74"/>
      <c r="H53" s="74"/>
      <c r="I53" s="11"/>
      <c r="J53" s="11"/>
      <c r="K53" s="11"/>
      <c r="L53" s="11"/>
      <c r="M53" s="11"/>
      <c r="N53" s="11"/>
      <c r="O53" s="11"/>
      <c r="P53" s="11"/>
      <c r="Q53" s="74"/>
    </row>
    <row r="54">
      <c r="A54" s="82"/>
      <c r="B54" s="82"/>
      <c r="C54" s="83"/>
      <c r="D54" s="82"/>
      <c r="E54" s="83"/>
      <c r="F54" s="74"/>
      <c r="G54" s="74"/>
      <c r="H54" s="74"/>
      <c r="I54" s="11"/>
      <c r="J54" s="11"/>
      <c r="K54" s="11"/>
      <c r="L54" s="11"/>
      <c r="M54" s="11"/>
      <c r="N54" s="11"/>
      <c r="O54" s="11"/>
      <c r="P54" s="11"/>
      <c r="Q54" s="74"/>
    </row>
    <row r="55">
      <c r="A55" s="82"/>
      <c r="B55" s="82"/>
      <c r="C55" s="83"/>
      <c r="D55" s="82"/>
      <c r="E55" s="83"/>
      <c r="F55" s="74"/>
      <c r="G55" s="74"/>
      <c r="H55" s="74"/>
      <c r="I55" s="11"/>
      <c r="J55" s="11"/>
      <c r="K55" s="11"/>
      <c r="L55" s="11"/>
      <c r="M55" s="11"/>
      <c r="N55" s="11"/>
      <c r="O55" s="11"/>
      <c r="P55" s="11"/>
      <c r="Q55" s="74"/>
    </row>
    <row r="56">
      <c r="A56" s="82"/>
      <c r="B56" s="82"/>
      <c r="C56" s="83"/>
      <c r="D56" s="82"/>
      <c r="E56" s="83"/>
      <c r="F56" s="74"/>
      <c r="G56" s="74"/>
      <c r="H56" s="74"/>
      <c r="I56" s="11"/>
      <c r="J56" s="11"/>
      <c r="K56" s="11"/>
      <c r="L56" s="11"/>
      <c r="M56" s="11"/>
      <c r="N56" s="11"/>
      <c r="O56" s="11"/>
      <c r="P56" s="11"/>
      <c r="Q56" s="74"/>
    </row>
    <row r="57">
      <c r="A57" s="82"/>
      <c r="B57" s="82"/>
      <c r="C57" s="83"/>
      <c r="D57" s="82"/>
      <c r="E57" s="83"/>
      <c r="F57" s="74"/>
      <c r="G57" s="74"/>
      <c r="H57" s="74"/>
      <c r="I57" s="11"/>
      <c r="J57" s="11"/>
      <c r="K57" s="11"/>
      <c r="L57" s="11"/>
      <c r="M57" s="11"/>
      <c r="N57" s="11"/>
      <c r="O57" s="11"/>
      <c r="P57" s="11"/>
      <c r="Q57" s="74"/>
    </row>
    <row r="58">
      <c r="A58" s="82"/>
      <c r="B58" s="82"/>
      <c r="C58" s="83"/>
      <c r="D58" s="82"/>
      <c r="E58" s="83"/>
      <c r="F58" s="74"/>
      <c r="G58" s="74"/>
      <c r="H58" s="74"/>
      <c r="I58" s="11"/>
      <c r="J58" s="11"/>
      <c r="K58" s="11"/>
      <c r="L58" s="11"/>
      <c r="M58" s="11"/>
      <c r="N58" s="11"/>
      <c r="O58" s="11"/>
      <c r="P58" s="11"/>
      <c r="Q58" s="74"/>
    </row>
    <row r="59">
      <c r="A59" s="82"/>
      <c r="B59" s="82"/>
      <c r="C59" s="83"/>
      <c r="D59" s="82"/>
      <c r="E59" s="83"/>
      <c r="F59" s="74"/>
      <c r="G59" s="74"/>
      <c r="H59" s="74"/>
      <c r="I59" s="11"/>
      <c r="J59" s="11"/>
      <c r="K59" s="11"/>
      <c r="L59" s="11"/>
      <c r="M59" s="11"/>
      <c r="N59" s="11"/>
      <c r="O59" s="11"/>
      <c r="P59" s="11"/>
      <c r="Q59" s="74"/>
    </row>
    <row r="60">
      <c r="A60" s="82"/>
      <c r="B60" s="82"/>
      <c r="C60" s="83"/>
      <c r="D60" s="82"/>
      <c r="E60" s="83"/>
      <c r="F60" s="74"/>
      <c r="G60" s="74"/>
      <c r="H60" s="74"/>
      <c r="I60" s="11"/>
      <c r="J60" s="11"/>
      <c r="K60" s="11"/>
      <c r="L60" s="11"/>
      <c r="M60" s="11"/>
      <c r="N60" s="11"/>
      <c r="O60" s="11"/>
      <c r="P60" s="11"/>
      <c r="Q60" s="74"/>
    </row>
    <row r="61">
      <c r="A61" s="82"/>
      <c r="B61" s="82"/>
      <c r="C61" s="83"/>
      <c r="D61" s="82"/>
      <c r="E61" s="83"/>
      <c r="F61" s="74"/>
      <c r="G61" s="74"/>
      <c r="H61" s="74"/>
      <c r="I61" s="11"/>
      <c r="J61" s="11"/>
      <c r="K61" s="11"/>
      <c r="L61" s="11"/>
      <c r="M61" s="11"/>
      <c r="N61" s="11"/>
      <c r="O61" s="11"/>
      <c r="P61" s="11"/>
      <c r="Q61" s="74"/>
    </row>
    <row r="62">
      <c r="A62" s="82"/>
      <c r="B62" s="82"/>
      <c r="C62" s="83"/>
      <c r="D62" s="82"/>
      <c r="E62" s="83"/>
      <c r="F62" s="74"/>
      <c r="G62" s="74"/>
      <c r="H62" s="74"/>
      <c r="I62" s="11"/>
      <c r="J62" s="11"/>
      <c r="K62" s="11"/>
      <c r="L62" s="11"/>
      <c r="M62" s="11"/>
      <c r="N62" s="11"/>
      <c r="O62" s="11"/>
      <c r="P62" s="11"/>
      <c r="Q62" s="74"/>
    </row>
    <row r="63">
      <c r="A63" s="82"/>
      <c r="B63" s="82"/>
      <c r="C63" s="83"/>
      <c r="D63" s="82"/>
      <c r="E63" s="83"/>
      <c r="F63" s="74"/>
      <c r="G63" s="74"/>
      <c r="H63" s="74"/>
      <c r="I63" s="11"/>
      <c r="J63" s="11"/>
      <c r="K63" s="11"/>
      <c r="L63" s="11"/>
      <c r="M63" s="11"/>
      <c r="N63" s="11"/>
      <c r="O63" s="11"/>
      <c r="P63" s="11"/>
      <c r="Q63" s="74"/>
    </row>
    <row r="64">
      <c r="A64" s="82"/>
      <c r="B64" s="82"/>
      <c r="C64" s="83"/>
      <c r="D64" s="82"/>
      <c r="E64" s="83"/>
      <c r="F64" s="74"/>
      <c r="G64" s="74"/>
      <c r="H64" s="74"/>
      <c r="I64" s="11"/>
      <c r="J64" s="11"/>
      <c r="K64" s="11"/>
      <c r="L64" s="11"/>
      <c r="M64" s="11"/>
      <c r="N64" s="11"/>
      <c r="O64" s="11"/>
      <c r="P64" s="11"/>
      <c r="Q64" s="74"/>
    </row>
    <row r="65">
      <c r="A65" s="82"/>
      <c r="B65" s="82"/>
      <c r="C65" s="83"/>
      <c r="D65" s="82"/>
      <c r="E65" s="83"/>
      <c r="F65" s="74"/>
      <c r="G65" s="74"/>
      <c r="H65" s="74"/>
      <c r="I65" s="11"/>
      <c r="J65" s="11"/>
      <c r="K65" s="11"/>
      <c r="L65" s="11"/>
      <c r="M65" s="11"/>
      <c r="N65" s="11"/>
      <c r="O65" s="11"/>
      <c r="P65" s="11"/>
      <c r="Q65" s="74"/>
    </row>
    <row r="66">
      <c r="A66" s="82"/>
      <c r="B66" s="82"/>
      <c r="C66" s="83"/>
      <c r="D66" s="82"/>
      <c r="E66" s="83"/>
      <c r="F66" s="74"/>
      <c r="G66" s="74"/>
      <c r="H66" s="74"/>
      <c r="I66" s="11"/>
      <c r="J66" s="11"/>
      <c r="K66" s="11"/>
      <c r="L66" s="11"/>
      <c r="M66" s="11"/>
      <c r="N66" s="11"/>
      <c r="O66" s="11"/>
      <c r="P66" s="11"/>
      <c r="Q66" s="74"/>
    </row>
    <row r="67">
      <c r="A67" s="82"/>
      <c r="B67" s="82"/>
      <c r="C67" s="83"/>
      <c r="D67" s="82"/>
      <c r="E67" s="83"/>
      <c r="F67" s="74"/>
      <c r="G67" s="74"/>
      <c r="H67" s="74"/>
      <c r="I67" s="11"/>
      <c r="J67" s="11"/>
      <c r="K67" s="11"/>
      <c r="L67" s="11"/>
      <c r="M67" s="11"/>
      <c r="N67" s="11"/>
      <c r="O67" s="11"/>
      <c r="P67" s="11"/>
      <c r="Q67" s="74"/>
    </row>
    <row r="68">
      <c r="A68" s="82"/>
      <c r="B68" s="82"/>
      <c r="C68" s="83"/>
      <c r="D68" s="82"/>
      <c r="E68" s="83"/>
      <c r="F68" s="74"/>
      <c r="G68" s="74"/>
      <c r="H68" s="74"/>
      <c r="I68" s="11"/>
      <c r="J68" s="11"/>
      <c r="K68" s="11"/>
      <c r="L68" s="11"/>
      <c r="M68" s="11"/>
      <c r="N68" s="11"/>
      <c r="O68" s="11"/>
      <c r="P68" s="11"/>
      <c r="Q68" s="74"/>
    </row>
    <row r="69">
      <c r="A69" s="82"/>
      <c r="B69" s="82"/>
      <c r="C69" s="83"/>
      <c r="D69" s="82"/>
      <c r="E69" s="83"/>
      <c r="F69" s="74"/>
      <c r="G69" s="74"/>
      <c r="H69" s="74"/>
      <c r="I69" s="11"/>
      <c r="J69" s="11"/>
      <c r="K69" s="11"/>
      <c r="L69" s="11"/>
      <c r="M69" s="11"/>
      <c r="N69" s="11"/>
      <c r="O69" s="11"/>
      <c r="P69" s="11"/>
      <c r="Q69" s="74"/>
    </row>
    <row r="70">
      <c r="A70" s="82"/>
      <c r="B70" s="82"/>
      <c r="C70" s="83"/>
      <c r="D70" s="82"/>
      <c r="E70" s="83"/>
      <c r="F70" s="74"/>
      <c r="G70" s="74"/>
      <c r="H70" s="74"/>
      <c r="I70" s="11"/>
      <c r="J70" s="11"/>
      <c r="K70" s="11"/>
      <c r="L70" s="11"/>
      <c r="M70" s="11"/>
      <c r="N70" s="11"/>
      <c r="O70" s="11"/>
      <c r="P70" s="11"/>
      <c r="Q70" s="74"/>
    </row>
    <row r="71">
      <c r="A71" s="82"/>
      <c r="B71" s="82"/>
      <c r="C71" s="83"/>
      <c r="D71" s="82"/>
      <c r="E71" s="83"/>
      <c r="F71" s="74"/>
      <c r="G71" s="74"/>
      <c r="H71" s="74"/>
      <c r="I71" s="11"/>
      <c r="J71" s="11"/>
      <c r="K71" s="11"/>
      <c r="L71" s="11"/>
      <c r="M71" s="11"/>
      <c r="N71" s="11"/>
      <c r="O71" s="11"/>
      <c r="P71" s="11"/>
      <c r="Q71" s="74"/>
    </row>
    <row r="72">
      <c r="A72" s="82"/>
      <c r="B72" s="82"/>
      <c r="C72" s="83"/>
      <c r="D72" s="82"/>
      <c r="E72" s="83"/>
      <c r="F72" s="74"/>
      <c r="G72" s="74"/>
      <c r="H72" s="74"/>
      <c r="I72" s="11"/>
      <c r="J72" s="11"/>
      <c r="K72" s="11"/>
      <c r="L72" s="11"/>
      <c r="M72" s="11"/>
      <c r="N72" s="11"/>
      <c r="O72" s="11"/>
      <c r="P72" s="11"/>
      <c r="Q72" s="74"/>
    </row>
    <row r="73">
      <c r="A73" s="82"/>
      <c r="B73" s="82"/>
      <c r="C73" s="83"/>
      <c r="D73" s="82"/>
      <c r="E73" s="83"/>
      <c r="F73" s="74"/>
      <c r="G73" s="74"/>
      <c r="H73" s="74"/>
      <c r="I73" s="11"/>
      <c r="J73" s="11"/>
      <c r="K73" s="11"/>
      <c r="L73" s="11"/>
      <c r="M73" s="11"/>
      <c r="N73" s="11"/>
      <c r="O73" s="11"/>
      <c r="P73" s="11"/>
      <c r="Q73" s="74"/>
    </row>
    <row r="74">
      <c r="A74" s="82"/>
      <c r="B74" s="82"/>
      <c r="C74" s="83"/>
      <c r="D74" s="82"/>
      <c r="E74" s="83"/>
      <c r="F74" s="74"/>
      <c r="G74" s="74"/>
      <c r="H74" s="74"/>
      <c r="I74" s="11"/>
      <c r="J74" s="11"/>
      <c r="K74" s="11"/>
      <c r="L74" s="11"/>
      <c r="M74" s="11"/>
      <c r="N74" s="11"/>
      <c r="O74" s="11"/>
      <c r="P74" s="11"/>
      <c r="Q74" s="74"/>
    </row>
    <row r="75">
      <c r="A75" s="82"/>
      <c r="B75" s="82"/>
      <c r="C75" s="83"/>
      <c r="D75" s="82"/>
      <c r="E75" s="83"/>
      <c r="F75" s="74"/>
      <c r="G75" s="74"/>
      <c r="H75" s="74"/>
      <c r="I75" s="11"/>
      <c r="J75" s="11"/>
      <c r="K75" s="11"/>
      <c r="L75" s="11"/>
      <c r="M75" s="11"/>
      <c r="N75" s="11"/>
      <c r="O75" s="11"/>
      <c r="P75" s="11"/>
      <c r="Q75" s="74"/>
    </row>
    <row r="76">
      <c r="A76" s="82"/>
      <c r="B76" s="82"/>
      <c r="C76" s="83"/>
      <c r="D76" s="82"/>
      <c r="E76" s="83"/>
      <c r="F76" s="74"/>
      <c r="G76" s="74"/>
      <c r="H76" s="74"/>
      <c r="I76" s="11"/>
      <c r="J76" s="11"/>
      <c r="K76" s="11"/>
      <c r="L76" s="11"/>
      <c r="M76" s="11"/>
      <c r="N76" s="11"/>
      <c r="O76" s="11"/>
      <c r="P76" s="11"/>
      <c r="Q76" s="74"/>
    </row>
    <row r="77">
      <c r="A77" s="82"/>
      <c r="B77" s="82"/>
      <c r="C77" s="83"/>
      <c r="D77" s="82"/>
      <c r="E77" s="83"/>
      <c r="F77" s="74"/>
      <c r="G77" s="74"/>
      <c r="H77" s="74"/>
      <c r="I77" s="11"/>
      <c r="J77" s="11"/>
      <c r="K77" s="11"/>
      <c r="L77" s="11"/>
      <c r="M77" s="11"/>
      <c r="N77" s="11"/>
      <c r="O77" s="11"/>
      <c r="P77" s="11"/>
      <c r="Q77" s="74"/>
    </row>
    <row r="78">
      <c r="A78" s="82"/>
      <c r="B78" s="82"/>
      <c r="C78" s="83"/>
      <c r="D78" s="82"/>
      <c r="E78" s="83"/>
      <c r="F78" s="74"/>
      <c r="G78" s="74"/>
      <c r="H78" s="74"/>
      <c r="I78" s="11"/>
      <c r="J78" s="11"/>
      <c r="K78" s="11"/>
      <c r="L78" s="11"/>
      <c r="M78" s="11"/>
      <c r="N78" s="11"/>
      <c r="O78" s="11"/>
      <c r="P78" s="11"/>
      <c r="Q78" s="74"/>
    </row>
    <row r="79">
      <c r="A79" s="82"/>
      <c r="B79" s="82"/>
      <c r="C79" s="83"/>
      <c r="D79" s="82"/>
      <c r="E79" s="83"/>
      <c r="F79" s="74"/>
      <c r="G79" s="74"/>
      <c r="H79" s="74"/>
      <c r="I79" s="11"/>
      <c r="J79" s="11"/>
      <c r="K79" s="11"/>
      <c r="L79" s="11"/>
      <c r="M79" s="11"/>
      <c r="N79" s="11"/>
      <c r="O79" s="11"/>
      <c r="P79" s="11"/>
      <c r="Q79" s="74"/>
    </row>
    <row r="80">
      <c r="A80" s="82"/>
      <c r="B80" s="82"/>
      <c r="C80" s="83"/>
      <c r="D80" s="82"/>
      <c r="E80" s="83"/>
      <c r="F80" s="74"/>
      <c r="G80" s="74"/>
      <c r="H80" s="74"/>
      <c r="I80" s="11"/>
      <c r="J80" s="11"/>
      <c r="K80" s="11"/>
      <c r="L80" s="11"/>
      <c r="M80" s="11"/>
      <c r="N80" s="11"/>
      <c r="O80" s="11"/>
      <c r="P80" s="11"/>
      <c r="Q80" s="74"/>
    </row>
    <row r="81">
      <c r="A81" s="82"/>
      <c r="B81" s="82"/>
      <c r="C81" s="83"/>
      <c r="D81" s="82"/>
      <c r="E81" s="83"/>
      <c r="F81" s="74"/>
      <c r="G81" s="74"/>
      <c r="H81" s="74"/>
      <c r="I81" s="11"/>
      <c r="J81" s="11"/>
      <c r="K81" s="11"/>
      <c r="L81" s="11"/>
      <c r="M81" s="11"/>
      <c r="N81" s="11"/>
      <c r="O81" s="11"/>
      <c r="P81" s="11"/>
      <c r="Q81" s="74"/>
    </row>
    <row r="82">
      <c r="A82" s="82"/>
      <c r="B82" s="82"/>
      <c r="C82" s="83"/>
      <c r="D82" s="82"/>
      <c r="E82" s="83"/>
      <c r="F82" s="74"/>
      <c r="G82" s="74"/>
      <c r="H82" s="74"/>
      <c r="I82" s="11"/>
      <c r="J82" s="11"/>
      <c r="K82" s="11"/>
      <c r="L82" s="11"/>
      <c r="M82" s="11"/>
      <c r="N82" s="11"/>
      <c r="O82" s="11"/>
      <c r="P82" s="11"/>
      <c r="Q82" s="74"/>
    </row>
    <row r="83">
      <c r="A83" s="82"/>
      <c r="B83" s="82"/>
      <c r="C83" s="83"/>
      <c r="D83" s="82"/>
      <c r="E83" s="83"/>
      <c r="F83" s="74"/>
      <c r="G83" s="74"/>
      <c r="H83" s="74"/>
      <c r="I83" s="11"/>
      <c r="J83" s="11"/>
      <c r="K83" s="11"/>
      <c r="L83" s="11"/>
      <c r="M83" s="11"/>
      <c r="N83" s="11"/>
      <c r="O83" s="11"/>
      <c r="P83" s="11"/>
      <c r="Q83" s="74"/>
    </row>
    <row r="84">
      <c r="A84" s="82"/>
      <c r="B84" s="82"/>
      <c r="C84" s="83"/>
      <c r="D84" s="82"/>
      <c r="E84" s="83"/>
      <c r="F84" s="74"/>
      <c r="G84" s="74"/>
      <c r="H84" s="74"/>
      <c r="I84" s="11"/>
      <c r="J84" s="11"/>
      <c r="K84" s="11"/>
      <c r="L84" s="11"/>
      <c r="M84" s="11"/>
      <c r="N84" s="11"/>
      <c r="O84" s="11"/>
      <c r="P84" s="11"/>
      <c r="Q84" s="74"/>
    </row>
    <row r="85">
      <c r="A85" s="82"/>
      <c r="B85" s="82"/>
      <c r="C85" s="83"/>
      <c r="D85" s="82"/>
      <c r="E85" s="83"/>
      <c r="F85" s="74"/>
      <c r="G85" s="74"/>
      <c r="H85" s="74"/>
      <c r="I85" s="11"/>
      <c r="J85" s="11"/>
      <c r="K85" s="11"/>
      <c r="L85" s="11"/>
      <c r="M85" s="11"/>
      <c r="N85" s="11"/>
      <c r="O85" s="11"/>
      <c r="P85" s="11"/>
      <c r="Q85" s="74"/>
    </row>
    <row r="86">
      <c r="A86" s="82"/>
      <c r="B86" s="82"/>
      <c r="C86" s="83"/>
      <c r="D86" s="82"/>
      <c r="E86" s="83"/>
      <c r="F86" s="74"/>
      <c r="G86" s="74"/>
      <c r="H86" s="74"/>
      <c r="I86" s="11"/>
      <c r="J86" s="11"/>
      <c r="K86" s="11"/>
      <c r="L86" s="11"/>
      <c r="M86" s="11"/>
      <c r="N86" s="11"/>
      <c r="O86" s="11"/>
      <c r="P86" s="11"/>
      <c r="Q86" s="74"/>
    </row>
    <row r="87">
      <c r="A87" s="82"/>
      <c r="B87" s="82"/>
      <c r="C87" s="83"/>
      <c r="D87" s="82"/>
      <c r="E87" s="83"/>
      <c r="F87" s="74"/>
      <c r="G87" s="74"/>
      <c r="H87" s="74"/>
      <c r="I87" s="11"/>
      <c r="J87" s="11"/>
      <c r="K87" s="11"/>
      <c r="L87" s="11"/>
      <c r="M87" s="11"/>
      <c r="N87" s="11"/>
      <c r="O87" s="11"/>
      <c r="P87" s="11"/>
      <c r="Q87" s="74"/>
    </row>
    <row r="88">
      <c r="A88" s="82"/>
      <c r="B88" s="82"/>
      <c r="C88" s="83"/>
      <c r="D88" s="82"/>
      <c r="E88" s="83"/>
      <c r="F88" s="74"/>
      <c r="G88" s="74"/>
      <c r="H88" s="74"/>
      <c r="I88" s="11"/>
      <c r="J88" s="11"/>
      <c r="K88" s="11"/>
      <c r="L88" s="11"/>
      <c r="M88" s="11"/>
      <c r="N88" s="11"/>
      <c r="O88" s="11"/>
      <c r="P88" s="11"/>
      <c r="Q88" s="74"/>
    </row>
    <row r="89">
      <c r="A89" s="82"/>
      <c r="B89" s="82"/>
      <c r="C89" s="83"/>
      <c r="D89" s="82"/>
      <c r="E89" s="83"/>
      <c r="F89" s="74"/>
      <c r="G89" s="74"/>
      <c r="H89" s="74"/>
      <c r="I89" s="11"/>
      <c r="J89" s="11"/>
      <c r="K89" s="11"/>
      <c r="L89" s="11"/>
      <c r="M89" s="11"/>
      <c r="N89" s="11"/>
      <c r="O89" s="11"/>
      <c r="P89" s="11"/>
      <c r="Q89" s="74"/>
    </row>
    <row r="90">
      <c r="A90" s="82"/>
      <c r="B90" s="82"/>
      <c r="C90" s="83"/>
      <c r="D90" s="82"/>
      <c r="E90" s="83"/>
      <c r="F90" s="74"/>
      <c r="G90" s="74"/>
      <c r="H90" s="74"/>
      <c r="I90" s="11"/>
      <c r="J90" s="11"/>
      <c r="K90" s="11"/>
      <c r="L90" s="11"/>
      <c r="M90" s="11"/>
      <c r="N90" s="11"/>
      <c r="O90" s="11"/>
      <c r="P90" s="11"/>
      <c r="Q90" s="74"/>
    </row>
    <row r="91">
      <c r="A91" s="82"/>
      <c r="B91" s="82"/>
      <c r="C91" s="83"/>
      <c r="D91" s="82"/>
      <c r="E91" s="83"/>
      <c r="F91" s="74"/>
      <c r="G91" s="74"/>
      <c r="H91" s="74"/>
      <c r="I91" s="11"/>
      <c r="J91" s="11"/>
      <c r="K91" s="11"/>
      <c r="L91" s="11"/>
      <c r="M91" s="11"/>
      <c r="N91" s="11"/>
      <c r="O91" s="11"/>
      <c r="P91" s="11"/>
      <c r="Q91" s="74"/>
    </row>
    <row r="92">
      <c r="A92" s="82"/>
      <c r="B92" s="82"/>
      <c r="C92" s="83"/>
      <c r="D92" s="82"/>
      <c r="E92" s="83"/>
      <c r="F92" s="74"/>
      <c r="G92" s="74"/>
      <c r="H92" s="74"/>
      <c r="I92" s="11"/>
      <c r="J92" s="11"/>
      <c r="K92" s="11"/>
      <c r="L92" s="11"/>
      <c r="M92" s="11"/>
      <c r="N92" s="11"/>
      <c r="O92" s="11"/>
      <c r="P92" s="11"/>
      <c r="Q92" s="74"/>
    </row>
    <row r="93">
      <c r="A93" s="82"/>
      <c r="B93" s="82"/>
      <c r="C93" s="83"/>
      <c r="D93" s="82"/>
      <c r="E93" s="83"/>
      <c r="F93" s="74"/>
      <c r="G93" s="74"/>
      <c r="H93" s="74"/>
      <c r="I93" s="11"/>
      <c r="J93" s="11"/>
      <c r="K93" s="11"/>
      <c r="L93" s="11"/>
      <c r="M93" s="11"/>
      <c r="N93" s="11"/>
      <c r="O93" s="11"/>
      <c r="P93" s="11"/>
      <c r="Q93" s="74"/>
    </row>
    <row r="94">
      <c r="A94" s="82"/>
      <c r="B94" s="82"/>
      <c r="C94" s="83"/>
      <c r="D94" s="82"/>
      <c r="E94" s="83"/>
      <c r="F94" s="74"/>
      <c r="G94" s="74"/>
      <c r="H94" s="74"/>
      <c r="I94" s="11"/>
      <c r="J94" s="11"/>
      <c r="K94" s="11"/>
      <c r="L94" s="11"/>
      <c r="M94" s="11"/>
      <c r="N94" s="11"/>
      <c r="O94" s="11"/>
      <c r="P94" s="11"/>
      <c r="Q94" s="74"/>
    </row>
    <row r="95">
      <c r="A95" s="82"/>
      <c r="B95" s="82"/>
      <c r="C95" s="83"/>
      <c r="D95" s="82"/>
      <c r="E95" s="83"/>
      <c r="F95" s="74"/>
      <c r="G95" s="74"/>
      <c r="H95" s="74"/>
      <c r="I95" s="11"/>
      <c r="J95" s="11"/>
      <c r="K95" s="11"/>
      <c r="L95" s="11"/>
      <c r="M95" s="11"/>
      <c r="N95" s="11"/>
      <c r="O95" s="11"/>
      <c r="P95" s="11"/>
      <c r="Q95" s="74"/>
    </row>
    <row r="96">
      <c r="A96" s="82"/>
      <c r="B96" s="82"/>
      <c r="C96" s="83"/>
      <c r="D96" s="82"/>
      <c r="E96" s="83"/>
      <c r="F96" s="74"/>
      <c r="G96" s="74"/>
      <c r="H96" s="74"/>
      <c r="I96" s="11"/>
      <c r="J96" s="11"/>
      <c r="K96" s="11"/>
      <c r="L96" s="11"/>
      <c r="M96" s="11"/>
      <c r="N96" s="11"/>
      <c r="O96" s="11"/>
      <c r="P96" s="11"/>
      <c r="Q96" s="74"/>
    </row>
    <row r="97">
      <c r="A97" s="82"/>
      <c r="B97" s="82"/>
      <c r="C97" s="83"/>
      <c r="D97" s="82"/>
      <c r="E97" s="83"/>
      <c r="F97" s="74"/>
      <c r="G97" s="74"/>
      <c r="H97" s="74"/>
      <c r="I97" s="11"/>
      <c r="J97" s="11"/>
      <c r="K97" s="11"/>
      <c r="L97" s="11"/>
      <c r="M97" s="11"/>
      <c r="N97" s="11"/>
      <c r="O97" s="11"/>
      <c r="P97" s="11"/>
      <c r="Q97" s="74"/>
    </row>
    <row r="98">
      <c r="A98" s="82"/>
      <c r="B98" s="82"/>
      <c r="C98" s="83"/>
      <c r="D98" s="82"/>
      <c r="E98" s="83"/>
      <c r="F98" s="74"/>
      <c r="G98" s="74"/>
      <c r="H98" s="74"/>
      <c r="I98" s="11"/>
      <c r="J98" s="11"/>
      <c r="K98" s="11"/>
      <c r="L98" s="11"/>
      <c r="M98" s="11"/>
      <c r="N98" s="11"/>
      <c r="O98" s="11"/>
      <c r="P98" s="11"/>
      <c r="Q98" s="74"/>
    </row>
    <row r="99">
      <c r="A99" s="82"/>
      <c r="B99" s="82"/>
      <c r="C99" s="83"/>
      <c r="D99" s="82"/>
      <c r="E99" s="83"/>
      <c r="F99" s="74"/>
      <c r="G99" s="74"/>
      <c r="H99" s="74"/>
      <c r="I99" s="11"/>
      <c r="J99" s="11"/>
      <c r="K99" s="11"/>
      <c r="L99" s="11"/>
      <c r="M99" s="11"/>
      <c r="N99" s="11"/>
      <c r="O99" s="11"/>
      <c r="P99" s="11"/>
      <c r="Q99" s="74"/>
    </row>
    <row r="100">
      <c r="A100" s="82"/>
      <c r="B100" s="82"/>
      <c r="C100" s="83"/>
      <c r="D100" s="82"/>
      <c r="E100" s="83"/>
      <c r="F100" s="74"/>
      <c r="G100" s="74"/>
      <c r="H100" s="74"/>
      <c r="I100" s="11"/>
      <c r="J100" s="11"/>
      <c r="K100" s="11"/>
      <c r="L100" s="11"/>
      <c r="M100" s="11"/>
      <c r="N100" s="11"/>
      <c r="O100" s="11"/>
      <c r="P100" s="11"/>
      <c r="Q100" s="74"/>
    </row>
    <row r="101">
      <c r="A101" s="82"/>
      <c r="B101" s="82"/>
      <c r="C101" s="83"/>
      <c r="D101" s="82"/>
      <c r="E101" s="83"/>
      <c r="F101" s="74"/>
      <c r="G101" s="74"/>
      <c r="H101" s="74"/>
      <c r="I101" s="11"/>
      <c r="J101" s="11"/>
      <c r="K101" s="11"/>
      <c r="L101" s="11"/>
      <c r="M101" s="11"/>
      <c r="N101" s="11"/>
      <c r="O101" s="11"/>
      <c r="P101" s="11"/>
      <c r="Q101" s="74"/>
    </row>
    <row r="102">
      <c r="A102" s="82"/>
      <c r="B102" s="82"/>
      <c r="C102" s="83"/>
      <c r="D102" s="82"/>
      <c r="E102" s="83"/>
      <c r="F102" s="74"/>
      <c r="G102" s="74"/>
      <c r="H102" s="74"/>
      <c r="I102" s="11"/>
      <c r="J102" s="11"/>
      <c r="K102" s="11"/>
      <c r="L102" s="11"/>
      <c r="M102" s="11"/>
      <c r="N102" s="11"/>
      <c r="O102" s="11"/>
      <c r="P102" s="11"/>
      <c r="Q102" s="74"/>
    </row>
    <row r="103">
      <c r="A103" s="82"/>
      <c r="B103" s="82"/>
      <c r="C103" s="83"/>
      <c r="D103" s="82"/>
      <c r="E103" s="83"/>
      <c r="F103" s="74"/>
      <c r="G103" s="74"/>
      <c r="H103" s="74"/>
      <c r="I103" s="11"/>
      <c r="J103" s="11"/>
      <c r="K103" s="11"/>
      <c r="L103" s="11"/>
      <c r="M103" s="11"/>
      <c r="N103" s="11"/>
      <c r="O103" s="11"/>
      <c r="P103" s="11"/>
      <c r="Q103" s="74"/>
    </row>
    <row r="104">
      <c r="A104" s="82"/>
      <c r="B104" s="82"/>
      <c r="C104" s="83"/>
      <c r="D104" s="82"/>
      <c r="E104" s="83"/>
      <c r="F104" s="74"/>
      <c r="G104" s="74"/>
      <c r="H104" s="74"/>
      <c r="I104" s="11"/>
      <c r="J104" s="11"/>
      <c r="K104" s="11"/>
      <c r="L104" s="11"/>
      <c r="M104" s="11"/>
      <c r="N104" s="11"/>
      <c r="O104" s="11"/>
      <c r="P104" s="11"/>
      <c r="Q104" s="74"/>
    </row>
    <row r="105">
      <c r="A105" s="82"/>
      <c r="B105" s="82"/>
      <c r="C105" s="83"/>
      <c r="D105" s="82"/>
      <c r="E105" s="83"/>
      <c r="F105" s="74"/>
      <c r="G105" s="74"/>
      <c r="H105" s="74"/>
      <c r="I105" s="11"/>
      <c r="J105" s="11"/>
      <c r="K105" s="11"/>
      <c r="L105" s="11"/>
      <c r="M105" s="11"/>
      <c r="N105" s="11"/>
      <c r="O105" s="11"/>
      <c r="P105" s="11"/>
      <c r="Q105" s="74"/>
    </row>
    <row r="106">
      <c r="A106" s="82"/>
      <c r="B106" s="82"/>
      <c r="C106" s="83"/>
      <c r="D106" s="82"/>
      <c r="E106" s="83"/>
      <c r="F106" s="74"/>
      <c r="G106" s="74"/>
      <c r="H106" s="74"/>
      <c r="I106" s="11"/>
      <c r="J106" s="11"/>
      <c r="K106" s="11"/>
      <c r="L106" s="11"/>
      <c r="M106" s="11"/>
      <c r="N106" s="11"/>
      <c r="O106" s="11"/>
      <c r="P106" s="11"/>
      <c r="Q106" s="74"/>
    </row>
    <row r="107">
      <c r="A107" s="82"/>
      <c r="B107" s="82"/>
      <c r="C107" s="83"/>
      <c r="D107" s="82"/>
      <c r="E107" s="83"/>
      <c r="F107" s="74"/>
      <c r="G107" s="74"/>
      <c r="H107" s="74"/>
      <c r="I107" s="11"/>
      <c r="J107" s="11"/>
      <c r="K107" s="11"/>
      <c r="L107" s="11"/>
      <c r="M107" s="11"/>
      <c r="N107" s="11"/>
      <c r="O107" s="11"/>
      <c r="P107" s="11"/>
      <c r="Q107" s="74"/>
    </row>
    <row r="108">
      <c r="A108" s="82"/>
      <c r="B108" s="82"/>
      <c r="C108" s="83"/>
      <c r="D108" s="82"/>
      <c r="E108" s="83"/>
      <c r="F108" s="74"/>
      <c r="G108" s="74"/>
      <c r="H108" s="74"/>
      <c r="I108" s="11"/>
      <c r="J108" s="11"/>
      <c r="K108" s="11"/>
      <c r="L108" s="11"/>
      <c r="M108" s="11"/>
      <c r="N108" s="11"/>
      <c r="O108" s="11"/>
      <c r="P108" s="11"/>
      <c r="Q108" s="74"/>
    </row>
    <row r="109">
      <c r="A109" s="82"/>
      <c r="B109" s="82"/>
      <c r="C109" s="83"/>
      <c r="D109" s="82"/>
      <c r="E109" s="83"/>
      <c r="F109" s="74"/>
      <c r="G109" s="74"/>
      <c r="H109" s="74"/>
      <c r="I109" s="11"/>
      <c r="J109" s="11"/>
      <c r="K109" s="11"/>
      <c r="L109" s="11"/>
      <c r="M109" s="11"/>
      <c r="N109" s="11"/>
      <c r="O109" s="11"/>
      <c r="P109" s="11"/>
      <c r="Q109" s="74"/>
    </row>
    <row r="110">
      <c r="A110" s="82"/>
      <c r="B110" s="82"/>
      <c r="C110" s="83"/>
      <c r="D110" s="82"/>
      <c r="E110" s="83"/>
      <c r="F110" s="74"/>
      <c r="G110" s="74"/>
      <c r="H110" s="74"/>
      <c r="I110" s="11"/>
      <c r="J110" s="11"/>
      <c r="K110" s="11"/>
      <c r="L110" s="11"/>
      <c r="M110" s="11"/>
      <c r="N110" s="11"/>
      <c r="O110" s="11"/>
      <c r="P110" s="11"/>
      <c r="Q110" s="74"/>
    </row>
    <row r="111">
      <c r="A111" s="82"/>
      <c r="B111" s="82"/>
      <c r="C111" s="83"/>
      <c r="D111" s="82"/>
      <c r="E111" s="83"/>
      <c r="F111" s="74"/>
      <c r="G111" s="74"/>
      <c r="H111" s="74"/>
      <c r="I111" s="11"/>
      <c r="J111" s="11"/>
      <c r="K111" s="11"/>
      <c r="L111" s="11"/>
      <c r="M111" s="11"/>
      <c r="N111" s="11"/>
      <c r="O111" s="11"/>
      <c r="P111" s="11"/>
      <c r="Q111" s="74"/>
    </row>
    <row r="112">
      <c r="A112" s="82"/>
      <c r="B112" s="82"/>
      <c r="C112" s="83"/>
      <c r="D112" s="82"/>
      <c r="E112" s="83"/>
      <c r="F112" s="74"/>
      <c r="G112" s="74"/>
      <c r="H112" s="74"/>
      <c r="I112" s="11"/>
      <c r="J112" s="11"/>
      <c r="K112" s="11"/>
      <c r="L112" s="11"/>
      <c r="M112" s="11"/>
      <c r="N112" s="11"/>
      <c r="O112" s="11"/>
      <c r="P112" s="11"/>
      <c r="Q112" s="74"/>
    </row>
    <row r="113">
      <c r="A113" s="82"/>
      <c r="B113" s="82"/>
      <c r="C113" s="83"/>
      <c r="D113" s="82"/>
      <c r="E113" s="83"/>
      <c r="F113" s="74"/>
      <c r="G113" s="74"/>
      <c r="H113" s="74"/>
      <c r="I113" s="11"/>
      <c r="J113" s="11"/>
      <c r="K113" s="11"/>
      <c r="L113" s="11"/>
      <c r="M113" s="11"/>
      <c r="N113" s="11"/>
      <c r="O113" s="11"/>
      <c r="P113" s="11"/>
      <c r="Q113" s="74"/>
    </row>
    <row r="114">
      <c r="A114" s="82"/>
      <c r="B114" s="82"/>
      <c r="C114" s="83"/>
      <c r="D114" s="82"/>
      <c r="E114" s="83"/>
      <c r="F114" s="74"/>
      <c r="G114" s="74"/>
      <c r="H114" s="74"/>
      <c r="I114" s="11"/>
      <c r="J114" s="11"/>
      <c r="K114" s="11"/>
      <c r="L114" s="11"/>
      <c r="M114" s="11"/>
      <c r="N114" s="11"/>
      <c r="O114" s="11"/>
      <c r="P114" s="11"/>
      <c r="Q114" s="74"/>
    </row>
    <row r="115">
      <c r="A115" s="82"/>
      <c r="B115" s="82"/>
      <c r="C115" s="83"/>
      <c r="D115" s="82"/>
      <c r="E115" s="83"/>
      <c r="F115" s="74"/>
      <c r="G115" s="74"/>
      <c r="H115" s="74"/>
      <c r="I115" s="11"/>
      <c r="J115" s="11"/>
      <c r="K115" s="11"/>
      <c r="L115" s="11"/>
      <c r="M115" s="11"/>
      <c r="N115" s="11"/>
      <c r="O115" s="11"/>
      <c r="P115" s="11"/>
      <c r="Q115" s="74"/>
    </row>
    <row r="116">
      <c r="A116" s="82"/>
      <c r="B116" s="82"/>
      <c r="C116" s="83"/>
      <c r="D116" s="82"/>
      <c r="E116" s="83"/>
      <c r="F116" s="74"/>
      <c r="G116" s="74"/>
      <c r="H116" s="74"/>
      <c r="I116" s="11"/>
      <c r="J116" s="11"/>
      <c r="K116" s="11"/>
      <c r="L116" s="11"/>
      <c r="M116" s="11"/>
      <c r="N116" s="11"/>
      <c r="O116" s="11"/>
      <c r="P116" s="11"/>
      <c r="Q116" s="74"/>
    </row>
    <row r="117">
      <c r="A117" s="82"/>
      <c r="B117" s="82"/>
      <c r="C117" s="83"/>
      <c r="D117" s="82"/>
      <c r="E117" s="83"/>
      <c r="F117" s="74"/>
      <c r="G117" s="74"/>
      <c r="H117" s="74"/>
      <c r="I117" s="11"/>
      <c r="J117" s="11"/>
      <c r="K117" s="11"/>
      <c r="L117" s="11"/>
      <c r="M117" s="11"/>
      <c r="N117" s="11"/>
      <c r="O117" s="11"/>
      <c r="P117" s="11"/>
      <c r="Q117" s="74"/>
    </row>
    <row r="118">
      <c r="A118" s="82"/>
      <c r="B118" s="82"/>
      <c r="C118" s="83"/>
      <c r="D118" s="82"/>
      <c r="E118" s="83"/>
      <c r="F118" s="74"/>
      <c r="G118" s="74"/>
      <c r="H118" s="74"/>
      <c r="I118" s="11"/>
      <c r="J118" s="11"/>
      <c r="K118" s="11"/>
      <c r="L118" s="11"/>
      <c r="M118" s="11"/>
      <c r="N118" s="11"/>
      <c r="O118" s="11"/>
      <c r="P118" s="11"/>
      <c r="Q118" s="74"/>
    </row>
    <row r="119">
      <c r="A119" s="82"/>
      <c r="B119" s="82"/>
      <c r="C119" s="83"/>
      <c r="D119" s="82"/>
      <c r="E119" s="83"/>
      <c r="F119" s="74"/>
      <c r="G119" s="74"/>
      <c r="H119" s="74"/>
      <c r="I119" s="11"/>
      <c r="J119" s="11"/>
      <c r="K119" s="11"/>
      <c r="L119" s="11"/>
      <c r="M119" s="11"/>
      <c r="N119" s="11"/>
      <c r="O119" s="11"/>
      <c r="P119" s="11"/>
      <c r="Q119" s="74"/>
    </row>
    <row r="120">
      <c r="A120" s="82"/>
      <c r="B120" s="82"/>
      <c r="C120" s="83"/>
      <c r="D120" s="82"/>
      <c r="E120" s="83"/>
      <c r="F120" s="74"/>
      <c r="G120" s="74"/>
      <c r="H120" s="74"/>
      <c r="I120" s="11"/>
      <c r="J120" s="11"/>
      <c r="K120" s="11"/>
      <c r="L120" s="11"/>
      <c r="M120" s="11"/>
      <c r="N120" s="11"/>
      <c r="O120" s="11"/>
      <c r="P120" s="11"/>
      <c r="Q120" s="74"/>
    </row>
    <row r="121">
      <c r="A121" s="82"/>
      <c r="B121" s="82"/>
      <c r="C121" s="83"/>
      <c r="D121" s="82"/>
      <c r="E121" s="83"/>
      <c r="F121" s="74"/>
      <c r="G121" s="74"/>
      <c r="H121" s="74"/>
      <c r="I121" s="11"/>
      <c r="J121" s="11"/>
      <c r="K121" s="11"/>
      <c r="L121" s="11"/>
      <c r="M121" s="11"/>
      <c r="N121" s="11"/>
      <c r="O121" s="11"/>
      <c r="P121" s="11"/>
      <c r="Q121" s="74"/>
    </row>
    <row r="122">
      <c r="A122" s="82"/>
      <c r="B122" s="82"/>
      <c r="C122" s="83"/>
      <c r="D122" s="82"/>
      <c r="E122" s="83"/>
      <c r="F122" s="74"/>
      <c r="G122" s="74"/>
      <c r="H122" s="74"/>
      <c r="I122" s="11"/>
      <c r="J122" s="11"/>
      <c r="K122" s="11"/>
      <c r="L122" s="11"/>
      <c r="M122" s="11"/>
      <c r="N122" s="11"/>
      <c r="O122" s="11"/>
      <c r="P122" s="11"/>
      <c r="Q122" s="74"/>
    </row>
    <row r="123">
      <c r="A123" s="82"/>
      <c r="B123" s="82"/>
      <c r="C123" s="83"/>
      <c r="D123" s="82"/>
      <c r="E123" s="83"/>
      <c r="F123" s="74"/>
      <c r="G123" s="74"/>
      <c r="H123" s="74"/>
      <c r="I123" s="11"/>
      <c r="J123" s="11"/>
      <c r="K123" s="11"/>
      <c r="L123" s="11"/>
      <c r="M123" s="11"/>
      <c r="N123" s="11"/>
      <c r="O123" s="11"/>
      <c r="P123" s="11"/>
      <c r="Q123" s="74"/>
    </row>
    <row r="124">
      <c r="A124" s="82"/>
      <c r="B124" s="82"/>
      <c r="C124" s="83"/>
      <c r="D124" s="82"/>
      <c r="E124" s="83"/>
      <c r="F124" s="74"/>
      <c r="G124" s="74"/>
      <c r="H124" s="74"/>
      <c r="I124" s="11"/>
      <c r="J124" s="11"/>
      <c r="K124" s="11"/>
      <c r="L124" s="11"/>
      <c r="M124" s="11"/>
      <c r="N124" s="11"/>
      <c r="O124" s="11"/>
      <c r="P124" s="11"/>
      <c r="Q124" s="74"/>
    </row>
    <row r="125">
      <c r="A125" s="82"/>
      <c r="B125" s="82"/>
      <c r="C125" s="83"/>
      <c r="D125" s="82"/>
      <c r="E125" s="83"/>
      <c r="F125" s="74"/>
      <c r="G125" s="74"/>
      <c r="H125" s="74"/>
      <c r="I125" s="11"/>
      <c r="J125" s="11"/>
      <c r="K125" s="11"/>
      <c r="L125" s="11"/>
      <c r="M125" s="11"/>
      <c r="N125" s="11"/>
      <c r="O125" s="11"/>
      <c r="P125" s="11"/>
      <c r="Q125" s="74"/>
    </row>
    <row r="126">
      <c r="A126" s="82"/>
      <c r="B126" s="82"/>
      <c r="C126" s="83"/>
      <c r="D126" s="82"/>
      <c r="E126" s="83"/>
      <c r="F126" s="74"/>
      <c r="G126" s="74"/>
      <c r="H126" s="74"/>
      <c r="I126" s="11"/>
      <c r="J126" s="11"/>
      <c r="K126" s="11"/>
      <c r="L126" s="11"/>
      <c r="M126" s="11"/>
      <c r="N126" s="11"/>
      <c r="O126" s="11"/>
      <c r="P126" s="11"/>
      <c r="Q126" s="74"/>
    </row>
    <row r="127">
      <c r="A127" s="82"/>
      <c r="B127" s="82"/>
      <c r="C127" s="83"/>
      <c r="D127" s="82"/>
      <c r="E127" s="83"/>
      <c r="F127" s="74"/>
      <c r="G127" s="74"/>
      <c r="H127" s="74"/>
      <c r="I127" s="11"/>
      <c r="J127" s="11"/>
      <c r="K127" s="11"/>
      <c r="L127" s="11"/>
      <c r="M127" s="11"/>
      <c r="N127" s="11"/>
      <c r="O127" s="11"/>
      <c r="P127" s="11"/>
      <c r="Q127" s="74"/>
    </row>
    <row r="128">
      <c r="A128" s="82"/>
      <c r="B128" s="82"/>
      <c r="C128" s="83"/>
      <c r="D128" s="82"/>
      <c r="E128" s="83"/>
      <c r="F128" s="74"/>
      <c r="G128" s="74"/>
      <c r="H128" s="74"/>
      <c r="I128" s="11"/>
      <c r="J128" s="11"/>
      <c r="K128" s="11"/>
      <c r="L128" s="11"/>
      <c r="M128" s="11"/>
      <c r="N128" s="11"/>
      <c r="O128" s="11"/>
      <c r="P128" s="11"/>
      <c r="Q128" s="74"/>
    </row>
    <row r="129">
      <c r="A129" s="82"/>
      <c r="B129" s="82"/>
      <c r="C129" s="83"/>
      <c r="D129" s="82"/>
      <c r="E129" s="83"/>
      <c r="F129" s="74"/>
      <c r="G129" s="74"/>
      <c r="H129" s="74"/>
      <c r="I129" s="11"/>
      <c r="J129" s="11"/>
      <c r="K129" s="11"/>
      <c r="L129" s="11"/>
      <c r="M129" s="11"/>
      <c r="N129" s="11"/>
      <c r="O129" s="11"/>
      <c r="P129" s="11"/>
      <c r="Q129" s="74"/>
    </row>
    <row r="130">
      <c r="A130" s="82"/>
      <c r="B130" s="82"/>
      <c r="C130" s="83"/>
      <c r="D130" s="82"/>
      <c r="E130" s="83"/>
      <c r="F130" s="74"/>
      <c r="G130" s="74"/>
      <c r="H130" s="74"/>
      <c r="I130" s="11"/>
      <c r="J130" s="11"/>
      <c r="K130" s="11"/>
      <c r="L130" s="11"/>
      <c r="M130" s="11"/>
      <c r="N130" s="11"/>
      <c r="O130" s="11"/>
      <c r="P130" s="11"/>
      <c r="Q130" s="74"/>
    </row>
    <row r="131">
      <c r="A131" s="82"/>
      <c r="B131" s="82"/>
      <c r="C131" s="83"/>
      <c r="D131" s="82"/>
      <c r="E131" s="83"/>
      <c r="F131" s="74"/>
      <c r="G131" s="74"/>
      <c r="H131" s="74"/>
      <c r="I131" s="11"/>
      <c r="J131" s="11"/>
      <c r="K131" s="11"/>
      <c r="L131" s="11"/>
      <c r="M131" s="11"/>
      <c r="N131" s="11"/>
      <c r="O131" s="11"/>
      <c r="P131" s="11"/>
      <c r="Q131" s="74"/>
    </row>
    <row r="132">
      <c r="A132" s="82"/>
      <c r="B132" s="82"/>
      <c r="C132" s="83"/>
      <c r="D132" s="82"/>
      <c r="E132" s="83"/>
      <c r="F132" s="74"/>
      <c r="G132" s="74"/>
      <c r="H132" s="74"/>
      <c r="I132" s="11"/>
      <c r="J132" s="11"/>
      <c r="K132" s="11"/>
      <c r="L132" s="11"/>
      <c r="M132" s="11"/>
      <c r="N132" s="11"/>
      <c r="O132" s="11"/>
      <c r="P132" s="11"/>
      <c r="Q132" s="74"/>
    </row>
    <row r="133">
      <c r="A133" s="82"/>
      <c r="B133" s="82"/>
      <c r="C133" s="83"/>
      <c r="D133" s="82"/>
      <c r="E133" s="83"/>
      <c r="F133" s="74"/>
      <c r="G133" s="74"/>
      <c r="H133" s="74"/>
      <c r="I133" s="11"/>
      <c r="J133" s="11"/>
      <c r="K133" s="11"/>
      <c r="L133" s="11"/>
      <c r="M133" s="11"/>
      <c r="N133" s="11"/>
      <c r="O133" s="11"/>
      <c r="P133" s="11"/>
      <c r="Q133" s="74"/>
    </row>
    <row r="134">
      <c r="A134" s="82"/>
      <c r="B134" s="82"/>
      <c r="C134" s="83"/>
      <c r="D134" s="82"/>
      <c r="E134" s="83"/>
      <c r="F134" s="74"/>
      <c r="G134" s="74"/>
      <c r="H134" s="74"/>
      <c r="I134" s="11"/>
      <c r="J134" s="11"/>
      <c r="K134" s="11"/>
      <c r="L134" s="11"/>
      <c r="M134" s="11"/>
      <c r="N134" s="11"/>
      <c r="O134" s="11"/>
      <c r="P134" s="11"/>
      <c r="Q134" s="74"/>
    </row>
    <row r="135">
      <c r="A135" s="82"/>
      <c r="B135" s="82"/>
      <c r="C135" s="83"/>
      <c r="D135" s="82"/>
      <c r="E135" s="83"/>
      <c r="F135" s="74"/>
      <c r="G135" s="74"/>
      <c r="H135" s="74"/>
      <c r="I135" s="11"/>
      <c r="J135" s="11"/>
      <c r="K135" s="11"/>
      <c r="L135" s="11"/>
      <c r="M135" s="11"/>
      <c r="N135" s="11"/>
      <c r="O135" s="11"/>
      <c r="P135" s="11"/>
      <c r="Q135" s="74"/>
    </row>
    <row r="136">
      <c r="A136" s="82"/>
      <c r="B136" s="82"/>
      <c r="C136" s="83"/>
      <c r="D136" s="82"/>
      <c r="E136" s="83"/>
      <c r="F136" s="74"/>
      <c r="G136" s="74"/>
      <c r="H136" s="74"/>
      <c r="I136" s="11"/>
      <c r="J136" s="11"/>
      <c r="K136" s="11"/>
      <c r="L136" s="11"/>
      <c r="M136" s="11"/>
      <c r="N136" s="11"/>
      <c r="O136" s="11"/>
      <c r="P136" s="11"/>
      <c r="Q136" s="74"/>
    </row>
    <row r="137">
      <c r="A137" s="82"/>
      <c r="B137" s="82"/>
      <c r="C137" s="83"/>
      <c r="D137" s="82"/>
      <c r="E137" s="83"/>
      <c r="F137" s="74"/>
      <c r="G137" s="74"/>
      <c r="H137" s="74"/>
      <c r="I137" s="11"/>
      <c r="J137" s="11"/>
      <c r="K137" s="11"/>
      <c r="L137" s="11"/>
      <c r="M137" s="11"/>
      <c r="N137" s="11"/>
      <c r="O137" s="11"/>
      <c r="P137" s="11"/>
      <c r="Q137" s="74"/>
    </row>
    <row r="138">
      <c r="A138" s="82"/>
      <c r="B138" s="82"/>
      <c r="C138" s="83"/>
      <c r="D138" s="82"/>
      <c r="E138" s="83"/>
      <c r="F138" s="74"/>
      <c r="G138" s="74"/>
      <c r="H138" s="74"/>
      <c r="I138" s="11"/>
      <c r="J138" s="11"/>
      <c r="K138" s="11"/>
      <c r="L138" s="11"/>
      <c r="M138" s="11"/>
      <c r="N138" s="11"/>
      <c r="O138" s="11"/>
      <c r="P138" s="11"/>
      <c r="Q138" s="74"/>
    </row>
    <row r="139">
      <c r="A139" s="82"/>
      <c r="B139" s="82"/>
      <c r="C139" s="83"/>
      <c r="D139" s="82"/>
      <c r="E139" s="83"/>
      <c r="F139" s="74"/>
      <c r="G139" s="74"/>
      <c r="H139" s="74"/>
      <c r="I139" s="11"/>
      <c r="J139" s="11"/>
      <c r="K139" s="11"/>
      <c r="L139" s="11"/>
      <c r="M139" s="11"/>
      <c r="N139" s="11"/>
      <c r="O139" s="11"/>
      <c r="P139" s="11"/>
      <c r="Q139" s="74"/>
    </row>
    <row r="140">
      <c r="A140" s="82"/>
      <c r="B140" s="82"/>
      <c r="C140" s="83"/>
      <c r="D140" s="82"/>
      <c r="E140" s="83"/>
      <c r="F140" s="74"/>
      <c r="G140" s="74"/>
      <c r="H140" s="74"/>
      <c r="I140" s="11"/>
      <c r="J140" s="11"/>
      <c r="K140" s="11"/>
      <c r="L140" s="11"/>
      <c r="M140" s="11"/>
      <c r="N140" s="11"/>
      <c r="O140" s="11"/>
      <c r="P140" s="11"/>
      <c r="Q140" s="74"/>
    </row>
    <row r="141">
      <c r="A141" s="82"/>
      <c r="B141" s="82"/>
      <c r="C141" s="83"/>
      <c r="D141" s="82"/>
      <c r="E141" s="83"/>
      <c r="F141" s="74"/>
      <c r="G141" s="74"/>
      <c r="H141" s="74"/>
      <c r="I141" s="11"/>
      <c r="J141" s="11"/>
      <c r="K141" s="11"/>
      <c r="L141" s="11"/>
      <c r="M141" s="11"/>
      <c r="N141" s="11"/>
      <c r="O141" s="11"/>
      <c r="P141" s="11"/>
      <c r="Q141" s="74"/>
    </row>
    <row r="142">
      <c r="A142" s="82"/>
      <c r="B142" s="82"/>
      <c r="C142" s="83"/>
      <c r="D142" s="82"/>
      <c r="E142" s="83"/>
      <c r="F142" s="74"/>
      <c r="G142" s="74"/>
      <c r="H142" s="74"/>
      <c r="I142" s="11"/>
      <c r="J142" s="11"/>
      <c r="K142" s="11"/>
      <c r="L142" s="11"/>
      <c r="M142" s="11"/>
      <c r="N142" s="11"/>
      <c r="O142" s="11"/>
      <c r="P142" s="11"/>
      <c r="Q142" s="74"/>
    </row>
    <row r="143">
      <c r="A143" s="82"/>
      <c r="B143" s="82"/>
      <c r="C143" s="83"/>
      <c r="D143" s="82"/>
      <c r="E143" s="83"/>
      <c r="F143" s="74"/>
      <c r="G143" s="74"/>
      <c r="H143" s="74"/>
      <c r="I143" s="11"/>
      <c r="J143" s="11"/>
      <c r="K143" s="11"/>
      <c r="L143" s="11"/>
      <c r="M143" s="11"/>
      <c r="N143" s="11"/>
      <c r="O143" s="11"/>
      <c r="P143" s="11"/>
      <c r="Q143" s="74"/>
    </row>
    <row r="144">
      <c r="A144" s="82"/>
      <c r="B144" s="82"/>
      <c r="C144" s="83"/>
      <c r="D144" s="82"/>
      <c r="E144" s="83"/>
      <c r="F144" s="74"/>
      <c r="G144" s="74"/>
      <c r="H144" s="74"/>
      <c r="I144" s="11"/>
      <c r="J144" s="11"/>
      <c r="K144" s="11"/>
      <c r="L144" s="11"/>
      <c r="M144" s="11"/>
      <c r="N144" s="11"/>
      <c r="O144" s="11"/>
      <c r="P144" s="11"/>
      <c r="Q144" s="74"/>
    </row>
    <row r="145">
      <c r="A145" s="82"/>
      <c r="B145" s="82"/>
      <c r="C145" s="83"/>
      <c r="D145" s="82"/>
      <c r="E145" s="83"/>
      <c r="F145" s="74"/>
      <c r="G145" s="74"/>
      <c r="H145" s="74"/>
      <c r="I145" s="11"/>
      <c r="J145" s="11"/>
      <c r="K145" s="11"/>
      <c r="L145" s="11"/>
      <c r="M145" s="11"/>
      <c r="N145" s="11"/>
      <c r="O145" s="11"/>
      <c r="P145" s="11"/>
      <c r="Q145" s="74"/>
    </row>
    <row r="146">
      <c r="A146" s="82"/>
      <c r="B146" s="82"/>
      <c r="C146" s="83"/>
      <c r="D146" s="82"/>
      <c r="E146" s="83"/>
      <c r="F146" s="74"/>
      <c r="G146" s="74"/>
      <c r="H146" s="74"/>
      <c r="I146" s="11"/>
      <c r="J146" s="11"/>
      <c r="K146" s="11"/>
      <c r="L146" s="11"/>
      <c r="M146" s="11"/>
      <c r="N146" s="11"/>
      <c r="O146" s="11"/>
      <c r="P146" s="11"/>
      <c r="Q146" s="74"/>
    </row>
    <row r="147">
      <c r="A147" s="82"/>
      <c r="B147" s="82"/>
      <c r="C147" s="83"/>
      <c r="D147" s="82"/>
      <c r="E147" s="83"/>
      <c r="F147" s="74"/>
      <c r="G147" s="74"/>
      <c r="H147" s="74"/>
      <c r="I147" s="11"/>
      <c r="J147" s="11"/>
      <c r="K147" s="11"/>
      <c r="L147" s="11"/>
      <c r="M147" s="11"/>
      <c r="N147" s="11"/>
      <c r="O147" s="11"/>
      <c r="P147" s="11"/>
      <c r="Q147" s="74"/>
    </row>
    <row r="148">
      <c r="A148" s="82"/>
      <c r="B148" s="82"/>
      <c r="C148" s="83"/>
      <c r="D148" s="82"/>
      <c r="E148" s="83"/>
      <c r="F148" s="74"/>
      <c r="G148" s="74"/>
      <c r="H148" s="74"/>
      <c r="I148" s="11"/>
      <c r="J148" s="11"/>
      <c r="K148" s="11"/>
      <c r="L148" s="11"/>
      <c r="M148" s="11"/>
      <c r="N148" s="11"/>
      <c r="O148" s="11"/>
      <c r="P148" s="11"/>
      <c r="Q148" s="74"/>
    </row>
    <row r="149">
      <c r="A149" s="82"/>
      <c r="B149" s="82"/>
      <c r="C149" s="83"/>
      <c r="D149" s="82"/>
      <c r="E149" s="83"/>
      <c r="F149" s="74"/>
      <c r="G149" s="74"/>
      <c r="H149" s="74"/>
      <c r="I149" s="11"/>
      <c r="J149" s="11"/>
      <c r="K149" s="11"/>
      <c r="L149" s="11"/>
      <c r="M149" s="11"/>
      <c r="N149" s="11"/>
      <c r="O149" s="11"/>
      <c r="P149" s="11"/>
      <c r="Q149" s="74"/>
    </row>
    <row r="150">
      <c r="A150" s="82"/>
      <c r="B150" s="82"/>
      <c r="C150" s="83"/>
      <c r="D150" s="82"/>
      <c r="E150" s="83"/>
      <c r="F150" s="74"/>
      <c r="G150" s="74"/>
      <c r="H150" s="74"/>
      <c r="I150" s="11"/>
      <c r="J150" s="11"/>
      <c r="K150" s="11"/>
      <c r="L150" s="11"/>
      <c r="M150" s="11"/>
      <c r="N150" s="11"/>
      <c r="O150" s="11"/>
      <c r="P150" s="11"/>
      <c r="Q150" s="74"/>
    </row>
    <row r="151">
      <c r="A151" s="82"/>
      <c r="B151" s="82"/>
      <c r="C151" s="83"/>
      <c r="D151" s="82"/>
      <c r="E151" s="83"/>
      <c r="F151" s="74"/>
      <c r="G151" s="74"/>
      <c r="H151" s="74"/>
      <c r="I151" s="11"/>
      <c r="J151" s="11"/>
      <c r="K151" s="11"/>
      <c r="L151" s="11"/>
      <c r="M151" s="11"/>
      <c r="N151" s="11"/>
      <c r="O151" s="11"/>
      <c r="P151" s="11"/>
      <c r="Q151" s="74"/>
    </row>
    <row r="152">
      <c r="A152" s="82"/>
      <c r="B152" s="82"/>
      <c r="C152" s="83"/>
      <c r="D152" s="82"/>
      <c r="E152" s="83"/>
      <c r="F152" s="74"/>
      <c r="G152" s="74"/>
      <c r="H152" s="74"/>
      <c r="I152" s="11"/>
      <c r="J152" s="11"/>
      <c r="K152" s="11"/>
      <c r="L152" s="11"/>
      <c r="M152" s="11"/>
      <c r="N152" s="11"/>
      <c r="O152" s="11"/>
      <c r="P152" s="11"/>
      <c r="Q152" s="74"/>
    </row>
    <row r="153">
      <c r="A153" s="82"/>
      <c r="B153" s="82"/>
      <c r="C153" s="83"/>
      <c r="D153" s="82"/>
      <c r="E153" s="83"/>
      <c r="F153" s="74"/>
      <c r="G153" s="74"/>
      <c r="H153" s="74"/>
      <c r="I153" s="11"/>
      <c r="J153" s="11"/>
      <c r="K153" s="11"/>
      <c r="L153" s="11"/>
      <c r="M153" s="11"/>
      <c r="N153" s="11"/>
      <c r="O153" s="11"/>
      <c r="P153" s="11"/>
      <c r="Q153" s="74"/>
    </row>
    <row r="154">
      <c r="A154" s="82"/>
      <c r="B154" s="82"/>
      <c r="C154" s="83"/>
      <c r="D154" s="82"/>
      <c r="E154" s="83"/>
      <c r="F154" s="74"/>
      <c r="G154" s="74"/>
      <c r="H154" s="74"/>
      <c r="I154" s="11"/>
      <c r="J154" s="11"/>
      <c r="K154" s="11"/>
      <c r="L154" s="11"/>
      <c r="M154" s="11"/>
      <c r="N154" s="11"/>
      <c r="O154" s="11"/>
      <c r="P154" s="11"/>
      <c r="Q154" s="74"/>
    </row>
    <row r="155">
      <c r="A155" s="82"/>
      <c r="B155" s="82"/>
      <c r="C155" s="83"/>
      <c r="D155" s="82"/>
      <c r="E155" s="83"/>
      <c r="F155" s="74"/>
      <c r="G155" s="74"/>
      <c r="H155" s="74"/>
      <c r="I155" s="11"/>
      <c r="J155" s="11"/>
      <c r="K155" s="11"/>
      <c r="L155" s="11"/>
      <c r="M155" s="11"/>
      <c r="N155" s="11"/>
      <c r="O155" s="11"/>
      <c r="P155" s="11"/>
      <c r="Q155" s="74"/>
    </row>
    <row r="156">
      <c r="A156" s="82"/>
      <c r="B156" s="82"/>
      <c r="C156" s="83"/>
      <c r="D156" s="82"/>
      <c r="E156" s="83"/>
      <c r="F156" s="74"/>
      <c r="G156" s="74"/>
      <c r="H156" s="74"/>
      <c r="I156" s="11"/>
      <c r="J156" s="11"/>
      <c r="K156" s="11"/>
      <c r="L156" s="11"/>
      <c r="M156" s="11"/>
      <c r="N156" s="11"/>
      <c r="O156" s="11"/>
      <c r="P156" s="11"/>
      <c r="Q156" s="74"/>
    </row>
    <row r="157">
      <c r="A157" s="82"/>
      <c r="B157" s="82"/>
      <c r="C157" s="83"/>
      <c r="D157" s="82"/>
      <c r="E157" s="83"/>
      <c r="F157" s="74"/>
      <c r="G157" s="74"/>
      <c r="H157" s="74"/>
      <c r="I157" s="11"/>
      <c r="J157" s="11"/>
      <c r="K157" s="11"/>
      <c r="L157" s="11"/>
      <c r="M157" s="11"/>
      <c r="N157" s="11"/>
      <c r="O157" s="11"/>
      <c r="P157" s="11"/>
      <c r="Q157" s="74"/>
    </row>
    <row r="158">
      <c r="A158" s="82"/>
      <c r="B158" s="82"/>
      <c r="C158" s="83"/>
      <c r="D158" s="82"/>
      <c r="E158" s="83"/>
      <c r="F158" s="74"/>
      <c r="G158" s="74"/>
      <c r="H158" s="74"/>
      <c r="I158" s="11"/>
      <c r="J158" s="11"/>
      <c r="K158" s="11"/>
      <c r="L158" s="11"/>
      <c r="M158" s="11"/>
      <c r="N158" s="11"/>
      <c r="O158" s="11"/>
      <c r="P158" s="11"/>
      <c r="Q158" s="74"/>
    </row>
    <row r="159">
      <c r="A159" s="82"/>
      <c r="B159" s="82"/>
      <c r="C159" s="83"/>
      <c r="D159" s="82"/>
      <c r="E159" s="83"/>
      <c r="F159" s="74"/>
      <c r="G159" s="74"/>
      <c r="H159" s="74"/>
      <c r="I159" s="11"/>
      <c r="J159" s="11"/>
      <c r="K159" s="11"/>
      <c r="L159" s="11"/>
      <c r="M159" s="11"/>
      <c r="N159" s="11"/>
      <c r="O159" s="11"/>
      <c r="P159" s="11"/>
      <c r="Q159" s="74"/>
    </row>
    <row r="160">
      <c r="A160" s="82"/>
      <c r="B160" s="82"/>
      <c r="C160" s="83"/>
      <c r="D160" s="82"/>
      <c r="E160" s="83"/>
      <c r="F160" s="74"/>
      <c r="G160" s="74"/>
      <c r="H160" s="74"/>
      <c r="I160" s="11"/>
      <c r="J160" s="11"/>
      <c r="K160" s="11"/>
      <c r="L160" s="11"/>
      <c r="M160" s="11"/>
      <c r="N160" s="11"/>
      <c r="O160" s="11"/>
      <c r="P160" s="11"/>
      <c r="Q160" s="74"/>
    </row>
    <row r="161">
      <c r="A161" s="82"/>
      <c r="B161" s="82"/>
      <c r="C161" s="83"/>
      <c r="D161" s="82"/>
      <c r="E161" s="83"/>
      <c r="F161" s="74"/>
      <c r="G161" s="74"/>
      <c r="H161" s="74"/>
      <c r="I161" s="11"/>
      <c r="J161" s="11"/>
      <c r="K161" s="11"/>
      <c r="L161" s="11"/>
      <c r="M161" s="11"/>
      <c r="N161" s="11"/>
      <c r="O161" s="11"/>
      <c r="P161" s="11"/>
      <c r="Q161" s="74"/>
    </row>
    <row r="162">
      <c r="A162" s="82"/>
      <c r="B162" s="82"/>
      <c r="C162" s="83"/>
      <c r="D162" s="82"/>
      <c r="E162" s="83"/>
      <c r="F162" s="74"/>
      <c r="G162" s="74"/>
      <c r="H162" s="74"/>
      <c r="I162" s="11"/>
      <c r="J162" s="11"/>
      <c r="K162" s="11"/>
      <c r="L162" s="11"/>
      <c r="M162" s="11"/>
      <c r="N162" s="11"/>
      <c r="O162" s="11"/>
      <c r="P162" s="11"/>
      <c r="Q162" s="74"/>
    </row>
    <row r="163">
      <c r="A163" s="82"/>
      <c r="B163" s="82"/>
      <c r="C163" s="83"/>
      <c r="D163" s="82"/>
      <c r="E163" s="83"/>
      <c r="F163" s="74"/>
      <c r="G163" s="74"/>
      <c r="H163" s="74"/>
      <c r="I163" s="11"/>
      <c r="J163" s="11"/>
      <c r="K163" s="11"/>
      <c r="L163" s="11"/>
      <c r="M163" s="11"/>
      <c r="N163" s="11"/>
      <c r="O163" s="11"/>
      <c r="P163" s="11"/>
      <c r="Q163" s="74"/>
    </row>
    <row r="164">
      <c r="A164" s="82"/>
      <c r="B164" s="82"/>
      <c r="C164" s="83"/>
      <c r="D164" s="82"/>
      <c r="E164" s="83"/>
      <c r="F164" s="74"/>
      <c r="G164" s="74"/>
      <c r="H164" s="74"/>
      <c r="I164" s="11"/>
      <c r="J164" s="11"/>
      <c r="K164" s="11"/>
      <c r="L164" s="11"/>
      <c r="M164" s="11"/>
      <c r="N164" s="11"/>
      <c r="O164" s="11"/>
      <c r="P164" s="11"/>
      <c r="Q164" s="74"/>
    </row>
    <row r="165">
      <c r="A165" s="82"/>
      <c r="B165" s="82"/>
      <c r="C165" s="83"/>
      <c r="D165" s="82"/>
      <c r="E165" s="83"/>
      <c r="F165" s="74"/>
      <c r="G165" s="74"/>
      <c r="H165" s="74"/>
      <c r="I165" s="11"/>
      <c r="J165" s="11"/>
      <c r="K165" s="11"/>
      <c r="L165" s="11"/>
      <c r="M165" s="11"/>
      <c r="N165" s="11"/>
      <c r="O165" s="11"/>
      <c r="P165" s="11"/>
      <c r="Q165" s="74"/>
    </row>
    <row r="166">
      <c r="A166" s="82"/>
      <c r="B166" s="82"/>
      <c r="C166" s="83"/>
      <c r="D166" s="82"/>
      <c r="E166" s="83"/>
      <c r="F166" s="74"/>
      <c r="G166" s="74"/>
      <c r="H166" s="74"/>
      <c r="I166" s="11"/>
      <c r="J166" s="11"/>
      <c r="K166" s="11"/>
      <c r="L166" s="11"/>
      <c r="M166" s="11"/>
      <c r="N166" s="11"/>
      <c r="O166" s="11"/>
      <c r="P166" s="11"/>
      <c r="Q166" s="74"/>
    </row>
    <row r="167">
      <c r="A167" s="82"/>
      <c r="B167" s="82"/>
      <c r="C167" s="83"/>
      <c r="D167" s="82"/>
      <c r="E167" s="83"/>
      <c r="F167" s="74"/>
      <c r="G167" s="74"/>
      <c r="H167" s="74"/>
      <c r="I167" s="11"/>
      <c r="J167" s="11"/>
      <c r="K167" s="11"/>
      <c r="L167" s="11"/>
      <c r="M167" s="11"/>
      <c r="N167" s="11"/>
      <c r="O167" s="11"/>
      <c r="P167" s="11"/>
      <c r="Q167" s="74"/>
    </row>
    <row r="168">
      <c r="A168" s="82"/>
      <c r="B168" s="82"/>
      <c r="C168" s="83"/>
      <c r="D168" s="82"/>
      <c r="E168" s="83"/>
      <c r="F168" s="74"/>
      <c r="G168" s="74"/>
      <c r="H168" s="74"/>
      <c r="I168" s="11"/>
      <c r="J168" s="11"/>
      <c r="K168" s="11"/>
      <c r="L168" s="11"/>
      <c r="M168" s="11"/>
      <c r="N168" s="11"/>
      <c r="O168" s="11"/>
      <c r="P168" s="11"/>
      <c r="Q168" s="74"/>
    </row>
    <row r="169">
      <c r="A169" s="82"/>
      <c r="B169" s="82"/>
      <c r="C169" s="83"/>
      <c r="D169" s="82"/>
      <c r="E169" s="83"/>
      <c r="F169" s="74"/>
      <c r="G169" s="74"/>
      <c r="H169" s="74"/>
      <c r="I169" s="11"/>
      <c r="J169" s="11"/>
      <c r="K169" s="11"/>
      <c r="L169" s="11"/>
      <c r="M169" s="11"/>
      <c r="N169" s="11"/>
      <c r="O169" s="11"/>
      <c r="P169" s="11"/>
      <c r="Q169" s="74"/>
    </row>
    <row r="170">
      <c r="A170" s="82"/>
      <c r="B170" s="82"/>
      <c r="C170" s="83"/>
      <c r="D170" s="82"/>
      <c r="E170" s="83"/>
      <c r="F170" s="74"/>
      <c r="G170" s="74"/>
      <c r="H170" s="74"/>
      <c r="I170" s="11"/>
      <c r="J170" s="11"/>
      <c r="K170" s="11"/>
      <c r="L170" s="11"/>
      <c r="M170" s="11"/>
      <c r="N170" s="11"/>
      <c r="O170" s="11"/>
      <c r="P170" s="11"/>
      <c r="Q170" s="74"/>
    </row>
    <row r="171">
      <c r="A171" s="82"/>
      <c r="B171" s="82"/>
      <c r="C171" s="83"/>
      <c r="D171" s="82"/>
      <c r="E171" s="83"/>
      <c r="F171" s="74"/>
      <c r="G171" s="74"/>
      <c r="H171" s="74"/>
      <c r="I171" s="11"/>
      <c r="J171" s="11"/>
      <c r="K171" s="11"/>
      <c r="L171" s="11"/>
      <c r="M171" s="11"/>
      <c r="N171" s="11"/>
      <c r="O171" s="11"/>
      <c r="P171" s="11"/>
      <c r="Q171" s="74"/>
    </row>
    <row r="172">
      <c r="A172" s="82"/>
      <c r="B172" s="82"/>
      <c r="C172" s="83"/>
      <c r="D172" s="82"/>
      <c r="E172" s="83"/>
      <c r="F172" s="74"/>
      <c r="G172" s="74"/>
      <c r="H172" s="74"/>
      <c r="I172" s="11"/>
      <c r="J172" s="11"/>
      <c r="K172" s="11"/>
      <c r="L172" s="11"/>
      <c r="M172" s="11"/>
      <c r="N172" s="11"/>
      <c r="O172" s="11"/>
      <c r="P172" s="11"/>
      <c r="Q172" s="74"/>
    </row>
    <row r="173">
      <c r="A173" s="82"/>
      <c r="B173" s="82"/>
      <c r="C173" s="83"/>
      <c r="D173" s="82"/>
      <c r="E173" s="83"/>
      <c r="F173" s="74"/>
      <c r="G173" s="74"/>
      <c r="H173" s="74"/>
      <c r="I173" s="11"/>
      <c r="J173" s="11"/>
      <c r="K173" s="11"/>
      <c r="L173" s="11"/>
      <c r="M173" s="11"/>
      <c r="N173" s="11"/>
      <c r="O173" s="11"/>
      <c r="P173" s="11"/>
      <c r="Q173" s="74"/>
    </row>
    <row r="174">
      <c r="A174" s="82"/>
      <c r="B174" s="82"/>
      <c r="C174" s="83"/>
      <c r="D174" s="82"/>
      <c r="E174" s="83"/>
      <c r="F174" s="74"/>
      <c r="G174" s="74"/>
      <c r="H174" s="74"/>
      <c r="I174" s="11"/>
      <c r="J174" s="11"/>
      <c r="K174" s="11"/>
      <c r="L174" s="11"/>
      <c r="M174" s="11"/>
      <c r="N174" s="11"/>
      <c r="O174" s="11"/>
      <c r="P174" s="11"/>
      <c r="Q174" s="74"/>
    </row>
    <row r="175">
      <c r="A175" s="82"/>
      <c r="B175" s="82"/>
      <c r="C175" s="83"/>
      <c r="D175" s="82"/>
      <c r="E175" s="83"/>
      <c r="F175" s="74"/>
      <c r="G175" s="74"/>
      <c r="H175" s="74"/>
      <c r="I175" s="11"/>
      <c r="J175" s="11"/>
      <c r="K175" s="11"/>
      <c r="L175" s="11"/>
      <c r="M175" s="11"/>
      <c r="N175" s="11"/>
      <c r="O175" s="11"/>
      <c r="P175" s="11"/>
      <c r="Q175" s="74"/>
    </row>
    <row r="176">
      <c r="A176" s="82"/>
      <c r="B176" s="82"/>
      <c r="C176" s="83"/>
      <c r="D176" s="82"/>
      <c r="E176" s="83"/>
      <c r="F176" s="74"/>
      <c r="G176" s="74"/>
      <c r="H176" s="74"/>
      <c r="I176" s="11"/>
      <c r="J176" s="11"/>
      <c r="K176" s="11"/>
      <c r="L176" s="11"/>
      <c r="M176" s="11"/>
      <c r="N176" s="11"/>
      <c r="O176" s="11"/>
      <c r="P176" s="11"/>
      <c r="Q176" s="74"/>
    </row>
    <row r="177">
      <c r="A177" s="82"/>
      <c r="B177" s="82"/>
      <c r="C177" s="83"/>
      <c r="D177" s="82"/>
      <c r="E177" s="83"/>
      <c r="F177" s="74"/>
      <c r="G177" s="74"/>
      <c r="H177" s="74"/>
      <c r="I177" s="11"/>
      <c r="J177" s="11"/>
      <c r="K177" s="11"/>
      <c r="L177" s="11"/>
      <c r="M177" s="11"/>
      <c r="N177" s="11"/>
      <c r="O177" s="11"/>
      <c r="P177" s="11"/>
      <c r="Q177" s="74"/>
    </row>
    <row r="178">
      <c r="A178" s="82"/>
      <c r="B178" s="82"/>
      <c r="C178" s="83"/>
      <c r="D178" s="82"/>
      <c r="E178" s="83"/>
      <c r="F178" s="74"/>
      <c r="G178" s="74"/>
      <c r="H178" s="74"/>
      <c r="I178" s="11"/>
      <c r="J178" s="11"/>
      <c r="K178" s="11"/>
      <c r="L178" s="11"/>
      <c r="M178" s="11"/>
      <c r="N178" s="11"/>
      <c r="O178" s="11"/>
      <c r="P178" s="11"/>
      <c r="Q178" s="74"/>
    </row>
    <row r="179">
      <c r="A179" s="82"/>
      <c r="B179" s="82"/>
      <c r="C179" s="83"/>
      <c r="D179" s="82"/>
      <c r="E179" s="83"/>
      <c r="F179" s="74"/>
      <c r="G179" s="74"/>
      <c r="H179" s="74"/>
      <c r="I179" s="11"/>
      <c r="J179" s="11"/>
      <c r="K179" s="11"/>
      <c r="L179" s="11"/>
      <c r="M179" s="11"/>
      <c r="N179" s="11"/>
      <c r="O179" s="11"/>
      <c r="P179" s="11"/>
      <c r="Q179" s="74"/>
    </row>
    <row r="180">
      <c r="A180" s="82"/>
      <c r="B180" s="82"/>
      <c r="C180" s="83"/>
      <c r="D180" s="82"/>
      <c r="E180" s="83"/>
      <c r="F180" s="74"/>
      <c r="G180" s="74"/>
      <c r="H180" s="74"/>
      <c r="I180" s="11"/>
      <c r="J180" s="11"/>
      <c r="K180" s="11"/>
      <c r="L180" s="11"/>
      <c r="M180" s="11"/>
      <c r="N180" s="11"/>
      <c r="O180" s="11"/>
      <c r="P180" s="11"/>
      <c r="Q180" s="74"/>
    </row>
    <row r="181">
      <c r="A181" s="82"/>
      <c r="B181" s="82"/>
      <c r="C181" s="83"/>
      <c r="D181" s="82"/>
      <c r="E181" s="83"/>
      <c r="F181" s="74"/>
      <c r="G181" s="74"/>
      <c r="H181" s="74"/>
      <c r="I181" s="11"/>
      <c r="J181" s="11"/>
      <c r="K181" s="11"/>
      <c r="L181" s="11"/>
      <c r="M181" s="11"/>
      <c r="N181" s="11"/>
      <c r="O181" s="11"/>
      <c r="P181" s="11"/>
      <c r="Q181" s="74"/>
    </row>
    <row r="182">
      <c r="A182" s="82"/>
      <c r="B182" s="82"/>
      <c r="C182" s="83"/>
      <c r="D182" s="82"/>
      <c r="E182" s="83"/>
      <c r="F182" s="74"/>
      <c r="G182" s="74"/>
      <c r="H182" s="74"/>
      <c r="I182" s="11"/>
      <c r="J182" s="11"/>
      <c r="K182" s="11"/>
      <c r="L182" s="11"/>
      <c r="M182" s="11"/>
      <c r="N182" s="11"/>
      <c r="O182" s="11"/>
      <c r="P182" s="11"/>
      <c r="Q182" s="74"/>
    </row>
    <row r="183">
      <c r="A183" s="82"/>
      <c r="B183" s="82"/>
      <c r="C183" s="83"/>
      <c r="D183" s="82"/>
      <c r="E183" s="83"/>
      <c r="F183" s="74"/>
      <c r="G183" s="74"/>
      <c r="H183" s="74"/>
      <c r="I183" s="11"/>
      <c r="J183" s="11"/>
      <c r="K183" s="11"/>
      <c r="L183" s="11"/>
      <c r="M183" s="11"/>
      <c r="N183" s="11"/>
      <c r="O183" s="11"/>
      <c r="P183" s="11"/>
      <c r="Q183" s="74"/>
    </row>
    <row r="184">
      <c r="A184" s="82"/>
      <c r="B184" s="82"/>
      <c r="C184" s="83"/>
      <c r="D184" s="82"/>
      <c r="E184" s="83"/>
      <c r="F184" s="74"/>
      <c r="G184" s="74"/>
      <c r="H184" s="74"/>
      <c r="I184" s="11"/>
      <c r="J184" s="11"/>
      <c r="K184" s="11"/>
      <c r="L184" s="11"/>
      <c r="M184" s="11"/>
      <c r="N184" s="11"/>
      <c r="O184" s="11"/>
      <c r="P184" s="11"/>
      <c r="Q184" s="74"/>
    </row>
    <row r="185">
      <c r="A185" s="82"/>
      <c r="B185" s="82"/>
      <c r="C185" s="83"/>
      <c r="D185" s="82"/>
      <c r="E185" s="83"/>
      <c r="F185" s="74"/>
      <c r="G185" s="74"/>
      <c r="H185" s="74"/>
      <c r="I185" s="11"/>
      <c r="J185" s="11"/>
      <c r="K185" s="11"/>
      <c r="L185" s="11"/>
      <c r="M185" s="11"/>
      <c r="N185" s="11"/>
      <c r="O185" s="11"/>
      <c r="P185" s="11"/>
      <c r="Q185" s="74"/>
    </row>
    <row r="186">
      <c r="A186" s="82"/>
      <c r="B186" s="82"/>
      <c r="C186" s="83"/>
      <c r="D186" s="82"/>
      <c r="E186" s="83"/>
      <c r="F186" s="74"/>
      <c r="G186" s="74"/>
      <c r="H186" s="74"/>
      <c r="I186" s="11"/>
      <c r="J186" s="11"/>
      <c r="K186" s="11"/>
      <c r="L186" s="11"/>
      <c r="M186" s="11"/>
      <c r="N186" s="11"/>
      <c r="O186" s="11"/>
      <c r="P186" s="11"/>
      <c r="Q186" s="74"/>
    </row>
    <row r="187">
      <c r="A187" s="82"/>
      <c r="B187" s="82"/>
      <c r="C187" s="83"/>
      <c r="D187" s="82"/>
      <c r="E187" s="83"/>
      <c r="F187" s="74"/>
      <c r="G187" s="74"/>
      <c r="H187" s="74"/>
      <c r="I187" s="11"/>
      <c r="J187" s="11"/>
      <c r="K187" s="11"/>
      <c r="L187" s="11"/>
      <c r="M187" s="11"/>
      <c r="N187" s="11"/>
      <c r="O187" s="11"/>
      <c r="P187" s="11"/>
      <c r="Q187" s="74"/>
    </row>
    <row r="188">
      <c r="A188" s="82"/>
      <c r="B188" s="82"/>
      <c r="C188" s="83"/>
      <c r="D188" s="82"/>
      <c r="E188" s="83"/>
      <c r="F188" s="74"/>
      <c r="G188" s="74"/>
      <c r="H188" s="74"/>
      <c r="I188" s="11"/>
      <c r="J188" s="11"/>
      <c r="K188" s="11"/>
      <c r="L188" s="11"/>
      <c r="M188" s="11"/>
      <c r="N188" s="11"/>
      <c r="O188" s="11"/>
      <c r="P188" s="11"/>
      <c r="Q188" s="74"/>
    </row>
    <row r="189">
      <c r="A189" s="82"/>
      <c r="B189" s="82"/>
      <c r="C189" s="83"/>
      <c r="D189" s="82"/>
      <c r="E189" s="83"/>
      <c r="F189" s="74"/>
      <c r="G189" s="74"/>
      <c r="H189" s="74"/>
      <c r="I189" s="11"/>
      <c r="J189" s="11"/>
      <c r="K189" s="11"/>
      <c r="L189" s="11"/>
      <c r="M189" s="11"/>
      <c r="N189" s="11"/>
      <c r="O189" s="11"/>
      <c r="P189" s="11"/>
      <c r="Q189" s="74"/>
    </row>
    <row r="190">
      <c r="A190" s="82"/>
      <c r="B190" s="82"/>
      <c r="C190" s="83"/>
      <c r="D190" s="82"/>
      <c r="E190" s="83"/>
      <c r="F190" s="74"/>
      <c r="G190" s="74"/>
      <c r="H190" s="74"/>
      <c r="I190" s="11"/>
      <c r="J190" s="11"/>
      <c r="K190" s="11"/>
      <c r="L190" s="11"/>
      <c r="M190" s="11"/>
      <c r="N190" s="11"/>
      <c r="O190" s="11"/>
      <c r="P190" s="11"/>
      <c r="Q190" s="74"/>
    </row>
    <row r="191">
      <c r="A191" s="82"/>
      <c r="B191" s="82"/>
      <c r="C191" s="83"/>
      <c r="D191" s="82"/>
      <c r="E191" s="83"/>
      <c r="F191" s="74"/>
      <c r="G191" s="74"/>
      <c r="H191" s="74"/>
      <c r="I191" s="11"/>
      <c r="J191" s="11"/>
      <c r="K191" s="11"/>
      <c r="L191" s="11"/>
      <c r="M191" s="11"/>
      <c r="N191" s="11"/>
      <c r="O191" s="11"/>
      <c r="P191" s="11"/>
      <c r="Q191" s="74"/>
    </row>
    <row r="192">
      <c r="A192" s="82"/>
      <c r="B192" s="82"/>
      <c r="C192" s="83"/>
      <c r="D192" s="82"/>
      <c r="E192" s="83"/>
      <c r="F192" s="74"/>
      <c r="G192" s="74"/>
      <c r="H192" s="74"/>
      <c r="I192" s="11"/>
      <c r="J192" s="11"/>
      <c r="K192" s="11"/>
      <c r="L192" s="11"/>
      <c r="M192" s="11"/>
      <c r="N192" s="11"/>
      <c r="O192" s="11"/>
      <c r="P192" s="11"/>
      <c r="Q192" s="74"/>
    </row>
    <row r="193">
      <c r="A193" s="82"/>
      <c r="B193" s="82"/>
      <c r="C193" s="83"/>
      <c r="D193" s="82"/>
      <c r="E193" s="83"/>
      <c r="F193" s="74"/>
      <c r="G193" s="74"/>
      <c r="H193" s="74"/>
      <c r="I193" s="11"/>
      <c r="J193" s="11"/>
      <c r="K193" s="11"/>
      <c r="L193" s="11"/>
      <c r="M193" s="11"/>
      <c r="N193" s="11"/>
      <c r="O193" s="11"/>
      <c r="P193" s="11"/>
      <c r="Q193" s="74"/>
    </row>
    <row r="194">
      <c r="A194" s="82"/>
      <c r="B194" s="82"/>
      <c r="C194" s="83"/>
      <c r="D194" s="82"/>
      <c r="E194" s="83"/>
      <c r="F194" s="74"/>
      <c r="G194" s="74"/>
      <c r="H194" s="74"/>
      <c r="I194" s="11"/>
      <c r="J194" s="11"/>
      <c r="K194" s="11"/>
      <c r="L194" s="11"/>
      <c r="M194" s="11"/>
      <c r="N194" s="11"/>
      <c r="O194" s="11"/>
      <c r="P194" s="11"/>
      <c r="Q194" s="74"/>
    </row>
    <row r="195">
      <c r="A195" s="82"/>
      <c r="B195" s="82"/>
      <c r="C195" s="83"/>
      <c r="D195" s="82"/>
      <c r="E195" s="83"/>
      <c r="F195" s="74"/>
      <c r="G195" s="74"/>
      <c r="H195" s="74"/>
      <c r="I195" s="11"/>
      <c r="J195" s="11"/>
      <c r="K195" s="11"/>
      <c r="L195" s="11"/>
      <c r="M195" s="11"/>
      <c r="N195" s="11"/>
      <c r="O195" s="11"/>
      <c r="P195" s="11"/>
      <c r="Q195" s="74"/>
    </row>
    <row r="196">
      <c r="A196" s="82"/>
      <c r="B196" s="82"/>
      <c r="C196" s="83"/>
      <c r="D196" s="82"/>
      <c r="E196" s="83"/>
      <c r="F196" s="74"/>
      <c r="G196" s="74"/>
      <c r="H196" s="74"/>
      <c r="I196" s="11"/>
      <c r="J196" s="11"/>
      <c r="K196" s="11"/>
      <c r="L196" s="11"/>
      <c r="M196" s="11"/>
      <c r="N196" s="11"/>
      <c r="O196" s="11"/>
      <c r="P196" s="11"/>
      <c r="Q196" s="74"/>
    </row>
    <row r="197">
      <c r="A197" s="82"/>
      <c r="B197" s="82"/>
      <c r="C197" s="83"/>
      <c r="D197" s="82"/>
      <c r="E197" s="83"/>
      <c r="F197" s="74"/>
      <c r="G197" s="74"/>
      <c r="H197" s="74"/>
      <c r="I197" s="11"/>
      <c r="J197" s="11"/>
      <c r="K197" s="11"/>
      <c r="L197" s="11"/>
      <c r="M197" s="11"/>
      <c r="N197" s="11"/>
      <c r="O197" s="11"/>
      <c r="P197" s="11"/>
      <c r="Q197" s="74"/>
    </row>
    <row r="198">
      <c r="A198" s="82"/>
      <c r="B198" s="82"/>
      <c r="C198" s="83"/>
      <c r="D198" s="82"/>
      <c r="E198" s="83"/>
      <c r="F198" s="74"/>
      <c r="G198" s="74"/>
      <c r="H198" s="74"/>
      <c r="I198" s="11"/>
      <c r="J198" s="11"/>
      <c r="K198" s="11"/>
      <c r="L198" s="11"/>
      <c r="M198" s="11"/>
      <c r="N198" s="11"/>
      <c r="O198" s="11"/>
      <c r="P198" s="11"/>
      <c r="Q198" s="74"/>
    </row>
    <row r="199">
      <c r="A199" s="82"/>
      <c r="B199" s="82"/>
      <c r="C199" s="83"/>
      <c r="D199" s="82"/>
      <c r="E199" s="83"/>
      <c r="F199" s="74"/>
      <c r="G199" s="74"/>
      <c r="H199" s="74"/>
      <c r="I199" s="11"/>
      <c r="J199" s="11"/>
      <c r="K199" s="11"/>
      <c r="L199" s="11"/>
      <c r="M199" s="11"/>
      <c r="N199" s="11"/>
      <c r="O199" s="11"/>
      <c r="P199" s="11"/>
      <c r="Q199" s="74"/>
    </row>
    <row r="200">
      <c r="A200" s="82"/>
      <c r="B200" s="82"/>
      <c r="C200" s="83"/>
      <c r="D200" s="82"/>
      <c r="E200" s="83"/>
      <c r="F200" s="74"/>
      <c r="G200" s="74"/>
      <c r="H200" s="74"/>
      <c r="I200" s="11"/>
      <c r="J200" s="11"/>
      <c r="K200" s="11"/>
      <c r="L200" s="11"/>
      <c r="M200" s="11"/>
      <c r="N200" s="11"/>
      <c r="O200" s="11"/>
      <c r="P200" s="11"/>
      <c r="Q200" s="74"/>
    </row>
    <row r="201">
      <c r="A201" s="82"/>
      <c r="B201" s="82"/>
      <c r="C201" s="83"/>
      <c r="D201" s="82"/>
      <c r="E201" s="83"/>
      <c r="F201" s="74"/>
      <c r="G201" s="74"/>
      <c r="H201" s="74"/>
      <c r="I201" s="11"/>
      <c r="J201" s="11"/>
      <c r="K201" s="11"/>
      <c r="L201" s="11"/>
      <c r="M201" s="11"/>
      <c r="N201" s="11"/>
      <c r="O201" s="11"/>
      <c r="P201" s="11"/>
      <c r="Q201" s="74"/>
    </row>
    <row r="202">
      <c r="A202" s="82"/>
      <c r="B202" s="82"/>
      <c r="C202" s="83"/>
      <c r="D202" s="82"/>
      <c r="E202" s="83"/>
      <c r="F202" s="74"/>
      <c r="G202" s="74"/>
      <c r="H202" s="74"/>
      <c r="I202" s="11"/>
      <c r="J202" s="11"/>
      <c r="K202" s="11"/>
      <c r="L202" s="11"/>
      <c r="M202" s="11"/>
      <c r="N202" s="11"/>
      <c r="O202" s="11"/>
      <c r="P202" s="11"/>
      <c r="Q202" s="74"/>
    </row>
    <row r="203">
      <c r="A203" s="82"/>
      <c r="B203" s="82"/>
      <c r="C203" s="83"/>
      <c r="D203" s="82"/>
      <c r="E203" s="83"/>
      <c r="F203" s="74"/>
      <c r="G203" s="74"/>
      <c r="H203" s="74"/>
      <c r="I203" s="11"/>
      <c r="J203" s="11"/>
      <c r="K203" s="11"/>
      <c r="L203" s="11"/>
      <c r="M203" s="11"/>
      <c r="N203" s="11"/>
      <c r="O203" s="11"/>
      <c r="P203" s="11"/>
      <c r="Q203" s="74"/>
    </row>
    <row r="204">
      <c r="A204" s="82"/>
      <c r="B204" s="82"/>
      <c r="C204" s="83"/>
      <c r="D204" s="82"/>
      <c r="E204" s="83"/>
      <c r="F204" s="74"/>
      <c r="G204" s="74"/>
      <c r="H204" s="74"/>
      <c r="I204" s="11"/>
      <c r="J204" s="11"/>
      <c r="K204" s="11"/>
      <c r="L204" s="11"/>
      <c r="M204" s="11"/>
      <c r="N204" s="11"/>
      <c r="O204" s="11"/>
      <c r="P204" s="11"/>
      <c r="Q204" s="74"/>
    </row>
    <row r="205">
      <c r="A205" s="82"/>
      <c r="B205" s="82"/>
      <c r="C205" s="83"/>
      <c r="D205" s="82"/>
      <c r="E205" s="83"/>
      <c r="F205" s="74"/>
      <c r="G205" s="74"/>
      <c r="H205" s="74"/>
      <c r="I205" s="11"/>
      <c r="J205" s="11"/>
      <c r="K205" s="11"/>
      <c r="L205" s="11"/>
      <c r="M205" s="11"/>
      <c r="N205" s="11"/>
      <c r="O205" s="11"/>
      <c r="P205" s="11"/>
      <c r="Q205" s="74"/>
    </row>
    <row r="206">
      <c r="A206" s="82"/>
      <c r="B206" s="82"/>
      <c r="C206" s="83"/>
      <c r="D206" s="82"/>
      <c r="E206" s="83"/>
      <c r="F206" s="74"/>
      <c r="G206" s="74"/>
      <c r="H206" s="74"/>
      <c r="I206" s="11"/>
      <c r="J206" s="11"/>
      <c r="K206" s="11"/>
      <c r="L206" s="11"/>
      <c r="M206" s="11"/>
      <c r="N206" s="11"/>
      <c r="O206" s="11"/>
      <c r="P206" s="11"/>
      <c r="Q206" s="74"/>
    </row>
    <row r="207">
      <c r="A207" s="82"/>
      <c r="B207" s="82"/>
      <c r="C207" s="83"/>
      <c r="D207" s="82"/>
      <c r="E207" s="83"/>
      <c r="F207" s="74"/>
      <c r="G207" s="74"/>
      <c r="H207" s="74"/>
      <c r="I207" s="11"/>
      <c r="J207" s="11"/>
      <c r="K207" s="11"/>
      <c r="L207" s="11"/>
      <c r="M207" s="11"/>
      <c r="N207" s="11"/>
      <c r="O207" s="11"/>
      <c r="P207" s="11"/>
      <c r="Q207" s="74"/>
    </row>
    <row r="208">
      <c r="A208" s="82"/>
      <c r="B208" s="82"/>
      <c r="C208" s="83"/>
      <c r="D208" s="82"/>
      <c r="E208" s="83"/>
      <c r="F208" s="74"/>
      <c r="G208" s="74"/>
      <c r="H208" s="74"/>
      <c r="I208" s="11"/>
      <c r="J208" s="11"/>
      <c r="K208" s="11"/>
      <c r="L208" s="11"/>
      <c r="M208" s="11"/>
      <c r="N208" s="11"/>
      <c r="O208" s="11"/>
      <c r="P208" s="11"/>
      <c r="Q208" s="74"/>
    </row>
    <row r="209">
      <c r="A209" s="82"/>
      <c r="B209" s="82"/>
      <c r="C209" s="83"/>
      <c r="D209" s="82"/>
      <c r="E209" s="83"/>
      <c r="F209" s="74"/>
      <c r="G209" s="74"/>
      <c r="H209" s="74"/>
      <c r="I209" s="11"/>
      <c r="J209" s="11"/>
      <c r="K209" s="11"/>
      <c r="L209" s="11"/>
      <c r="M209" s="11"/>
      <c r="N209" s="11"/>
      <c r="O209" s="11"/>
      <c r="P209" s="11"/>
      <c r="Q209" s="74"/>
    </row>
    <row r="210">
      <c r="A210" s="82"/>
      <c r="B210" s="82"/>
      <c r="C210" s="83"/>
      <c r="D210" s="82"/>
      <c r="E210" s="83"/>
      <c r="F210" s="74"/>
      <c r="G210" s="74"/>
      <c r="H210" s="74"/>
      <c r="I210" s="11"/>
      <c r="J210" s="11"/>
      <c r="K210" s="11"/>
      <c r="L210" s="11"/>
      <c r="M210" s="11"/>
      <c r="N210" s="11"/>
      <c r="O210" s="11"/>
      <c r="P210" s="11"/>
      <c r="Q210" s="74"/>
    </row>
    <row r="211">
      <c r="A211" s="82"/>
      <c r="B211" s="82"/>
      <c r="C211" s="83"/>
      <c r="D211" s="82"/>
      <c r="E211" s="83"/>
      <c r="F211" s="74"/>
      <c r="G211" s="74"/>
      <c r="H211" s="74"/>
      <c r="I211" s="11"/>
      <c r="J211" s="11"/>
      <c r="K211" s="11"/>
      <c r="L211" s="11"/>
      <c r="M211" s="11"/>
      <c r="N211" s="11"/>
      <c r="O211" s="11"/>
      <c r="P211" s="11"/>
      <c r="Q211" s="74"/>
    </row>
    <row r="212">
      <c r="A212" s="82"/>
      <c r="B212" s="82"/>
      <c r="C212" s="83"/>
      <c r="D212" s="82"/>
      <c r="E212" s="83"/>
      <c r="F212" s="74"/>
      <c r="G212" s="74"/>
      <c r="H212" s="74"/>
      <c r="I212" s="11"/>
      <c r="J212" s="11"/>
      <c r="K212" s="11"/>
      <c r="L212" s="11"/>
      <c r="M212" s="11"/>
      <c r="N212" s="11"/>
      <c r="O212" s="11"/>
      <c r="P212" s="11"/>
      <c r="Q212" s="74"/>
    </row>
    <row r="213">
      <c r="A213" s="82"/>
      <c r="B213" s="82"/>
      <c r="C213" s="83"/>
      <c r="D213" s="82"/>
      <c r="E213" s="83"/>
      <c r="F213" s="74"/>
      <c r="G213" s="74"/>
      <c r="H213" s="74"/>
      <c r="I213" s="11"/>
      <c r="J213" s="11"/>
      <c r="K213" s="11"/>
      <c r="L213" s="11"/>
      <c r="M213" s="11"/>
      <c r="N213" s="11"/>
      <c r="O213" s="11"/>
      <c r="P213" s="11"/>
      <c r="Q213" s="74"/>
    </row>
    <row r="214">
      <c r="A214" s="82"/>
      <c r="B214" s="82"/>
      <c r="C214" s="83"/>
      <c r="D214" s="82"/>
      <c r="E214" s="83"/>
      <c r="F214" s="74"/>
      <c r="G214" s="74"/>
      <c r="H214" s="74"/>
      <c r="I214" s="11"/>
      <c r="J214" s="11"/>
      <c r="K214" s="11"/>
      <c r="L214" s="11"/>
      <c r="M214" s="11"/>
      <c r="N214" s="11"/>
      <c r="O214" s="11"/>
      <c r="P214" s="11"/>
      <c r="Q214" s="74"/>
    </row>
    <row r="215">
      <c r="A215" s="82"/>
      <c r="B215" s="82"/>
      <c r="C215" s="83"/>
      <c r="D215" s="82"/>
      <c r="E215" s="83"/>
      <c r="F215" s="74"/>
      <c r="G215" s="74"/>
      <c r="H215" s="74"/>
      <c r="I215" s="11"/>
      <c r="J215" s="11"/>
      <c r="K215" s="11"/>
      <c r="L215" s="11"/>
      <c r="M215" s="11"/>
      <c r="N215" s="11"/>
      <c r="O215" s="11"/>
      <c r="P215" s="11"/>
      <c r="Q215" s="74"/>
    </row>
    <row r="216">
      <c r="A216" s="82"/>
      <c r="B216" s="82"/>
      <c r="C216" s="83"/>
      <c r="D216" s="82"/>
      <c r="E216" s="83"/>
      <c r="F216" s="74"/>
      <c r="G216" s="74"/>
      <c r="H216" s="74"/>
      <c r="I216" s="11"/>
      <c r="J216" s="11"/>
      <c r="K216" s="11"/>
      <c r="L216" s="11"/>
      <c r="M216" s="11"/>
      <c r="N216" s="11"/>
      <c r="O216" s="11"/>
      <c r="P216" s="11"/>
      <c r="Q216" s="74"/>
    </row>
    <row r="217">
      <c r="A217" s="82"/>
      <c r="B217" s="82"/>
      <c r="C217" s="83"/>
      <c r="D217" s="82"/>
      <c r="E217" s="83"/>
      <c r="F217" s="74"/>
      <c r="G217" s="74"/>
      <c r="H217" s="74"/>
      <c r="I217" s="11"/>
      <c r="J217" s="11"/>
      <c r="K217" s="11"/>
      <c r="L217" s="11"/>
      <c r="M217" s="11"/>
      <c r="N217" s="11"/>
      <c r="O217" s="11"/>
      <c r="P217" s="11"/>
      <c r="Q217" s="74"/>
    </row>
    <row r="218">
      <c r="A218" s="82"/>
      <c r="B218" s="82"/>
      <c r="C218" s="83"/>
      <c r="D218" s="82"/>
      <c r="E218" s="83"/>
      <c r="F218" s="74"/>
      <c r="G218" s="74"/>
      <c r="H218" s="74"/>
      <c r="I218" s="11"/>
      <c r="J218" s="11"/>
      <c r="K218" s="11"/>
      <c r="L218" s="11"/>
      <c r="M218" s="11"/>
      <c r="N218" s="11"/>
      <c r="O218" s="11"/>
      <c r="P218" s="11"/>
      <c r="Q218" s="74"/>
    </row>
    <row r="219">
      <c r="A219" s="82"/>
      <c r="B219" s="82"/>
      <c r="C219" s="83"/>
      <c r="D219" s="82"/>
      <c r="E219" s="83"/>
      <c r="F219" s="74"/>
      <c r="G219" s="74"/>
      <c r="H219" s="74"/>
      <c r="I219" s="11"/>
      <c r="J219" s="11"/>
      <c r="K219" s="11"/>
      <c r="L219" s="11"/>
      <c r="M219" s="11"/>
      <c r="N219" s="11"/>
      <c r="O219" s="11"/>
      <c r="P219" s="11"/>
      <c r="Q219" s="74"/>
    </row>
    <row r="220">
      <c r="A220" s="82"/>
      <c r="B220" s="82"/>
      <c r="C220" s="83"/>
      <c r="D220" s="82"/>
      <c r="E220" s="83"/>
      <c r="F220" s="74"/>
      <c r="G220" s="74"/>
      <c r="H220" s="74"/>
      <c r="I220" s="11"/>
      <c r="J220" s="11"/>
      <c r="K220" s="11"/>
      <c r="L220" s="11"/>
      <c r="M220" s="11"/>
      <c r="N220" s="11"/>
      <c r="O220" s="11"/>
      <c r="P220" s="11"/>
      <c r="Q220" s="74"/>
    </row>
    <row r="221">
      <c r="A221" s="82"/>
      <c r="B221" s="82"/>
      <c r="C221" s="83"/>
      <c r="D221" s="82"/>
      <c r="E221" s="83"/>
      <c r="F221" s="74"/>
      <c r="G221" s="74"/>
      <c r="H221" s="74"/>
      <c r="I221" s="11"/>
      <c r="J221" s="11"/>
      <c r="K221" s="11"/>
      <c r="L221" s="11"/>
      <c r="M221" s="11"/>
      <c r="N221" s="11"/>
      <c r="O221" s="11"/>
      <c r="P221" s="11"/>
      <c r="Q221" s="74"/>
    </row>
    <row r="222">
      <c r="A222" s="82"/>
      <c r="B222" s="82"/>
      <c r="C222" s="83"/>
      <c r="D222" s="82"/>
      <c r="E222" s="83"/>
      <c r="F222" s="74"/>
      <c r="G222" s="74"/>
      <c r="H222" s="74"/>
      <c r="I222" s="11"/>
      <c r="J222" s="11"/>
      <c r="K222" s="11"/>
      <c r="L222" s="11"/>
      <c r="M222" s="11"/>
      <c r="N222" s="11"/>
      <c r="O222" s="11"/>
      <c r="P222" s="11"/>
      <c r="Q222" s="74"/>
    </row>
    <row r="223">
      <c r="A223" s="82"/>
      <c r="B223" s="82"/>
      <c r="C223" s="83"/>
      <c r="D223" s="82"/>
      <c r="E223" s="83"/>
      <c r="F223" s="74"/>
      <c r="G223" s="74"/>
      <c r="H223" s="74"/>
      <c r="I223" s="11"/>
      <c r="J223" s="11"/>
      <c r="K223" s="11"/>
      <c r="L223" s="11"/>
      <c r="M223" s="11"/>
      <c r="N223" s="11"/>
      <c r="O223" s="11"/>
      <c r="P223" s="11"/>
      <c r="Q223" s="74"/>
    </row>
    <row r="224">
      <c r="A224" s="82"/>
      <c r="B224" s="82"/>
      <c r="C224" s="83"/>
      <c r="D224" s="82"/>
      <c r="E224" s="83"/>
      <c r="F224" s="74"/>
      <c r="G224" s="74"/>
      <c r="H224" s="74"/>
      <c r="I224" s="11"/>
      <c r="J224" s="11"/>
      <c r="K224" s="11"/>
      <c r="L224" s="11"/>
      <c r="M224" s="11"/>
      <c r="N224" s="11"/>
      <c r="O224" s="11"/>
      <c r="P224" s="11"/>
      <c r="Q224" s="74"/>
    </row>
    <row r="225">
      <c r="A225" s="82"/>
      <c r="B225" s="82"/>
      <c r="C225" s="83"/>
      <c r="D225" s="82"/>
      <c r="E225" s="83"/>
      <c r="F225" s="74"/>
      <c r="G225" s="74"/>
      <c r="H225" s="74"/>
      <c r="I225" s="11"/>
      <c r="J225" s="11"/>
      <c r="K225" s="11"/>
      <c r="L225" s="11"/>
      <c r="M225" s="11"/>
      <c r="N225" s="11"/>
      <c r="O225" s="11"/>
      <c r="P225" s="11"/>
      <c r="Q225" s="74"/>
    </row>
    <row r="226">
      <c r="A226" s="82"/>
      <c r="B226" s="82"/>
      <c r="C226" s="83"/>
      <c r="D226" s="82"/>
      <c r="E226" s="83"/>
      <c r="F226" s="74"/>
      <c r="G226" s="74"/>
      <c r="H226" s="74"/>
      <c r="I226" s="11"/>
      <c r="J226" s="11"/>
      <c r="K226" s="11"/>
      <c r="L226" s="11"/>
      <c r="M226" s="11"/>
      <c r="N226" s="11"/>
      <c r="O226" s="11"/>
      <c r="P226" s="11"/>
      <c r="Q226" s="74"/>
    </row>
    <row r="227">
      <c r="A227" s="82"/>
      <c r="B227" s="82"/>
      <c r="C227" s="83"/>
      <c r="D227" s="82"/>
      <c r="E227" s="83"/>
      <c r="F227" s="74"/>
      <c r="G227" s="74"/>
      <c r="H227" s="74"/>
      <c r="I227" s="11"/>
      <c r="J227" s="11"/>
      <c r="K227" s="11"/>
      <c r="L227" s="11"/>
      <c r="M227" s="11"/>
      <c r="N227" s="11"/>
      <c r="O227" s="11"/>
      <c r="P227" s="11"/>
      <c r="Q227" s="74"/>
    </row>
    <row r="228">
      <c r="A228" s="82"/>
      <c r="B228" s="82"/>
      <c r="C228" s="83"/>
      <c r="D228" s="82"/>
      <c r="E228" s="83"/>
      <c r="F228" s="74"/>
      <c r="G228" s="74"/>
      <c r="H228" s="74"/>
      <c r="I228" s="11"/>
      <c r="J228" s="11"/>
      <c r="K228" s="11"/>
      <c r="L228" s="11"/>
      <c r="M228" s="11"/>
      <c r="N228" s="11"/>
      <c r="O228" s="11"/>
      <c r="P228" s="11"/>
      <c r="Q228" s="74"/>
    </row>
    <row r="229">
      <c r="A229" s="82"/>
      <c r="B229" s="82"/>
      <c r="C229" s="83"/>
      <c r="D229" s="82"/>
      <c r="E229" s="83"/>
      <c r="F229" s="74"/>
      <c r="G229" s="74"/>
      <c r="H229" s="74"/>
      <c r="I229" s="11"/>
      <c r="J229" s="11"/>
      <c r="K229" s="11"/>
      <c r="L229" s="11"/>
      <c r="M229" s="11"/>
      <c r="N229" s="11"/>
      <c r="O229" s="11"/>
      <c r="P229" s="11"/>
      <c r="Q229" s="74"/>
    </row>
    <row r="230">
      <c r="A230" s="82"/>
      <c r="B230" s="82"/>
      <c r="C230" s="83"/>
      <c r="D230" s="82"/>
      <c r="E230" s="83"/>
      <c r="F230" s="74"/>
      <c r="G230" s="74"/>
      <c r="H230" s="74"/>
      <c r="I230" s="11"/>
      <c r="J230" s="11"/>
      <c r="K230" s="11"/>
      <c r="L230" s="11"/>
      <c r="M230" s="11"/>
      <c r="N230" s="11"/>
      <c r="O230" s="11"/>
      <c r="P230" s="11"/>
      <c r="Q230" s="74"/>
    </row>
    <row r="231">
      <c r="A231" s="82"/>
      <c r="B231" s="82"/>
      <c r="C231" s="83"/>
      <c r="D231" s="82"/>
      <c r="E231" s="83"/>
      <c r="F231" s="74"/>
      <c r="G231" s="74"/>
      <c r="H231" s="74"/>
      <c r="I231" s="11"/>
      <c r="J231" s="11"/>
      <c r="K231" s="11"/>
      <c r="L231" s="11"/>
      <c r="M231" s="11"/>
      <c r="N231" s="11"/>
      <c r="O231" s="11"/>
      <c r="P231" s="11"/>
      <c r="Q231" s="74"/>
    </row>
    <row r="232">
      <c r="A232" s="82"/>
      <c r="B232" s="82"/>
      <c r="C232" s="83"/>
      <c r="D232" s="82"/>
      <c r="E232" s="83"/>
      <c r="F232" s="74"/>
      <c r="G232" s="74"/>
      <c r="H232" s="74"/>
      <c r="I232" s="11"/>
      <c r="J232" s="11"/>
      <c r="K232" s="11"/>
      <c r="L232" s="11"/>
      <c r="M232" s="11"/>
      <c r="N232" s="11"/>
      <c r="O232" s="11"/>
      <c r="P232" s="11"/>
      <c r="Q232" s="74"/>
    </row>
    <row r="233">
      <c r="A233" s="82"/>
      <c r="B233" s="82"/>
      <c r="C233" s="83"/>
      <c r="D233" s="82"/>
      <c r="E233" s="83"/>
      <c r="F233" s="74"/>
      <c r="G233" s="74"/>
      <c r="H233" s="74"/>
      <c r="I233" s="11"/>
      <c r="J233" s="11"/>
      <c r="K233" s="11"/>
      <c r="L233" s="11"/>
      <c r="M233" s="11"/>
      <c r="N233" s="11"/>
      <c r="O233" s="11"/>
      <c r="P233" s="11"/>
      <c r="Q233" s="74"/>
    </row>
    <row r="234">
      <c r="A234" s="82"/>
      <c r="B234" s="82"/>
      <c r="C234" s="83"/>
      <c r="D234" s="82"/>
      <c r="E234" s="83"/>
      <c r="F234" s="74"/>
      <c r="G234" s="74"/>
      <c r="H234" s="74"/>
      <c r="I234" s="11"/>
      <c r="J234" s="11"/>
      <c r="K234" s="11"/>
      <c r="L234" s="11"/>
      <c r="M234" s="11"/>
      <c r="N234" s="11"/>
      <c r="O234" s="11"/>
      <c r="P234" s="11"/>
      <c r="Q234" s="74"/>
    </row>
    <row r="235">
      <c r="A235" s="82"/>
      <c r="B235" s="82"/>
      <c r="C235" s="83"/>
      <c r="D235" s="82"/>
      <c r="E235" s="83"/>
      <c r="F235" s="74"/>
      <c r="G235" s="74"/>
      <c r="H235" s="74"/>
      <c r="I235" s="11"/>
      <c r="J235" s="11"/>
      <c r="K235" s="11"/>
      <c r="L235" s="11"/>
      <c r="M235" s="11"/>
      <c r="N235" s="11"/>
      <c r="O235" s="11"/>
      <c r="P235" s="11"/>
      <c r="Q235" s="74"/>
    </row>
    <row r="236">
      <c r="A236" s="82"/>
      <c r="B236" s="82"/>
      <c r="C236" s="83"/>
      <c r="D236" s="82"/>
      <c r="E236" s="83"/>
      <c r="F236" s="74"/>
      <c r="G236" s="74"/>
      <c r="H236" s="74"/>
      <c r="I236" s="11"/>
      <c r="J236" s="11"/>
      <c r="K236" s="11"/>
      <c r="L236" s="11"/>
      <c r="M236" s="11"/>
      <c r="N236" s="11"/>
      <c r="O236" s="11"/>
      <c r="P236" s="11"/>
      <c r="Q236" s="74"/>
    </row>
    <row r="237">
      <c r="A237" s="82"/>
      <c r="B237" s="82"/>
      <c r="C237" s="83"/>
      <c r="D237" s="82"/>
      <c r="E237" s="83"/>
      <c r="F237" s="74"/>
      <c r="G237" s="74"/>
      <c r="H237" s="74"/>
      <c r="I237" s="11"/>
      <c r="J237" s="11"/>
      <c r="K237" s="11"/>
      <c r="L237" s="11"/>
      <c r="M237" s="11"/>
      <c r="N237" s="11"/>
      <c r="O237" s="11"/>
      <c r="P237" s="11"/>
      <c r="Q237" s="74"/>
    </row>
    <row r="238">
      <c r="A238" s="82"/>
      <c r="B238" s="82"/>
      <c r="C238" s="83"/>
      <c r="D238" s="82"/>
      <c r="E238" s="83"/>
      <c r="F238" s="74"/>
      <c r="G238" s="74"/>
      <c r="H238" s="74"/>
      <c r="I238" s="11"/>
      <c r="J238" s="11"/>
      <c r="K238" s="11"/>
      <c r="L238" s="11"/>
      <c r="M238" s="11"/>
      <c r="N238" s="11"/>
      <c r="O238" s="11"/>
      <c r="P238" s="11"/>
      <c r="Q238" s="74"/>
    </row>
    <row r="239">
      <c r="A239" s="82"/>
      <c r="B239" s="82"/>
      <c r="C239" s="83"/>
      <c r="D239" s="82"/>
      <c r="E239" s="83"/>
      <c r="F239" s="74"/>
      <c r="G239" s="74"/>
      <c r="H239" s="74"/>
      <c r="I239" s="11"/>
      <c r="J239" s="11"/>
      <c r="K239" s="11"/>
      <c r="L239" s="11"/>
      <c r="M239" s="11"/>
      <c r="N239" s="11"/>
      <c r="O239" s="11"/>
      <c r="P239" s="11"/>
      <c r="Q239" s="74"/>
    </row>
    <row r="240">
      <c r="A240" s="82"/>
      <c r="B240" s="82"/>
      <c r="C240" s="83"/>
      <c r="D240" s="82"/>
      <c r="E240" s="83"/>
      <c r="F240" s="74"/>
      <c r="G240" s="74"/>
      <c r="H240" s="74"/>
      <c r="I240" s="11"/>
      <c r="J240" s="11"/>
      <c r="K240" s="11"/>
      <c r="L240" s="11"/>
      <c r="M240" s="11"/>
      <c r="N240" s="11"/>
      <c r="O240" s="11"/>
      <c r="P240" s="11"/>
      <c r="Q240" s="74"/>
    </row>
    <row r="241">
      <c r="A241" s="82"/>
      <c r="B241" s="82"/>
      <c r="C241" s="83"/>
      <c r="D241" s="82"/>
      <c r="E241" s="83"/>
      <c r="F241" s="74"/>
      <c r="G241" s="74"/>
      <c r="H241" s="74"/>
      <c r="I241" s="11"/>
      <c r="J241" s="11"/>
      <c r="K241" s="11"/>
      <c r="L241" s="11"/>
      <c r="M241" s="11"/>
      <c r="N241" s="11"/>
      <c r="O241" s="11"/>
      <c r="P241" s="11"/>
      <c r="Q241" s="74"/>
    </row>
    <row r="242">
      <c r="A242" s="82"/>
      <c r="B242" s="82"/>
      <c r="C242" s="83"/>
      <c r="D242" s="82"/>
      <c r="E242" s="83"/>
      <c r="F242" s="74"/>
      <c r="G242" s="74"/>
      <c r="H242" s="74"/>
      <c r="I242" s="11"/>
      <c r="J242" s="11"/>
      <c r="K242" s="11"/>
      <c r="L242" s="11"/>
      <c r="M242" s="11"/>
      <c r="N242" s="11"/>
      <c r="O242" s="11"/>
      <c r="P242" s="11"/>
      <c r="Q242" s="74"/>
    </row>
    <row r="243">
      <c r="A243" s="82"/>
      <c r="B243" s="82"/>
      <c r="C243" s="83"/>
      <c r="D243" s="82"/>
      <c r="E243" s="83"/>
      <c r="F243" s="74"/>
      <c r="G243" s="74"/>
      <c r="H243" s="74"/>
      <c r="I243" s="11"/>
      <c r="J243" s="11"/>
      <c r="K243" s="11"/>
      <c r="L243" s="11"/>
      <c r="M243" s="11"/>
      <c r="N243" s="11"/>
      <c r="O243" s="11"/>
      <c r="P243" s="11"/>
      <c r="Q243" s="74"/>
    </row>
    <row r="244">
      <c r="A244" s="82"/>
      <c r="B244" s="82"/>
      <c r="C244" s="83"/>
      <c r="D244" s="82"/>
      <c r="E244" s="83"/>
      <c r="F244" s="74"/>
      <c r="G244" s="74"/>
      <c r="H244" s="74"/>
      <c r="I244" s="11"/>
      <c r="J244" s="11"/>
      <c r="K244" s="11"/>
      <c r="L244" s="11"/>
      <c r="M244" s="11"/>
      <c r="N244" s="11"/>
      <c r="O244" s="11"/>
      <c r="P244" s="11"/>
      <c r="Q244" s="74"/>
    </row>
    <row r="245">
      <c r="A245" s="82"/>
      <c r="B245" s="82"/>
      <c r="C245" s="83"/>
      <c r="D245" s="82"/>
      <c r="E245" s="83"/>
      <c r="F245" s="74"/>
      <c r="G245" s="74"/>
      <c r="H245" s="74"/>
      <c r="I245" s="11"/>
      <c r="J245" s="11"/>
      <c r="K245" s="11"/>
      <c r="L245" s="11"/>
      <c r="M245" s="11"/>
      <c r="N245" s="11"/>
      <c r="O245" s="11"/>
      <c r="P245" s="11"/>
      <c r="Q245" s="74"/>
    </row>
    <row r="246">
      <c r="A246" s="82"/>
      <c r="B246" s="82"/>
      <c r="C246" s="83"/>
      <c r="D246" s="82"/>
      <c r="E246" s="83"/>
      <c r="F246" s="74"/>
      <c r="G246" s="74"/>
      <c r="H246" s="74"/>
      <c r="I246" s="11"/>
      <c r="J246" s="11"/>
      <c r="K246" s="11"/>
      <c r="L246" s="11"/>
      <c r="M246" s="11"/>
      <c r="N246" s="11"/>
      <c r="O246" s="11"/>
      <c r="P246" s="11"/>
      <c r="Q246" s="74"/>
    </row>
    <row r="247">
      <c r="A247" s="82"/>
      <c r="B247" s="82"/>
      <c r="C247" s="83"/>
      <c r="D247" s="82"/>
      <c r="E247" s="83"/>
      <c r="F247" s="74"/>
      <c r="G247" s="74"/>
      <c r="H247" s="74"/>
      <c r="I247" s="11"/>
      <c r="J247" s="11"/>
      <c r="K247" s="11"/>
      <c r="L247" s="11"/>
      <c r="M247" s="11"/>
      <c r="N247" s="11"/>
      <c r="O247" s="11"/>
      <c r="P247" s="11"/>
      <c r="Q247" s="74"/>
    </row>
    <row r="248">
      <c r="A248" s="82"/>
      <c r="B248" s="82"/>
      <c r="C248" s="83"/>
      <c r="D248" s="82"/>
      <c r="E248" s="83"/>
      <c r="F248" s="74"/>
      <c r="G248" s="74"/>
      <c r="H248" s="74"/>
      <c r="I248" s="11"/>
      <c r="J248" s="11"/>
      <c r="K248" s="11"/>
      <c r="L248" s="11"/>
      <c r="M248" s="11"/>
      <c r="N248" s="11"/>
      <c r="O248" s="11"/>
      <c r="P248" s="11"/>
      <c r="Q248" s="74"/>
    </row>
    <row r="249">
      <c r="A249" s="82"/>
      <c r="B249" s="82"/>
      <c r="C249" s="83"/>
      <c r="D249" s="82"/>
      <c r="E249" s="83"/>
      <c r="F249" s="74"/>
      <c r="G249" s="74"/>
      <c r="H249" s="74"/>
      <c r="I249" s="11"/>
      <c r="J249" s="11"/>
      <c r="K249" s="11"/>
      <c r="L249" s="11"/>
      <c r="M249" s="11"/>
      <c r="N249" s="11"/>
      <c r="O249" s="11"/>
      <c r="P249" s="11"/>
      <c r="Q249" s="74"/>
    </row>
    <row r="250">
      <c r="A250" s="82"/>
      <c r="B250" s="82"/>
      <c r="C250" s="83"/>
      <c r="D250" s="82"/>
      <c r="E250" s="83"/>
      <c r="F250" s="74"/>
      <c r="G250" s="74"/>
      <c r="H250" s="74"/>
      <c r="I250" s="11"/>
      <c r="J250" s="11"/>
      <c r="K250" s="11"/>
      <c r="L250" s="11"/>
      <c r="M250" s="11"/>
      <c r="N250" s="11"/>
      <c r="O250" s="11"/>
      <c r="P250" s="11"/>
      <c r="Q250" s="74"/>
    </row>
    <row r="251">
      <c r="A251" s="82"/>
      <c r="B251" s="82"/>
      <c r="C251" s="83"/>
      <c r="D251" s="82"/>
      <c r="E251" s="83"/>
      <c r="F251" s="74"/>
      <c r="G251" s="74"/>
      <c r="H251" s="74"/>
      <c r="I251" s="11"/>
      <c r="J251" s="11"/>
      <c r="K251" s="11"/>
      <c r="L251" s="11"/>
      <c r="M251" s="11"/>
      <c r="N251" s="11"/>
      <c r="O251" s="11"/>
      <c r="P251" s="11"/>
      <c r="Q251" s="74"/>
    </row>
    <row r="252">
      <c r="A252" s="82"/>
      <c r="B252" s="82"/>
      <c r="C252" s="83"/>
      <c r="D252" s="82"/>
      <c r="E252" s="83"/>
      <c r="F252" s="74"/>
      <c r="G252" s="74"/>
      <c r="H252" s="74"/>
      <c r="I252" s="11"/>
      <c r="J252" s="11"/>
      <c r="K252" s="11"/>
      <c r="L252" s="11"/>
      <c r="M252" s="11"/>
      <c r="N252" s="11"/>
      <c r="O252" s="11"/>
      <c r="P252" s="11"/>
      <c r="Q252" s="74"/>
    </row>
    <row r="253">
      <c r="A253" s="82"/>
      <c r="B253" s="82"/>
      <c r="C253" s="83"/>
      <c r="D253" s="82"/>
      <c r="E253" s="83"/>
      <c r="F253" s="74"/>
      <c r="G253" s="74"/>
      <c r="H253" s="74"/>
      <c r="I253" s="11"/>
      <c r="J253" s="11"/>
      <c r="K253" s="11"/>
      <c r="L253" s="11"/>
      <c r="M253" s="11"/>
      <c r="N253" s="11"/>
      <c r="O253" s="11"/>
      <c r="P253" s="11"/>
      <c r="Q253" s="74"/>
    </row>
    <row r="254">
      <c r="A254" s="82"/>
      <c r="B254" s="82"/>
      <c r="C254" s="83"/>
      <c r="D254" s="82"/>
      <c r="E254" s="83"/>
      <c r="F254" s="74"/>
      <c r="G254" s="74"/>
      <c r="H254" s="74"/>
      <c r="I254" s="11"/>
      <c r="J254" s="11"/>
      <c r="K254" s="11"/>
      <c r="L254" s="11"/>
      <c r="M254" s="11"/>
      <c r="N254" s="11"/>
      <c r="O254" s="11"/>
      <c r="P254" s="11"/>
      <c r="Q254" s="74"/>
    </row>
    <row r="255">
      <c r="A255" s="82"/>
      <c r="B255" s="82"/>
      <c r="C255" s="83"/>
      <c r="D255" s="82"/>
      <c r="E255" s="83"/>
      <c r="F255" s="74"/>
      <c r="G255" s="74"/>
      <c r="H255" s="74"/>
      <c r="I255" s="11"/>
      <c r="J255" s="11"/>
      <c r="K255" s="11"/>
      <c r="L255" s="11"/>
      <c r="M255" s="11"/>
      <c r="N255" s="11"/>
      <c r="O255" s="11"/>
      <c r="P255" s="11"/>
      <c r="Q255" s="74"/>
    </row>
    <row r="256">
      <c r="A256" s="82"/>
      <c r="B256" s="82"/>
      <c r="C256" s="83"/>
      <c r="D256" s="82"/>
      <c r="E256" s="83"/>
      <c r="F256" s="74"/>
      <c r="G256" s="74"/>
      <c r="H256" s="74"/>
      <c r="I256" s="11"/>
      <c r="J256" s="11"/>
      <c r="K256" s="11"/>
      <c r="L256" s="11"/>
      <c r="M256" s="11"/>
      <c r="N256" s="11"/>
      <c r="O256" s="11"/>
      <c r="P256" s="11"/>
      <c r="Q256" s="74"/>
    </row>
    <row r="257">
      <c r="A257" s="82"/>
      <c r="B257" s="82"/>
      <c r="C257" s="83"/>
      <c r="D257" s="82"/>
      <c r="E257" s="83"/>
      <c r="F257" s="74"/>
      <c r="G257" s="74"/>
      <c r="H257" s="74"/>
      <c r="I257" s="11"/>
      <c r="J257" s="11"/>
      <c r="K257" s="11"/>
      <c r="L257" s="11"/>
      <c r="M257" s="11"/>
      <c r="N257" s="11"/>
      <c r="O257" s="11"/>
      <c r="P257" s="11"/>
      <c r="Q257" s="74"/>
    </row>
    <row r="258">
      <c r="A258" s="82"/>
      <c r="B258" s="82"/>
      <c r="C258" s="83"/>
      <c r="D258" s="82"/>
      <c r="E258" s="83"/>
      <c r="F258" s="74"/>
      <c r="G258" s="74"/>
      <c r="H258" s="74"/>
      <c r="I258" s="11"/>
      <c r="J258" s="11"/>
      <c r="K258" s="11"/>
      <c r="L258" s="11"/>
      <c r="M258" s="11"/>
      <c r="N258" s="11"/>
      <c r="O258" s="11"/>
      <c r="P258" s="11"/>
      <c r="Q258" s="74"/>
    </row>
    <row r="259">
      <c r="A259" s="82"/>
      <c r="B259" s="82"/>
      <c r="C259" s="83"/>
      <c r="D259" s="82"/>
      <c r="E259" s="83"/>
      <c r="F259" s="74"/>
      <c r="G259" s="74"/>
      <c r="H259" s="74"/>
      <c r="I259" s="11"/>
      <c r="J259" s="11"/>
      <c r="K259" s="11"/>
      <c r="L259" s="11"/>
      <c r="M259" s="11"/>
      <c r="N259" s="11"/>
      <c r="O259" s="11"/>
      <c r="P259" s="11"/>
      <c r="Q259" s="74"/>
    </row>
    <row r="260">
      <c r="A260" s="82"/>
      <c r="B260" s="82"/>
      <c r="C260" s="83"/>
      <c r="D260" s="82"/>
      <c r="E260" s="83"/>
      <c r="F260" s="74"/>
      <c r="G260" s="74"/>
      <c r="H260" s="74"/>
      <c r="I260" s="11"/>
      <c r="J260" s="11"/>
      <c r="K260" s="11"/>
      <c r="L260" s="11"/>
      <c r="M260" s="11"/>
      <c r="N260" s="11"/>
      <c r="O260" s="11"/>
      <c r="P260" s="11"/>
      <c r="Q260" s="74"/>
    </row>
    <row r="261">
      <c r="A261" s="82"/>
      <c r="B261" s="82"/>
      <c r="C261" s="83"/>
      <c r="D261" s="82"/>
      <c r="E261" s="83"/>
      <c r="F261" s="74"/>
      <c r="G261" s="74"/>
      <c r="H261" s="74"/>
      <c r="I261" s="11"/>
      <c r="J261" s="11"/>
      <c r="K261" s="11"/>
      <c r="L261" s="11"/>
      <c r="M261" s="11"/>
      <c r="N261" s="11"/>
      <c r="O261" s="11"/>
      <c r="P261" s="11"/>
      <c r="Q261" s="74"/>
    </row>
    <row r="262">
      <c r="A262" s="82"/>
      <c r="B262" s="82"/>
      <c r="C262" s="83"/>
      <c r="D262" s="82"/>
      <c r="E262" s="83"/>
      <c r="F262" s="74"/>
      <c r="G262" s="74"/>
      <c r="H262" s="74"/>
      <c r="I262" s="11"/>
      <c r="J262" s="11"/>
      <c r="K262" s="11"/>
      <c r="L262" s="11"/>
      <c r="M262" s="11"/>
      <c r="N262" s="11"/>
      <c r="O262" s="11"/>
      <c r="P262" s="11"/>
      <c r="Q262" s="74"/>
    </row>
    <row r="263">
      <c r="A263" s="82"/>
      <c r="B263" s="82"/>
      <c r="C263" s="83"/>
      <c r="D263" s="82"/>
      <c r="E263" s="83"/>
      <c r="F263" s="74"/>
      <c r="G263" s="74"/>
      <c r="H263" s="74"/>
      <c r="I263" s="11"/>
      <c r="J263" s="11"/>
      <c r="K263" s="11"/>
      <c r="L263" s="11"/>
      <c r="M263" s="11"/>
      <c r="N263" s="11"/>
      <c r="O263" s="11"/>
      <c r="P263" s="11"/>
      <c r="Q263" s="74"/>
    </row>
    <row r="264">
      <c r="A264" s="82"/>
      <c r="B264" s="82"/>
      <c r="C264" s="83"/>
      <c r="D264" s="82"/>
      <c r="E264" s="83"/>
      <c r="F264" s="74"/>
      <c r="G264" s="74"/>
      <c r="H264" s="74"/>
      <c r="I264" s="11"/>
      <c r="J264" s="11"/>
      <c r="K264" s="11"/>
      <c r="L264" s="11"/>
      <c r="M264" s="11"/>
      <c r="N264" s="11"/>
      <c r="O264" s="11"/>
      <c r="P264" s="11"/>
      <c r="Q264" s="74"/>
    </row>
    <row r="265">
      <c r="A265" s="82"/>
      <c r="B265" s="82"/>
      <c r="C265" s="83"/>
      <c r="D265" s="82"/>
      <c r="E265" s="83"/>
      <c r="F265" s="74"/>
      <c r="G265" s="74"/>
      <c r="H265" s="74"/>
      <c r="I265" s="11"/>
      <c r="J265" s="11"/>
      <c r="K265" s="11"/>
      <c r="L265" s="11"/>
      <c r="M265" s="11"/>
      <c r="N265" s="11"/>
      <c r="O265" s="11"/>
      <c r="P265" s="11"/>
      <c r="Q265" s="74"/>
    </row>
    <row r="266">
      <c r="A266" s="82"/>
      <c r="B266" s="82"/>
      <c r="C266" s="83"/>
      <c r="D266" s="82"/>
      <c r="E266" s="83"/>
      <c r="F266" s="74"/>
      <c r="G266" s="74"/>
      <c r="H266" s="74"/>
      <c r="I266" s="11"/>
      <c r="J266" s="11"/>
      <c r="K266" s="11"/>
      <c r="L266" s="11"/>
      <c r="M266" s="11"/>
      <c r="N266" s="11"/>
      <c r="O266" s="11"/>
      <c r="P266" s="11"/>
      <c r="Q266" s="74"/>
    </row>
    <row r="267">
      <c r="A267" s="82"/>
      <c r="B267" s="82"/>
      <c r="C267" s="83"/>
      <c r="D267" s="82"/>
      <c r="E267" s="83"/>
      <c r="F267" s="74"/>
      <c r="G267" s="74"/>
      <c r="H267" s="74"/>
      <c r="I267" s="11"/>
      <c r="J267" s="11"/>
      <c r="K267" s="11"/>
      <c r="L267" s="11"/>
      <c r="M267" s="11"/>
      <c r="N267" s="11"/>
      <c r="O267" s="11"/>
      <c r="P267" s="11"/>
      <c r="Q267" s="74"/>
    </row>
    <row r="268">
      <c r="A268" s="82"/>
      <c r="B268" s="82"/>
      <c r="C268" s="83"/>
      <c r="D268" s="82"/>
      <c r="E268" s="83"/>
      <c r="F268" s="74"/>
      <c r="G268" s="74"/>
      <c r="H268" s="74"/>
      <c r="I268" s="11"/>
      <c r="J268" s="11"/>
      <c r="K268" s="11"/>
      <c r="L268" s="11"/>
      <c r="M268" s="11"/>
      <c r="N268" s="11"/>
      <c r="O268" s="11"/>
      <c r="P268" s="11"/>
      <c r="Q268" s="74"/>
    </row>
    <row r="269">
      <c r="A269" s="82"/>
      <c r="B269" s="82"/>
      <c r="C269" s="83"/>
      <c r="D269" s="82"/>
      <c r="E269" s="83"/>
      <c r="F269" s="74"/>
      <c r="G269" s="74"/>
      <c r="H269" s="74"/>
      <c r="I269" s="11"/>
      <c r="J269" s="11"/>
      <c r="K269" s="11"/>
      <c r="L269" s="11"/>
      <c r="M269" s="11"/>
      <c r="N269" s="11"/>
      <c r="O269" s="11"/>
      <c r="P269" s="11"/>
      <c r="Q269" s="74"/>
    </row>
    <row r="270">
      <c r="A270" s="82"/>
      <c r="B270" s="82"/>
      <c r="C270" s="83"/>
      <c r="D270" s="82"/>
      <c r="E270" s="83"/>
      <c r="F270" s="74"/>
      <c r="G270" s="74"/>
      <c r="H270" s="74"/>
      <c r="I270" s="11"/>
      <c r="J270" s="11"/>
      <c r="K270" s="11"/>
      <c r="L270" s="11"/>
      <c r="M270" s="11"/>
      <c r="N270" s="11"/>
      <c r="O270" s="11"/>
      <c r="P270" s="11"/>
      <c r="Q270" s="74"/>
    </row>
    <row r="271">
      <c r="A271" s="82"/>
      <c r="B271" s="82"/>
      <c r="C271" s="83"/>
      <c r="D271" s="82"/>
      <c r="E271" s="83"/>
      <c r="F271" s="74"/>
      <c r="G271" s="74"/>
      <c r="H271" s="74"/>
      <c r="I271" s="11"/>
      <c r="J271" s="11"/>
      <c r="K271" s="11"/>
      <c r="L271" s="11"/>
      <c r="M271" s="11"/>
      <c r="N271" s="11"/>
      <c r="O271" s="11"/>
      <c r="P271" s="11"/>
      <c r="Q271" s="74"/>
    </row>
    <row r="272">
      <c r="A272" s="82"/>
      <c r="B272" s="82"/>
      <c r="C272" s="83"/>
      <c r="D272" s="82"/>
      <c r="E272" s="83"/>
      <c r="F272" s="74"/>
      <c r="G272" s="74"/>
      <c r="H272" s="74"/>
      <c r="I272" s="11"/>
      <c r="J272" s="11"/>
      <c r="K272" s="11"/>
      <c r="L272" s="11"/>
      <c r="M272" s="11"/>
      <c r="N272" s="11"/>
      <c r="O272" s="11"/>
      <c r="P272" s="11"/>
      <c r="Q272" s="74"/>
    </row>
    <row r="273">
      <c r="A273" s="82"/>
      <c r="B273" s="82"/>
      <c r="C273" s="83"/>
      <c r="D273" s="82"/>
      <c r="E273" s="83"/>
      <c r="F273" s="74"/>
      <c r="G273" s="74"/>
      <c r="H273" s="74"/>
      <c r="I273" s="11"/>
      <c r="J273" s="11"/>
      <c r="K273" s="11"/>
      <c r="L273" s="11"/>
      <c r="M273" s="11"/>
      <c r="N273" s="11"/>
      <c r="O273" s="11"/>
      <c r="P273" s="11"/>
      <c r="Q273" s="74"/>
    </row>
    <row r="274">
      <c r="A274" s="82"/>
      <c r="B274" s="82"/>
      <c r="C274" s="83"/>
      <c r="D274" s="82"/>
      <c r="E274" s="83"/>
      <c r="F274" s="74"/>
      <c r="G274" s="74"/>
      <c r="H274" s="74"/>
      <c r="I274" s="11"/>
      <c r="J274" s="11"/>
      <c r="K274" s="11"/>
      <c r="L274" s="11"/>
      <c r="M274" s="11"/>
      <c r="N274" s="11"/>
      <c r="O274" s="11"/>
      <c r="P274" s="11"/>
      <c r="Q274" s="74"/>
    </row>
    <row r="275">
      <c r="A275" s="82"/>
      <c r="B275" s="82"/>
      <c r="C275" s="83"/>
      <c r="D275" s="82"/>
      <c r="E275" s="83"/>
      <c r="F275" s="74"/>
      <c r="G275" s="74"/>
      <c r="H275" s="74"/>
      <c r="I275" s="11"/>
      <c r="J275" s="11"/>
      <c r="K275" s="11"/>
      <c r="L275" s="11"/>
      <c r="M275" s="11"/>
      <c r="N275" s="11"/>
      <c r="O275" s="11"/>
      <c r="P275" s="11"/>
      <c r="Q275" s="74"/>
    </row>
    <row r="276">
      <c r="A276" s="82"/>
      <c r="B276" s="82"/>
      <c r="C276" s="83"/>
      <c r="D276" s="82"/>
      <c r="E276" s="83"/>
      <c r="F276" s="74"/>
      <c r="G276" s="74"/>
      <c r="H276" s="74"/>
      <c r="I276" s="11"/>
      <c r="J276" s="11"/>
      <c r="K276" s="11"/>
      <c r="L276" s="11"/>
      <c r="M276" s="11"/>
      <c r="N276" s="11"/>
      <c r="O276" s="11"/>
      <c r="P276" s="11"/>
      <c r="Q276" s="74"/>
    </row>
    <row r="277">
      <c r="A277" s="82"/>
      <c r="B277" s="82"/>
      <c r="C277" s="83"/>
      <c r="D277" s="82"/>
      <c r="E277" s="83"/>
      <c r="F277" s="74"/>
      <c r="G277" s="74"/>
      <c r="H277" s="74"/>
      <c r="I277" s="11"/>
      <c r="J277" s="11"/>
      <c r="K277" s="11"/>
      <c r="L277" s="11"/>
      <c r="M277" s="11"/>
      <c r="N277" s="11"/>
      <c r="O277" s="11"/>
      <c r="P277" s="11"/>
      <c r="Q277" s="74"/>
    </row>
    <row r="278">
      <c r="A278" s="82"/>
      <c r="B278" s="82"/>
      <c r="C278" s="83"/>
      <c r="D278" s="82"/>
      <c r="E278" s="83"/>
      <c r="F278" s="74"/>
      <c r="G278" s="74"/>
      <c r="H278" s="74"/>
      <c r="I278" s="11"/>
      <c r="J278" s="11"/>
      <c r="K278" s="11"/>
      <c r="L278" s="11"/>
      <c r="M278" s="11"/>
      <c r="N278" s="11"/>
      <c r="O278" s="11"/>
      <c r="P278" s="11"/>
      <c r="Q278" s="74"/>
    </row>
    <row r="279">
      <c r="A279" s="82"/>
      <c r="B279" s="82"/>
      <c r="C279" s="83"/>
      <c r="D279" s="82"/>
      <c r="E279" s="83"/>
      <c r="F279" s="74"/>
      <c r="G279" s="74"/>
      <c r="H279" s="74"/>
      <c r="I279" s="11"/>
      <c r="J279" s="11"/>
      <c r="K279" s="11"/>
      <c r="L279" s="11"/>
      <c r="M279" s="11"/>
      <c r="N279" s="11"/>
      <c r="O279" s="11"/>
      <c r="P279" s="11"/>
      <c r="Q279" s="74"/>
    </row>
    <row r="280">
      <c r="A280" s="82"/>
      <c r="B280" s="82"/>
      <c r="C280" s="83"/>
      <c r="D280" s="82"/>
      <c r="E280" s="83"/>
      <c r="F280" s="74"/>
      <c r="G280" s="74"/>
      <c r="H280" s="74"/>
      <c r="I280" s="11"/>
      <c r="J280" s="11"/>
      <c r="K280" s="11"/>
      <c r="L280" s="11"/>
      <c r="M280" s="11"/>
      <c r="N280" s="11"/>
      <c r="O280" s="11"/>
      <c r="P280" s="11"/>
      <c r="Q280" s="74"/>
    </row>
    <row r="281">
      <c r="A281" s="82"/>
      <c r="B281" s="82"/>
      <c r="C281" s="83"/>
      <c r="D281" s="82"/>
      <c r="E281" s="83"/>
      <c r="F281" s="74"/>
      <c r="G281" s="74"/>
      <c r="H281" s="74"/>
      <c r="I281" s="11"/>
      <c r="J281" s="11"/>
      <c r="K281" s="11"/>
      <c r="L281" s="11"/>
      <c r="M281" s="11"/>
      <c r="N281" s="11"/>
      <c r="O281" s="11"/>
      <c r="P281" s="11"/>
      <c r="Q281" s="74"/>
    </row>
    <row r="282">
      <c r="A282" s="82"/>
      <c r="B282" s="82"/>
      <c r="C282" s="83"/>
      <c r="D282" s="82"/>
      <c r="E282" s="83"/>
      <c r="F282" s="74"/>
      <c r="G282" s="74"/>
      <c r="H282" s="74"/>
      <c r="I282" s="11"/>
      <c r="J282" s="11"/>
      <c r="K282" s="11"/>
      <c r="L282" s="11"/>
      <c r="M282" s="11"/>
      <c r="N282" s="11"/>
      <c r="O282" s="11"/>
      <c r="P282" s="11"/>
      <c r="Q282" s="74"/>
    </row>
    <row r="283">
      <c r="A283" s="82"/>
      <c r="B283" s="82"/>
      <c r="C283" s="83"/>
      <c r="D283" s="82"/>
      <c r="E283" s="83"/>
      <c r="F283" s="74"/>
      <c r="G283" s="74"/>
      <c r="H283" s="74"/>
      <c r="I283" s="11"/>
      <c r="J283" s="11"/>
      <c r="K283" s="11"/>
      <c r="L283" s="11"/>
      <c r="M283" s="11"/>
      <c r="N283" s="11"/>
      <c r="O283" s="11"/>
      <c r="P283" s="11"/>
      <c r="Q283" s="74"/>
    </row>
    <row r="284">
      <c r="A284" s="82"/>
      <c r="B284" s="82"/>
      <c r="C284" s="83"/>
      <c r="D284" s="82"/>
      <c r="E284" s="83"/>
      <c r="F284" s="74"/>
      <c r="G284" s="74"/>
      <c r="H284" s="74"/>
      <c r="I284" s="11"/>
      <c r="J284" s="11"/>
      <c r="K284" s="11"/>
      <c r="L284" s="11"/>
      <c r="M284" s="11"/>
      <c r="N284" s="11"/>
      <c r="O284" s="11"/>
      <c r="P284" s="11"/>
      <c r="Q284" s="74"/>
    </row>
    <row r="285">
      <c r="A285" s="82"/>
      <c r="B285" s="82"/>
      <c r="C285" s="83"/>
      <c r="D285" s="82"/>
      <c r="E285" s="83"/>
      <c r="F285" s="74"/>
      <c r="G285" s="74"/>
      <c r="H285" s="74"/>
      <c r="I285" s="11"/>
      <c r="J285" s="11"/>
      <c r="K285" s="11"/>
      <c r="L285" s="11"/>
      <c r="M285" s="11"/>
      <c r="N285" s="11"/>
      <c r="O285" s="11"/>
      <c r="P285" s="11"/>
      <c r="Q285" s="74"/>
    </row>
    <row r="286">
      <c r="A286" s="82"/>
      <c r="B286" s="82"/>
      <c r="C286" s="83"/>
      <c r="D286" s="82"/>
      <c r="E286" s="83"/>
      <c r="F286" s="74"/>
      <c r="G286" s="74"/>
      <c r="H286" s="74"/>
      <c r="I286" s="11"/>
      <c r="J286" s="11"/>
      <c r="K286" s="11"/>
      <c r="L286" s="11"/>
      <c r="M286" s="11"/>
      <c r="N286" s="11"/>
      <c r="O286" s="11"/>
      <c r="P286" s="11"/>
      <c r="Q286" s="74"/>
    </row>
    <row r="287">
      <c r="A287" s="82"/>
      <c r="B287" s="82"/>
      <c r="C287" s="83"/>
      <c r="D287" s="82"/>
      <c r="E287" s="83"/>
      <c r="F287" s="74"/>
      <c r="G287" s="74"/>
      <c r="H287" s="74"/>
      <c r="I287" s="11"/>
      <c r="J287" s="11"/>
      <c r="K287" s="11"/>
      <c r="L287" s="11"/>
      <c r="M287" s="11"/>
      <c r="N287" s="11"/>
      <c r="O287" s="11"/>
      <c r="P287" s="11"/>
      <c r="Q287" s="74"/>
    </row>
    <row r="288">
      <c r="A288" s="82"/>
      <c r="B288" s="82"/>
      <c r="C288" s="83"/>
      <c r="D288" s="82"/>
      <c r="E288" s="83"/>
      <c r="F288" s="74"/>
      <c r="G288" s="74"/>
      <c r="H288" s="74"/>
      <c r="I288" s="11"/>
      <c r="J288" s="11"/>
      <c r="K288" s="11"/>
      <c r="L288" s="11"/>
      <c r="M288" s="11"/>
      <c r="N288" s="11"/>
      <c r="O288" s="11"/>
      <c r="P288" s="11"/>
      <c r="Q288" s="74"/>
    </row>
    <row r="289">
      <c r="A289" s="82"/>
      <c r="B289" s="82"/>
      <c r="C289" s="83"/>
      <c r="D289" s="82"/>
      <c r="E289" s="83"/>
      <c r="F289" s="74"/>
      <c r="G289" s="74"/>
      <c r="H289" s="74"/>
      <c r="I289" s="11"/>
      <c r="J289" s="11"/>
      <c r="K289" s="11"/>
      <c r="L289" s="11"/>
      <c r="M289" s="11"/>
      <c r="N289" s="11"/>
      <c r="O289" s="11"/>
      <c r="P289" s="11"/>
      <c r="Q289" s="74"/>
    </row>
    <row r="290">
      <c r="A290" s="82"/>
      <c r="B290" s="82"/>
      <c r="C290" s="83"/>
      <c r="D290" s="82"/>
      <c r="E290" s="83"/>
      <c r="F290" s="74"/>
      <c r="G290" s="74"/>
      <c r="H290" s="74"/>
      <c r="I290" s="11"/>
      <c r="J290" s="11"/>
      <c r="K290" s="11"/>
      <c r="L290" s="11"/>
      <c r="M290" s="11"/>
      <c r="N290" s="11"/>
      <c r="O290" s="11"/>
      <c r="P290" s="11"/>
      <c r="Q290" s="74"/>
    </row>
    <row r="291">
      <c r="A291" s="82"/>
      <c r="B291" s="82"/>
      <c r="C291" s="83"/>
      <c r="D291" s="82"/>
      <c r="E291" s="83"/>
      <c r="F291" s="74"/>
      <c r="G291" s="74"/>
      <c r="H291" s="74"/>
      <c r="I291" s="11"/>
      <c r="J291" s="11"/>
      <c r="K291" s="11"/>
      <c r="L291" s="11"/>
      <c r="M291" s="11"/>
      <c r="N291" s="11"/>
      <c r="O291" s="11"/>
      <c r="P291" s="11"/>
      <c r="Q291" s="74"/>
    </row>
    <row r="292">
      <c r="A292" s="82"/>
      <c r="B292" s="82"/>
      <c r="C292" s="83"/>
      <c r="D292" s="82"/>
      <c r="E292" s="83"/>
      <c r="F292" s="74"/>
      <c r="G292" s="74"/>
      <c r="H292" s="74"/>
      <c r="I292" s="11"/>
      <c r="J292" s="11"/>
      <c r="K292" s="11"/>
      <c r="L292" s="11"/>
      <c r="M292" s="11"/>
      <c r="N292" s="11"/>
      <c r="O292" s="11"/>
      <c r="P292" s="11"/>
      <c r="Q292" s="74"/>
    </row>
    <row r="293">
      <c r="A293" s="82"/>
      <c r="B293" s="82"/>
      <c r="C293" s="83"/>
      <c r="D293" s="82"/>
      <c r="E293" s="83"/>
      <c r="F293" s="74"/>
      <c r="G293" s="74"/>
      <c r="H293" s="74"/>
      <c r="I293" s="11"/>
      <c r="J293" s="11"/>
      <c r="K293" s="11"/>
      <c r="L293" s="11"/>
      <c r="M293" s="11"/>
      <c r="N293" s="11"/>
      <c r="O293" s="11"/>
      <c r="P293" s="11"/>
      <c r="Q293" s="74"/>
    </row>
    <row r="294">
      <c r="A294" s="82"/>
      <c r="B294" s="82"/>
      <c r="C294" s="83"/>
      <c r="D294" s="82"/>
      <c r="E294" s="83"/>
      <c r="F294" s="74"/>
      <c r="G294" s="74"/>
      <c r="H294" s="74"/>
      <c r="I294" s="11"/>
      <c r="J294" s="11"/>
      <c r="K294" s="11"/>
      <c r="L294" s="11"/>
      <c r="M294" s="11"/>
      <c r="N294" s="11"/>
      <c r="O294" s="11"/>
      <c r="P294" s="11"/>
      <c r="Q294" s="74"/>
    </row>
    <row r="295">
      <c r="A295" s="82"/>
      <c r="B295" s="82"/>
      <c r="C295" s="83"/>
      <c r="D295" s="82"/>
      <c r="E295" s="83"/>
      <c r="F295" s="74"/>
      <c r="G295" s="74"/>
      <c r="H295" s="74"/>
      <c r="I295" s="11"/>
      <c r="J295" s="11"/>
      <c r="K295" s="11"/>
      <c r="L295" s="11"/>
      <c r="M295" s="11"/>
      <c r="N295" s="11"/>
      <c r="O295" s="11"/>
      <c r="P295" s="11"/>
      <c r="Q295" s="74"/>
    </row>
    <row r="296">
      <c r="A296" s="82"/>
      <c r="B296" s="82"/>
      <c r="C296" s="83"/>
      <c r="D296" s="82"/>
      <c r="E296" s="83"/>
      <c r="F296" s="74"/>
      <c r="G296" s="74"/>
      <c r="H296" s="74"/>
      <c r="I296" s="11"/>
      <c r="J296" s="11"/>
      <c r="K296" s="11"/>
      <c r="L296" s="11"/>
      <c r="M296" s="11"/>
      <c r="N296" s="11"/>
      <c r="O296" s="11"/>
      <c r="P296" s="11"/>
      <c r="Q296" s="74"/>
    </row>
    <row r="297">
      <c r="A297" s="82"/>
      <c r="B297" s="82"/>
      <c r="C297" s="83"/>
      <c r="D297" s="82"/>
      <c r="E297" s="83"/>
      <c r="F297" s="74"/>
      <c r="G297" s="74"/>
      <c r="H297" s="74"/>
      <c r="I297" s="11"/>
      <c r="J297" s="11"/>
      <c r="K297" s="11"/>
      <c r="L297" s="11"/>
      <c r="M297" s="11"/>
      <c r="N297" s="11"/>
      <c r="O297" s="11"/>
      <c r="P297" s="11"/>
      <c r="Q297" s="74"/>
    </row>
    <row r="298">
      <c r="A298" s="82"/>
      <c r="B298" s="82"/>
      <c r="C298" s="83"/>
      <c r="D298" s="82"/>
      <c r="E298" s="83"/>
      <c r="F298" s="74"/>
      <c r="G298" s="74"/>
      <c r="H298" s="74"/>
      <c r="I298" s="11"/>
      <c r="J298" s="11"/>
      <c r="K298" s="11"/>
      <c r="L298" s="11"/>
      <c r="M298" s="11"/>
      <c r="N298" s="11"/>
      <c r="O298" s="11"/>
      <c r="P298" s="11"/>
      <c r="Q298" s="74"/>
    </row>
    <row r="299">
      <c r="A299" s="82"/>
      <c r="B299" s="82"/>
      <c r="C299" s="83"/>
      <c r="D299" s="82"/>
      <c r="E299" s="83"/>
      <c r="F299" s="74"/>
      <c r="G299" s="74"/>
      <c r="H299" s="74"/>
      <c r="I299" s="11"/>
      <c r="J299" s="11"/>
      <c r="K299" s="11"/>
      <c r="L299" s="11"/>
      <c r="M299" s="11"/>
      <c r="N299" s="11"/>
      <c r="O299" s="11"/>
      <c r="P299" s="11"/>
      <c r="Q299" s="74"/>
    </row>
    <row r="300">
      <c r="A300" s="82"/>
      <c r="B300" s="82"/>
      <c r="C300" s="83"/>
      <c r="D300" s="82"/>
      <c r="E300" s="83"/>
      <c r="F300" s="74"/>
      <c r="G300" s="74"/>
      <c r="H300" s="74"/>
      <c r="I300" s="11"/>
      <c r="J300" s="11"/>
      <c r="K300" s="11"/>
      <c r="L300" s="11"/>
      <c r="M300" s="11"/>
      <c r="N300" s="11"/>
      <c r="O300" s="11"/>
      <c r="P300" s="11"/>
      <c r="Q300" s="74"/>
    </row>
    <row r="301">
      <c r="A301" s="82"/>
      <c r="B301" s="82"/>
      <c r="C301" s="83"/>
      <c r="D301" s="82"/>
      <c r="E301" s="83"/>
      <c r="F301" s="74"/>
      <c r="G301" s="74"/>
      <c r="H301" s="74"/>
      <c r="I301" s="11"/>
      <c r="J301" s="11"/>
      <c r="K301" s="11"/>
      <c r="L301" s="11"/>
      <c r="M301" s="11"/>
      <c r="N301" s="11"/>
      <c r="O301" s="11"/>
      <c r="P301" s="11"/>
      <c r="Q301" s="74"/>
    </row>
    <row r="302">
      <c r="A302" s="82"/>
      <c r="B302" s="82"/>
      <c r="C302" s="83"/>
      <c r="D302" s="82"/>
      <c r="E302" s="83"/>
      <c r="F302" s="74"/>
      <c r="G302" s="74"/>
      <c r="H302" s="74"/>
      <c r="I302" s="11"/>
      <c r="J302" s="11"/>
      <c r="K302" s="11"/>
      <c r="L302" s="11"/>
      <c r="M302" s="11"/>
      <c r="N302" s="11"/>
      <c r="O302" s="11"/>
      <c r="P302" s="11"/>
      <c r="Q302" s="74"/>
    </row>
    <row r="303">
      <c r="A303" s="82"/>
      <c r="B303" s="82"/>
      <c r="C303" s="83"/>
      <c r="D303" s="82"/>
      <c r="E303" s="83"/>
      <c r="F303" s="74"/>
      <c r="G303" s="74"/>
      <c r="H303" s="74"/>
      <c r="I303" s="11"/>
      <c r="J303" s="11"/>
      <c r="K303" s="11"/>
      <c r="L303" s="11"/>
      <c r="M303" s="11"/>
      <c r="N303" s="11"/>
      <c r="O303" s="11"/>
      <c r="P303" s="11"/>
      <c r="Q303" s="74"/>
    </row>
    <row r="304">
      <c r="A304" s="82"/>
      <c r="B304" s="82"/>
      <c r="C304" s="83"/>
      <c r="D304" s="82"/>
      <c r="E304" s="83"/>
      <c r="F304" s="74"/>
      <c r="G304" s="74"/>
      <c r="H304" s="74"/>
      <c r="I304" s="11"/>
      <c r="J304" s="11"/>
      <c r="K304" s="11"/>
      <c r="L304" s="11"/>
      <c r="M304" s="11"/>
      <c r="N304" s="11"/>
      <c r="O304" s="11"/>
      <c r="P304" s="11"/>
      <c r="Q304" s="74"/>
    </row>
    <row r="305">
      <c r="A305" s="82"/>
      <c r="B305" s="82"/>
      <c r="C305" s="83"/>
      <c r="D305" s="82"/>
      <c r="E305" s="83"/>
      <c r="F305" s="74"/>
      <c r="G305" s="74"/>
      <c r="H305" s="74"/>
      <c r="I305" s="11"/>
      <c r="J305" s="11"/>
      <c r="K305" s="11"/>
      <c r="L305" s="11"/>
      <c r="M305" s="11"/>
      <c r="N305" s="11"/>
      <c r="O305" s="11"/>
      <c r="P305" s="11"/>
      <c r="Q305" s="74"/>
    </row>
    <row r="306">
      <c r="A306" s="82"/>
      <c r="B306" s="82"/>
      <c r="C306" s="83"/>
      <c r="D306" s="82"/>
      <c r="E306" s="83"/>
      <c r="F306" s="74"/>
      <c r="G306" s="74"/>
      <c r="H306" s="74"/>
      <c r="I306" s="11"/>
      <c r="J306" s="11"/>
      <c r="K306" s="11"/>
      <c r="L306" s="11"/>
      <c r="M306" s="11"/>
      <c r="N306" s="11"/>
      <c r="O306" s="11"/>
      <c r="P306" s="11"/>
      <c r="Q306" s="74"/>
    </row>
    <row r="307">
      <c r="A307" s="82"/>
      <c r="B307" s="82"/>
      <c r="C307" s="83"/>
      <c r="D307" s="82"/>
      <c r="E307" s="83"/>
      <c r="F307" s="74"/>
      <c r="G307" s="74"/>
      <c r="H307" s="74"/>
      <c r="I307" s="11"/>
      <c r="J307" s="11"/>
      <c r="K307" s="11"/>
      <c r="L307" s="11"/>
      <c r="M307" s="11"/>
      <c r="N307" s="11"/>
      <c r="O307" s="11"/>
      <c r="P307" s="11"/>
      <c r="Q307" s="74"/>
    </row>
    <row r="308">
      <c r="A308" s="82"/>
      <c r="B308" s="82"/>
      <c r="C308" s="83"/>
      <c r="D308" s="82"/>
      <c r="E308" s="83"/>
      <c r="F308" s="74"/>
      <c r="G308" s="74"/>
      <c r="H308" s="74"/>
      <c r="I308" s="11"/>
      <c r="J308" s="11"/>
      <c r="K308" s="11"/>
      <c r="L308" s="11"/>
      <c r="M308" s="11"/>
      <c r="N308" s="11"/>
      <c r="O308" s="11"/>
      <c r="P308" s="11"/>
      <c r="Q308" s="74"/>
    </row>
    <row r="309">
      <c r="A309" s="82"/>
      <c r="B309" s="82"/>
      <c r="C309" s="83"/>
      <c r="D309" s="82"/>
      <c r="E309" s="83"/>
      <c r="F309" s="74"/>
      <c r="G309" s="74"/>
      <c r="H309" s="74"/>
      <c r="I309" s="11"/>
      <c r="J309" s="11"/>
      <c r="K309" s="11"/>
      <c r="L309" s="11"/>
      <c r="M309" s="11"/>
      <c r="N309" s="11"/>
      <c r="O309" s="11"/>
      <c r="P309" s="11"/>
      <c r="Q309" s="74"/>
    </row>
    <row r="310">
      <c r="A310" s="82"/>
      <c r="B310" s="82"/>
      <c r="C310" s="83"/>
      <c r="D310" s="82"/>
      <c r="E310" s="83"/>
      <c r="F310" s="74"/>
      <c r="G310" s="74"/>
      <c r="H310" s="74"/>
      <c r="I310" s="11"/>
      <c r="J310" s="11"/>
      <c r="K310" s="11"/>
      <c r="L310" s="11"/>
      <c r="M310" s="11"/>
      <c r="N310" s="11"/>
      <c r="O310" s="11"/>
      <c r="P310" s="11"/>
      <c r="Q310" s="74"/>
    </row>
    <row r="311">
      <c r="A311" s="82"/>
      <c r="B311" s="82"/>
      <c r="C311" s="83"/>
      <c r="D311" s="82"/>
      <c r="E311" s="83"/>
      <c r="F311" s="74"/>
      <c r="G311" s="74"/>
      <c r="H311" s="74"/>
      <c r="I311" s="11"/>
      <c r="J311" s="11"/>
      <c r="K311" s="11"/>
      <c r="L311" s="11"/>
      <c r="M311" s="11"/>
      <c r="N311" s="11"/>
      <c r="O311" s="11"/>
      <c r="P311" s="11"/>
      <c r="Q311" s="74"/>
    </row>
    <row r="312">
      <c r="A312" s="82"/>
      <c r="B312" s="82"/>
      <c r="C312" s="83"/>
      <c r="D312" s="82"/>
      <c r="E312" s="83"/>
      <c r="F312" s="74"/>
      <c r="G312" s="74"/>
      <c r="H312" s="74"/>
      <c r="I312" s="11"/>
      <c r="J312" s="11"/>
      <c r="K312" s="11"/>
      <c r="L312" s="11"/>
      <c r="M312" s="11"/>
      <c r="N312" s="11"/>
      <c r="O312" s="11"/>
      <c r="P312" s="11"/>
      <c r="Q312" s="74"/>
    </row>
    <row r="313">
      <c r="A313" s="82"/>
      <c r="B313" s="82"/>
      <c r="C313" s="83"/>
      <c r="D313" s="82"/>
      <c r="E313" s="83"/>
      <c r="F313" s="74"/>
      <c r="G313" s="74"/>
      <c r="H313" s="74"/>
      <c r="I313" s="11"/>
      <c r="J313" s="11"/>
      <c r="K313" s="11"/>
      <c r="L313" s="11"/>
      <c r="M313" s="11"/>
      <c r="N313" s="11"/>
      <c r="O313" s="11"/>
      <c r="P313" s="11"/>
      <c r="Q313" s="74"/>
    </row>
    <row r="314">
      <c r="A314" s="82"/>
      <c r="B314" s="82"/>
      <c r="C314" s="83"/>
      <c r="D314" s="82"/>
      <c r="E314" s="83"/>
      <c r="F314" s="74"/>
      <c r="G314" s="74"/>
      <c r="H314" s="74"/>
      <c r="I314" s="11"/>
      <c r="J314" s="11"/>
      <c r="K314" s="11"/>
      <c r="L314" s="11"/>
      <c r="M314" s="11"/>
      <c r="N314" s="11"/>
      <c r="O314" s="11"/>
      <c r="P314" s="11"/>
      <c r="Q314" s="74"/>
    </row>
    <row r="315">
      <c r="A315" s="82"/>
      <c r="B315" s="82"/>
      <c r="C315" s="83"/>
      <c r="D315" s="82"/>
      <c r="E315" s="83"/>
      <c r="F315" s="74"/>
      <c r="G315" s="74"/>
      <c r="H315" s="74"/>
      <c r="I315" s="11"/>
      <c r="J315" s="11"/>
      <c r="K315" s="11"/>
      <c r="L315" s="11"/>
      <c r="M315" s="11"/>
      <c r="N315" s="11"/>
      <c r="O315" s="11"/>
      <c r="P315" s="11"/>
      <c r="Q315" s="74"/>
    </row>
    <row r="316">
      <c r="A316" s="82"/>
      <c r="B316" s="82"/>
      <c r="C316" s="83"/>
      <c r="D316" s="82"/>
      <c r="E316" s="83"/>
      <c r="F316" s="74"/>
      <c r="G316" s="74"/>
      <c r="H316" s="74"/>
      <c r="I316" s="11"/>
      <c r="J316" s="11"/>
      <c r="K316" s="11"/>
      <c r="L316" s="11"/>
      <c r="M316" s="11"/>
      <c r="N316" s="11"/>
      <c r="O316" s="11"/>
      <c r="P316" s="11"/>
      <c r="Q316" s="74"/>
    </row>
    <row r="317">
      <c r="A317" s="82"/>
      <c r="B317" s="82"/>
      <c r="C317" s="83"/>
      <c r="D317" s="82"/>
      <c r="E317" s="83"/>
      <c r="F317" s="74"/>
      <c r="G317" s="74"/>
      <c r="H317" s="74"/>
      <c r="I317" s="11"/>
      <c r="J317" s="11"/>
      <c r="K317" s="11"/>
      <c r="L317" s="11"/>
      <c r="M317" s="11"/>
      <c r="N317" s="11"/>
      <c r="O317" s="11"/>
      <c r="P317" s="11"/>
      <c r="Q317" s="74"/>
    </row>
    <row r="318">
      <c r="A318" s="82"/>
      <c r="B318" s="82"/>
      <c r="C318" s="83"/>
      <c r="D318" s="82"/>
      <c r="E318" s="83"/>
      <c r="F318" s="74"/>
      <c r="G318" s="74"/>
      <c r="H318" s="74"/>
      <c r="I318" s="11"/>
      <c r="J318" s="11"/>
      <c r="K318" s="11"/>
      <c r="L318" s="11"/>
      <c r="M318" s="11"/>
      <c r="N318" s="11"/>
      <c r="O318" s="11"/>
      <c r="P318" s="11"/>
      <c r="Q318" s="74"/>
    </row>
    <row r="319">
      <c r="A319" s="82"/>
      <c r="B319" s="82"/>
      <c r="C319" s="83"/>
      <c r="D319" s="82"/>
      <c r="E319" s="83"/>
      <c r="F319" s="74"/>
      <c r="G319" s="74"/>
      <c r="H319" s="74"/>
      <c r="I319" s="11"/>
      <c r="J319" s="11"/>
      <c r="K319" s="11"/>
      <c r="L319" s="11"/>
      <c r="M319" s="11"/>
      <c r="N319" s="11"/>
      <c r="O319" s="11"/>
      <c r="P319" s="11"/>
      <c r="Q319" s="74"/>
    </row>
    <row r="320">
      <c r="A320" s="82"/>
      <c r="B320" s="82"/>
      <c r="C320" s="83"/>
      <c r="D320" s="82"/>
      <c r="E320" s="83"/>
      <c r="F320" s="74"/>
      <c r="G320" s="74"/>
      <c r="H320" s="74"/>
      <c r="I320" s="11"/>
      <c r="J320" s="11"/>
      <c r="K320" s="11"/>
      <c r="L320" s="11"/>
      <c r="M320" s="11"/>
      <c r="N320" s="11"/>
      <c r="O320" s="11"/>
      <c r="P320" s="11"/>
      <c r="Q320" s="74"/>
    </row>
    <row r="321">
      <c r="A321" s="82"/>
      <c r="B321" s="82"/>
      <c r="C321" s="83"/>
      <c r="D321" s="82"/>
      <c r="E321" s="83"/>
      <c r="F321" s="74"/>
      <c r="G321" s="74"/>
      <c r="H321" s="74"/>
      <c r="I321" s="11"/>
      <c r="J321" s="11"/>
      <c r="K321" s="11"/>
      <c r="L321" s="11"/>
      <c r="M321" s="11"/>
      <c r="N321" s="11"/>
      <c r="O321" s="11"/>
      <c r="P321" s="11"/>
      <c r="Q321" s="74"/>
    </row>
    <row r="322">
      <c r="A322" s="82"/>
      <c r="B322" s="82"/>
      <c r="C322" s="83"/>
      <c r="D322" s="82"/>
      <c r="E322" s="83"/>
      <c r="F322" s="74"/>
      <c r="G322" s="74"/>
      <c r="H322" s="74"/>
      <c r="I322" s="11"/>
      <c r="J322" s="11"/>
      <c r="K322" s="11"/>
      <c r="L322" s="11"/>
      <c r="M322" s="11"/>
      <c r="N322" s="11"/>
      <c r="O322" s="11"/>
      <c r="P322" s="11"/>
      <c r="Q322" s="74"/>
    </row>
    <row r="323">
      <c r="A323" s="82"/>
      <c r="B323" s="82"/>
      <c r="C323" s="83"/>
      <c r="D323" s="82"/>
      <c r="E323" s="83"/>
      <c r="F323" s="74"/>
      <c r="G323" s="74"/>
      <c r="H323" s="74"/>
      <c r="I323" s="11"/>
      <c r="J323" s="11"/>
      <c r="K323" s="11"/>
      <c r="L323" s="11"/>
      <c r="M323" s="11"/>
      <c r="N323" s="11"/>
      <c r="O323" s="11"/>
      <c r="P323" s="11"/>
      <c r="Q323" s="74"/>
    </row>
    <row r="324">
      <c r="A324" s="82"/>
      <c r="B324" s="82"/>
      <c r="C324" s="83"/>
      <c r="D324" s="82"/>
      <c r="E324" s="83"/>
      <c r="F324" s="74"/>
      <c r="G324" s="74"/>
      <c r="H324" s="74"/>
      <c r="I324" s="11"/>
      <c r="J324" s="11"/>
      <c r="K324" s="11"/>
      <c r="L324" s="11"/>
      <c r="M324" s="11"/>
      <c r="N324" s="11"/>
      <c r="O324" s="11"/>
      <c r="P324" s="11"/>
      <c r="Q324" s="74"/>
    </row>
    <row r="325">
      <c r="A325" s="82"/>
      <c r="B325" s="82"/>
      <c r="C325" s="83"/>
      <c r="D325" s="82"/>
      <c r="E325" s="83"/>
      <c r="F325" s="74"/>
      <c r="G325" s="74"/>
      <c r="H325" s="74"/>
      <c r="I325" s="11"/>
      <c r="J325" s="11"/>
      <c r="K325" s="11"/>
      <c r="L325" s="11"/>
      <c r="M325" s="11"/>
      <c r="N325" s="11"/>
      <c r="O325" s="11"/>
      <c r="P325" s="11"/>
      <c r="Q325" s="74"/>
    </row>
    <row r="326">
      <c r="A326" s="82"/>
      <c r="B326" s="82"/>
      <c r="C326" s="83"/>
      <c r="D326" s="82"/>
      <c r="E326" s="83"/>
      <c r="F326" s="74"/>
      <c r="G326" s="74"/>
      <c r="H326" s="74"/>
      <c r="I326" s="11"/>
      <c r="J326" s="11"/>
      <c r="K326" s="11"/>
      <c r="L326" s="11"/>
      <c r="M326" s="11"/>
      <c r="N326" s="11"/>
      <c r="O326" s="11"/>
      <c r="P326" s="11"/>
      <c r="Q326" s="74"/>
    </row>
    <row r="327">
      <c r="A327" s="82"/>
      <c r="B327" s="82"/>
      <c r="C327" s="83"/>
      <c r="D327" s="82"/>
      <c r="E327" s="83"/>
      <c r="F327" s="74"/>
      <c r="G327" s="74"/>
      <c r="H327" s="74"/>
      <c r="I327" s="11"/>
      <c r="J327" s="11"/>
      <c r="K327" s="11"/>
      <c r="L327" s="11"/>
      <c r="M327" s="11"/>
      <c r="N327" s="11"/>
      <c r="O327" s="11"/>
      <c r="P327" s="11"/>
      <c r="Q327" s="74"/>
    </row>
    <row r="328">
      <c r="A328" s="82"/>
      <c r="B328" s="82"/>
      <c r="C328" s="83"/>
      <c r="D328" s="82"/>
      <c r="E328" s="83"/>
      <c r="F328" s="74"/>
      <c r="G328" s="74"/>
      <c r="H328" s="74"/>
      <c r="I328" s="11"/>
      <c r="J328" s="11"/>
      <c r="K328" s="11"/>
      <c r="L328" s="11"/>
      <c r="M328" s="11"/>
      <c r="N328" s="11"/>
      <c r="O328" s="11"/>
      <c r="P328" s="11"/>
      <c r="Q328" s="74"/>
    </row>
    <row r="329">
      <c r="A329" s="82"/>
      <c r="B329" s="82"/>
      <c r="C329" s="83"/>
      <c r="D329" s="82"/>
      <c r="E329" s="83"/>
      <c r="F329" s="74"/>
      <c r="G329" s="74"/>
      <c r="H329" s="74"/>
      <c r="I329" s="11"/>
      <c r="J329" s="11"/>
      <c r="K329" s="11"/>
      <c r="L329" s="11"/>
      <c r="M329" s="11"/>
      <c r="N329" s="11"/>
      <c r="O329" s="11"/>
      <c r="P329" s="11"/>
      <c r="Q329" s="74"/>
    </row>
    <row r="330">
      <c r="A330" s="82"/>
      <c r="B330" s="82"/>
      <c r="C330" s="83"/>
      <c r="D330" s="82"/>
      <c r="E330" s="83"/>
      <c r="F330" s="74"/>
      <c r="G330" s="74"/>
      <c r="H330" s="74"/>
      <c r="I330" s="11"/>
      <c r="J330" s="11"/>
      <c r="K330" s="11"/>
      <c r="L330" s="11"/>
      <c r="M330" s="11"/>
      <c r="N330" s="11"/>
      <c r="O330" s="11"/>
      <c r="P330" s="11"/>
      <c r="Q330" s="74"/>
    </row>
    <row r="331">
      <c r="A331" s="82"/>
      <c r="B331" s="82"/>
      <c r="C331" s="83"/>
      <c r="D331" s="82"/>
      <c r="E331" s="83"/>
      <c r="F331" s="74"/>
      <c r="G331" s="74"/>
      <c r="H331" s="74"/>
      <c r="I331" s="11"/>
      <c r="J331" s="11"/>
      <c r="K331" s="11"/>
      <c r="L331" s="11"/>
      <c r="M331" s="11"/>
      <c r="N331" s="11"/>
      <c r="O331" s="11"/>
      <c r="P331" s="11"/>
      <c r="Q331" s="74"/>
    </row>
    <row r="332">
      <c r="A332" s="82"/>
      <c r="B332" s="82"/>
      <c r="C332" s="83"/>
      <c r="D332" s="82"/>
      <c r="E332" s="83"/>
      <c r="F332" s="74"/>
      <c r="G332" s="74"/>
      <c r="H332" s="74"/>
      <c r="I332" s="11"/>
      <c r="J332" s="11"/>
      <c r="K332" s="11"/>
      <c r="L332" s="11"/>
      <c r="M332" s="11"/>
      <c r="N332" s="11"/>
      <c r="O332" s="11"/>
      <c r="P332" s="11"/>
      <c r="Q332" s="74"/>
    </row>
    <row r="333">
      <c r="A333" s="82"/>
      <c r="B333" s="82"/>
      <c r="C333" s="83"/>
      <c r="D333" s="82"/>
      <c r="E333" s="83"/>
      <c r="F333" s="74"/>
      <c r="G333" s="74"/>
      <c r="H333" s="74"/>
      <c r="I333" s="11"/>
      <c r="J333" s="11"/>
      <c r="K333" s="11"/>
      <c r="L333" s="11"/>
      <c r="M333" s="11"/>
      <c r="N333" s="11"/>
      <c r="O333" s="11"/>
      <c r="P333" s="11"/>
      <c r="Q333" s="74"/>
    </row>
    <row r="334">
      <c r="A334" s="82"/>
      <c r="B334" s="82"/>
      <c r="C334" s="83"/>
      <c r="D334" s="82"/>
      <c r="E334" s="83"/>
      <c r="F334" s="74"/>
      <c r="G334" s="74"/>
      <c r="H334" s="74"/>
      <c r="I334" s="11"/>
      <c r="J334" s="11"/>
      <c r="K334" s="11"/>
      <c r="L334" s="11"/>
      <c r="M334" s="11"/>
      <c r="N334" s="11"/>
      <c r="O334" s="11"/>
      <c r="P334" s="11"/>
      <c r="Q334" s="74"/>
    </row>
    <row r="335">
      <c r="A335" s="82"/>
      <c r="B335" s="82"/>
      <c r="C335" s="83"/>
      <c r="D335" s="82"/>
      <c r="E335" s="83"/>
      <c r="F335" s="74"/>
      <c r="G335" s="74"/>
      <c r="H335" s="74"/>
      <c r="I335" s="11"/>
      <c r="J335" s="11"/>
      <c r="K335" s="11"/>
      <c r="L335" s="11"/>
      <c r="M335" s="11"/>
      <c r="N335" s="11"/>
      <c r="O335" s="11"/>
      <c r="P335" s="11"/>
      <c r="Q335" s="74"/>
    </row>
    <row r="336">
      <c r="A336" s="82"/>
      <c r="B336" s="82"/>
      <c r="C336" s="83"/>
      <c r="D336" s="82"/>
      <c r="E336" s="83"/>
      <c r="F336" s="74"/>
      <c r="G336" s="74"/>
      <c r="H336" s="74"/>
      <c r="I336" s="11"/>
      <c r="J336" s="11"/>
      <c r="K336" s="11"/>
      <c r="L336" s="11"/>
      <c r="M336" s="11"/>
      <c r="N336" s="11"/>
      <c r="O336" s="11"/>
      <c r="P336" s="11"/>
      <c r="Q336" s="74"/>
    </row>
    <row r="337">
      <c r="A337" s="82"/>
      <c r="B337" s="82"/>
      <c r="C337" s="83"/>
      <c r="D337" s="82"/>
      <c r="E337" s="83"/>
      <c r="F337" s="74"/>
      <c r="G337" s="74"/>
      <c r="H337" s="74"/>
      <c r="I337" s="11"/>
      <c r="J337" s="11"/>
      <c r="K337" s="11"/>
      <c r="L337" s="11"/>
      <c r="M337" s="11"/>
      <c r="N337" s="11"/>
      <c r="O337" s="11"/>
      <c r="P337" s="11"/>
      <c r="Q337" s="74"/>
    </row>
    <row r="338">
      <c r="A338" s="82"/>
      <c r="B338" s="82"/>
      <c r="C338" s="83"/>
      <c r="D338" s="82"/>
      <c r="E338" s="83"/>
      <c r="F338" s="74"/>
      <c r="G338" s="74"/>
      <c r="H338" s="74"/>
      <c r="I338" s="11"/>
      <c r="J338" s="11"/>
      <c r="K338" s="11"/>
      <c r="L338" s="11"/>
      <c r="M338" s="11"/>
      <c r="N338" s="11"/>
      <c r="O338" s="11"/>
      <c r="P338" s="11"/>
      <c r="Q338" s="74"/>
    </row>
    <row r="339">
      <c r="A339" s="82"/>
      <c r="B339" s="82"/>
      <c r="C339" s="83"/>
      <c r="D339" s="82"/>
      <c r="E339" s="83"/>
      <c r="F339" s="74"/>
      <c r="G339" s="74"/>
      <c r="H339" s="74"/>
      <c r="I339" s="11"/>
      <c r="J339" s="11"/>
      <c r="K339" s="11"/>
      <c r="L339" s="11"/>
      <c r="M339" s="11"/>
      <c r="N339" s="11"/>
      <c r="O339" s="11"/>
      <c r="P339" s="11"/>
      <c r="Q339" s="74"/>
    </row>
    <row r="340">
      <c r="A340" s="82"/>
      <c r="B340" s="82"/>
      <c r="C340" s="83"/>
      <c r="D340" s="82"/>
      <c r="E340" s="83"/>
      <c r="F340" s="74"/>
      <c r="G340" s="74"/>
      <c r="H340" s="74"/>
      <c r="I340" s="11"/>
      <c r="J340" s="11"/>
      <c r="K340" s="11"/>
      <c r="L340" s="11"/>
      <c r="M340" s="11"/>
      <c r="N340" s="11"/>
      <c r="O340" s="11"/>
      <c r="P340" s="11"/>
      <c r="Q340" s="74"/>
    </row>
    <row r="341">
      <c r="A341" s="82"/>
      <c r="B341" s="82"/>
      <c r="C341" s="83"/>
      <c r="D341" s="82"/>
      <c r="E341" s="83"/>
      <c r="F341" s="74"/>
      <c r="G341" s="74"/>
      <c r="H341" s="74"/>
      <c r="I341" s="11"/>
      <c r="J341" s="11"/>
      <c r="K341" s="11"/>
      <c r="L341" s="11"/>
      <c r="M341" s="11"/>
      <c r="N341" s="11"/>
      <c r="O341" s="11"/>
      <c r="P341" s="11"/>
      <c r="Q341" s="74"/>
    </row>
    <row r="342">
      <c r="A342" s="82"/>
      <c r="B342" s="82"/>
      <c r="C342" s="83"/>
      <c r="D342" s="82"/>
      <c r="E342" s="83"/>
      <c r="F342" s="74"/>
      <c r="G342" s="74"/>
      <c r="H342" s="74"/>
      <c r="I342" s="11"/>
      <c r="J342" s="11"/>
      <c r="K342" s="11"/>
      <c r="L342" s="11"/>
      <c r="M342" s="11"/>
      <c r="N342" s="11"/>
      <c r="O342" s="11"/>
      <c r="P342" s="11"/>
      <c r="Q342" s="74"/>
    </row>
    <row r="343">
      <c r="A343" s="82"/>
      <c r="B343" s="82"/>
      <c r="C343" s="83"/>
      <c r="D343" s="82"/>
      <c r="E343" s="83"/>
      <c r="F343" s="74"/>
      <c r="G343" s="74"/>
      <c r="H343" s="74"/>
      <c r="I343" s="11"/>
      <c r="J343" s="11"/>
      <c r="K343" s="11"/>
      <c r="L343" s="11"/>
      <c r="M343" s="11"/>
      <c r="N343" s="11"/>
      <c r="O343" s="11"/>
      <c r="P343" s="11"/>
      <c r="Q343" s="74"/>
    </row>
    <row r="344">
      <c r="A344" s="82"/>
      <c r="B344" s="82"/>
      <c r="C344" s="83"/>
      <c r="D344" s="82"/>
      <c r="E344" s="83"/>
      <c r="F344" s="74"/>
      <c r="G344" s="74"/>
      <c r="H344" s="74"/>
      <c r="I344" s="11"/>
      <c r="J344" s="11"/>
      <c r="K344" s="11"/>
      <c r="L344" s="11"/>
      <c r="M344" s="11"/>
      <c r="N344" s="11"/>
      <c r="O344" s="11"/>
      <c r="P344" s="11"/>
      <c r="Q344" s="74"/>
    </row>
    <row r="345">
      <c r="A345" s="82"/>
      <c r="B345" s="82"/>
      <c r="C345" s="83"/>
      <c r="D345" s="82"/>
      <c r="E345" s="83"/>
      <c r="F345" s="74"/>
      <c r="G345" s="74"/>
      <c r="H345" s="74"/>
      <c r="I345" s="11"/>
      <c r="J345" s="11"/>
      <c r="K345" s="11"/>
      <c r="L345" s="11"/>
      <c r="M345" s="11"/>
      <c r="N345" s="11"/>
      <c r="O345" s="11"/>
      <c r="P345" s="11"/>
      <c r="Q345" s="74"/>
    </row>
    <row r="346">
      <c r="A346" s="82"/>
      <c r="B346" s="82"/>
      <c r="C346" s="83"/>
      <c r="D346" s="82"/>
      <c r="E346" s="83"/>
      <c r="F346" s="74"/>
      <c r="G346" s="74"/>
      <c r="H346" s="74"/>
      <c r="I346" s="11"/>
      <c r="J346" s="11"/>
      <c r="K346" s="11"/>
      <c r="L346" s="11"/>
      <c r="M346" s="11"/>
      <c r="N346" s="11"/>
      <c r="O346" s="11"/>
      <c r="P346" s="11"/>
      <c r="Q346" s="74"/>
    </row>
    <row r="347">
      <c r="A347" s="82"/>
      <c r="B347" s="82"/>
      <c r="C347" s="83"/>
      <c r="D347" s="82"/>
      <c r="E347" s="83"/>
      <c r="F347" s="74"/>
      <c r="G347" s="74"/>
      <c r="H347" s="74"/>
      <c r="I347" s="11"/>
      <c r="J347" s="11"/>
      <c r="K347" s="11"/>
      <c r="L347" s="11"/>
      <c r="M347" s="11"/>
      <c r="N347" s="11"/>
      <c r="O347" s="11"/>
      <c r="P347" s="11"/>
      <c r="Q347" s="74"/>
    </row>
    <row r="348">
      <c r="A348" s="82"/>
      <c r="B348" s="82"/>
      <c r="C348" s="83"/>
      <c r="D348" s="82"/>
      <c r="E348" s="83"/>
      <c r="F348" s="74"/>
      <c r="G348" s="74"/>
      <c r="H348" s="74"/>
      <c r="I348" s="11"/>
      <c r="J348" s="11"/>
      <c r="K348" s="11"/>
      <c r="L348" s="11"/>
      <c r="M348" s="11"/>
      <c r="N348" s="11"/>
      <c r="O348" s="11"/>
      <c r="P348" s="11"/>
      <c r="Q348" s="74"/>
    </row>
    <row r="349">
      <c r="A349" s="82"/>
      <c r="B349" s="82"/>
      <c r="C349" s="83"/>
      <c r="D349" s="82"/>
      <c r="E349" s="83"/>
      <c r="F349" s="74"/>
      <c r="G349" s="74"/>
      <c r="H349" s="74"/>
      <c r="I349" s="11"/>
      <c r="J349" s="11"/>
      <c r="K349" s="11"/>
      <c r="L349" s="11"/>
      <c r="M349" s="11"/>
      <c r="N349" s="11"/>
      <c r="O349" s="11"/>
      <c r="P349" s="11"/>
      <c r="Q349" s="74"/>
    </row>
    <row r="350">
      <c r="A350" s="82"/>
      <c r="B350" s="82"/>
      <c r="C350" s="83"/>
      <c r="D350" s="82"/>
      <c r="E350" s="83"/>
      <c r="F350" s="74"/>
      <c r="G350" s="74"/>
      <c r="H350" s="74"/>
      <c r="I350" s="11"/>
      <c r="J350" s="11"/>
      <c r="K350" s="11"/>
      <c r="L350" s="11"/>
      <c r="M350" s="11"/>
      <c r="N350" s="11"/>
      <c r="O350" s="11"/>
      <c r="P350" s="11"/>
      <c r="Q350" s="74"/>
    </row>
    <row r="351">
      <c r="A351" s="82"/>
      <c r="B351" s="82"/>
      <c r="C351" s="83"/>
      <c r="D351" s="82"/>
      <c r="E351" s="83"/>
      <c r="F351" s="74"/>
      <c r="G351" s="74"/>
      <c r="H351" s="74"/>
      <c r="I351" s="11"/>
      <c r="J351" s="11"/>
      <c r="K351" s="11"/>
      <c r="L351" s="11"/>
      <c r="M351" s="11"/>
      <c r="N351" s="11"/>
      <c r="O351" s="11"/>
      <c r="P351" s="11"/>
      <c r="Q351" s="74"/>
    </row>
    <row r="352">
      <c r="A352" s="82"/>
      <c r="B352" s="82"/>
      <c r="C352" s="83"/>
      <c r="D352" s="82"/>
      <c r="E352" s="83"/>
      <c r="F352" s="74"/>
      <c r="G352" s="74"/>
      <c r="H352" s="74"/>
      <c r="I352" s="11"/>
      <c r="J352" s="11"/>
      <c r="K352" s="11"/>
      <c r="L352" s="11"/>
      <c r="M352" s="11"/>
      <c r="N352" s="11"/>
      <c r="O352" s="11"/>
      <c r="P352" s="11"/>
      <c r="Q352" s="74"/>
    </row>
    <row r="353">
      <c r="A353" s="82"/>
      <c r="B353" s="82"/>
      <c r="C353" s="83"/>
      <c r="D353" s="82"/>
      <c r="E353" s="83"/>
      <c r="F353" s="74"/>
      <c r="G353" s="74"/>
      <c r="H353" s="74"/>
      <c r="I353" s="11"/>
      <c r="J353" s="11"/>
      <c r="K353" s="11"/>
      <c r="L353" s="11"/>
      <c r="M353" s="11"/>
      <c r="N353" s="11"/>
      <c r="O353" s="11"/>
      <c r="P353" s="11"/>
      <c r="Q353" s="74"/>
    </row>
    <row r="354">
      <c r="A354" s="82"/>
      <c r="B354" s="82"/>
      <c r="C354" s="83"/>
      <c r="D354" s="82"/>
      <c r="E354" s="83"/>
      <c r="F354" s="74"/>
      <c r="G354" s="74"/>
      <c r="H354" s="74"/>
      <c r="I354" s="11"/>
      <c r="J354" s="11"/>
      <c r="K354" s="11"/>
      <c r="L354" s="11"/>
      <c r="M354" s="11"/>
      <c r="N354" s="11"/>
      <c r="O354" s="11"/>
      <c r="P354" s="11"/>
      <c r="Q354" s="74"/>
    </row>
    <row r="355">
      <c r="A355" s="82"/>
      <c r="B355" s="82"/>
      <c r="C355" s="83"/>
      <c r="D355" s="82"/>
      <c r="E355" s="83"/>
      <c r="F355" s="74"/>
      <c r="G355" s="74"/>
      <c r="H355" s="74"/>
      <c r="I355" s="11"/>
      <c r="J355" s="11"/>
      <c r="K355" s="11"/>
      <c r="L355" s="11"/>
      <c r="M355" s="11"/>
      <c r="N355" s="11"/>
      <c r="O355" s="11"/>
      <c r="P355" s="11"/>
      <c r="Q355" s="74"/>
    </row>
    <row r="356">
      <c r="A356" s="82"/>
      <c r="B356" s="82"/>
      <c r="C356" s="83"/>
      <c r="D356" s="82"/>
      <c r="E356" s="83"/>
      <c r="F356" s="74"/>
      <c r="G356" s="74"/>
      <c r="H356" s="74"/>
      <c r="I356" s="11"/>
      <c r="J356" s="11"/>
      <c r="K356" s="11"/>
      <c r="L356" s="11"/>
      <c r="M356" s="11"/>
      <c r="N356" s="11"/>
      <c r="O356" s="11"/>
      <c r="P356" s="11"/>
      <c r="Q356" s="74"/>
    </row>
    <row r="357">
      <c r="A357" s="82"/>
      <c r="B357" s="82"/>
      <c r="C357" s="83"/>
      <c r="D357" s="82"/>
      <c r="E357" s="83"/>
      <c r="F357" s="74"/>
      <c r="G357" s="74"/>
      <c r="H357" s="74"/>
      <c r="I357" s="11"/>
      <c r="J357" s="11"/>
      <c r="K357" s="11"/>
      <c r="L357" s="11"/>
      <c r="M357" s="11"/>
      <c r="N357" s="11"/>
      <c r="O357" s="11"/>
      <c r="P357" s="11"/>
      <c r="Q357" s="74"/>
    </row>
    <row r="358">
      <c r="A358" s="82"/>
      <c r="B358" s="82"/>
      <c r="C358" s="83"/>
      <c r="D358" s="82"/>
      <c r="E358" s="83"/>
      <c r="F358" s="74"/>
      <c r="G358" s="74"/>
      <c r="H358" s="74"/>
      <c r="I358" s="11"/>
      <c r="J358" s="11"/>
      <c r="K358" s="11"/>
      <c r="L358" s="11"/>
      <c r="M358" s="11"/>
      <c r="N358" s="11"/>
      <c r="O358" s="11"/>
      <c r="P358" s="11"/>
      <c r="Q358" s="74"/>
    </row>
    <row r="359">
      <c r="A359" s="82"/>
      <c r="B359" s="82"/>
      <c r="C359" s="83"/>
      <c r="D359" s="82"/>
      <c r="E359" s="83"/>
      <c r="F359" s="74"/>
      <c r="G359" s="74"/>
      <c r="H359" s="74"/>
      <c r="I359" s="11"/>
      <c r="J359" s="11"/>
      <c r="K359" s="11"/>
      <c r="L359" s="11"/>
      <c r="M359" s="11"/>
      <c r="N359" s="11"/>
      <c r="O359" s="11"/>
      <c r="P359" s="11"/>
      <c r="Q359" s="74"/>
    </row>
    <row r="360">
      <c r="A360" s="82"/>
      <c r="B360" s="82"/>
      <c r="C360" s="83"/>
      <c r="D360" s="82"/>
      <c r="E360" s="83"/>
      <c r="F360" s="74"/>
      <c r="G360" s="74"/>
      <c r="H360" s="74"/>
      <c r="I360" s="11"/>
      <c r="J360" s="11"/>
      <c r="K360" s="11"/>
      <c r="L360" s="11"/>
      <c r="M360" s="11"/>
      <c r="N360" s="11"/>
      <c r="O360" s="11"/>
      <c r="P360" s="11"/>
      <c r="Q360" s="74"/>
    </row>
    <row r="361">
      <c r="A361" s="82"/>
      <c r="B361" s="82"/>
      <c r="C361" s="83"/>
      <c r="D361" s="82"/>
      <c r="E361" s="83"/>
      <c r="F361" s="74"/>
      <c r="G361" s="74"/>
      <c r="H361" s="74"/>
      <c r="I361" s="11"/>
      <c r="J361" s="11"/>
      <c r="K361" s="11"/>
      <c r="L361" s="11"/>
      <c r="M361" s="11"/>
      <c r="N361" s="11"/>
      <c r="O361" s="11"/>
      <c r="P361" s="11"/>
      <c r="Q361" s="74"/>
    </row>
    <row r="362">
      <c r="A362" s="82"/>
      <c r="B362" s="82"/>
      <c r="C362" s="83"/>
      <c r="D362" s="82"/>
      <c r="E362" s="83"/>
      <c r="F362" s="74"/>
      <c r="G362" s="74"/>
      <c r="H362" s="74"/>
      <c r="I362" s="11"/>
      <c r="J362" s="11"/>
      <c r="K362" s="11"/>
      <c r="L362" s="11"/>
      <c r="M362" s="11"/>
      <c r="N362" s="11"/>
      <c r="O362" s="11"/>
      <c r="P362" s="11"/>
      <c r="Q362" s="74"/>
    </row>
    <row r="363">
      <c r="A363" s="82"/>
      <c r="B363" s="82"/>
      <c r="C363" s="83"/>
      <c r="D363" s="82"/>
      <c r="E363" s="83"/>
      <c r="F363" s="74"/>
      <c r="G363" s="74"/>
      <c r="H363" s="74"/>
      <c r="I363" s="11"/>
      <c r="J363" s="11"/>
      <c r="K363" s="11"/>
      <c r="L363" s="11"/>
      <c r="M363" s="11"/>
      <c r="N363" s="11"/>
      <c r="O363" s="11"/>
      <c r="P363" s="11"/>
      <c r="Q363" s="74"/>
    </row>
    <row r="364">
      <c r="A364" s="82"/>
      <c r="B364" s="82"/>
      <c r="C364" s="83"/>
      <c r="D364" s="82"/>
      <c r="E364" s="83"/>
      <c r="F364" s="74"/>
      <c r="G364" s="74"/>
      <c r="H364" s="74"/>
      <c r="I364" s="11"/>
      <c r="J364" s="11"/>
      <c r="K364" s="11"/>
      <c r="L364" s="11"/>
      <c r="M364" s="11"/>
      <c r="N364" s="11"/>
      <c r="O364" s="11"/>
      <c r="P364" s="11"/>
      <c r="Q364" s="74"/>
    </row>
    <row r="365">
      <c r="A365" s="82"/>
      <c r="B365" s="82"/>
      <c r="C365" s="83"/>
      <c r="D365" s="82"/>
      <c r="E365" s="83"/>
      <c r="F365" s="74"/>
      <c r="G365" s="74"/>
      <c r="H365" s="74"/>
      <c r="I365" s="11"/>
      <c r="J365" s="11"/>
      <c r="K365" s="11"/>
      <c r="L365" s="11"/>
      <c r="M365" s="11"/>
      <c r="N365" s="11"/>
      <c r="O365" s="11"/>
      <c r="P365" s="11"/>
      <c r="Q365" s="74"/>
    </row>
    <row r="366">
      <c r="A366" s="82"/>
      <c r="B366" s="82"/>
      <c r="C366" s="83"/>
      <c r="D366" s="82"/>
      <c r="E366" s="83"/>
      <c r="F366" s="74"/>
      <c r="G366" s="74"/>
      <c r="H366" s="74"/>
      <c r="I366" s="11"/>
      <c r="J366" s="11"/>
      <c r="K366" s="11"/>
      <c r="L366" s="11"/>
      <c r="M366" s="11"/>
      <c r="N366" s="11"/>
      <c r="O366" s="11"/>
      <c r="P366" s="11"/>
      <c r="Q366" s="74"/>
    </row>
    <row r="367">
      <c r="A367" s="82"/>
      <c r="B367" s="82"/>
      <c r="C367" s="83"/>
      <c r="D367" s="82"/>
      <c r="E367" s="83"/>
      <c r="F367" s="74"/>
      <c r="G367" s="74"/>
      <c r="H367" s="74"/>
      <c r="I367" s="11"/>
      <c r="J367" s="11"/>
      <c r="K367" s="11"/>
      <c r="L367" s="11"/>
      <c r="M367" s="11"/>
      <c r="N367" s="11"/>
      <c r="O367" s="11"/>
      <c r="P367" s="11"/>
      <c r="Q367" s="74"/>
    </row>
    <row r="368">
      <c r="A368" s="82"/>
      <c r="B368" s="82"/>
      <c r="C368" s="83"/>
      <c r="D368" s="82"/>
      <c r="E368" s="83"/>
      <c r="F368" s="74"/>
      <c r="G368" s="74"/>
      <c r="H368" s="74"/>
      <c r="I368" s="11"/>
      <c r="J368" s="11"/>
      <c r="K368" s="11"/>
      <c r="L368" s="11"/>
      <c r="M368" s="11"/>
      <c r="N368" s="11"/>
      <c r="O368" s="11"/>
      <c r="P368" s="11"/>
      <c r="Q368" s="74"/>
    </row>
    <row r="369">
      <c r="A369" s="82"/>
      <c r="B369" s="82"/>
      <c r="C369" s="83"/>
      <c r="D369" s="82"/>
      <c r="E369" s="83"/>
      <c r="F369" s="74"/>
      <c r="G369" s="74"/>
      <c r="H369" s="74"/>
      <c r="I369" s="11"/>
      <c r="J369" s="11"/>
      <c r="K369" s="11"/>
      <c r="L369" s="11"/>
      <c r="M369" s="11"/>
      <c r="N369" s="11"/>
      <c r="O369" s="11"/>
      <c r="P369" s="11"/>
      <c r="Q369" s="74"/>
    </row>
    <row r="370">
      <c r="A370" s="82"/>
      <c r="B370" s="82"/>
      <c r="C370" s="83"/>
      <c r="D370" s="82"/>
      <c r="E370" s="83"/>
      <c r="F370" s="74"/>
      <c r="G370" s="74"/>
      <c r="H370" s="74"/>
      <c r="I370" s="11"/>
      <c r="J370" s="11"/>
      <c r="K370" s="11"/>
      <c r="L370" s="11"/>
      <c r="M370" s="11"/>
      <c r="N370" s="11"/>
      <c r="O370" s="11"/>
      <c r="P370" s="11"/>
      <c r="Q370" s="74"/>
    </row>
    <row r="371">
      <c r="A371" s="82"/>
      <c r="B371" s="82"/>
      <c r="C371" s="83"/>
      <c r="D371" s="82"/>
      <c r="E371" s="83"/>
      <c r="F371" s="74"/>
      <c r="G371" s="74"/>
      <c r="H371" s="74"/>
      <c r="I371" s="11"/>
      <c r="J371" s="11"/>
      <c r="K371" s="11"/>
      <c r="L371" s="11"/>
      <c r="M371" s="11"/>
      <c r="N371" s="11"/>
      <c r="O371" s="11"/>
      <c r="P371" s="11"/>
      <c r="Q371" s="74"/>
    </row>
    <row r="372">
      <c r="A372" s="82"/>
      <c r="B372" s="82"/>
      <c r="C372" s="83"/>
      <c r="D372" s="82"/>
      <c r="E372" s="83"/>
      <c r="F372" s="74"/>
      <c r="G372" s="74"/>
      <c r="H372" s="74"/>
      <c r="I372" s="11"/>
      <c r="J372" s="11"/>
      <c r="K372" s="11"/>
      <c r="L372" s="11"/>
      <c r="M372" s="11"/>
      <c r="N372" s="11"/>
      <c r="O372" s="11"/>
      <c r="P372" s="11"/>
      <c r="Q372" s="74"/>
    </row>
    <row r="373">
      <c r="A373" s="82"/>
      <c r="B373" s="82"/>
      <c r="C373" s="83"/>
      <c r="D373" s="82"/>
      <c r="E373" s="83"/>
      <c r="F373" s="74"/>
      <c r="G373" s="74"/>
      <c r="H373" s="74"/>
      <c r="I373" s="11"/>
      <c r="J373" s="11"/>
      <c r="K373" s="11"/>
      <c r="L373" s="11"/>
      <c r="M373" s="11"/>
      <c r="N373" s="11"/>
      <c r="O373" s="11"/>
      <c r="P373" s="11"/>
      <c r="Q373" s="74"/>
    </row>
    <row r="374">
      <c r="A374" s="82"/>
      <c r="B374" s="82"/>
      <c r="C374" s="83"/>
      <c r="D374" s="82"/>
      <c r="E374" s="83"/>
      <c r="F374" s="74"/>
      <c r="G374" s="74"/>
      <c r="H374" s="74"/>
      <c r="I374" s="11"/>
      <c r="J374" s="11"/>
      <c r="K374" s="11"/>
      <c r="L374" s="11"/>
      <c r="M374" s="11"/>
      <c r="N374" s="11"/>
      <c r="O374" s="11"/>
      <c r="P374" s="11"/>
      <c r="Q374" s="74"/>
    </row>
    <row r="375">
      <c r="A375" s="82"/>
      <c r="B375" s="82"/>
      <c r="C375" s="83"/>
      <c r="D375" s="82"/>
      <c r="E375" s="83"/>
      <c r="F375" s="74"/>
      <c r="G375" s="74"/>
      <c r="H375" s="74"/>
      <c r="I375" s="11"/>
      <c r="J375" s="11"/>
      <c r="K375" s="11"/>
      <c r="L375" s="11"/>
      <c r="M375" s="11"/>
      <c r="N375" s="11"/>
      <c r="O375" s="11"/>
      <c r="P375" s="11"/>
      <c r="Q375" s="74"/>
    </row>
    <row r="376">
      <c r="A376" s="82"/>
      <c r="B376" s="82"/>
      <c r="C376" s="83"/>
      <c r="D376" s="82"/>
      <c r="E376" s="83"/>
      <c r="F376" s="74"/>
      <c r="G376" s="74"/>
      <c r="H376" s="74"/>
      <c r="I376" s="11"/>
      <c r="J376" s="11"/>
      <c r="K376" s="11"/>
      <c r="L376" s="11"/>
      <c r="M376" s="11"/>
      <c r="N376" s="11"/>
      <c r="O376" s="11"/>
      <c r="P376" s="11"/>
      <c r="Q376" s="74"/>
    </row>
    <row r="377">
      <c r="A377" s="82"/>
      <c r="B377" s="82"/>
      <c r="C377" s="83"/>
      <c r="D377" s="82"/>
      <c r="E377" s="83"/>
      <c r="F377" s="74"/>
      <c r="G377" s="74"/>
      <c r="H377" s="74"/>
      <c r="I377" s="11"/>
      <c r="J377" s="11"/>
      <c r="K377" s="11"/>
      <c r="L377" s="11"/>
      <c r="M377" s="11"/>
      <c r="N377" s="11"/>
      <c r="O377" s="11"/>
      <c r="P377" s="11"/>
      <c r="Q377" s="74"/>
    </row>
    <row r="378">
      <c r="A378" s="82"/>
      <c r="B378" s="82"/>
      <c r="C378" s="83"/>
      <c r="D378" s="82"/>
      <c r="E378" s="83"/>
      <c r="F378" s="74"/>
      <c r="G378" s="74"/>
      <c r="H378" s="74"/>
      <c r="I378" s="11"/>
      <c r="J378" s="11"/>
      <c r="K378" s="11"/>
      <c r="L378" s="11"/>
      <c r="M378" s="11"/>
      <c r="N378" s="11"/>
      <c r="O378" s="11"/>
      <c r="P378" s="11"/>
      <c r="Q378" s="74"/>
    </row>
    <row r="379">
      <c r="A379" s="82"/>
      <c r="B379" s="82"/>
      <c r="C379" s="83"/>
      <c r="D379" s="82"/>
      <c r="E379" s="83"/>
      <c r="F379" s="74"/>
      <c r="G379" s="74"/>
      <c r="H379" s="74"/>
      <c r="I379" s="11"/>
      <c r="J379" s="11"/>
      <c r="K379" s="11"/>
      <c r="L379" s="11"/>
      <c r="M379" s="11"/>
      <c r="N379" s="11"/>
      <c r="O379" s="11"/>
      <c r="P379" s="11"/>
      <c r="Q379" s="74"/>
    </row>
    <row r="380">
      <c r="A380" s="82"/>
      <c r="B380" s="82"/>
      <c r="C380" s="83"/>
      <c r="D380" s="82"/>
      <c r="E380" s="83"/>
      <c r="F380" s="74"/>
      <c r="G380" s="74"/>
      <c r="H380" s="74"/>
      <c r="I380" s="11"/>
      <c r="J380" s="11"/>
      <c r="K380" s="11"/>
      <c r="L380" s="11"/>
      <c r="M380" s="11"/>
      <c r="N380" s="11"/>
      <c r="O380" s="11"/>
      <c r="P380" s="11"/>
      <c r="Q380" s="74"/>
    </row>
    <row r="381">
      <c r="A381" s="82"/>
      <c r="B381" s="82"/>
      <c r="C381" s="83"/>
      <c r="D381" s="82"/>
      <c r="E381" s="83"/>
      <c r="F381" s="74"/>
      <c r="G381" s="74"/>
      <c r="H381" s="74"/>
      <c r="I381" s="11"/>
      <c r="J381" s="11"/>
      <c r="K381" s="11"/>
      <c r="L381" s="11"/>
      <c r="M381" s="11"/>
      <c r="N381" s="11"/>
      <c r="O381" s="11"/>
      <c r="P381" s="11"/>
      <c r="Q381" s="74"/>
    </row>
    <row r="382">
      <c r="A382" s="82"/>
      <c r="B382" s="82"/>
      <c r="C382" s="83"/>
      <c r="D382" s="82"/>
      <c r="E382" s="83"/>
      <c r="F382" s="74"/>
      <c r="G382" s="74"/>
      <c r="H382" s="74"/>
      <c r="I382" s="11"/>
      <c r="J382" s="11"/>
      <c r="K382" s="11"/>
      <c r="L382" s="11"/>
      <c r="M382" s="11"/>
      <c r="N382" s="11"/>
      <c r="O382" s="11"/>
      <c r="P382" s="11"/>
      <c r="Q382" s="74"/>
    </row>
    <row r="383">
      <c r="A383" s="82"/>
      <c r="B383" s="82"/>
      <c r="C383" s="83"/>
      <c r="D383" s="82"/>
      <c r="E383" s="83"/>
      <c r="F383" s="74"/>
      <c r="G383" s="74"/>
      <c r="H383" s="74"/>
      <c r="I383" s="11"/>
      <c r="J383" s="11"/>
      <c r="K383" s="11"/>
      <c r="L383" s="11"/>
      <c r="M383" s="11"/>
      <c r="N383" s="11"/>
      <c r="O383" s="11"/>
      <c r="P383" s="11"/>
      <c r="Q383" s="74"/>
    </row>
    <row r="384">
      <c r="A384" s="82"/>
      <c r="B384" s="82"/>
      <c r="C384" s="83"/>
      <c r="D384" s="82"/>
      <c r="E384" s="83"/>
      <c r="F384" s="74"/>
      <c r="G384" s="74"/>
      <c r="H384" s="74"/>
      <c r="I384" s="11"/>
      <c r="J384" s="11"/>
      <c r="K384" s="11"/>
      <c r="L384" s="11"/>
      <c r="M384" s="11"/>
      <c r="N384" s="11"/>
      <c r="O384" s="11"/>
      <c r="P384" s="11"/>
      <c r="Q384" s="74"/>
    </row>
    <row r="385">
      <c r="A385" s="82"/>
      <c r="B385" s="82"/>
      <c r="C385" s="83"/>
      <c r="D385" s="82"/>
      <c r="E385" s="83"/>
      <c r="F385" s="74"/>
      <c r="G385" s="74"/>
      <c r="H385" s="74"/>
      <c r="I385" s="11"/>
      <c r="J385" s="11"/>
      <c r="K385" s="11"/>
      <c r="L385" s="11"/>
      <c r="M385" s="11"/>
      <c r="N385" s="11"/>
      <c r="O385" s="11"/>
      <c r="P385" s="11"/>
      <c r="Q385" s="74"/>
    </row>
    <row r="386">
      <c r="A386" s="82"/>
      <c r="B386" s="82"/>
      <c r="C386" s="83"/>
      <c r="D386" s="82"/>
      <c r="E386" s="83"/>
      <c r="F386" s="74"/>
      <c r="G386" s="74"/>
      <c r="H386" s="74"/>
      <c r="I386" s="11"/>
      <c r="J386" s="11"/>
      <c r="K386" s="11"/>
      <c r="L386" s="11"/>
      <c r="M386" s="11"/>
      <c r="N386" s="11"/>
      <c r="O386" s="11"/>
      <c r="P386" s="11"/>
      <c r="Q386" s="74"/>
    </row>
    <row r="387">
      <c r="A387" s="82"/>
      <c r="B387" s="82"/>
      <c r="C387" s="83"/>
      <c r="D387" s="82"/>
      <c r="E387" s="83"/>
      <c r="F387" s="74"/>
      <c r="G387" s="74"/>
      <c r="H387" s="74"/>
      <c r="I387" s="11"/>
      <c r="J387" s="11"/>
      <c r="K387" s="11"/>
      <c r="L387" s="11"/>
      <c r="M387" s="11"/>
      <c r="N387" s="11"/>
      <c r="O387" s="11"/>
      <c r="P387" s="11"/>
      <c r="Q387" s="74"/>
    </row>
    <row r="388">
      <c r="A388" s="82"/>
      <c r="B388" s="82"/>
      <c r="C388" s="83"/>
      <c r="D388" s="82"/>
      <c r="E388" s="83"/>
      <c r="F388" s="74"/>
      <c r="G388" s="74"/>
      <c r="H388" s="74"/>
      <c r="I388" s="11"/>
      <c r="J388" s="11"/>
      <c r="K388" s="11"/>
      <c r="L388" s="11"/>
      <c r="M388" s="11"/>
      <c r="N388" s="11"/>
      <c r="O388" s="11"/>
      <c r="P388" s="11"/>
      <c r="Q388" s="74"/>
    </row>
    <row r="389">
      <c r="A389" s="82"/>
      <c r="B389" s="82"/>
      <c r="C389" s="83"/>
      <c r="D389" s="82"/>
      <c r="E389" s="83"/>
      <c r="F389" s="74"/>
      <c r="G389" s="74"/>
      <c r="H389" s="74"/>
      <c r="I389" s="11"/>
      <c r="J389" s="11"/>
      <c r="K389" s="11"/>
      <c r="L389" s="11"/>
      <c r="M389" s="11"/>
      <c r="N389" s="11"/>
      <c r="O389" s="11"/>
      <c r="P389" s="11"/>
      <c r="Q389" s="74"/>
    </row>
    <row r="390">
      <c r="A390" s="82"/>
      <c r="B390" s="82"/>
      <c r="C390" s="83"/>
      <c r="D390" s="82"/>
      <c r="E390" s="83"/>
      <c r="F390" s="74"/>
      <c r="G390" s="74"/>
      <c r="H390" s="74"/>
      <c r="I390" s="11"/>
      <c r="J390" s="11"/>
      <c r="K390" s="11"/>
      <c r="L390" s="11"/>
      <c r="M390" s="11"/>
      <c r="N390" s="11"/>
      <c r="O390" s="11"/>
      <c r="P390" s="11"/>
      <c r="Q390" s="74"/>
    </row>
    <row r="391">
      <c r="A391" s="82"/>
      <c r="B391" s="82"/>
      <c r="C391" s="83"/>
      <c r="D391" s="82"/>
      <c r="E391" s="83"/>
      <c r="F391" s="74"/>
      <c r="G391" s="74"/>
      <c r="H391" s="74"/>
      <c r="I391" s="11"/>
      <c r="J391" s="11"/>
      <c r="K391" s="11"/>
      <c r="L391" s="11"/>
      <c r="M391" s="11"/>
      <c r="N391" s="11"/>
      <c r="O391" s="11"/>
      <c r="P391" s="11"/>
      <c r="Q391" s="74"/>
    </row>
    <row r="392">
      <c r="A392" s="82"/>
      <c r="B392" s="82"/>
      <c r="C392" s="83"/>
      <c r="D392" s="82"/>
      <c r="E392" s="83"/>
      <c r="F392" s="74"/>
      <c r="G392" s="74"/>
      <c r="H392" s="74"/>
      <c r="I392" s="11"/>
      <c r="J392" s="11"/>
      <c r="K392" s="11"/>
      <c r="L392" s="11"/>
      <c r="M392" s="11"/>
      <c r="N392" s="11"/>
      <c r="O392" s="11"/>
      <c r="P392" s="11"/>
      <c r="Q392" s="74"/>
    </row>
    <row r="393">
      <c r="A393" s="82"/>
      <c r="B393" s="82"/>
      <c r="C393" s="83"/>
      <c r="D393" s="82"/>
      <c r="E393" s="83"/>
      <c r="F393" s="74"/>
      <c r="G393" s="74"/>
      <c r="H393" s="74"/>
      <c r="I393" s="11"/>
      <c r="J393" s="11"/>
      <c r="K393" s="11"/>
      <c r="L393" s="11"/>
      <c r="M393" s="11"/>
      <c r="N393" s="11"/>
      <c r="O393" s="11"/>
      <c r="P393" s="11"/>
      <c r="Q393" s="74"/>
    </row>
    <row r="394">
      <c r="A394" s="82"/>
      <c r="B394" s="82"/>
      <c r="C394" s="83"/>
      <c r="D394" s="82"/>
      <c r="E394" s="83"/>
      <c r="F394" s="74"/>
      <c r="G394" s="74"/>
      <c r="H394" s="74"/>
      <c r="I394" s="11"/>
      <c r="J394" s="11"/>
      <c r="K394" s="11"/>
      <c r="L394" s="11"/>
      <c r="M394" s="11"/>
      <c r="N394" s="11"/>
      <c r="O394" s="11"/>
      <c r="P394" s="11"/>
      <c r="Q394" s="74"/>
    </row>
    <row r="395">
      <c r="A395" s="82"/>
      <c r="B395" s="82"/>
      <c r="C395" s="83"/>
      <c r="D395" s="82"/>
      <c r="E395" s="83"/>
      <c r="F395" s="74"/>
      <c r="G395" s="74"/>
      <c r="H395" s="74"/>
      <c r="I395" s="11"/>
      <c r="J395" s="11"/>
      <c r="K395" s="11"/>
      <c r="L395" s="11"/>
      <c r="M395" s="11"/>
      <c r="N395" s="11"/>
      <c r="O395" s="11"/>
      <c r="P395" s="11"/>
      <c r="Q395" s="74"/>
    </row>
    <row r="396">
      <c r="A396" s="82"/>
      <c r="B396" s="82"/>
      <c r="C396" s="83"/>
      <c r="D396" s="82"/>
      <c r="E396" s="83"/>
      <c r="F396" s="74"/>
      <c r="G396" s="74"/>
      <c r="H396" s="74"/>
      <c r="I396" s="11"/>
      <c r="J396" s="11"/>
      <c r="K396" s="11"/>
      <c r="L396" s="11"/>
      <c r="M396" s="11"/>
      <c r="N396" s="11"/>
      <c r="O396" s="11"/>
      <c r="P396" s="11"/>
      <c r="Q396" s="74"/>
    </row>
    <row r="397">
      <c r="A397" s="82"/>
      <c r="B397" s="82"/>
      <c r="C397" s="83"/>
      <c r="D397" s="82"/>
      <c r="E397" s="83"/>
      <c r="F397" s="74"/>
      <c r="G397" s="74"/>
      <c r="H397" s="74"/>
      <c r="I397" s="11"/>
      <c r="J397" s="11"/>
      <c r="K397" s="11"/>
      <c r="L397" s="11"/>
      <c r="M397" s="11"/>
      <c r="N397" s="11"/>
      <c r="O397" s="11"/>
      <c r="P397" s="11"/>
      <c r="Q397" s="74"/>
    </row>
    <row r="398">
      <c r="A398" s="82"/>
      <c r="B398" s="82"/>
      <c r="C398" s="83"/>
      <c r="D398" s="82"/>
      <c r="E398" s="83"/>
      <c r="F398" s="74"/>
      <c r="G398" s="74"/>
      <c r="H398" s="74"/>
      <c r="I398" s="11"/>
      <c r="J398" s="11"/>
      <c r="K398" s="11"/>
      <c r="L398" s="11"/>
      <c r="M398" s="11"/>
      <c r="N398" s="11"/>
      <c r="O398" s="11"/>
      <c r="P398" s="11"/>
      <c r="Q398" s="74"/>
    </row>
    <row r="399">
      <c r="A399" s="82"/>
      <c r="B399" s="82"/>
      <c r="C399" s="83"/>
      <c r="D399" s="82"/>
      <c r="E399" s="83"/>
      <c r="F399" s="74"/>
      <c r="G399" s="74"/>
      <c r="H399" s="74"/>
      <c r="I399" s="11"/>
      <c r="J399" s="11"/>
      <c r="K399" s="11"/>
      <c r="L399" s="11"/>
      <c r="M399" s="11"/>
      <c r="N399" s="11"/>
      <c r="O399" s="11"/>
      <c r="P399" s="11"/>
      <c r="Q399" s="74"/>
    </row>
    <row r="400">
      <c r="A400" s="82"/>
      <c r="B400" s="82"/>
      <c r="C400" s="83"/>
      <c r="D400" s="82"/>
      <c r="E400" s="83"/>
      <c r="F400" s="74"/>
      <c r="G400" s="74"/>
      <c r="H400" s="74"/>
      <c r="I400" s="11"/>
      <c r="J400" s="11"/>
      <c r="K400" s="11"/>
      <c r="L400" s="11"/>
      <c r="M400" s="11"/>
      <c r="N400" s="11"/>
      <c r="O400" s="11"/>
      <c r="P400" s="11"/>
      <c r="Q400" s="74"/>
    </row>
    <row r="401">
      <c r="A401" s="82"/>
      <c r="B401" s="82"/>
      <c r="C401" s="83"/>
      <c r="D401" s="82"/>
      <c r="E401" s="83"/>
      <c r="F401" s="74"/>
      <c r="G401" s="74"/>
      <c r="H401" s="74"/>
      <c r="I401" s="11"/>
      <c r="J401" s="11"/>
      <c r="K401" s="11"/>
      <c r="L401" s="11"/>
      <c r="M401" s="11"/>
      <c r="N401" s="11"/>
      <c r="O401" s="11"/>
      <c r="P401" s="11"/>
      <c r="Q401" s="74"/>
    </row>
    <row r="402">
      <c r="A402" s="82"/>
      <c r="B402" s="82"/>
      <c r="C402" s="83"/>
      <c r="D402" s="82"/>
      <c r="E402" s="83"/>
      <c r="F402" s="74"/>
      <c r="G402" s="74"/>
      <c r="H402" s="74"/>
      <c r="I402" s="11"/>
      <c r="J402" s="11"/>
      <c r="K402" s="11"/>
      <c r="L402" s="11"/>
      <c r="M402" s="11"/>
      <c r="N402" s="11"/>
      <c r="O402" s="11"/>
      <c r="P402" s="11"/>
      <c r="Q402" s="74"/>
    </row>
    <row r="403">
      <c r="A403" s="82"/>
      <c r="B403" s="82"/>
      <c r="C403" s="83"/>
      <c r="D403" s="82"/>
      <c r="E403" s="83"/>
      <c r="F403" s="74"/>
      <c r="G403" s="74"/>
      <c r="H403" s="74"/>
      <c r="I403" s="11"/>
      <c r="J403" s="11"/>
      <c r="K403" s="11"/>
      <c r="L403" s="11"/>
      <c r="M403" s="11"/>
      <c r="N403" s="11"/>
      <c r="O403" s="11"/>
      <c r="P403" s="11"/>
      <c r="Q403" s="74"/>
    </row>
    <row r="404">
      <c r="A404" s="82"/>
      <c r="B404" s="82"/>
      <c r="C404" s="83"/>
      <c r="D404" s="82"/>
      <c r="E404" s="83"/>
      <c r="F404" s="74"/>
      <c r="G404" s="74"/>
      <c r="H404" s="74"/>
      <c r="I404" s="11"/>
      <c r="J404" s="11"/>
      <c r="K404" s="11"/>
      <c r="L404" s="11"/>
      <c r="M404" s="11"/>
      <c r="N404" s="11"/>
      <c r="O404" s="11"/>
      <c r="P404" s="11"/>
      <c r="Q404" s="74"/>
    </row>
    <row r="405">
      <c r="A405" s="82"/>
      <c r="B405" s="82"/>
      <c r="C405" s="83"/>
      <c r="D405" s="82"/>
      <c r="E405" s="83"/>
      <c r="F405" s="74"/>
      <c r="G405" s="74"/>
      <c r="H405" s="74"/>
      <c r="I405" s="11"/>
      <c r="J405" s="11"/>
      <c r="K405" s="11"/>
      <c r="L405" s="11"/>
      <c r="M405" s="11"/>
      <c r="N405" s="11"/>
      <c r="O405" s="11"/>
      <c r="P405" s="11"/>
      <c r="Q405" s="74"/>
    </row>
    <row r="406">
      <c r="A406" s="82"/>
      <c r="B406" s="82"/>
      <c r="C406" s="83"/>
      <c r="D406" s="82"/>
      <c r="E406" s="83"/>
      <c r="F406" s="74"/>
      <c r="G406" s="74"/>
      <c r="H406" s="74"/>
      <c r="I406" s="11"/>
      <c r="J406" s="11"/>
      <c r="K406" s="11"/>
      <c r="L406" s="11"/>
      <c r="M406" s="11"/>
      <c r="N406" s="11"/>
      <c r="O406" s="11"/>
      <c r="P406" s="11"/>
      <c r="Q406" s="74"/>
    </row>
    <row r="407">
      <c r="A407" s="82"/>
      <c r="B407" s="82"/>
      <c r="C407" s="83"/>
      <c r="D407" s="82"/>
      <c r="E407" s="83"/>
      <c r="F407" s="74"/>
      <c r="G407" s="74"/>
      <c r="H407" s="74"/>
      <c r="I407" s="11"/>
      <c r="J407" s="11"/>
      <c r="K407" s="11"/>
      <c r="L407" s="11"/>
      <c r="M407" s="11"/>
      <c r="N407" s="11"/>
      <c r="O407" s="11"/>
      <c r="P407" s="11"/>
      <c r="Q407" s="74"/>
    </row>
    <row r="408">
      <c r="A408" s="82"/>
      <c r="B408" s="82"/>
      <c r="C408" s="83"/>
      <c r="D408" s="82"/>
      <c r="E408" s="83"/>
      <c r="F408" s="74"/>
      <c r="G408" s="74"/>
      <c r="H408" s="74"/>
      <c r="I408" s="11"/>
      <c r="J408" s="11"/>
      <c r="K408" s="11"/>
      <c r="L408" s="11"/>
      <c r="M408" s="11"/>
      <c r="N408" s="11"/>
      <c r="O408" s="11"/>
      <c r="P408" s="11"/>
      <c r="Q408" s="74"/>
    </row>
    <row r="409">
      <c r="A409" s="82"/>
      <c r="B409" s="82"/>
      <c r="C409" s="83"/>
      <c r="D409" s="82"/>
      <c r="E409" s="83"/>
      <c r="F409" s="74"/>
      <c r="G409" s="74"/>
      <c r="H409" s="74"/>
      <c r="I409" s="11"/>
      <c r="J409" s="11"/>
      <c r="K409" s="11"/>
      <c r="L409" s="11"/>
      <c r="M409" s="11"/>
      <c r="N409" s="11"/>
      <c r="O409" s="11"/>
      <c r="P409" s="11"/>
      <c r="Q409" s="74"/>
    </row>
    <row r="410">
      <c r="A410" s="82"/>
      <c r="B410" s="82"/>
      <c r="C410" s="83"/>
      <c r="D410" s="82"/>
      <c r="E410" s="83"/>
      <c r="F410" s="74"/>
      <c r="G410" s="74"/>
      <c r="H410" s="74"/>
      <c r="I410" s="11"/>
      <c r="J410" s="11"/>
      <c r="K410" s="11"/>
      <c r="L410" s="11"/>
      <c r="M410" s="11"/>
      <c r="N410" s="11"/>
      <c r="O410" s="11"/>
      <c r="P410" s="11"/>
      <c r="Q410" s="74"/>
    </row>
    <row r="411">
      <c r="A411" s="82"/>
      <c r="B411" s="82"/>
      <c r="C411" s="83"/>
      <c r="D411" s="82"/>
      <c r="E411" s="83"/>
      <c r="F411" s="74"/>
      <c r="G411" s="74"/>
      <c r="H411" s="74"/>
      <c r="I411" s="11"/>
      <c r="J411" s="11"/>
      <c r="K411" s="11"/>
      <c r="L411" s="11"/>
      <c r="M411" s="11"/>
      <c r="N411" s="11"/>
      <c r="O411" s="11"/>
      <c r="P411" s="11"/>
      <c r="Q411" s="74"/>
    </row>
    <row r="412">
      <c r="A412" s="82"/>
      <c r="B412" s="82"/>
      <c r="C412" s="83"/>
      <c r="D412" s="82"/>
      <c r="E412" s="83"/>
      <c r="F412" s="74"/>
      <c r="G412" s="74"/>
      <c r="H412" s="74"/>
      <c r="I412" s="11"/>
      <c r="J412" s="11"/>
      <c r="K412" s="11"/>
      <c r="L412" s="11"/>
      <c r="M412" s="11"/>
      <c r="N412" s="11"/>
      <c r="O412" s="11"/>
      <c r="P412" s="11"/>
      <c r="Q412" s="74"/>
    </row>
    <row r="413">
      <c r="A413" s="82"/>
      <c r="B413" s="82"/>
      <c r="C413" s="83"/>
      <c r="D413" s="82"/>
      <c r="E413" s="83"/>
      <c r="F413" s="74"/>
      <c r="G413" s="74"/>
      <c r="H413" s="74"/>
      <c r="I413" s="11"/>
      <c r="J413" s="11"/>
      <c r="K413" s="11"/>
      <c r="L413" s="11"/>
      <c r="M413" s="11"/>
      <c r="N413" s="11"/>
      <c r="O413" s="11"/>
      <c r="P413" s="11"/>
      <c r="Q413" s="74"/>
    </row>
    <row r="414">
      <c r="A414" s="82"/>
      <c r="B414" s="82"/>
      <c r="C414" s="83"/>
      <c r="D414" s="82"/>
      <c r="E414" s="83"/>
      <c r="F414" s="74"/>
      <c r="G414" s="74"/>
      <c r="H414" s="74"/>
      <c r="I414" s="11"/>
      <c r="J414" s="11"/>
      <c r="K414" s="11"/>
      <c r="L414" s="11"/>
      <c r="M414" s="11"/>
      <c r="N414" s="11"/>
      <c r="O414" s="11"/>
      <c r="P414" s="11"/>
      <c r="Q414" s="74"/>
    </row>
    <row r="415">
      <c r="A415" s="82"/>
      <c r="B415" s="82"/>
      <c r="C415" s="83"/>
      <c r="D415" s="82"/>
      <c r="E415" s="83"/>
      <c r="F415" s="74"/>
      <c r="G415" s="74"/>
      <c r="H415" s="74"/>
      <c r="I415" s="11"/>
      <c r="J415" s="11"/>
      <c r="K415" s="11"/>
      <c r="L415" s="11"/>
      <c r="M415" s="11"/>
      <c r="N415" s="11"/>
      <c r="O415" s="11"/>
      <c r="P415" s="11"/>
      <c r="Q415" s="74"/>
    </row>
    <row r="416">
      <c r="A416" s="82"/>
      <c r="B416" s="82"/>
      <c r="C416" s="83"/>
      <c r="D416" s="82"/>
      <c r="E416" s="83"/>
      <c r="F416" s="74"/>
      <c r="G416" s="74"/>
      <c r="H416" s="74"/>
      <c r="I416" s="11"/>
      <c r="J416" s="11"/>
      <c r="K416" s="11"/>
      <c r="L416" s="11"/>
      <c r="M416" s="11"/>
      <c r="N416" s="11"/>
      <c r="O416" s="11"/>
      <c r="P416" s="11"/>
      <c r="Q416" s="74"/>
    </row>
    <row r="417">
      <c r="A417" s="82"/>
      <c r="B417" s="82"/>
      <c r="C417" s="83"/>
      <c r="D417" s="82"/>
      <c r="E417" s="83"/>
      <c r="F417" s="74"/>
      <c r="G417" s="74"/>
      <c r="H417" s="74"/>
      <c r="I417" s="11"/>
      <c r="J417" s="11"/>
      <c r="K417" s="11"/>
      <c r="L417" s="11"/>
      <c r="M417" s="11"/>
      <c r="N417" s="11"/>
      <c r="O417" s="11"/>
      <c r="P417" s="11"/>
      <c r="Q417" s="74"/>
    </row>
    <row r="418">
      <c r="A418" s="82"/>
      <c r="B418" s="82"/>
      <c r="C418" s="83"/>
      <c r="D418" s="82"/>
      <c r="E418" s="83"/>
      <c r="F418" s="74"/>
      <c r="G418" s="74"/>
      <c r="H418" s="74"/>
      <c r="I418" s="11"/>
      <c r="J418" s="11"/>
      <c r="K418" s="11"/>
      <c r="L418" s="11"/>
      <c r="M418" s="11"/>
      <c r="N418" s="11"/>
      <c r="O418" s="11"/>
      <c r="P418" s="11"/>
      <c r="Q418" s="74"/>
    </row>
    <row r="419">
      <c r="A419" s="82"/>
      <c r="B419" s="82"/>
      <c r="C419" s="83"/>
      <c r="D419" s="82"/>
      <c r="E419" s="83"/>
      <c r="F419" s="74"/>
      <c r="G419" s="74"/>
      <c r="H419" s="74"/>
      <c r="I419" s="11"/>
      <c r="J419" s="11"/>
      <c r="K419" s="11"/>
      <c r="L419" s="11"/>
      <c r="M419" s="11"/>
      <c r="N419" s="11"/>
      <c r="O419" s="11"/>
      <c r="P419" s="11"/>
      <c r="Q419" s="74"/>
    </row>
    <row r="420">
      <c r="A420" s="82"/>
      <c r="B420" s="82"/>
      <c r="C420" s="83"/>
      <c r="D420" s="82"/>
      <c r="E420" s="83"/>
      <c r="F420" s="74"/>
      <c r="G420" s="74"/>
      <c r="H420" s="74"/>
      <c r="I420" s="11"/>
      <c r="J420" s="11"/>
      <c r="K420" s="11"/>
      <c r="L420" s="11"/>
      <c r="M420" s="11"/>
      <c r="N420" s="11"/>
      <c r="O420" s="11"/>
      <c r="P420" s="11"/>
      <c r="Q420" s="74"/>
    </row>
    <row r="421">
      <c r="A421" s="82"/>
      <c r="B421" s="82"/>
      <c r="C421" s="83"/>
      <c r="D421" s="82"/>
      <c r="E421" s="83"/>
      <c r="F421" s="74"/>
      <c r="G421" s="74"/>
      <c r="H421" s="74"/>
      <c r="I421" s="11"/>
      <c r="J421" s="11"/>
      <c r="K421" s="11"/>
      <c r="L421" s="11"/>
      <c r="M421" s="11"/>
      <c r="N421" s="11"/>
      <c r="O421" s="11"/>
      <c r="P421" s="11"/>
      <c r="Q421" s="74"/>
    </row>
    <row r="422">
      <c r="A422" s="82"/>
      <c r="B422" s="82"/>
      <c r="C422" s="83"/>
      <c r="D422" s="82"/>
      <c r="E422" s="83"/>
      <c r="F422" s="74"/>
      <c r="G422" s="74"/>
      <c r="H422" s="74"/>
      <c r="I422" s="11"/>
      <c r="J422" s="11"/>
      <c r="K422" s="11"/>
      <c r="L422" s="11"/>
      <c r="M422" s="11"/>
      <c r="N422" s="11"/>
      <c r="O422" s="11"/>
      <c r="P422" s="11"/>
      <c r="Q422" s="74"/>
    </row>
    <row r="423">
      <c r="A423" s="82"/>
      <c r="B423" s="82"/>
      <c r="C423" s="83"/>
      <c r="D423" s="82"/>
      <c r="E423" s="83"/>
      <c r="F423" s="74"/>
      <c r="G423" s="74"/>
      <c r="H423" s="74"/>
      <c r="I423" s="11"/>
      <c r="J423" s="11"/>
      <c r="K423" s="11"/>
      <c r="L423" s="11"/>
      <c r="M423" s="11"/>
      <c r="N423" s="11"/>
      <c r="O423" s="11"/>
      <c r="P423" s="11"/>
      <c r="Q423" s="74"/>
    </row>
    <row r="424">
      <c r="A424" s="82"/>
      <c r="B424" s="82"/>
      <c r="C424" s="83"/>
      <c r="D424" s="82"/>
      <c r="E424" s="83"/>
      <c r="F424" s="74"/>
      <c r="G424" s="74"/>
      <c r="H424" s="74"/>
      <c r="I424" s="11"/>
      <c r="J424" s="11"/>
      <c r="K424" s="11"/>
      <c r="L424" s="11"/>
      <c r="M424" s="11"/>
      <c r="N424" s="11"/>
      <c r="O424" s="11"/>
      <c r="P424" s="11"/>
      <c r="Q424" s="74"/>
    </row>
    <row r="425">
      <c r="A425" s="82"/>
      <c r="B425" s="82"/>
      <c r="C425" s="83"/>
      <c r="D425" s="82"/>
      <c r="E425" s="83"/>
      <c r="F425" s="74"/>
      <c r="G425" s="74"/>
      <c r="H425" s="74"/>
      <c r="I425" s="11"/>
      <c r="J425" s="11"/>
      <c r="K425" s="11"/>
      <c r="L425" s="11"/>
      <c r="M425" s="11"/>
      <c r="N425" s="11"/>
      <c r="O425" s="11"/>
      <c r="P425" s="11"/>
      <c r="Q425" s="74"/>
    </row>
    <row r="426">
      <c r="A426" s="82"/>
      <c r="B426" s="82"/>
      <c r="C426" s="83"/>
      <c r="D426" s="82"/>
      <c r="E426" s="83"/>
      <c r="F426" s="74"/>
      <c r="G426" s="74"/>
      <c r="H426" s="74"/>
      <c r="I426" s="11"/>
      <c r="J426" s="11"/>
      <c r="K426" s="11"/>
      <c r="L426" s="11"/>
      <c r="M426" s="11"/>
      <c r="N426" s="11"/>
      <c r="O426" s="11"/>
      <c r="P426" s="11"/>
      <c r="Q426" s="74"/>
    </row>
    <row r="427">
      <c r="A427" s="82"/>
      <c r="B427" s="82"/>
      <c r="C427" s="83"/>
      <c r="D427" s="82"/>
      <c r="E427" s="83"/>
      <c r="F427" s="74"/>
      <c r="G427" s="74"/>
      <c r="H427" s="74"/>
      <c r="I427" s="11"/>
      <c r="J427" s="11"/>
      <c r="K427" s="11"/>
      <c r="L427" s="11"/>
      <c r="M427" s="11"/>
      <c r="N427" s="11"/>
      <c r="O427" s="11"/>
      <c r="P427" s="11"/>
      <c r="Q427" s="74"/>
    </row>
    <row r="428">
      <c r="A428" s="82"/>
      <c r="B428" s="82"/>
      <c r="C428" s="83"/>
      <c r="D428" s="82"/>
      <c r="E428" s="83"/>
      <c r="F428" s="74"/>
      <c r="G428" s="74"/>
      <c r="H428" s="74"/>
      <c r="I428" s="11"/>
      <c r="J428" s="11"/>
      <c r="K428" s="11"/>
      <c r="L428" s="11"/>
      <c r="M428" s="11"/>
      <c r="N428" s="11"/>
      <c r="O428" s="11"/>
      <c r="P428" s="11"/>
      <c r="Q428" s="74"/>
    </row>
    <row r="429">
      <c r="A429" s="82"/>
      <c r="B429" s="82"/>
      <c r="C429" s="83"/>
      <c r="D429" s="82"/>
      <c r="E429" s="83"/>
      <c r="F429" s="74"/>
      <c r="G429" s="74"/>
      <c r="H429" s="74"/>
      <c r="I429" s="11"/>
      <c r="J429" s="11"/>
      <c r="K429" s="11"/>
      <c r="L429" s="11"/>
      <c r="M429" s="11"/>
      <c r="N429" s="11"/>
      <c r="O429" s="11"/>
      <c r="P429" s="11"/>
      <c r="Q429" s="74"/>
    </row>
    <row r="430">
      <c r="A430" s="82"/>
      <c r="B430" s="82"/>
      <c r="C430" s="83"/>
      <c r="D430" s="82"/>
      <c r="E430" s="83"/>
      <c r="F430" s="74"/>
      <c r="G430" s="74"/>
      <c r="H430" s="74"/>
      <c r="I430" s="11"/>
      <c r="J430" s="11"/>
      <c r="K430" s="11"/>
      <c r="L430" s="11"/>
      <c r="M430" s="11"/>
      <c r="N430" s="11"/>
      <c r="O430" s="11"/>
      <c r="P430" s="11"/>
      <c r="Q430" s="74"/>
    </row>
    <row r="431">
      <c r="A431" s="82"/>
      <c r="B431" s="82"/>
      <c r="C431" s="83"/>
      <c r="D431" s="82"/>
      <c r="E431" s="83"/>
      <c r="F431" s="74"/>
      <c r="G431" s="74"/>
      <c r="H431" s="74"/>
      <c r="I431" s="11"/>
      <c r="J431" s="11"/>
      <c r="K431" s="11"/>
      <c r="L431" s="11"/>
      <c r="M431" s="11"/>
      <c r="N431" s="11"/>
      <c r="O431" s="11"/>
      <c r="P431" s="11"/>
      <c r="Q431" s="74"/>
    </row>
    <row r="432">
      <c r="A432" s="82"/>
      <c r="B432" s="82"/>
      <c r="C432" s="83"/>
      <c r="D432" s="82"/>
      <c r="E432" s="83"/>
      <c r="F432" s="74"/>
      <c r="G432" s="74"/>
      <c r="H432" s="74"/>
      <c r="I432" s="11"/>
      <c r="J432" s="11"/>
      <c r="K432" s="11"/>
      <c r="L432" s="11"/>
      <c r="M432" s="11"/>
      <c r="N432" s="11"/>
      <c r="O432" s="11"/>
      <c r="P432" s="11"/>
      <c r="Q432" s="74"/>
    </row>
    <row r="433">
      <c r="A433" s="82"/>
      <c r="B433" s="82"/>
      <c r="C433" s="83"/>
      <c r="D433" s="82"/>
      <c r="E433" s="83"/>
      <c r="F433" s="74"/>
      <c r="G433" s="74"/>
      <c r="H433" s="74"/>
      <c r="I433" s="11"/>
      <c r="J433" s="11"/>
      <c r="K433" s="11"/>
      <c r="L433" s="11"/>
      <c r="M433" s="11"/>
      <c r="N433" s="11"/>
      <c r="O433" s="11"/>
      <c r="P433" s="11"/>
      <c r="Q433" s="74"/>
    </row>
    <row r="434">
      <c r="A434" s="82"/>
      <c r="B434" s="82"/>
      <c r="C434" s="83"/>
      <c r="D434" s="82"/>
      <c r="E434" s="83"/>
      <c r="F434" s="74"/>
      <c r="G434" s="74"/>
      <c r="H434" s="74"/>
      <c r="I434" s="11"/>
      <c r="J434" s="11"/>
      <c r="K434" s="11"/>
      <c r="L434" s="11"/>
      <c r="M434" s="11"/>
      <c r="N434" s="11"/>
      <c r="O434" s="11"/>
      <c r="P434" s="11"/>
      <c r="Q434" s="74"/>
    </row>
    <row r="435">
      <c r="A435" s="82"/>
      <c r="B435" s="82"/>
      <c r="C435" s="83"/>
      <c r="D435" s="82"/>
      <c r="E435" s="83"/>
      <c r="F435" s="74"/>
      <c r="G435" s="74"/>
      <c r="H435" s="74"/>
      <c r="I435" s="11"/>
      <c r="J435" s="11"/>
      <c r="K435" s="11"/>
      <c r="L435" s="11"/>
      <c r="M435" s="11"/>
      <c r="N435" s="11"/>
      <c r="O435" s="11"/>
      <c r="P435" s="11"/>
      <c r="Q435" s="74"/>
    </row>
    <row r="436">
      <c r="A436" s="82"/>
      <c r="B436" s="82"/>
      <c r="C436" s="83"/>
      <c r="D436" s="82"/>
      <c r="E436" s="83"/>
      <c r="F436" s="74"/>
      <c r="G436" s="74"/>
      <c r="H436" s="74"/>
      <c r="I436" s="11"/>
      <c r="J436" s="11"/>
      <c r="K436" s="11"/>
      <c r="L436" s="11"/>
      <c r="M436" s="11"/>
      <c r="N436" s="11"/>
      <c r="O436" s="11"/>
      <c r="P436" s="11"/>
      <c r="Q436" s="74"/>
    </row>
    <row r="437">
      <c r="A437" s="82"/>
      <c r="B437" s="82"/>
      <c r="C437" s="83"/>
      <c r="D437" s="82"/>
      <c r="E437" s="83"/>
      <c r="F437" s="74"/>
      <c r="G437" s="74"/>
      <c r="H437" s="74"/>
      <c r="I437" s="11"/>
      <c r="J437" s="11"/>
      <c r="K437" s="11"/>
      <c r="L437" s="11"/>
      <c r="M437" s="11"/>
      <c r="N437" s="11"/>
      <c r="O437" s="11"/>
      <c r="P437" s="11"/>
      <c r="Q437" s="74"/>
    </row>
    <row r="438">
      <c r="A438" s="82"/>
      <c r="B438" s="82"/>
      <c r="C438" s="83"/>
      <c r="D438" s="82"/>
      <c r="E438" s="83"/>
      <c r="F438" s="74"/>
      <c r="G438" s="74"/>
      <c r="H438" s="74"/>
      <c r="I438" s="11"/>
      <c r="J438" s="11"/>
      <c r="K438" s="11"/>
      <c r="L438" s="11"/>
      <c r="M438" s="11"/>
      <c r="N438" s="11"/>
      <c r="O438" s="11"/>
      <c r="P438" s="11"/>
      <c r="Q438" s="74"/>
    </row>
    <row r="439">
      <c r="A439" s="82"/>
      <c r="B439" s="82"/>
      <c r="C439" s="83"/>
      <c r="D439" s="82"/>
      <c r="E439" s="83"/>
      <c r="F439" s="74"/>
      <c r="G439" s="74"/>
      <c r="H439" s="74"/>
      <c r="I439" s="11"/>
      <c r="J439" s="11"/>
      <c r="K439" s="11"/>
      <c r="L439" s="11"/>
      <c r="M439" s="11"/>
      <c r="N439" s="11"/>
      <c r="O439" s="11"/>
      <c r="P439" s="11"/>
      <c r="Q439" s="74"/>
    </row>
    <row r="440">
      <c r="A440" s="82"/>
      <c r="B440" s="82"/>
      <c r="C440" s="83"/>
      <c r="D440" s="82"/>
      <c r="E440" s="83"/>
      <c r="F440" s="74"/>
      <c r="G440" s="74"/>
      <c r="H440" s="74"/>
      <c r="I440" s="11"/>
      <c r="J440" s="11"/>
      <c r="K440" s="11"/>
      <c r="L440" s="11"/>
      <c r="M440" s="11"/>
      <c r="N440" s="11"/>
      <c r="O440" s="11"/>
      <c r="P440" s="11"/>
      <c r="Q440" s="74"/>
    </row>
    <row r="441">
      <c r="A441" s="82"/>
      <c r="B441" s="82"/>
      <c r="C441" s="83"/>
      <c r="D441" s="82"/>
      <c r="E441" s="83"/>
      <c r="F441" s="74"/>
      <c r="G441" s="74"/>
      <c r="H441" s="74"/>
      <c r="I441" s="11"/>
      <c r="J441" s="11"/>
      <c r="K441" s="11"/>
      <c r="L441" s="11"/>
      <c r="M441" s="11"/>
      <c r="N441" s="11"/>
      <c r="O441" s="11"/>
      <c r="P441" s="11"/>
      <c r="Q441" s="74"/>
    </row>
    <row r="442">
      <c r="A442" s="82"/>
      <c r="B442" s="82"/>
      <c r="C442" s="83"/>
      <c r="D442" s="82"/>
      <c r="E442" s="83"/>
      <c r="F442" s="74"/>
      <c r="G442" s="74"/>
      <c r="H442" s="74"/>
      <c r="I442" s="11"/>
      <c r="J442" s="11"/>
      <c r="K442" s="11"/>
      <c r="L442" s="11"/>
      <c r="M442" s="11"/>
      <c r="N442" s="11"/>
      <c r="O442" s="11"/>
      <c r="P442" s="11"/>
      <c r="Q442" s="74"/>
    </row>
    <row r="443">
      <c r="A443" s="82"/>
      <c r="B443" s="82"/>
      <c r="C443" s="83"/>
      <c r="D443" s="82"/>
      <c r="E443" s="83"/>
      <c r="F443" s="74"/>
      <c r="G443" s="74"/>
      <c r="H443" s="74"/>
      <c r="I443" s="11"/>
      <c r="J443" s="11"/>
      <c r="K443" s="11"/>
      <c r="L443" s="11"/>
      <c r="M443" s="11"/>
      <c r="N443" s="11"/>
      <c r="O443" s="11"/>
      <c r="P443" s="11"/>
      <c r="Q443" s="74"/>
    </row>
    <row r="444">
      <c r="A444" s="82"/>
      <c r="B444" s="82"/>
      <c r="C444" s="83"/>
      <c r="D444" s="82"/>
      <c r="E444" s="83"/>
      <c r="F444" s="74"/>
      <c r="G444" s="74"/>
      <c r="H444" s="74"/>
      <c r="I444" s="11"/>
      <c r="J444" s="11"/>
      <c r="K444" s="11"/>
      <c r="L444" s="11"/>
      <c r="M444" s="11"/>
      <c r="N444" s="11"/>
      <c r="O444" s="11"/>
      <c r="P444" s="11"/>
      <c r="Q444" s="74"/>
    </row>
    <row r="445">
      <c r="A445" s="82"/>
      <c r="B445" s="82"/>
      <c r="C445" s="83"/>
      <c r="D445" s="82"/>
      <c r="E445" s="83"/>
      <c r="F445" s="74"/>
      <c r="G445" s="74"/>
      <c r="H445" s="74"/>
      <c r="I445" s="11"/>
      <c r="J445" s="11"/>
      <c r="K445" s="11"/>
      <c r="L445" s="11"/>
      <c r="M445" s="11"/>
      <c r="N445" s="11"/>
      <c r="O445" s="11"/>
      <c r="P445" s="11"/>
      <c r="Q445" s="74"/>
    </row>
    <row r="446">
      <c r="A446" s="82"/>
      <c r="B446" s="82"/>
      <c r="C446" s="83"/>
      <c r="D446" s="82"/>
      <c r="E446" s="83"/>
      <c r="F446" s="74"/>
      <c r="G446" s="74"/>
      <c r="H446" s="74"/>
      <c r="I446" s="11"/>
      <c r="J446" s="11"/>
      <c r="K446" s="11"/>
      <c r="L446" s="11"/>
      <c r="M446" s="11"/>
      <c r="N446" s="11"/>
      <c r="O446" s="11"/>
      <c r="P446" s="11"/>
      <c r="Q446" s="74"/>
    </row>
    <row r="447">
      <c r="A447" s="82"/>
      <c r="B447" s="82"/>
      <c r="C447" s="83"/>
      <c r="D447" s="82"/>
      <c r="E447" s="83"/>
      <c r="F447" s="74"/>
      <c r="G447" s="74"/>
      <c r="H447" s="74"/>
      <c r="I447" s="11"/>
      <c r="J447" s="11"/>
      <c r="K447" s="11"/>
      <c r="L447" s="11"/>
      <c r="M447" s="11"/>
      <c r="N447" s="11"/>
      <c r="O447" s="11"/>
      <c r="P447" s="11"/>
      <c r="Q447" s="74"/>
    </row>
    <row r="448">
      <c r="A448" s="82"/>
      <c r="B448" s="82"/>
      <c r="C448" s="83"/>
      <c r="D448" s="82"/>
      <c r="E448" s="83"/>
      <c r="F448" s="74"/>
      <c r="G448" s="74"/>
      <c r="H448" s="74"/>
      <c r="I448" s="11"/>
      <c r="J448" s="11"/>
      <c r="K448" s="11"/>
      <c r="L448" s="11"/>
      <c r="M448" s="11"/>
      <c r="N448" s="11"/>
      <c r="O448" s="11"/>
      <c r="P448" s="11"/>
      <c r="Q448" s="74"/>
    </row>
    <row r="449">
      <c r="A449" s="82"/>
      <c r="B449" s="82"/>
      <c r="C449" s="83"/>
      <c r="D449" s="82"/>
      <c r="E449" s="83"/>
      <c r="F449" s="74"/>
      <c r="G449" s="74"/>
      <c r="H449" s="74"/>
      <c r="I449" s="11"/>
      <c r="J449" s="11"/>
      <c r="K449" s="11"/>
      <c r="L449" s="11"/>
      <c r="M449" s="11"/>
      <c r="N449" s="11"/>
      <c r="O449" s="11"/>
      <c r="P449" s="11"/>
      <c r="Q449" s="74"/>
    </row>
    <row r="450">
      <c r="A450" s="82"/>
      <c r="B450" s="82"/>
      <c r="C450" s="83"/>
      <c r="D450" s="82"/>
      <c r="E450" s="83"/>
      <c r="F450" s="74"/>
      <c r="G450" s="74"/>
      <c r="H450" s="74"/>
      <c r="I450" s="11"/>
      <c r="J450" s="11"/>
      <c r="K450" s="11"/>
      <c r="L450" s="11"/>
      <c r="M450" s="11"/>
      <c r="N450" s="11"/>
      <c r="O450" s="11"/>
      <c r="P450" s="11"/>
      <c r="Q450" s="74"/>
    </row>
    <row r="451">
      <c r="A451" s="82"/>
      <c r="B451" s="82"/>
      <c r="C451" s="83"/>
      <c r="D451" s="82"/>
      <c r="E451" s="83"/>
      <c r="F451" s="74"/>
      <c r="G451" s="74"/>
      <c r="H451" s="74"/>
      <c r="I451" s="11"/>
      <c r="J451" s="11"/>
      <c r="K451" s="11"/>
      <c r="L451" s="11"/>
      <c r="M451" s="11"/>
      <c r="N451" s="11"/>
      <c r="O451" s="11"/>
      <c r="P451" s="11"/>
      <c r="Q451" s="74"/>
    </row>
    <row r="452">
      <c r="A452" s="82"/>
      <c r="B452" s="82"/>
      <c r="C452" s="83"/>
      <c r="D452" s="82"/>
      <c r="E452" s="83"/>
      <c r="F452" s="74"/>
      <c r="G452" s="74"/>
      <c r="H452" s="74"/>
      <c r="I452" s="11"/>
      <c r="J452" s="11"/>
      <c r="K452" s="11"/>
      <c r="L452" s="11"/>
      <c r="M452" s="11"/>
      <c r="N452" s="11"/>
      <c r="O452" s="11"/>
      <c r="P452" s="11"/>
      <c r="Q452" s="74"/>
    </row>
    <row r="453">
      <c r="A453" s="82"/>
      <c r="B453" s="82"/>
      <c r="C453" s="83"/>
      <c r="D453" s="82"/>
      <c r="E453" s="83"/>
      <c r="F453" s="74"/>
      <c r="G453" s="74"/>
      <c r="H453" s="74"/>
      <c r="I453" s="11"/>
      <c r="J453" s="11"/>
      <c r="K453" s="11"/>
      <c r="L453" s="11"/>
      <c r="M453" s="11"/>
      <c r="N453" s="11"/>
      <c r="O453" s="11"/>
      <c r="P453" s="11"/>
      <c r="Q453" s="74"/>
    </row>
    <row r="454">
      <c r="A454" s="82"/>
      <c r="B454" s="82"/>
      <c r="C454" s="83"/>
      <c r="D454" s="82"/>
      <c r="E454" s="83"/>
      <c r="F454" s="74"/>
      <c r="G454" s="74"/>
      <c r="H454" s="74"/>
      <c r="I454" s="11"/>
      <c r="J454" s="11"/>
      <c r="K454" s="11"/>
      <c r="L454" s="11"/>
      <c r="M454" s="11"/>
      <c r="N454" s="11"/>
      <c r="O454" s="11"/>
      <c r="P454" s="11"/>
      <c r="Q454" s="74"/>
    </row>
    <row r="455">
      <c r="A455" s="82"/>
      <c r="B455" s="82"/>
      <c r="C455" s="83"/>
      <c r="D455" s="82"/>
      <c r="E455" s="83"/>
      <c r="F455" s="74"/>
      <c r="G455" s="74"/>
      <c r="H455" s="74"/>
      <c r="I455" s="11"/>
      <c r="J455" s="11"/>
      <c r="K455" s="11"/>
      <c r="L455" s="11"/>
      <c r="M455" s="11"/>
      <c r="N455" s="11"/>
      <c r="O455" s="11"/>
      <c r="P455" s="11"/>
      <c r="Q455" s="74"/>
    </row>
    <row r="456">
      <c r="A456" s="82"/>
      <c r="B456" s="82"/>
      <c r="C456" s="83"/>
      <c r="D456" s="82"/>
      <c r="E456" s="83"/>
      <c r="F456" s="74"/>
      <c r="G456" s="74"/>
      <c r="H456" s="74"/>
      <c r="I456" s="11"/>
      <c r="J456" s="11"/>
      <c r="K456" s="11"/>
      <c r="L456" s="11"/>
      <c r="M456" s="11"/>
      <c r="N456" s="11"/>
      <c r="O456" s="11"/>
      <c r="P456" s="11"/>
      <c r="Q456" s="74"/>
    </row>
    <row r="457">
      <c r="A457" s="82"/>
      <c r="B457" s="82"/>
      <c r="C457" s="83"/>
      <c r="D457" s="82"/>
      <c r="E457" s="83"/>
      <c r="F457" s="74"/>
      <c r="G457" s="74"/>
      <c r="H457" s="74"/>
      <c r="I457" s="11"/>
      <c r="J457" s="11"/>
      <c r="K457" s="11"/>
      <c r="L457" s="11"/>
      <c r="M457" s="11"/>
      <c r="N457" s="11"/>
      <c r="O457" s="11"/>
      <c r="P457" s="11"/>
      <c r="Q457" s="74"/>
    </row>
    <row r="458">
      <c r="A458" s="82"/>
      <c r="B458" s="82"/>
      <c r="C458" s="83"/>
      <c r="D458" s="82"/>
      <c r="E458" s="83"/>
      <c r="F458" s="74"/>
      <c r="G458" s="74"/>
      <c r="H458" s="74"/>
      <c r="I458" s="11"/>
      <c r="J458" s="11"/>
      <c r="K458" s="11"/>
      <c r="L458" s="11"/>
      <c r="M458" s="11"/>
      <c r="N458" s="11"/>
      <c r="O458" s="11"/>
      <c r="P458" s="11"/>
      <c r="Q458" s="74"/>
    </row>
    <row r="459">
      <c r="A459" s="82"/>
      <c r="B459" s="82"/>
      <c r="C459" s="83"/>
      <c r="D459" s="82"/>
      <c r="E459" s="83"/>
      <c r="F459" s="74"/>
      <c r="G459" s="74"/>
      <c r="H459" s="74"/>
      <c r="I459" s="11"/>
      <c r="J459" s="11"/>
      <c r="K459" s="11"/>
      <c r="L459" s="11"/>
      <c r="M459" s="11"/>
      <c r="N459" s="11"/>
      <c r="O459" s="11"/>
      <c r="P459" s="11"/>
      <c r="Q459" s="74"/>
    </row>
    <row r="460">
      <c r="A460" s="82"/>
      <c r="B460" s="82"/>
      <c r="C460" s="83"/>
      <c r="D460" s="82"/>
      <c r="E460" s="83"/>
      <c r="F460" s="74"/>
      <c r="G460" s="74"/>
      <c r="H460" s="74"/>
      <c r="I460" s="11"/>
      <c r="J460" s="11"/>
      <c r="K460" s="11"/>
      <c r="L460" s="11"/>
      <c r="M460" s="11"/>
      <c r="N460" s="11"/>
      <c r="O460" s="11"/>
      <c r="P460" s="11"/>
      <c r="Q460" s="74"/>
    </row>
    <row r="461">
      <c r="A461" s="82"/>
      <c r="B461" s="82"/>
      <c r="C461" s="83"/>
      <c r="D461" s="82"/>
      <c r="E461" s="83"/>
      <c r="F461" s="74"/>
      <c r="G461" s="74"/>
      <c r="H461" s="74"/>
      <c r="I461" s="11"/>
      <c r="J461" s="11"/>
      <c r="K461" s="11"/>
      <c r="L461" s="11"/>
      <c r="M461" s="11"/>
      <c r="N461" s="11"/>
      <c r="O461" s="11"/>
      <c r="P461" s="11"/>
      <c r="Q461" s="74"/>
    </row>
    <row r="462">
      <c r="A462" s="82"/>
      <c r="B462" s="82"/>
      <c r="C462" s="83"/>
      <c r="D462" s="82"/>
      <c r="E462" s="83"/>
      <c r="F462" s="74"/>
      <c r="G462" s="74"/>
      <c r="H462" s="74"/>
      <c r="I462" s="11"/>
      <c r="J462" s="11"/>
      <c r="K462" s="11"/>
      <c r="L462" s="11"/>
      <c r="M462" s="11"/>
      <c r="N462" s="11"/>
      <c r="O462" s="11"/>
      <c r="P462" s="11"/>
      <c r="Q462" s="74"/>
    </row>
    <row r="463">
      <c r="A463" s="82"/>
      <c r="B463" s="82"/>
      <c r="C463" s="83"/>
      <c r="D463" s="82"/>
      <c r="E463" s="83"/>
      <c r="F463" s="74"/>
      <c r="G463" s="74"/>
      <c r="H463" s="74"/>
      <c r="I463" s="11"/>
      <c r="J463" s="11"/>
      <c r="K463" s="11"/>
      <c r="L463" s="11"/>
      <c r="M463" s="11"/>
      <c r="N463" s="11"/>
      <c r="O463" s="11"/>
      <c r="P463" s="11"/>
      <c r="Q463" s="74"/>
    </row>
    <row r="464">
      <c r="A464" s="82"/>
      <c r="B464" s="82"/>
      <c r="C464" s="83"/>
      <c r="D464" s="82"/>
      <c r="E464" s="83"/>
      <c r="F464" s="74"/>
      <c r="G464" s="74"/>
      <c r="H464" s="74"/>
      <c r="I464" s="11"/>
      <c r="J464" s="11"/>
      <c r="K464" s="11"/>
      <c r="L464" s="11"/>
      <c r="M464" s="11"/>
      <c r="N464" s="11"/>
      <c r="O464" s="11"/>
      <c r="P464" s="11"/>
      <c r="Q464" s="74"/>
    </row>
    <row r="465">
      <c r="A465" s="82"/>
      <c r="B465" s="82"/>
      <c r="C465" s="83"/>
      <c r="D465" s="82"/>
      <c r="E465" s="83"/>
      <c r="F465" s="74"/>
      <c r="G465" s="74"/>
      <c r="H465" s="74"/>
      <c r="I465" s="11"/>
      <c r="J465" s="11"/>
      <c r="K465" s="11"/>
      <c r="L465" s="11"/>
      <c r="M465" s="11"/>
      <c r="N465" s="11"/>
      <c r="O465" s="11"/>
      <c r="P465" s="11"/>
      <c r="Q465" s="74"/>
    </row>
    <row r="466">
      <c r="A466" s="82"/>
      <c r="B466" s="82"/>
      <c r="C466" s="83"/>
      <c r="D466" s="82"/>
      <c r="E466" s="83"/>
      <c r="F466" s="74"/>
      <c r="G466" s="74"/>
      <c r="H466" s="74"/>
      <c r="I466" s="11"/>
      <c r="J466" s="11"/>
      <c r="K466" s="11"/>
      <c r="L466" s="11"/>
      <c r="M466" s="11"/>
      <c r="N466" s="11"/>
      <c r="O466" s="11"/>
      <c r="P466" s="11"/>
      <c r="Q466" s="74"/>
    </row>
    <row r="467">
      <c r="A467" s="82"/>
      <c r="B467" s="82"/>
      <c r="C467" s="83"/>
      <c r="D467" s="82"/>
      <c r="E467" s="83"/>
      <c r="F467" s="74"/>
      <c r="G467" s="74"/>
      <c r="H467" s="74"/>
      <c r="I467" s="11"/>
      <c r="J467" s="11"/>
      <c r="K467" s="11"/>
      <c r="L467" s="11"/>
      <c r="M467" s="11"/>
      <c r="N467" s="11"/>
      <c r="O467" s="11"/>
      <c r="P467" s="11"/>
      <c r="Q467" s="74"/>
    </row>
    <row r="468">
      <c r="A468" s="82"/>
      <c r="B468" s="82"/>
      <c r="C468" s="83"/>
      <c r="D468" s="82"/>
      <c r="E468" s="83"/>
      <c r="F468" s="74"/>
      <c r="G468" s="74"/>
      <c r="H468" s="74"/>
      <c r="I468" s="11"/>
      <c r="J468" s="11"/>
      <c r="K468" s="11"/>
      <c r="L468" s="11"/>
      <c r="M468" s="11"/>
      <c r="N468" s="11"/>
      <c r="O468" s="11"/>
      <c r="P468" s="11"/>
      <c r="Q468" s="74"/>
    </row>
    <row r="469">
      <c r="A469" s="82"/>
      <c r="B469" s="82"/>
      <c r="C469" s="83"/>
      <c r="D469" s="82"/>
      <c r="E469" s="83"/>
      <c r="F469" s="74"/>
      <c r="G469" s="74"/>
      <c r="H469" s="74"/>
      <c r="I469" s="11"/>
      <c r="J469" s="11"/>
      <c r="K469" s="11"/>
      <c r="L469" s="11"/>
      <c r="M469" s="11"/>
      <c r="N469" s="11"/>
      <c r="O469" s="11"/>
      <c r="P469" s="11"/>
      <c r="Q469" s="74"/>
    </row>
    <row r="470">
      <c r="A470" s="82"/>
      <c r="B470" s="82"/>
      <c r="C470" s="83"/>
      <c r="D470" s="82"/>
      <c r="E470" s="83"/>
      <c r="F470" s="74"/>
      <c r="G470" s="74"/>
      <c r="H470" s="74"/>
      <c r="I470" s="11"/>
      <c r="J470" s="11"/>
      <c r="K470" s="11"/>
      <c r="L470" s="11"/>
      <c r="M470" s="11"/>
      <c r="N470" s="11"/>
      <c r="O470" s="11"/>
      <c r="P470" s="11"/>
      <c r="Q470" s="74"/>
    </row>
    <row r="471">
      <c r="A471" s="82"/>
      <c r="B471" s="82"/>
      <c r="C471" s="83"/>
      <c r="D471" s="82"/>
      <c r="E471" s="83"/>
      <c r="F471" s="74"/>
      <c r="G471" s="74"/>
      <c r="H471" s="74"/>
      <c r="I471" s="11"/>
      <c r="J471" s="11"/>
      <c r="K471" s="11"/>
      <c r="L471" s="11"/>
      <c r="M471" s="11"/>
      <c r="N471" s="11"/>
      <c r="O471" s="11"/>
      <c r="P471" s="11"/>
      <c r="Q471" s="74"/>
    </row>
    <row r="472">
      <c r="A472" s="82"/>
      <c r="B472" s="82"/>
      <c r="C472" s="83"/>
      <c r="D472" s="82"/>
      <c r="E472" s="83"/>
      <c r="F472" s="74"/>
      <c r="G472" s="74"/>
      <c r="H472" s="74"/>
      <c r="I472" s="11"/>
      <c r="J472" s="11"/>
      <c r="K472" s="11"/>
      <c r="L472" s="11"/>
      <c r="M472" s="11"/>
      <c r="N472" s="11"/>
      <c r="O472" s="11"/>
      <c r="P472" s="11"/>
      <c r="Q472" s="74"/>
    </row>
    <row r="473">
      <c r="A473" s="82"/>
      <c r="B473" s="82"/>
      <c r="C473" s="83"/>
      <c r="D473" s="82"/>
      <c r="E473" s="83"/>
      <c r="F473" s="74"/>
      <c r="G473" s="74"/>
      <c r="H473" s="74"/>
      <c r="I473" s="11"/>
      <c r="J473" s="11"/>
      <c r="K473" s="11"/>
      <c r="L473" s="11"/>
      <c r="M473" s="11"/>
      <c r="N473" s="11"/>
      <c r="O473" s="11"/>
      <c r="P473" s="11"/>
      <c r="Q473" s="74"/>
    </row>
    <row r="474">
      <c r="A474" s="82"/>
      <c r="B474" s="82"/>
      <c r="C474" s="83"/>
      <c r="D474" s="82"/>
      <c r="E474" s="83"/>
      <c r="F474" s="74"/>
      <c r="G474" s="74"/>
      <c r="H474" s="74"/>
      <c r="I474" s="11"/>
      <c r="J474" s="11"/>
      <c r="K474" s="11"/>
      <c r="L474" s="11"/>
      <c r="M474" s="11"/>
      <c r="N474" s="11"/>
      <c r="O474" s="11"/>
      <c r="P474" s="11"/>
      <c r="Q474" s="74"/>
    </row>
    <row r="475">
      <c r="A475" s="82"/>
      <c r="B475" s="82"/>
      <c r="C475" s="83"/>
      <c r="D475" s="82"/>
      <c r="E475" s="83"/>
      <c r="F475" s="74"/>
      <c r="G475" s="74"/>
      <c r="H475" s="74"/>
      <c r="I475" s="11"/>
      <c r="J475" s="11"/>
      <c r="K475" s="11"/>
      <c r="L475" s="11"/>
      <c r="M475" s="11"/>
      <c r="N475" s="11"/>
      <c r="O475" s="11"/>
      <c r="P475" s="11"/>
      <c r="Q475" s="74"/>
    </row>
    <row r="476">
      <c r="A476" s="82"/>
      <c r="B476" s="82"/>
      <c r="C476" s="83"/>
      <c r="D476" s="82"/>
      <c r="E476" s="83"/>
      <c r="F476" s="74"/>
      <c r="G476" s="74"/>
      <c r="H476" s="74"/>
      <c r="I476" s="11"/>
      <c r="J476" s="11"/>
      <c r="K476" s="11"/>
      <c r="L476" s="11"/>
      <c r="M476" s="11"/>
      <c r="N476" s="11"/>
      <c r="O476" s="11"/>
      <c r="P476" s="11"/>
      <c r="Q476" s="74"/>
    </row>
    <row r="477">
      <c r="A477" s="82"/>
      <c r="B477" s="82"/>
      <c r="C477" s="83"/>
      <c r="D477" s="82"/>
      <c r="E477" s="83"/>
      <c r="F477" s="74"/>
      <c r="G477" s="74"/>
      <c r="H477" s="74"/>
      <c r="I477" s="11"/>
      <c r="J477" s="11"/>
      <c r="K477" s="11"/>
      <c r="L477" s="11"/>
      <c r="M477" s="11"/>
      <c r="N477" s="11"/>
      <c r="O477" s="11"/>
      <c r="P477" s="11"/>
      <c r="Q477" s="74"/>
    </row>
    <row r="478">
      <c r="A478" s="82"/>
      <c r="B478" s="82"/>
      <c r="C478" s="83"/>
      <c r="D478" s="82"/>
      <c r="E478" s="83"/>
      <c r="F478" s="74"/>
      <c r="G478" s="74"/>
      <c r="H478" s="74"/>
      <c r="I478" s="11"/>
      <c r="J478" s="11"/>
      <c r="K478" s="11"/>
      <c r="L478" s="11"/>
      <c r="M478" s="11"/>
      <c r="N478" s="11"/>
      <c r="O478" s="11"/>
      <c r="P478" s="11"/>
      <c r="Q478" s="74"/>
    </row>
    <row r="479">
      <c r="A479" s="82"/>
      <c r="B479" s="82"/>
      <c r="C479" s="83"/>
      <c r="D479" s="82"/>
      <c r="E479" s="83"/>
      <c r="F479" s="74"/>
      <c r="G479" s="74"/>
      <c r="H479" s="74"/>
      <c r="I479" s="11"/>
      <c r="J479" s="11"/>
      <c r="K479" s="11"/>
      <c r="L479" s="11"/>
      <c r="M479" s="11"/>
      <c r="N479" s="11"/>
      <c r="O479" s="11"/>
      <c r="P479" s="11"/>
      <c r="Q479" s="74"/>
    </row>
    <row r="480">
      <c r="A480" s="82"/>
      <c r="B480" s="82"/>
      <c r="C480" s="83"/>
      <c r="D480" s="82"/>
      <c r="E480" s="83"/>
      <c r="F480" s="74"/>
      <c r="G480" s="74"/>
      <c r="H480" s="74"/>
      <c r="I480" s="11"/>
      <c r="J480" s="11"/>
      <c r="K480" s="11"/>
      <c r="L480" s="11"/>
      <c r="M480" s="11"/>
      <c r="N480" s="11"/>
      <c r="O480" s="11"/>
      <c r="P480" s="11"/>
      <c r="Q480" s="74"/>
    </row>
    <row r="481">
      <c r="A481" s="82"/>
      <c r="B481" s="82"/>
      <c r="C481" s="83"/>
      <c r="D481" s="82"/>
      <c r="E481" s="83"/>
      <c r="F481" s="74"/>
      <c r="G481" s="74"/>
      <c r="H481" s="74"/>
      <c r="I481" s="11"/>
      <c r="J481" s="11"/>
      <c r="K481" s="11"/>
      <c r="L481" s="11"/>
      <c r="M481" s="11"/>
      <c r="N481" s="11"/>
      <c r="O481" s="11"/>
      <c r="P481" s="11"/>
      <c r="Q481" s="74"/>
    </row>
    <row r="482">
      <c r="A482" s="82"/>
      <c r="B482" s="82"/>
      <c r="C482" s="83"/>
      <c r="D482" s="82"/>
      <c r="E482" s="83"/>
      <c r="F482" s="74"/>
      <c r="G482" s="74"/>
      <c r="H482" s="74"/>
      <c r="I482" s="11"/>
      <c r="J482" s="11"/>
      <c r="K482" s="11"/>
      <c r="L482" s="11"/>
      <c r="M482" s="11"/>
      <c r="N482" s="11"/>
      <c r="O482" s="11"/>
      <c r="P482" s="11"/>
      <c r="Q482" s="74"/>
    </row>
    <row r="483">
      <c r="A483" s="82"/>
      <c r="B483" s="82"/>
      <c r="C483" s="83"/>
      <c r="D483" s="82"/>
      <c r="E483" s="83"/>
      <c r="F483" s="74"/>
      <c r="G483" s="74"/>
      <c r="H483" s="74"/>
      <c r="I483" s="11"/>
      <c r="J483" s="11"/>
      <c r="K483" s="11"/>
      <c r="L483" s="11"/>
      <c r="M483" s="11"/>
      <c r="N483" s="11"/>
      <c r="O483" s="11"/>
      <c r="P483" s="11"/>
      <c r="Q483" s="74"/>
    </row>
    <row r="484">
      <c r="A484" s="82"/>
      <c r="B484" s="82"/>
      <c r="C484" s="83"/>
      <c r="D484" s="82"/>
      <c r="E484" s="83"/>
      <c r="F484" s="74"/>
      <c r="G484" s="74"/>
      <c r="H484" s="74"/>
      <c r="I484" s="11"/>
      <c r="J484" s="11"/>
      <c r="K484" s="11"/>
      <c r="L484" s="11"/>
      <c r="M484" s="11"/>
      <c r="N484" s="11"/>
      <c r="O484" s="11"/>
      <c r="P484" s="11"/>
      <c r="Q484" s="74"/>
    </row>
    <row r="485">
      <c r="A485" s="82"/>
      <c r="B485" s="82"/>
      <c r="C485" s="83"/>
      <c r="D485" s="82"/>
      <c r="E485" s="83"/>
      <c r="F485" s="74"/>
      <c r="G485" s="74"/>
      <c r="H485" s="74"/>
      <c r="I485" s="11"/>
      <c r="J485" s="11"/>
      <c r="K485" s="11"/>
      <c r="L485" s="11"/>
      <c r="M485" s="11"/>
      <c r="N485" s="11"/>
      <c r="O485" s="11"/>
      <c r="P485" s="11"/>
      <c r="Q485" s="74"/>
    </row>
    <row r="486">
      <c r="A486" s="82"/>
      <c r="B486" s="82"/>
      <c r="C486" s="83"/>
      <c r="D486" s="82"/>
      <c r="E486" s="83"/>
      <c r="F486" s="74"/>
      <c r="G486" s="74"/>
      <c r="H486" s="74"/>
      <c r="I486" s="11"/>
      <c r="J486" s="11"/>
      <c r="K486" s="11"/>
      <c r="L486" s="11"/>
      <c r="M486" s="11"/>
      <c r="N486" s="11"/>
      <c r="O486" s="11"/>
      <c r="P486" s="11"/>
      <c r="Q486" s="74"/>
    </row>
    <row r="487">
      <c r="A487" s="82"/>
      <c r="B487" s="82"/>
      <c r="C487" s="83"/>
      <c r="D487" s="82"/>
      <c r="E487" s="83"/>
      <c r="F487" s="74"/>
      <c r="G487" s="74"/>
      <c r="H487" s="74"/>
      <c r="I487" s="11"/>
      <c r="J487" s="11"/>
      <c r="K487" s="11"/>
      <c r="L487" s="11"/>
      <c r="M487" s="11"/>
      <c r="N487" s="11"/>
      <c r="O487" s="11"/>
      <c r="P487" s="11"/>
      <c r="Q487" s="74"/>
    </row>
    <row r="488">
      <c r="A488" s="82"/>
      <c r="B488" s="82"/>
      <c r="C488" s="83"/>
      <c r="D488" s="82"/>
      <c r="E488" s="83"/>
      <c r="F488" s="74"/>
      <c r="G488" s="74"/>
      <c r="H488" s="74"/>
      <c r="I488" s="11"/>
      <c r="J488" s="11"/>
      <c r="K488" s="11"/>
      <c r="L488" s="11"/>
      <c r="M488" s="11"/>
      <c r="N488" s="11"/>
      <c r="O488" s="11"/>
      <c r="P488" s="11"/>
      <c r="Q488" s="74"/>
    </row>
    <row r="489">
      <c r="A489" s="82"/>
      <c r="B489" s="82"/>
      <c r="C489" s="83"/>
      <c r="D489" s="82"/>
      <c r="E489" s="83"/>
      <c r="F489" s="74"/>
      <c r="G489" s="74"/>
      <c r="H489" s="74"/>
      <c r="I489" s="11"/>
      <c r="J489" s="11"/>
      <c r="K489" s="11"/>
      <c r="L489" s="11"/>
      <c r="M489" s="11"/>
      <c r="N489" s="11"/>
      <c r="O489" s="11"/>
      <c r="P489" s="11"/>
      <c r="Q489" s="74"/>
    </row>
    <row r="490">
      <c r="A490" s="82"/>
      <c r="B490" s="82"/>
      <c r="C490" s="83"/>
      <c r="D490" s="82"/>
      <c r="E490" s="83"/>
      <c r="F490" s="74"/>
      <c r="G490" s="74"/>
      <c r="H490" s="74"/>
      <c r="I490" s="11"/>
      <c r="J490" s="11"/>
      <c r="K490" s="11"/>
      <c r="L490" s="11"/>
      <c r="M490" s="11"/>
      <c r="N490" s="11"/>
      <c r="O490" s="11"/>
      <c r="P490" s="11"/>
      <c r="Q490" s="74"/>
    </row>
    <row r="491">
      <c r="A491" s="82"/>
      <c r="B491" s="82"/>
      <c r="C491" s="83"/>
      <c r="D491" s="82"/>
      <c r="E491" s="83"/>
      <c r="F491" s="74"/>
      <c r="G491" s="74"/>
      <c r="H491" s="74"/>
      <c r="I491" s="11"/>
      <c r="J491" s="11"/>
      <c r="K491" s="11"/>
      <c r="L491" s="11"/>
      <c r="M491" s="11"/>
      <c r="N491" s="11"/>
      <c r="O491" s="11"/>
      <c r="P491" s="11"/>
      <c r="Q491" s="74"/>
    </row>
    <row r="492">
      <c r="A492" s="82"/>
      <c r="B492" s="82"/>
      <c r="C492" s="83"/>
      <c r="D492" s="82"/>
      <c r="E492" s="83"/>
      <c r="F492" s="74"/>
      <c r="G492" s="74"/>
      <c r="H492" s="74"/>
      <c r="I492" s="11"/>
      <c r="J492" s="11"/>
      <c r="K492" s="11"/>
      <c r="L492" s="11"/>
      <c r="M492" s="11"/>
      <c r="N492" s="11"/>
      <c r="O492" s="11"/>
      <c r="P492" s="11"/>
      <c r="Q492" s="74"/>
    </row>
    <row r="493">
      <c r="A493" s="82"/>
      <c r="B493" s="82"/>
      <c r="C493" s="83"/>
      <c r="D493" s="82"/>
      <c r="E493" s="83"/>
      <c r="F493" s="74"/>
      <c r="G493" s="74"/>
      <c r="H493" s="74"/>
      <c r="I493" s="11"/>
      <c r="J493" s="11"/>
      <c r="K493" s="11"/>
      <c r="L493" s="11"/>
      <c r="M493" s="11"/>
      <c r="N493" s="11"/>
      <c r="O493" s="11"/>
      <c r="P493" s="11"/>
      <c r="Q493" s="74"/>
    </row>
    <row r="494">
      <c r="A494" s="82"/>
      <c r="B494" s="82"/>
      <c r="C494" s="83"/>
      <c r="D494" s="82"/>
      <c r="E494" s="83"/>
      <c r="F494" s="74"/>
      <c r="G494" s="74"/>
      <c r="H494" s="74"/>
      <c r="I494" s="11"/>
      <c r="J494" s="11"/>
      <c r="K494" s="11"/>
      <c r="L494" s="11"/>
      <c r="M494" s="11"/>
      <c r="N494" s="11"/>
      <c r="O494" s="11"/>
      <c r="P494" s="11"/>
      <c r="Q494" s="74"/>
    </row>
    <row r="495">
      <c r="A495" s="82"/>
      <c r="B495" s="82"/>
      <c r="C495" s="83"/>
      <c r="D495" s="82"/>
      <c r="E495" s="83"/>
      <c r="F495" s="74"/>
      <c r="G495" s="74"/>
      <c r="H495" s="74"/>
      <c r="I495" s="11"/>
      <c r="J495" s="11"/>
      <c r="K495" s="11"/>
      <c r="L495" s="11"/>
      <c r="M495" s="11"/>
      <c r="N495" s="11"/>
      <c r="O495" s="11"/>
      <c r="P495" s="11"/>
      <c r="Q495" s="74"/>
    </row>
    <row r="496">
      <c r="A496" s="82"/>
      <c r="B496" s="82"/>
      <c r="C496" s="83"/>
      <c r="D496" s="82"/>
      <c r="E496" s="83"/>
      <c r="F496" s="74"/>
      <c r="G496" s="74"/>
      <c r="H496" s="74"/>
      <c r="I496" s="11"/>
      <c r="J496" s="11"/>
      <c r="K496" s="11"/>
      <c r="L496" s="11"/>
      <c r="M496" s="11"/>
      <c r="N496" s="11"/>
      <c r="O496" s="11"/>
      <c r="P496" s="11"/>
      <c r="Q496" s="74"/>
    </row>
    <row r="497">
      <c r="A497" s="82"/>
      <c r="B497" s="82"/>
      <c r="C497" s="83"/>
      <c r="D497" s="82"/>
      <c r="E497" s="83"/>
      <c r="F497" s="74"/>
      <c r="G497" s="74"/>
      <c r="H497" s="74"/>
      <c r="I497" s="11"/>
      <c r="J497" s="11"/>
      <c r="K497" s="11"/>
      <c r="L497" s="11"/>
      <c r="M497" s="11"/>
      <c r="N497" s="11"/>
      <c r="O497" s="11"/>
      <c r="P497" s="11"/>
      <c r="Q497" s="74"/>
    </row>
    <row r="498">
      <c r="A498" s="82"/>
      <c r="B498" s="82"/>
      <c r="C498" s="83"/>
      <c r="D498" s="82"/>
      <c r="E498" s="83"/>
      <c r="F498" s="74"/>
      <c r="G498" s="74"/>
      <c r="H498" s="74"/>
      <c r="I498" s="11"/>
      <c r="J498" s="11"/>
      <c r="K498" s="11"/>
      <c r="L498" s="11"/>
      <c r="M498" s="11"/>
      <c r="N498" s="11"/>
      <c r="O498" s="11"/>
      <c r="P498" s="11"/>
      <c r="Q498" s="74"/>
    </row>
    <row r="499">
      <c r="A499" s="82"/>
      <c r="B499" s="82"/>
      <c r="C499" s="83"/>
      <c r="D499" s="82"/>
      <c r="E499" s="83"/>
      <c r="F499" s="74"/>
      <c r="G499" s="74"/>
      <c r="H499" s="74"/>
      <c r="I499" s="11"/>
      <c r="J499" s="11"/>
      <c r="K499" s="11"/>
      <c r="L499" s="11"/>
      <c r="M499" s="11"/>
      <c r="N499" s="11"/>
      <c r="O499" s="11"/>
      <c r="P499" s="11"/>
      <c r="Q499" s="74"/>
    </row>
    <row r="500">
      <c r="A500" s="82"/>
      <c r="B500" s="82"/>
      <c r="C500" s="83"/>
      <c r="D500" s="82"/>
      <c r="E500" s="83"/>
      <c r="F500" s="74"/>
      <c r="G500" s="74"/>
      <c r="H500" s="74"/>
      <c r="I500" s="11"/>
      <c r="J500" s="11"/>
      <c r="K500" s="11"/>
      <c r="L500" s="11"/>
      <c r="M500" s="11"/>
      <c r="N500" s="11"/>
      <c r="O500" s="11"/>
      <c r="P500" s="11"/>
      <c r="Q500" s="74"/>
    </row>
    <row r="501">
      <c r="A501" s="82"/>
      <c r="B501" s="82"/>
      <c r="C501" s="83"/>
      <c r="D501" s="82"/>
      <c r="E501" s="83"/>
      <c r="F501" s="74"/>
      <c r="G501" s="74"/>
      <c r="H501" s="74"/>
      <c r="I501" s="11"/>
      <c r="J501" s="11"/>
      <c r="K501" s="11"/>
      <c r="L501" s="11"/>
      <c r="M501" s="11"/>
      <c r="N501" s="11"/>
      <c r="O501" s="11"/>
      <c r="P501" s="11"/>
      <c r="Q501" s="74"/>
    </row>
    <row r="502">
      <c r="A502" s="82"/>
      <c r="B502" s="82"/>
      <c r="C502" s="83"/>
      <c r="D502" s="82"/>
      <c r="E502" s="83"/>
      <c r="F502" s="74"/>
      <c r="G502" s="74"/>
      <c r="H502" s="74"/>
      <c r="I502" s="11"/>
      <c r="J502" s="11"/>
      <c r="K502" s="11"/>
      <c r="L502" s="11"/>
      <c r="M502" s="11"/>
      <c r="N502" s="11"/>
      <c r="O502" s="11"/>
      <c r="P502" s="11"/>
      <c r="Q502" s="74"/>
    </row>
    <row r="503">
      <c r="A503" s="82"/>
      <c r="B503" s="82"/>
      <c r="C503" s="83"/>
      <c r="D503" s="82"/>
      <c r="E503" s="83"/>
      <c r="F503" s="74"/>
      <c r="G503" s="74"/>
      <c r="H503" s="74"/>
      <c r="I503" s="11"/>
      <c r="J503" s="11"/>
      <c r="K503" s="11"/>
      <c r="L503" s="11"/>
      <c r="M503" s="11"/>
      <c r="N503" s="11"/>
      <c r="O503" s="11"/>
      <c r="P503" s="11"/>
      <c r="Q503" s="74"/>
    </row>
    <row r="504">
      <c r="A504" s="82"/>
      <c r="B504" s="82"/>
      <c r="C504" s="83"/>
      <c r="D504" s="82"/>
      <c r="E504" s="83"/>
      <c r="F504" s="74"/>
      <c r="G504" s="74"/>
      <c r="H504" s="74"/>
      <c r="I504" s="11"/>
      <c r="J504" s="11"/>
      <c r="K504" s="11"/>
      <c r="L504" s="11"/>
      <c r="M504" s="11"/>
      <c r="N504" s="11"/>
      <c r="O504" s="11"/>
      <c r="P504" s="11"/>
      <c r="Q504" s="74"/>
    </row>
    <row r="505">
      <c r="A505" s="82"/>
      <c r="B505" s="82"/>
      <c r="C505" s="83"/>
      <c r="D505" s="82"/>
      <c r="E505" s="83"/>
      <c r="F505" s="74"/>
      <c r="G505" s="74"/>
      <c r="H505" s="74"/>
      <c r="I505" s="11"/>
      <c r="J505" s="11"/>
      <c r="K505" s="11"/>
      <c r="L505" s="11"/>
      <c r="M505" s="11"/>
      <c r="N505" s="11"/>
      <c r="O505" s="11"/>
      <c r="P505" s="11"/>
      <c r="Q505" s="74"/>
    </row>
    <row r="506">
      <c r="A506" s="82"/>
      <c r="B506" s="82"/>
      <c r="C506" s="83"/>
      <c r="D506" s="82"/>
      <c r="E506" s="83"/>
      <c r="F506" s="74"/>
      <c r="G506" s="74"/>
      <c r="H506" s="74"/>
      <c r="I506" s="11"/>
      <c r="J506" s="11"/>
      <c r="K506" s="11"/>
      <c r="L506" s="11"/>
      <c r="M506" s="11"/>
      <c r="N506" s="11"/>
      <c r="O506" s="11"/>
      <c r="P506" s="11"/>
      <c r="Q506" s="74"/>
    </row>
    <row r="507">
      <c r="A507" s="82"/>
      <c r="B507" s="82"/>
      <c r="C507" s="83"/>
      <c r="D507" s="82"/>
      <c r="E507" s="83"/>
      <c r="F507" s="74"/>
      <c r="G507" s="74"/>
      <c r="H507" s="74"/>
      <c r="I507" s="11"/>
      <c r="J507" s="11"/>
      <c r="K507" s="11"/>
      <c r="L507" s="11"/>
      <c r="M507" s="11"/>
      <c r="N507" s="11"/>
      <c r="O507" s="11"/>
      <c r="P507" s="11"/>
      <c r="Q507" s="74"/>
    </row>
    <row r="508">
      <c r="A508" s="82"/>
      <c r="B508" s="82"/>
      <c r="C508" s="83"/>
      <c r="D508" s="82"/>
      <c r="E508" s="83"/>
      <c r="F508" s="74"/>
      <c r="G508" s="74"/>
      <c r="H508" s="74"/>
      <c r="I508" s="11"/>
      <c r="J508" s="11"/>
      <c r="K508" s="11"/>
      <c r="L508" s="11"/>
      <c r="M508" s="11"/>
      <c r="N508" s="11"/>
      <c r="O508" s="11"/>
      <c r="P508" s="11"/>
      <c r="Q508" s="74"/>
    </row>
    <row r="509">
      <c r="A509" s="82"/>
      <c r="B509" s="82"/>
      <c r="C509" s="83"/>
      <c r="D509" s="82"/>
      <c r="E509" s="83"/>
      <c r="F509" s="74"/>
      <c r="G509" s="74"/>
      <c r="H509" s="74"/>
      <c r="I509" s="11"/>
      <c r="J509" s="11"/>
      <c r="K509" s="11"/>
      <c r="L509" s="11"/>
      <c r="M509" s="11"/>
      <c r="N509" s="11"/>
      <c r="O509" s="11"/>
      <c r="P509" s="11"/>
      <c r="Q509" s="74"/>
    </row>
    <row r="510">
      <c r="A510" s="82"/>
      <c r="B510" s="82"/>
      <c r="C510" s="83"/>
      <c r="D510" s="82"/>
      <c r="E510" s="83"/>
      <c r="F510" s="74"/>
      <c r="G510" s="74"/>
      <c r="H510" s="74"/>
      <c r="I510" s="11"/>
      <c r="J510" s="11"/>
      <c r="K510" s="11"/>
      <c r="L510" s="11"/>
      <c r="M510" s="11"/>
      <c r="N510" s="11"/>
      <c r="O510" s="11"/>
      <c r="P510" s="11"/>
      <c r="Q510" s="74"/>
    </row>
    <row r="511">
      <c r="A511" s="82"/>
      <c r="B511" s="82"/>
      <c r="C511" s="83"/>
      <c r="D511" s="82"/>
      <c r="E511" s="83"/>
      <c r="F511" s="74"/>
      <c r="G511" s="74"/>
      <c r="H511" s="74"/>
      <c r="I511" s="11"/>
      <c r="J511" s="11"/>
      <c r="K511" s="11"/>
      <c r="L511" s="11"/>
      <c r="M511" s="11"/>
      <c r="N511" s="11"/>
      <c r="O511" s="11"/>
      <c r="P511" s="11"/>
      <c r="Q511" s="74"/>
    </row>
    <row r="512">
      <c r="A512" s="82"/>
      <c r="B512" s="82"/>
      <c r="C512" s="83"/>
      <c r="D512" s="82"/>
      <c r="E512" s="83"/>
      <c r="F512" s="74"/>
      <c r="G512" s="74"/>
      <c r="H512" s="74"/>
      <c r="I512" s="11"/>
      <c r="J512" s="11"/>
      <c r="K512" s="11"/>
      <c r="L512" s="11"/>
      <c r="M512" s="11"/>
      <c r="N512" s="11"/>
      <c r="O512" s="11"/>
      <c r="P512" s="11"/>
      <c r="Q512" s="74"/>
    </row>
    <row r="513">
      <c r="A513" s="82"/>
      <c r="B513" s="82"/>
      <c r="C513" s="83"/>
      <c r="D513" s="82"/>
      <c r="E513" s="83"/>
      <c r="F513" s="74"/>
      <c r="G513" s="74"/>
      <c r="H513" s="74"/>
      <c r="I513" s="11"/>
      <c r="J513" s="11"/>
      <c r="K513" s="11"/>
      <c r="L513" s="11"/>
      <c r="M513" s="11"/>
      <c r="N513" s="11"/>
      <c r="O513" s="11"/>
      <c r="P513" s="11"/>
      <c r="Q513" s="74"/>
    </row>
    <row r="514">
      <c r="A514" s="82"/>
      <c r="B514" s="82"/>
      <c r="C514" s="83"/>
      <c r="D514" s="82"/>
      <c r="E514" s="83"/>
      <c r="F514" s="74"/>
      <c r="G514" s="74"/>
      <c r="H514" s="74"/>
      <c r="I514" s="11"/>
      <c r="J514" s="11"/>
      <c r="K514" s="11"/>
      <c r="L514" s="11"/>
      <c r="M514" s="11"/>
      <c r="N514" s="11"/>
      <c r="O514" s="11"/>
      <c r="P514" s="11"/>
      <c r="Q514" s="74"/>
    </row>
    <row r="515">
      <c r="A515" s="82"/>
      <c r="B515" s="82"/>
      <c r="C515" s="83"/>
      <c r="D515" s="82"/>
      <c r="E515" s="83"/>
      <c r="F515" s="74"/>
      <c r="G515" s="74"/>
      <c r="H515" s="74"/>
      <c r="I515" s="11"/>
      <c r="J515" s="11"/>
      <c r="K515" s="11"/>
      <c r="L515" s="11"/>
      <c r="M515" s="11"/>
      <c r="N515" s="11"/>
      <c r="O515" s="11"/>
      <c r="P515" s="11"/>
      <c r="Q515" s="74"/>
    </row>
    <row r="516">
      <c r="A516" s="82"/>
      <c r="B516" s="82"/>
      <c r="C516" s="83"/>
      <c r="D516" s="82"/>
      <c r="E516" s="83"/>
      <c r="F516" s="74"/>
      <c r="G516" s="74"/>
      <c r="H516" s="74"/>
      <c r="I516" s="11"/>
      <c r="J516" s="11"/>
      <c r="K516" s="11"/>
      <c r="L516" s="11"/>
      <c r="M516" s="11"/>
      <c r="N516" s="11"/>
      <c r="O516" s="11"/>
      <c r="P516" s="11"/>
      <c r="Q516" s="74"/>
    </row>
    <row r="517">
      <c r="A517" s="82"/>
      <c r="B517" s="82"/>
      <c r="C517" s="83"/>
      <c r="D517" s="82"/>
      <c r="E517" s="83"/>
      <c r="F517" s="74"/>
      <c r="G517" s="74"/>
      <c r="H517" s="74"/>
      <c r="I517" s="11"/>
      <c r="J517" s="11"/>
      <c r="K517" s="11"/>
      <c r="L517" s="11"/>
      <c r="M517" s="11"/>
      <c r="N517" s="11"/>
      <c r="O517" s="11"/>
      <c r="P517" s="11"/>
      <c r="Q517" s="74"/>
    </row>
    <row r="518">
      <c r="A518" s="82"/>
      <c r="B518" s="82"/>
      <c r="C518" s="83"/>
      <c r="D518" s="82"/>
      <c r="E518" s="83"/>
      <c r="F518" s="74"/>
      <c r="G518" s="74"/>
      <c r="H518" s="74"/>
      <c r="I518" s="11"/>
      <c r="J518" s="11"/>
      <c r="K518" s="11"/>
      <c r="L518" s="11"/>
      <c r="M518" s="11"/>
      <c r="N518" s="11"/>
      <c r="O518" s="11"/>
      <c r="P518" s="11"/>
      <c r="Q518" s="74"/>
    </row>
    <row r="519">
      <c r="A519" s="82"/>
      <c r="B519" s="82"/>
      <c r="C519" s="83"/>
      <c r="D519" s="82"/>
      <c r="E519" s="83"/>
      <c r="F519" s="74"/>
      <c r="G519" s="74"/>
      <c r="H519" s="74"/>
      <c r="I519" s="11"/>
      <c r="J519" s="11"/>
      <c r="K519" s="11"/>
      <c r="L519" s="11"/>
      <c r="M519" s="11"/>
      <c r="N519" s="11"/>
      <c r="O519" s="11"/>
      <c r="P519" s="11"/>
      <c r="Q519" s="74"/>
    </row>
    <row r="520">
      <c r="A520" s="82"/>
      <c r="B520" s="82"/>
      <c r="C520" s="83"/>
      <c r="D520" s="82"/>
      <c r="E520" s="83"/>
      <c r="F520" s="74"/>
      <c r="G520" s="74"/>
      <c r="H520" s="74"/>
      <c r="I520" s="11"/>
      <c r="J520" s="11"/>
      <c r="K520" s="11"/>
      <c r="L520" s="11"/>
      <c r="M520" s="11"/>
      <c r="N520" s="11"/>
      <c r="O520" s="11"/>
      <c r="P520" s="11"/>
      <c r="Q520" s="74"/>
    </row>
    <row r="521">
      <c r="A521" s="82"/>
      <c r="B521" s="82"/>
      <c r="C521" s="83"/>
      <c r="D521" s="82"/>
      <c r="E521" s="83"/>
      <c r="F521" s="74"/>
      <c r="G521" s="74"/>
      <c r="H521" s="74"/>
      <c r="I521" s="11"/>
      <c r="J521" s="11"/>
      <c r="K521" s="11"/>
      <c r="L521" s="11"/>
      <c r="M521" s="11"/>
      <c r="N521" s="11"/>
      <c r="O521" s="11"/>
      <c r="P521" s="11"/>
      <c r="Q521" s="74"/>
    </row>
    <row r="522">
      <c r="A522" s="82"/>
      <c r="B522" s="82"/>
      <c r="C522" s="83"/>
      <c r="D522" s="82"/>
      <c r="E522" s="83"/>
      <c r="F522" s="74"/>
      <c r="G522" s="74"/>
      <c r="H522" s="74"/>
      <c r="I522" s="11"/>
      <c r="J522" s="11"/>
      <c r="K522" s="11"/>
      <c r="L522" s="11"/>
      <c r="M522" s="11"/>
      <c r="N522" s="11"/>
      <c r="O522" s="11"/>
      <c r="P522" s="11"/>
      <c r="Q522" s="74"/>
    </row>
    <row r="523">
      <c r="A523" s="82"/>
      <c r="B523" s="82"/>
      <c r="C523" s="83"/>
      <c r="D523" s="82"/>
      <c r="E523" s="83"/>
      <c r="F523" s="74"/>
      <c r="G523" s="74"/>
      <c r="H523" s="74"/>
      <c r="I523" s="11"/>
      <c r="J523" s="11"/>
      <c r="K523" s="11"/>
      <c r="L523" s="11"/>
      <c r="M523" s="11"/>
      <c r="N523" s="11"/>
      <c r="O523" s="11"/>
      <c r="P523" s="11"/>
      <c r="Q523" s="74"/>
    </row>
    <row r="524">
      <c r="A524" s="82"/>
      <c r="B524" s="82"/>
      <c r="C524" s="83"/>
      <c r="D524" s="82"/>
      <c r="E524" s="83"/>
      <c r="F524" s="74"/>
      <c r="G524" s="74"/>
      <c r="H524" s="74"/>
      <c r="I524" s="11"/>
      <c r="J524" s="11"/>
      <c r="K524" s="11"/>
      <c r="L524" s="11"/>
      <c r="M524" s="11"/>
      <c r="N524" s="11"/>
      <c r="O524" s="11"/>
      <c r="P524" s="11"/>
      <c r="Q524" s="74"/>
    </row>
    <row r="525">
      <c r="A525" s="82"/>
      <c r="B525" s="82"/>
      <c r="C525" s="83"/>
      <c r="D525" s="82"/>
      <c r="E525" s="83"/>
      <c r="F525" s="74"/>
      <c r="G525" s="74"/>
      <c r="H525" s="74"/>
      <c r="I525" s="11"/>
      <c r="J525" s="11"/>
      <c r="K525" s="11"/>
      <c r="L525" s="11"/>
      <c r="M525" s="11"/>
      <c r="N525" s="11"/>
      <c r="O525" s="11"/>
      <c r="P525" s="11"/>
      <c r="Q525" s="74"/>
    </row>
    <row r="526">
      <c r="A526" s="82"/>
      <c r="B526" s="82"/>
      <c r="C526" s="83"/>
      <c r="D526" s="82"/>
      <c r="E526" s="83"/>
      <c r="F526" s="74"/>
      <c r="G526" s="74"/>
      <c r="H526" s="74"/>
      <c r="I526" s="11"/>
      <c r="J526" s="11"/>
      <c r="K526" s="11"/>
      <c r="L526" s="11"/>
      <c r="M526" s="11"/>
      <c r="N526" s="11"/>
      <c r="O526" s="11"/>
      <c r="P526" s="11"/>
      <c r="Q526" s="74"/>
    </row>
    <row r="527">
      <c r="A527" s="82"/>
      <c r="B527" s="82"/>
      <c r="C527" s="83"/>
      <c r="D527" s="82"/>
      <c r="E527" s="83"/>
      <c r="F527" s="74"/>
      <c r="G527" s="74"/>
      <c r="H527" s="74"/>
      <c r="I527" s="11"/>
      <c r="J527" s="11"/>
      <c r="K527" s="11"/>
      <c r="L527" s="11"/>
      <c r="M527" s="11"/>
      <c r="N527" s="11"/>
      <c r="O527" s="11"/>
      <c r="P527" s="11"/>
      <c r="Q527" s="74"/>
    </row>
    <row r="528">
      <c r="A528" s="82"/>
      <c r="B528" s="82"/>
      <c r="C528" s="83"/>
      <c r="D528" s="82"/>
      <c r="E528" s="83"/>
      <c r="F528" s="74"/>
      <c r="G528" s="74"/>
      <c r="H528" s="74"/>
      <c r="I528" s="11"/>
      <c r="J528" s="11"/>
      <c r="K528" s="11"/>
      <c r="L528" s="11"/>
      <c r="M528" s="11"/>
      <c r="N528" s="11"/>
      <c r="O528" s="11"/>
      <c r="P528" s="11"/>
      <c r="Q528" s="74"/>
    </row>
    <row r="529">
      <c r="A529" s="82"/>
      <c r="B529" s="82"/>
      <c r="C529" s="83"/>
      <c r="D529" s="82"/>
      <c r="E529" s="83"/>
      <c r="F529" s="74"/>
      <c r="G529" s="74"/>
      <c r="H529" s="74"/>
      <c r="I529" s="11"/>
      <c r="J529" s="11"/>
      <c r="K529" s="11"/>
      <c r="L529" s="11"/>
      <c r="M529" s="11"/>
      <c r="N529" s="11"/>
      <c r="O529" s="11"/>
      <c r="P529" s="11"/>
      <c r="Q529" s="74"/>
    </row>
    <row r="530">
      <c r="A530" s="82"/>
      <c r="B530" s="82"/>
      <c r="C530" s="83"/>
      <c r="D530" s="82"/>
      <c r="E530" s="83"/>
      <c r="F530" s="74"/>
      <c r="G530" s="74"/>
      <c r="H530" s="74"/>
      <c r="I530" s="11"/>
      <c r="J530" s="11"/>
      <c r="K530" s="11"/>
      <c r="L530" s="11"/>
      <c r="M530" s="11"/>
      <c r="N530" s="11"/>
      <c r="O530" s="11"/>
      <c r="P530" s="11"/>
      <c r="Q530" s="74"/>
    </row>
    <row r="531">
      <c r="A531" s="82"/>
      <c r="B531" s="82"/>
      <c r="C531" s="83"/>
      <c r="D531" s="82"/>
      <c r="E531" s="83"/>
      <c r="F531" s="74"/>
      <c r="G531" s="74"/>
      <c r="H531" s="74"/>
      <c r="I531" s="11"/>
      <c r="J531" s="11"/>
      <c r="K531" s="11"/>
      <c r="L531" s="11"/>
      <c r="M531" s="11"/>
      <c r="N531" s="11"/>
      <c r="O531" s="11"/>
      <c r="P531" s="11"/>
      <c r="Q531" s="74"/>
    </row>
    <row r="532">
      <c r="A532" s="82"/>
      <c r="B532" s="82"/>
      <c r="C532" s="83"/>
      <c r="D532" s="82"/>
      <c r="E532" s="83"/>
      <c r="F532" s="74"/>
      <c r="G532" s="74"/>
      <c r="H532" s="74"/>
      <c r="I532" s="11"/>
      <c r="J532" s="11"/>
      <c r="K532" s="11"/>
      <c r="L532" s="11"/>
      <c r="M532" s="11"/>
      <c r="N532" s="11"/>
      <c r="O532" s="11"/>
      <c r="P532" s="11"/>
      <c r="Q532" s="74"/>
    </row>
    <row r="533">
      <c r="A533" s="82"/>
      <c r="B533" s="82"/>
      <c r="C533" s="83"/>
      <c r="D533" s="82"/>
      <c r="E533" s="83"/>
      <c r="F533" s="74"/>
      <c r="G533" s="74"/>
      <c r="H533" s="74"/>
      <c r="I533" s="11"/>
      <c r="J533" s="11"/>
      <c r="K533" s="11"/>
      <c r="L533" s="11"/>
      <c r="M533" s="11"/>
      <c r="N533" s="11"/>
      <c r="O533" s="11"/>
      <c r="P533" s="11"/>
      <c r="Q533" s="74"/>
    </row>
    <row r="534">
      <c r="A534" s="82"/>
      <c r="B534" s="82"/>
      <c r="C534" s="83"/>
      <c r="D534" s="82"/>
      <c r="E534" s="83"/>
      <c r="F534" s="74"/>
      <c r="G534" s="74"/>
      <c r="H534" s="74"/>
      <c r="I534" s="11"/>
      <c r="J534" s="11"/>
      <c r="K534" s="11"/>
      <c r="L534" s="11"/>
      <c r="M534" s="11"/>
      <c r="N534" s="11"/>
      <c r="O534" s="11"/>
      <c r="P534" s="11"/>
      <c r="Q534" s="74"/>
    </row>
    <row r="535">
      <c r="A535" s="82"/>
      <c r="B535" s="82"/>
      <c r="C535" s="83"/>
      <c r="D535" s="82"/>
      <c r="E535" s="83"/>
      <c r="F535" s="74"/>
      <c r="G535" s="74"/>
      <c r="H535" s="74"/>
      <c r="I535" s="11"/>
      <c r="J535" s="11"/>
      <c r="K535" s="11"/>
      <c r="L535" s="11"/>
      <c r="M535" s="11"/>
      <c r="N535" s="11"/>
      <c r="O535" s="11"/>
      <c r="P535" s="11"/>
      <c r="Q535" s="74"/>
    </row>
    <row r="536">
      <c r="A536" s="82"/>
      <c r="B536" s="82"/>
      <c r="C536" s="83"/>
      <c r="D536" s="82"/>
      <c r="E536" s="83"/>
      <c r="F536" s="74"/>
      <c r="G536" s="74"/>
      <c r="H536" s="74"/>
      <c r="I536" s="11"/>
      <c r="J536" s="11"/>
      <c r="K536" s="11"/>
      <c r="L536" s="11"/>
      <c r="M536" s="11"/>
      <c r="N536" s="11"/>
      <c r="O536" s="11"/>
      <c r="P536" s="11"/>
      <c r="Q536" s="74"/>
    </row>
    <row r="537">
      <c r="A537" s="82"/>
      <c r="B537" s="82"/>
      <c r="C537" s="83"/>
      <c r="D537" s="82"/>
      <c r="E537" s="83"/>
      <c r="F537" s="74"/>
      <c r="G537" s="74"/>
      <c r="H537" s="74"/>
      <c r="I537" s="11"/>
      <c r="J537" s="11"/>
      <c r="K537" s="11"/>
      <c r="L537" s="11"/>
      <c r="M537" s="11"/>
      <c r="N537" s="11"/>
      <c r="O537" s="11"/>
      <c r="P537" s="11"/>
      <c r="Q537" s="74"/>
    </row>
    <row r="538">
      <c r="A538" s="82"/>
      <c r="B538" s="82"/>
      <c r="C538" s="83"/>
      <c r="D538" s="82"/>
      <c r="E538" s="83"/>
      <c r="F538" s="74"/>
      <c r="G538" s="74"/>
      <c r="H538" s="74"/>
      <c r="I538" s="11"/>
      <c r="J538" s="11"/>
      <c r="K538" s="11"/>
      <c r="L538" s="11"/>
      <c r="M538" s="11"/>
      <c r="N538" s="11"/>
      <c r="O538" s="11"/>
      <c r="P538" s="11"/>
      <c r="Q538" s="74"/>
    </row>
    <row r="539">
      <c r="A539" s="82"/>
      <c r="B539" s="82"/>
      <c r="C539" s="83"/>
      <c r="D539" s="82"/>
      <c r="E539" s="83"/>
      <c r="F539" s="74"/>
      <c r="G539" s="74"/>
      <c r="H539" s="74"/>
      <c r="I539" s="11"/>
      <c r="J539" s="11"/>
      <c r="K539" s="11"/>
      <c r="L539" s="11"/>
      <c r="M539" s="11"/>
      <c r="N539" s="11"/>
      <c r="O539" s="11"/>
      <c r="P539" s="11"/>
      <c r="Q539" s="74"/>
    </row>
    <row r="540">
      <c r="A540" s="82"/>
      <c r="B540" s="82"/>
      <c r="C540" s="83"/>
      <c r="D540" s="82"/>
      <c r="E540" s="83"/>
      <c r="F540" s="74"/>
      <c r="G540" s="74"/>
      <c r="H540" s="74"/>
      <c r="I540" s="11"/>
      <c r="J540" s="11"/>
      <c r="K540" s="11"/>
      <c r="L540" s="11"/>
      <c r="M540" s="11"/>
      <c r="N540" s="11"/>
      <c r="O540" s="11"/>
      <c r="P540" s="11"/>
      <c r="Q540" s="74"/>
    </row>
    <row r="541">
      <c r="A541" s="82"/>
      <c r="B541" s="82"/>
      <c r="C541" s="83"/>
      <c r="D541" s="82"/>
      <c r="E541" s="83"/>
      <c r="F541" s="74"/>
      <c r="G541" s="74"/>
      <c r="H541" s="74"/>
      <c r="I541" s="11"/>
      <c r="J541" s="11"/>
      <c r="K541" s="11"/>
      <c r="L541" s="11"/>
      <c r="M541" s="11"/>
      <c r="N541" s="11"/>
      <c r="O541" s="11"/>
      <c r="P541" s="11"/>
      <c r="Q541" s="74"/>
    </row>
    <row r="542">
      <c r="A542" s="82"/>
      <c r="B542" s="82"/>
      <c r="C542" s="83"/>
      <c r="D542" s="82"/>
      <c r="E542" s="83"/>
      <c r="F542" s="74"/>
      <c r="G542" s="74"/>
      <c r="H542" s="74"/>
      <c r="I542" s="11"/>
      <c r="J542" s="11"/>
      <c r="K542" s="11"/>
      <c r="L542" s="11"/>
      <c r="M542" s="11"/>
      <c r="N542" s="11"/>
      <c r="O542" s="11"/>
      <c r="P542" s="11"/>
      <c r="Q542" s="74"/>
    </row>
    <row r="543">
      <c r="A543" s="82"/>
      <c r="B543" s="82"/>
      <c r="C543" s="83"/>
      <c r="D543" s="82"/>
      <c r="E543" s="83"/>
      <c r="F543" s="74"/>
      <c r="G543" s="74"/>
      <c r="H543" s="74"/>
      <c r="I543" s="11"/>
      <c r="J543" s="11"/>
      <c r="K543" s="11"/>
      <c r="L543" s="11"/>
      <c r="M543" s="11"/>
      <c r="N543" s="11"/>
      <c r="O543" s="11"/>
      <c r="P543" s="11"/>
      <c r="Q543" s="74"/>
    </row>
    <row r="544">
      <c r="A544" s="82"/>
      <c r="B544" s="82"/>
      <c r="C544" s="83"/>
      <c r="D544" s="82"/>
      <c r="E544" s="83"/>
      <c r="F544" s="74"/>
      <c r="G544" s="74"/>
      <c r="H544" s="74"/>
      <c r="I544" s="11"/>
      <c r="J544" s="11"/>
      <c r="K544" s="11"/>
      <c r="L544" s="11"/>
      <c r="M544" s="11"/>
      <c r="N544" s="11"/>
      <c r="O544" s="11"/>
      <c r="P544" s="11"/>
      <c r="Q544" s="74"/>
    </row>
    <row r="545">
      <c r="A545" s="82"/>
      <c r="B545" s="82"/>
      <c r="C545" s="83"/>
      <c r="D545" s="82"/>
      <c r="E545" s="83"/>
      <c r="F545" s="74"/>
      <c r="G545" s="74"/>
      <c r="H545" s="74"/>
      <c r="I545" s="11"/>
      <c r="J545" s="11"/>
      <c r="K545" s="11"/>
      <c r="L545" s="11"/>
      <c r="M545" s="11"/>
      <c r="N545" s="11"/>
      <c r="O545" s="11"/>
      <c r="P545" s="11"/>
      <c r="Q545" s="74"/>
    </row>
    <row r="546">
      <c r="A546" s="82"/>
      <c r="B546" s="82"/>
      <c r="C546" s="83"/>
      <c r="D546" s="82"/>
      <c r="E546" s="83"/>
      <c r="F546" s="74"/>
      <c r="G546" s="74"/>
      <c r="H546" s="74"/>
      <c r="I546" s="11"/>
      <c r="J546" s="11"/>
      <c r="K546" s="11"/>
      <c r="L546" s="11"/>
      <c r="M546" s="11"/>
      <c r="N546" s="11"/>
      <c r="O546" s="11"/>
      <c r="P546" s="11"/>
      <c r="Q546" s="74"/>
    </row>
    <row r="547">
      <c r="A547" s="82"/>
      <c r="B547" s="82"/>
      <c r="C547" s="83"/>
      <c r="D547" s="82"/>
      <c r="E547" s="83"/>
      <c r="F547" s="74"/>
      <c r="G547" s="74"/>
      <c r="H547" s="74"/>
      <c r="I547" s="11"/>
      <c r="J547" s="11"/>
      <c r="K547" s="11"/>
      <c r="L547" s="11"/>
      <c r="M547" s="11"/>
      <c r="N547" s="11"/>
      <c r="O547" s="11"/>
      <c r="P547" s="11"/>
      <c r="Q547" s="74"/>
    </row>
    <row r="548">
      <c r="A548" s="82"/>
      <c r="B548" s="82"/>
      <c r="C548" s="83"/>
      <c r="D548" s="82"/>
      <c r="E548" s="83"/>
      <c r="F548" s="74"/>
      <c r="G548" s="74"/>
      <c r="H548" s="74"/>
      <c r="I548" s="11"/>
      <c r="J548" s="11"/>
      <c r="K548" s="11"/>
      <c r="L548" s="11"/>
      <c r="M548" s="11"/>
      <c r="N548" s="11"/>
      <c r="O548" s="11"/>
      <c r="P548" s="11"/>
      <c r="Q548" s="74"/>
    </row>
    <row r="549">
      <c r="A549" s="82"/>
      <c r="B549" s="82"/>
      <c r="C549" s="83"/>
      <c r="D549" s="82"/>
      <c r="E549" s="83"/>
      <c r="F549" s="74"/>
      <c r="G549" s="74"/>
      <c r="H549" s="74"/>
      <c r="I549" s="11"/>
      <c r="J549" s="11"/>
      <c r="K549" s="11"/>
      <c r="L549" s="11"/>
      <c r="M549" s="11"/>
      <c r="N549" s="11"/>
      <c r="O549" s="11"/>
      <c r="P549" s="11"/>
      <c r="Q549" s="74"/>
    </row>
    <row r="550">
      <c r="A550" s="82"/>
      <c r="B550" s="82"/>
      <c r="C550" s="83"/>
      <c r="D550" s="82"/>
      <c r="E550" s="83"/>
      <c r="F550" s="74"/>
      <c r="G550" s="74"/>
      <c r="H550" s="74"/>
      <c r="I550" s="11"/>
      <c r="J550" s="11"/>
      <c r="K550" s="11"/>
      <c r="L550" s="11"/>
      <c r="M550" s="11"/>
      <c r="N550" s="11"/>
      <c r="O550" s="11"/>
      <c r="P550" s="11"/>
      <c r="Q550" s="74"/>
    </row>
    <row r="551">
      <c r="A551" s="82"/>
      <c r="B551" s="82"/>
      <c r="C551" s="83"/>
      <c r="D551" s="82"/>
      <c r="E551" s="83"/>
      <c r="F551" s="74"/>
      <c r="G551" s="74"/>
      <c r="H551" s="74"/>
      <c r="I551" s="11"/>
      <c r="J551" s="11"/>
      <c r="K551" s="11"/>
      <c r="L551" s="11"/>
      <c r="M551" s="11"/>
      <c r="N551" s="11"/>
      <c r="O551" s="11"/>
      <c r="P551" s="11"/>
      <c r="Q551" s="74"/>
    </row>
    <row r="552">
      <c r="A552" s="82"/>
      <c r="B552" s="82"/>
      <c r="C552" s="83"/>
      <c r="D552" s="82"/>
      <c r="E552" s="83"/>
      <c r="F552" s="74"/>
      <c r="G552" s="74"/>
      <c r="H552" s="74"/>
      <c r="I552" s="11"/>
      <c r="J552" s="11"/>
      <c r="K552" s="11"/>
      <c r="L552" s="11"/>
      <c r="M552" s="11"/>
      <c r="N552" s="11"/>
      <c r="O552" s="11"/>
      <c r="P552" s="11"/>
      <c r="Q552" s="74"/>
    </row>
    <row r="553">
      <c r="A553" s="82"/>
      <c r="B553" s="82"/>
      <c r="C553" s="83"/>
      <c r="D553" s="82"/>
      <c r="E553" s="83"/>
      <c r="F553" s="74"/>
      <c r="G553" s="74"/>
      <c r="H553" s="74"/>
      <c r="I553" s="11"/>
      <c r="J553" s="11"/>
      <c r="K553" s="11"/>
      <c r="L553" s="11"/>
      <c r="M553" s="11"/>
      <c r="N553" s="11"/>
      <c r="O553" s="11"/>
      <c r="P553" s="11"/>
      <c r="Q553" s="74"/>
    </row>
    <row r="554">
      <c r="A554" s="82"/>
      <c r="B554" s="82"/>
      <c r="C554" s="83"/>
      <c r="D554" s="82"/>
      <c r="E554" s="83"/>
      <c r="F554" s="74"/>
      <c r="G554" s="74"/>
      <c r="H554" s="74"/>
      <c r="I554" s="11"/>
      <c r="J554" s="11"/>
      <c r="K554" s="11"/>
      <c r="L554" s="11"/>
      <c r="M554" s="11"/>
      <c r="N554" s="11"/>
      <c r="O554" s="11"/>
      <c r="P554" s="11"/>
      <c r="Q554" s="74"/>
    </row>
    <row r="555">
      <c r="A555" s="82"/>
      <c r="B555" s="82"/>
      <c r="C555" s="83"/>
      <c r="D555" s="82"/>
      <c r="E555" s="83"/>
      <c r="F555" s="74"/>
      <c r="G555" s="74"/>
      <c r="H555" s="74"/>
      <c r="I555" s="11"/>
      <c r="J555" s="11"/>
      <c r="K555" s="11"/>
      <c r="L555" s="11"/>
      <c r="M555" s="11"/>
      <c r="N555" s="11"/>
      <c r="O555" s="11"/>
      <c r="P555" s="11"/>
      <c r="Q555" s="74"/>
    </row>
    <row r="556">
      <c r="A556" s="82"/>
      <c r="B556" s="82"/>
      <c r="C556" s="83"/>
      <c r="D556" s="82"/>
      <c r="E556" s="83"/>
      <c r="F556" s="74"/>
      <c r="G556" s="74"/>
      <c r="H556" s="74"/>
      <c r="I556" s="11"/>
      <c r="J556" s="11"/>
      <c r="K556" s="11"/>
      <c r="L556" s="11"/>
      <c r="M556" s="11"/>
      <c r="N556" s="11"/>
      <c r="O556" s="11"/>
      <c r="P556" s="11"/>
      <c r="Q556" s="74"/>
    </row>
    <row r="557">
      <c r="A557" s="82"/>
      <c r="B557" s="82"/>
      <c r="C557" s="83"/>
      <c r="D557" s="82"/>
      <c r="E557" s="83"/>
      <c r="F557" s="74"/>
      <c r="G557" s="74"/>
      <c r="H557" s="74"/>
      <c r="I557" s="11"/>
      <c r="J557" s="11"/>
      <c r="K557" s="11"/>
      <c r="L557" s="11"/>
      <c r="M557" s="11"/>
      <c r="N557" s="11"/>
      <c r="O557" s="11"/>
      <c r="P557" s="11"/>
      <c r="Q557" s="74"/>
    </row>
    <row r="558">
      <c r="A558" s="82"/>
      <c r="B558" s="82"/>
      <c r="C558" s="83"/>
      <c r="D558" s="82"/>
      <c r="E558" s="83"/>
      <c r="F558" s="74"/>
      <c r="G558" s="74"/>
      <c r="H558" s="74"/>
      <c r="I558" s="11"/>
      <c r="J558" s="11"/>
      <c r="K558" s="11"/>
      <c r="L558" s="11"/>
      <c r="M558" s="11"/>
      <c r="N558" s="11"/>
      <c r="O558" s="11"/>
      <c r="P558" s="11"/>
      <c r="Q558" s="74"/>
    </row>
    <row r="559">
      <c r="A559" s="82"/>
      <c r="B559" s="82"/>
      <c r="C559" s="83"/>
      <c r="D559" s="82"/>
      <c r="E559" s="83"/>
      <c r="F559" s="74"/>
      <c r="G559" s="74"/>
      <c r="H559" s="74"/>
      <c r="I559" s="11"/>
      <c r="J559" s="11"/>
      <c r="K559" s="11"/>
      <c r="L559" s="11"/>
      <c r="M559" s="11"/>
      <c r="N559" s="11"/>
      <c r="O559" s="11"/>
      <c r="P559" s="11"/>
      <c r="Q559" s="74"/>
    </row>
    <row r="560">
      <c r="A560" s="82"/>
      <c r="B560" s="82"/>
      <c r="C560" s="83"/>
      <c r="D560" s="82"/>
      <c r="E560" s="83"/>
      <c r="F560" s="74"/>
      <c r="G560" s="74"/>
      <c r="H560" s="74"/>
      <c r="I560" s="11"/>
      <c r="J560" s="11"/>
      <c r="K560" s="11"/>
      <c r="L560" s="11"/>
      <c r="M560" s="11"/>
      <c r="N560" s="11"/>
      <c r="O560" s="11"/>
      <c r="P560" s="11"/>
      <c r="Q560" s="74"/>
    </row>
    <row r="561">
      <c r="A561" s="82"/>
      <c r="B561" s="82"/>
      <c r="C561" s="83"/>
      <c r="D561" s="82"/>
      <c r="E561" s="83"/>
      <c r="F561" s="74"/>
      <c r="G561" s="74"/>
      <c r="H561" s="74"/>
      <c r="I561" s="11"/>
      <c r="J561" s="11"/>
      <c r="K561" s="11"/>
      <c r="L561" s="11"/>
      <c r="M561" s="11"/>
      <c r="N561" s="11"/>
      <c r="O561" s="11"/>
      <c r="P561" s="11"/>
      <c r="Q561" s="74"/>
    </row>
    <row r="562">
      <c r="A562" s="82"/>
      <c r="B562" s="82"/>
      <c r="C562" s="83"/>
      <c r="D562" s="82"/>
      <c r="E562" s="83"/>
      <c r="F562" s="74"/>
      <c r="G562" s="74"/>
      <c r="H562" s="74"/>
      <c r="I562" s="11"/>
      <c r="J562" s="11"/>
      <c r="K562" s="11"/>
      <c r="L562" s="11"/>
      <c r="M562" s="11"/>
      <c r="N562" s="11"/>
      <c r="O562" s="11"/>
      <c r="P562" s="11"/>
      <c r="Q562" s="74"/>
    </row>
    <row r="563">
      <c r="A563" s="82"/>
      <c r="B563" s="82"/>
      <c r="C563" s="83"/>
      <c r="D563" s="82"/>
      <c r="E563" s="83"/>
      <c r="F563" s="74"/>
      <c r="G563" s="74"/>
      <c r="H563" s="74"/>
      <c r="I563" s="11"/>
      <c r="J563" s="11"/>
      <c r="K563" s="11"/>
      <c r="L563" s="11"/>
      <c r="M563" s="11"/>
      <c r="N563" s="11"/>
      <c r="O563" s="11"/>
      <c r="P563" s="11"/>
      <c r="Q563" s="74"/>
    </row>
    <row r="564">
      <c r="A564" s="82"/>
      <c r="B564" s="82"/>
      <c r="C564" s="83"/>
      <c r="D564" s="82"/>
      <c r="E564" s="83"/>
      <c r="F564" s="74"/>
      <c r="G564" s="74"/>
      <c r="H564" s="74"/>
      <c r="I564" s="11"/>
      <c r="J564" s="11"/>
      <c r="K564" s="11"/>
      <c r="L564" s="11"/>
      <c r="M564" s="11"/>
      <c r="N564" s="11"/>
      <c r="O564" s="11"/>
      <c r="P564" s="11"/>
      <c r="Q564" s="74"/>
    </row>
    <row r="565">
      <c r="A565" s="82"/>
      <c r="B565" s="82"/>
      <c r="C565" s="83"/>
      <c r="D565" s="82"/>
      <c r="E565" s="83"/>
      <c r="F565" s="74"/>
      <c r="G565" s="74"/>
      <c r="H565" s="74"/>
      <c r="I565" s="11"/>
      <c r="J565" s="11"/>
      <c r="K565" s="11"/>
      <c r="L565" s="11"/>
      <c r="M565" s="11"/>
      <c r="N565" s="11"/>
      <c r="O565" s="11"/>
      <c r="P565" s="11"/>
      <c r="Q565" s="74"/>
    </row>
    <row r="566">
      <c r="A566" s="82"/>
      <c r="B566" s="82"/>
      <c r="C566" s="83"/>
      <c r="D566" s="82"/>
      <c r="E566" s="83"/>
      <c r="F566" s="74"/>
      <c r="G566" s="74"/>
      <c r="H566" s="74"/>
      <c r="I566" s="11"/>
      <c r="J566" s="11"/>
      <c r="K566" s="11"/>
      <c r="L566" s="11"/>
      <c r="M566" s="11"/>
      <c r="N566" s="11"/>
      <c r="O566" s="11"/>
      <c r="P566" s="11"/>
      <c r="Q566" s="74"/>
    </row>
    <row r="567">
      <c r="A567" s="82"/>
      <c r="B567" s="82"/>
      <c r="C567" s="83"/>
      <c r="D567" s="82"/>
      <c r="E567" s="83"/>
      <c r="F567" s="74"/>
      <c r="G567" s="74"/>
      <c r="H567" s="74"/>
      <c r="I567" s="11"/>
      <c r="J567" s="11"/>
      <c r="K567" s="11"/>
      <c r="L567" s="11"/>
      <c r="M567" s="11"/>
      <c r="N567" s="11"/>
      <c r="O567" s="11"/>
      <c r="P567" s="11"/>
      <c r="Q567" s="74"/>
    </row>
    <row r="568">
      <c r="A568" s="82"/>
      <c r="B568" s="82"/>
      <c r="C568" s="83"/>
      <c r="D568" s="82"/>
      <c r="E568" s="83"/>
      <c r="F568" s="74"/>
      <c r="G568" s="74"/>
      <c r="H568" s="74"/>
      <c r="I568" s="11"/>
      <c r="J568" s="11"/>
      <c r="K568" s="11"/>
      <c r="L568" s="11"/>
      <c r="M568" s="11"/>
      <c r="N568" s="11"/>
      <c r="O568" s="11"/>
      <c r="P568" s="11"/>
      <c r="Q568" s="74"/>
    </row>
    <row r="569">
      <c r="A569" s="82"/>
      <c r="B569" s="82"/>
      <c r="C569" s="83"/>
      <c r="D569" s="82"/>
      <c r="E569" s="83"/>
      <c r="F569" s="74"/>
      <c r="G569" s="74"/>
      <c r="H569" s="74"/>
      <c r="I569" s="11"/>
      <c r="J569" s="11"/>
      <c r="K569" s="11"/>
      <c r="L569" s="11"/>
      <c r="M569" s="11"/>
      <c r="N569" s="11"/>
      <c r="O569" s="11"/>
      <c r="P569" s="11"/>
      <c r="Q569" s="74"/>
    </row>
    <row r="570">
      <c r="A570" s="82"/>
      <c r="B570" s="82"/>
      <c r="C570" s="83"/>
      <c r="D570" s="82"/>
      <c r="E570" s="83"/>
      <c r="F570" s="74"/>
      <c r="G570" s="74"/>
      <c r="H570" s="74"/>
      <c r="I570" s="11"/>
      <c r="J570" s="11"/>
      <c r="K570" s="11"/>
      <c r="L570" s="11"/>
      <c r="M570" s="11"/>
      <c r="N570" s="11"/>
      <c r="O570" s="11"/>
      <c r="P570" s="11"/>
      <c r="Q570" s="74"/>
    </row>
    <row r="571">
      <c r="A571" s="82"/>
      <c r="B571" s="82"/>
      <c r="C571" s="83"/>
      <c r="D571" s="82"/>
      <c r="E571" s="83"/>
      <c r="F571" s="74"/>
      <c r="G571" s="74"/>
      <c r="H571" s="74"/>
      <c r="I571" s="11"/>
      <c r="J571" s="11"/>
      <c r="K571" s="11"/>
      <c r="L571" s="11"/>
      <c r="M571" s="11"/>
      <c r="N571" s="11"/>
      <c r="O571" s="11"/>
      <c r="P571" s="11"/>
      <c r="Q571" s="74"/>
    </row>
    <row r="572">
      <c r="A572" s="82"/>
      <c r="B572" s="82"/>
      <c r="C572" s="83"/>
      <c r="D572" s="82"/>
      <c r="E572" s="83"/>
      <c r="F572" s="74"/>
      <c r="G572" s="74"/>
      <c r="H572" s="74"/>
      <c r="I572" s="11"/>
      <c r="J572" s="11"/>
      <c r="K572" s="11"/>
      <c r="L572" s="11"/>
      <c r="M572" s="11"/>
      <c r="N572" s="11"/>
      <c r="O572" s="11"/>
      <c r="P572" s="11"/>
      <c r="Q572" s="74"/>
    </row>
    <row r="573">
      <c r="A573" s="82"/>
      <c r="B573" s="82"/>
      <c r="C573" s="83"/>
      <c r="D573" s="82"/>
      <c r="E573" s="83"/>
      <c r="F573" s="74"/>
      <c r="G573" s="74"/>
      <c r="H573" s="74"/>
      <c r="I573" s="11"/>
      <c r="J573" s="11"/>
      <c r="K573" s="11"/>
      <c r="L573" s="11"/>
      <c r="M573" s="11"/>
      <c r="N573" s="11"/>
      <c r="O573" s="11"/>
      <c r="P573" s="11"/>
      <c r="Q573" s="74"/>
    </row>
    <row r="574">
      <c r="A574" s="82"/>
      <c r="B574" s="82"/>
      <c r="C574" s="83"/>
      <c r="D574" s="82"/>
      <c r="E574" s="83"/>
      <c r="F574" s="74"/>
      <c r="G574" s="74"/>
      <c r="H574" s="74"/>
      <c r="I574" s="11"/>
      <c r="J574" s="11"/>
      <c r="K574" s="11"/>
      <c r="L574" s="11"/>
      <c r="M574" s="11"/>
      <c r="N574" s="11"/>
      <c r="O574" s="11"/>
      <c r="P574" s="11"/>
      <c r="Q574" s="74"/>
    </row>
    <row r="575">
      <c r="A575" s="82"/>
      <c r="B575" s="82"/>
      <c r="C575" s="83"/>
      <c r="D575" s="82"/>
      <c r="E575" s="83"/>
      <c r="F575" s="74"/>
      <c r="G575" s="74"/>
      <c r="H575" s="74"/>
      <c r="I575" s="11"/>
      <c r="J575" s="11"/>
      <c r="K575" s="11"/>
      <c r="L575" s="11"/>
      <c r="M575" s="11"/>
      <c r="N575" s="11"/>
      <c r="O575" s="11"/>
      <c r="P575" s="11"/>
      <c r="Q575" s="74"/>
    </row>
    <row r="576">
      <c r="A576" s="82"/>
      <c r="B576" s="82"/>
      <c r="C576" s="83"/>
      <c r="D576" s="82"/>
      <c r="E576" s="83"/>
      <c r="F576" s="74"/>
      <c r="G576" s="74"/>
      <c r="H576" s="74"/>
      <c r="I576" s="11"/>
      <c r="J576" s="11"/>
      <c r="K576" s="11"/>
      <c r="L576" s="11"/>
      <c r="M576" s="11"/>
      <c r="N576" s="11"/>
      <c r="O576" s="11"/>
      <c r="P576" s="11"/>
      <c r="Q576" s="74"/>
    </row>
    <row r="577">
      <c r="A577" s="82"/>
      <c r="B577" s="82"/>
      <c r="C577" s="83"/>
      <c r="D577" s="82"/>
      <c r="E577" s="83"/>
      <c r="F577" s="74"/>
      <c r="G577" s="74"/>
      <c r="H577" s="74"/>
      <c r="I577" s="11"/>
      <c r="J577" s="11"/>
      <c r="K577" s="11"/>
      <c r="L577" s="11"/>
      <c r="M577" s="11"/>
      <c r="N577" s="11"/>
      <c r="O577" s="11"/>
      <c r="P577" s="11"/>
      <c r="Q577" s="74"/>
    </row>
    <row r="578">
      <c r="A578" s="82"/>
      <c r="B578" s="82"/>
      <c r="C578" s="83"/>
      <c r="D578" s="82"/>
      <c r="E578" s="83"/>
      <c r="F578" s="74"/>
      <c r="G578" s="74"/>
      <c r="H578" s="74"/>
      <c r="I578" s="11"/>
      <c r="J578" s="11"/>
      <c r="K578" s="11"/>
      <c r="L578" s="11"/>
      <c r="M578" s="11"/>
      <c r="N578" s="11"/>
      <c r="O578" s="11"/>
      <c r="P578" s="11"/>
      <c r="Q578" s="74"/>
    </row>
    <row r="579">
      <c r="A579" s="82"/>
      <c r="B579" s="82"/>
      <c r="C579" s="83"/>
      <c r="D579" s="82"/>
      <c r="E579" s="83"/>
      <c r="F579" s="74"/>
      <c r="G579" s="74"/>
      <c r="H579" s="74"/>
      <c r="I579" s="11"/>
      <c r="J579" s="11"/>
      <c r="K579" s="11"/>
      <c r="L579" s="11"/>
      <c r="M579" s="11"/>
      <c r="N579" s="11"/>
      <c r="O579" s="11"/>
      <c r="P579" s="11"/>
      <c r="Q579" s="74"/>
    </row>
    <row r="580">
      <c r="A580" s="82"/>
      <c r="B580" s="82"/>
      <c r="C580" s="83"/>
      <c r="D580" s="82"/>
      <c r="E580" s="83"/>
      <c r="F580" s="74"/>
      <c r="G580" s="74"/>
      <c r="H580" s="74"/>
      <c r="I580" s="11"/>
      <c r="J580" s="11"/>
      <c r="K580" s="11"/>
      <c r="L580" s="11"/>
      <c r="M580" s="11"/>
      <c r="N580" s="11"/>
      <c r="O580" s="11"/>
      <c r="P580" s="11"/>
      <c r="Q580" s="74"/>
    </row>
    <row r="581">
      <c r="A581" s="82"/>
      <c r="B581" s="82"/>
      <c r="C581" s="83"/>
      <c r="D581" s="82"/>
      <c r="E581" s="83"/>
      <c r="F581" s="74"/>
      <c r="G581" s="74"/>
      <c r="H581" s="74"/>
      <c r="I581" s="11"/>
      <c r="J581" s="11"/>
      <c r="K581" s="11"/>
      <c r="L581" s="11"/>
      <c r="M581" s="11"/>
      <c r="N581" s="11"/>
      <c r="O581" s="11"/>
      <c r="P581" s="11"/>
      <c r="Q581" s="74"/>
    </row>
    <row r="582">
      <c r="A582" s="82"/>
      <c r="B582" s="82"/>
      <c r="C582" s="83"/>
      <c r="D582" s="82"/>
      <c r="E582" s="83"/>
      <c r="F582" s="74"/>
      <c r="G582" s="74"/>
      <c r="H582" s="74"/>
      <c r="I582" s="11"/>
      <c r="J582" s="11"/>
      <c r="K582" s="11"/>
      <c r="L582" s="11"/>
      <c r="M582" s="11"/>
      <c r="N582" s="11"/>
      <c r="O582" s="11"/>
      <c r="P582" s="11"/>
      <c r="Q582" s="74"/>
    </row>
    <row r="583">
      <c r="A583" s="82"/>
      <c r="B583" s="82"/>
      <c r="C583" s="83"/>
      <c r="D583" s="82"/>
      <c r="E583" s="83"/>
      <c r="F583" s="74"/>
      <c r="G583" s="74"/>
      <c r="H583" s="74"/>
      <c r="I583" s="11"/>
      <c r="J583" s="11"/>
      <c r="K583" s="11"/>
      <c r="L583" s="11"/>
      <c r="M583" s="11"/>
      <c r="N583" s="11"/>
      <c r="O583" s="11"/>
      <c r="P583" s="11"/>
      <c r="Q583" s="74"/>
    </row>
    <row r="584">
      <c r="A584" s="82"/>
      <c r="B584" s="82"/>
      <c r="C584" s="83"/>
      <c r="D584" s="82"/>
      <c r="E584" s="83"/>
      <c r="F584" s="74"/>
      <c r="G584" s="74"/>
      <c r="H584" s="74"/>
      <c r="I584" s="11"/>
      <c r="J584" s="11"/>
      <c r="K584" s="11"/>
      <c r="L584" s="11"/>
      <c r="M584" s="11"/>
      <c r="N584" s="11"/>
      <c r="O584" s="11"/>
      <c r="P584" s="11"/>
      <c r="Q584" s="74"/>
    </row>
    <row r="585">
      <c r="A585" s="82"/>
      <c r="B585" s="82"/>
      <c r="C585" s="83"/>
      <c r="D585" s="82"/>
      <c r="E585" s="83"/>
      <c r="F585" s="74"/>
      <c r="G585" s="74"/>
      <c r="H585" s="74"/>
      <c r="I585" s="11"/>
      <c r="J585" s="11"/>
      <c r="K585" s="11"/>
      <c r="L585" s="11"/>
      <c r="M585" s="11"/>
      <c r="N585" s="11"/>
      <c r="O585" s="11"/>
      <c r="P585" s="11"/>
      <c r="Q585" s="74"/>
    </row>
    <row r="586">
      <c r="A586" s="82"/>
      <c r="B586" s="82"/>
      <c r="C586" s="83"/>
      <c r="D586" s="82"/>
      <c r="E586" s="83"/>
      <c r="F586" s="74"/>
      <c r="G586" s="74"/>
      <c r="H586" s="74"/>
      <c r="I586" s="11"/>
      <c r="J586" s="11"/>
      <c r="K586" s="11"/>
      <c r="L586" s="11"/>
      <c r="M586" s="11"/>
      <c r="N586" s="11"/>
      <c r="O586" s="11"/>
      <c r="P586" s="11"/>
      <c r="Q586" s="74"/>
    </row>
    <row r="587">
      <c r="A587" s="82"/>
      <c r="B587" s="82"/>
      <c r="C587" s="83"/>
      <c r="D587" s="82"/>
      <c r="E587" s="83"/>
      <c r="F587" s="74"/>
      <c r="G587" s="74"/>
      <c r="H587" s="74"/>
      <c r="I587" s="11"/>
      <c r="J587" s="11"/>
      <c r="K587" s="11"/>
      <c r="L587" s="11"/>
      <c r="M587" s="11"/>
      <c r="N587" s="11"/>
      <c r="O587" s="11"/>
      <c r="P587" s="11"/>
      <c r="Q587" s="74"/>
    </row>
    <row r="588">
      <c r="A588" s="82"/>
      <c r="B588" s="82"/>
      <c r="C588" s="83"/>
      <c r="D588" s="82"/>
      <c r="E588" s="83"/>
      <c r="F588" s="74"/>
      <c r="G588" s="74"/>
      <c r="H588" s="74"/>
      <c r="I588" s="11"/>
      <c r="J588" s="11"/>
      <c r="K588" s="11"/>
      <c r="L588" s="11"/>
      <c r="M588" s="11"/>
      <c r="N588" s="11"/>
      <c r="O588" s="11"/>
      <c r="P588" s="11"/>
      <c r="Q588" s="74"/>
    </row>
    <row r="589">
      <c r="A589" s="82"/>
      <c r="B589" s="82"/>
      <c r="C589" s="83"/>
      <c r="D589" s="82"/>
      <c r="E589" s="83"/>
      <c r="F589" s="74"/>
      <c r="G589" s="74"/>
      <c r="H589" s="74"/>
      <c r="I589" s="11"/>
      <c r="J589" s="11"/>
      <c r="K589" s="11"/>
      <c r="L589" s="11"/>
      <c r="M589" s="11"/>
      <c r="N589" s="11"/>
      <c r="O589" s="11"/>
      <c r="P589" s="11"/>
      <c r="Q589" s="74"/>
    </row>
    <row r="590">
      <c r="A590" s="82"/>
      <c r="B590" s="82"/>
      <c r="C590" s="83"/>
      <c r="D590" s="82"/>
      <c r="E590" s="83"/>
      <c r="F590" s="74"/>
      <c r="G590" s="74"/>
      <c r="H590" s="74"/>
      <c r="I590" s="11"/>
      <c r="J590" s="11"/>
      <c r="K590" s="11"/>
      <c r="L590" s="11"/>
      <c r="M590" s="11"/>
      <c r="N590" s="11"/>
      <c r="O590" s="11"/>
      <c r="P590" s="11"/>
      <c r="Q590" s="74"/>
    </row>
    <row r="591">
      <c r="A591" s="82"/>
      <c r="B591" s="82"/>
      <c r="C591" s="83"/>
      <c r="D591" s="82"/>
      <c r="E591" s="83"/>
      <c r="F591" s="74"/>
      <c r="G591" s="74"/>
      <c r="H591" s="74"/>
      <c r="I591" s="11"/>
      <c r="J591" s="11"/>
      <c r="K591" s="11"/>
      <c r="L591" s="11"/>
      <c r="M591" s="11"/>
      <c r="N591" s="11"/>
      <c r="O591" s="11"/>
      <c r="P591" s="11"/>
      <c r="Q591" s="74"/>
    </row>
    <row r="592">
      <c r="A592" s="82"/>
      <c r="B592" s="82"/>
      <c r="C592" s="83"/>
      <c r="D592" s="82"/>
      <c r="E592" s="83"/>
      <c r="F592" s="74"/>
      <c r="G592" s="74"/>
      <c r="H592" s="74"/>
      <c r="I592" s="11"/>
      <c r="J592" s="11"/>
      <c r="K592" s="11"/>
      <c r="L592" s="11"/>
      <c r="M592" s="11"/>
      <c r="N592" s="11"/>
      <c r="O592" s="11"/>
      <c r="P592" s="11"/>
      <c r="Q592" s="74"/>
    </row>
    <row r="593">
      <c r="A593" s="82"/>
      <c r="B593" s="82"/>
      <c r="C593" s="83"/>
      <c r="D593" s="82"/>
      <c r="E593" s="83"/>
      <c r="F593" s="74"/>
      <c r="G593" s="74"/>
      <c r="H593" s="74"/>
      <c r="I593" s="11"/>
      <c r="J593" s="11"/>
      <c r="K593" s="11"/>
      <c r="L593" s="11"/>
      <c r="M593" s="11"/>
      <c r="N593" s="11"/>
      <c r="O593" s="11"/>
      <c r="P593" s="11"/>
      <c r="Q593" s="74"/>
    </row>
    <row r="594">
      <c r="A594" s="82"/>
      <c r="B594" s="82"/>
      <c r="C594" s="83"/>
      <c r="D594" s="82"/>
      <c r="E594" s="83"/>
      <c r="F594" s="74"/>
      <c r="G594" s="74"/>
      <c r="H594" s="74"/>
      <c r="I594" s="11"/>
      <c r="J594" s="11"/>
      <c r="K594" s="11"/>
      <c r="L594" s="11"/>
      <c r="M594" s="11"/>
      <c r="N594" s="11"/>
      <c r="O594" s="11"/>
      <c r="P594" s="11"/>
      <c r="Q594" s="74"/>
    </row>
    <row r="595">
      <c r="A595" s="82"/>
      <c r="B595" s="82"/>
      <c r="C595" s="83"/>
      <c r="D595" s="82"/>
      <c r="E595" s="83"/>
      <c r="F595" s="74"/>
      <c r="G595" s="74"/>
      <c r="H595" s="74"/>
      <c r="I595" s="11"/>
      <c r="J595" s="11"/>
      <c r="K595" s="11"/>
      <c r="L595" s="11"/>
      <c r="M595" s="11"/>
      <c r="N595" s="11"/>
      <c r="O595" s="11"/>
      <c r="P595" s="11"/>
      <c r="Q595" s="74"/>
    </row>
    <row r="596">
      <c r="A596" s="82"/>
      <c r="B596" s="82"/>
      <c r="C596" s="83"/>
      <c r="D596" s="82"/>
      <c r="E596" s="83"/>
      <c r="F596" s="74"/>
      <c r="G596" s="74"/>
      <c r="H596" s="74"/>
      <c r="I596" s="11"/>
      <c r="J596" s="11"/>
      <c r="K596" s="11"/>
      <c r="L596" s="11"/>
      <c r="M596" s="11"/>
      <c r="N596" s="11"/>
      <c r="O596" s="11"/>
      <c r="P596" s="11"/>
      <c r="Q596" s="74"/>
    </row>
    <row r="597">
      <c r="A597" s="82"/>
      <c r="B597" s="82"/>
      <c r="C597" s="83"/>
      <c r="D597" s="82"/>
      <c r="E597" s="83"/>
      <c r="F597" s="74"/>
      <c r="G597" s="74"/>
      <c r="H597" s="74"/>
      <c r="I597" s="11"/>
      <c r="J597" s="11"/>
      <c r="K597" s="11"/>
      <c r="L597" s="11"/>
      <c r="M597" s="11"/>
      <c r="N597" s="11"/>
      <c r="O597" s="11"/>
      <c r="P597" s="11"/>
      <c r="Q597" s="74"/>
    </row>
    <row r="598">
      <c r="A598" s="82"/>
      <c r="B598" s="82"/>
      <c r="C598" s="83"/>
      <c r="D598" s="82"/>
      <c r="E598" s="83"/>
      <c r="F598" s="74"/>
      <c r="G598" s="74"/>
      <c r="H598" s="74"/>
      <c r="I598" s="11"/>
      <c r="J598" s="11"/>
      <c r="K598" s="11"/>
      <c r="L598" s="11"/>
      <c r="M598" s="11"/>
      <c r="N598" s="11"/>
      <c r="O598" s="11"/>
      <c r="P598" s="11"/>
      <c r="Q598" s="74"/>
    </row>
    <row r="599">
      <c r="A599" s="82"/>
      <c r="B599" s="82"/>
      <c r="C599" s="83"/>
      <c r="D599" s="82"/>
      <c r="E599" s="83"/>
      <c r="F599" s="74"/>
      <c r="G599" s="74"/>
      <c r="H599" s="74"/>
      <c r="I599" s="11"/>
      <c r="J599" s="11"/>
      <c r="K599" s="11"/>
      <c r="L599" s="11"/>
      <c r="M599" s="11"/>
      <c r="N599" s="11"/>
      <c r="O599" s="11"/>
      <c r="P599" s="11"/>
      <c r="Q599" s="74"/>
    </row>
    <row r="600">
      <c r="A600" s="82"/>
      <c r="B600" s="82"/>
      <c r="C600" s="83"/>
      <c r="D600" s="82"/>
      <c r="E600" s="83"/>
      <c r="F600" s="74"/>
      <c r="G600" s="74"/>
      <c r="H600" s="74"/>
      <c r="I600" s="11"/>
      <c r="J600" s="11"/>
      <c r="K600" s="11"/>
      <c r="L600" s="11"/>
      <c r="M600" s="11"/>
      <c r="N600" s="11"/>
      <c r="O600" s="11"/>
      <c r="P600" s="11"/>
      <c r="Q600" s="74"/>
    </row>
    <row r="601">
      <c r="A601" s="82"/>
      <c r="B601" s="82"/>
      <c r="C601" s="83"/>
      <c r="D601" s="82"/>
      <c r="E601" s="83"/>
      <c r="F601" s="74"/>
      <c r="G601" s="74"/>
      <c r="H601" s="74"/>
      <c r="I601" s="11"/>
      <c r="J601" s="11"/>
      <c r="K601" s="11"/>
      <c r="L601" s="11"/>
      <c r="M601" s="11"/>
      <c r="N601" s="11"/>
      <c r="O601" s="11"/>
      <c r="P601" s="11"/>
      <c r="Q601" s="74"/>
    </row>
    <row r="602">
      <c r="A602" s="82"/>
      <c r="B602" s="82"/>
      <c r="C602" s="83"/>
      <c r="D602" s="82"/>
      <c r="E602" s="83"/>
      <c r="F602" s="74"/>
      <c r="G602" s="74"/>
      <c r="H602" s="74"/>
      <c r="I602" s="11"/>
      <c r="J602" s="11"/>
      <c r="K602" s="11"/>
      <c r="L602" s="11"/>
      <c r="M602" s="11"/>
      <c r="N602" s="11"/>
      <c r="O602" s="11"/>
      <c r="P602" s="11"/>
      <c r="Q602" s="74"/>
    </row>
    <row r="603">
      <c r="A603" s="82"/>
      <c r="B603" s="82"/>
      <c r="C603" s="83"/>
      <c r="D603" s="82"/>
      <c r="E603" s="83"/>
      <c r="F603" s="74"/>
      <c r="G603" s="74"/>
      <c r="H603" s="74"/>
      <c r="I603" s="11"/>
      <c r="J603" s="11"/>
      <c r="K603" s="11"/>
      <c r="L603" s="11"/>
      <c r="M603" s="11"/>
      <c r="N603" s="11"/>
      <c r="O603" s="11"/>
      <c r="P603" s="11"/>
      <c r="Q603" s="74"/>
    </row>
    <row r="604">
      <c r="A604" s="82"/>
      <c r="B604" s="82"/>
      <c r="C604" s="83"/>
      <c r="D604" s="82"/>
      <c r="E604" s="83"/>
      <c r="F604" s="74"/>
      <c r="G604" s="74"/>
      <c r="H604" s="74"/>
      <c r="I604" s="11"/>
      <c r="J604" s="11"/>
      <c r="K604" s="11"/>
      <c r="L604" s="11"/>
      <c r="M604" s="11"/>
      <c r="N604" s="11"/>
      <c r="O604" s="11"/>
      <c r="P604" s="11"/>
      <c r="Q604" s="74"/>
    </row>
    <row r="605">
      <c r="A605" s="82"/>
      <c r="B605" s="82"/>
      <c r="C605" s="83"/>
      <c r="D605" s="82"/>
      <c r="E605" s="83"/>
      <c r="F605" s="74"/>
      <c r="G605" s="74"/>
      <c r="H605" s="74"/>
      <c r="I605" s="11"/>
      <c r="J605" s="11"/>
      <c r="K605" s="11"/>
      <c r="L605" s="11"/>
      <c r="M605" s="11"/>
      <c r="N605" s="11"/>
      <c r="O605" s="11"/>
      <c r="P605" s="11"/>
      <c r="Q605" s="74"/>
    </row>
    <row r="606">
      <c r="A606" s="82"/>
      <c r="B606" s="82"/>
      <c r="C606" s="83"/>
      <c r="D606" s="82"/>
      <c r="E606" s="83"/>
      <c r="F606" s="74"/>
      <c r="G606" s="74"/>
      <c r="H606" s="74"/>
      <c r="I606" s="11"/>
      <c r="J606" s="11"/>
      <c r="K606" s="11"/>
      <c r="L606" s="11"/>
      <c r="M606" s="11"/>
      <c r="N606" s="11"/>
      <c r="O606" s="11"/>
      <c r="P606" s="11"/>
      <c r="Q606" s="74"/>
    </row>
    <row r="607">
      <c r="A607" s="82"/>
      <c r="B607" s="82"/>
      <c r="C607" s="83"/>
      <c r="D607" s="82"/>
      <c r="E607" s="83"/>
      <c r="F607" s="74"/>
      <c r="G607" s="74"/>
      <c r="H607" s="74"/>
      <c r="I607" s="11"/>
      <c r="J607" s="11"/>
      <c r="K607" s="11"/>
      <c r="L607" s="11"/>
      <c r="M607" s="11"/>
      <c r="N607" s="11"/>
      <c r="O607" s="11"/>
      <c r="P607" s="11"/>
      <c r="Q607" s="74"/>
    </row>
    <row r="608">
      <c r="A608" s="82"/>
      <c r="B608" s="82"/>
      <c r="C608" s="83"/>
      <c r="D608" s="82"/>
      <c r="E608" s="83"/>
      <c r="F608" s="74"/>
      <c r="G608" s="74"/>
      <c r="H608" s="74"/>
      <c r="I608" s="11"/>
      <c r="J608" s="11"/>
      <c r="K608" s="11"/>
      <c r="L608" s="11"/>
      <c r="M608" s="11"/>
      <c r="N608" s="11"/>
      <c r="O608" s="11"/>
      <c r="P608" s="11"/>
      <c r="Q608" s="74"/>
    </row>
    <row r="609">
      <c r="A609" s="82"/>
      <c r="B609" s="82"/>
      <c r="C609" s="83"/>
      <c r="D609" s="82"/>
      <c r="E609" s="83"/>
      <c r="F609" s="74"/>
      <c r="G609" s="74"/>
      <c r="H609" s="74"/>
      <c r="I609" s="11"/>
      <c r="J609" s="11"/>
      <c r="K609" s="11"/>
      <c r="L609" s="11"/>
      <c r="M609" s="11"/>
      <c r="N609" s="11"/>
      <c r="O609" s="11"/>
      <c r="P609" s="11"/>
      <c r="Q609" s="74"/>
    </row>
    <row r="610">
      <c r="A610" s="82"/>
      <c r="B610" s="82"/>
      <c r="C610" s="83"/>
      <c r="D610" s="82"/>
      <c r="E610" s="83"/>
      <c r="F610" s="74"/>
      <c r="G610" s="74"/>
      <c r="H610" s="74"/>
      <c r="I610" s="11"/>
      <c r="J610" s="11"/>
      <c r="K610" s="11"/>
      <c r="L610" s="11"/>
      <c r="M610" s="11"/>
      <c r="N610" s="11"/>
      <c r="O610" s="11"/>
      <c r="P610" s="11"/>
      <c r="Q610" s="74"/>
    </row>
    <row r="611">
      <c r="A611" s="82"/>
      <c r="B611" s="82"/>
      <c r="C611" s="83"/>
      <c r="D611" s="82"/>
      <c r="E611" s="83"/>
      <c r="F611" s="74"/>
      <c r="G611" s="74"/>
      <c r="H611" s="74"/>
      <c r="I611" s="11"/>
      <c r="J611" s="11"/>
      <c r="K611" s="11"/>
      <c r="L611" s="11"/>
      <c r="M611" s="11"/>
      <c r="N611" s="11"/>
      <c r="O611" s="11"/>
      <c r="P611" s="11"/>
      <c r="Q611" s="74"/>
    </row>
    <row r="612">
      <c r="A612" s="82"/>
      <c r="B612" s="82"/>
      <c r="C612" s="83"/>
      <c r="D612" s="82"/>
      <c r="E612" s="83"/>
      <c r="F612" s="74"/>
      <c r="G612" s="74"/>
      <c r="H612" s="74"/>
      <c r="I612" s="11"/>
      <c r="J612" s="11"/>
      <c r="K612" s="11"/>
      <c r="L612" s="11"/>
      <c r="M612" s="11"/>
      <c r="N612" s="11"/>
      <c r="O612" s="11"/>
      <c r="P612" s="11"/>
      <c r="Q612" s="74"/>
    </row>
    <row r="613">
      <c r="A613" s="82"/>
      <c r="B613" s="82"/>
      <c r="C613" s="83"/>
      <c r="D613" s="82"/>
      <c r="E613" s="83"/>
      <c r="F613" s="74"/>
      <c r="G613" s="74"/>
      <c r="H613" s="74"/>
      <c r="I613" s="11"/>
      <c r="J613" s="11"/>
      <c r="K613" s="11"/>
      <c r="L613" s="11"/>
      <c r="M613" s="11"/>
      <c r="N613" s="11"/>
      <c r="O613" s="11"/>
      <c r="P613" s="11"/>
      <c r="Q613" s="74"/>
    </row>
    <row r="614">
      <c r="A614" s="82"/>
      <c r="B614" s="82"/>
      <c r="C614" s="83"/>
      <c r="D614" s="82"/>
      <c r="E614" s="83"/>
      <c r="F614" s="74"/>
      <c r="G614" s="74"/>
      <c r="H614" s="74"/>
      <c r="I614" s="11"/>
      <c r="J614" s="11"/>
      <c r="K614" s="11"/>
      <c r="L614" s="11"/>
      <c r="M614" s="11"/>
      <c r="N614" s="11"/>
      <c r="O614" s="11"/>
      <c r="P614" s="11"/>
      <c r="Q614" s="74"/>
    </row>
    <row r="615">
      <c r="A615" s="82"/>
      <c r="B615" s="82"/>
      <c r="C615" s="83"/>
      <c r="D615" s="82"/>
      <c r="E615" s="83"/>
      <c r="F615" s="74"/>
      <c r="G615" s="74"/>
      <c r="H615" s="74"/>
      <c r="I615" s="11"/>
      <c r="J615" s="11"/>
      <c r="K615" s="11"/>
      <c r="L615" s="11"/>
      <c r="M615" s="11"/>
      <c r="N615" s="11"/>
      <c r="O615" s="11"/>
      <c r="P615" s="11"/>
      <c r="Q615" s="74"/>
    </row>
    <row r="616">
      <c r="A616" s="82"/>
      <c r="B616" s="82"/>
      <c r="C616" s="83"/>
      <c r="D616" s="82"/>
      <c r="E616" s="83"/>
      <c r="F616" s="74"/>
      <c r="G616" s="74"/>
      <c r="H616" s="74"/>
      <c r="I616" s="11"/>
      <c r="J616" s="11"/>
      <c r="K616" s="11"/>
      <c r="L616" s="11"/>
      <c r="M616" s="11"/>
      <c r="N616" s="11"/>
      <c r="O616" s="11"/>
      <c r="P616" s="11"/>
      <c r="Q616" s="74"/>
    </row>
    <row r="617">
      <c r="A617" s="82"/>
      <c r="B617" s="82"/>
      <c r="C617" s="83"/>
      <c r="D617" s="82"/>
      <c r="E617" s="83"/>
      <c r="F617" s="74"/>
      <c r="G617" s="74"/>
      <c r="H617" s="74"/>
      <c r="I617" s="11"/>
      <c r="J617" s="11"/>
      <c r="K617" s="11"/>
      <c r="L617" s="11"/>
      <c r="M617" s="11"/>
      <c r="N617" s="11"/>
      <c r="O617" s="11"/>
      <c r="P617" s="11"/>
      <c r="Q617" s="74"/>
    </row>
    <row r="618">
      <c r="A618" s="82"/>
      <c r="B618" s="82"/>
      <c r="C618" s="83"/>
      <c r="D618" s="82"/>
      <c r="E618" s="83"/>
      <c r="F618" s="74"/>
      <c r="G618" s="74"/>
      <c r="H618" s="74"/>
      <c r="I618" s="11"/>
      <c r="J618" s="11"/>
      <c r="K618" s="11"/>
      <c r="L618" s="11"/>
      <c r="M618" s="11"/>
      <c r="N618" s="11"/>
      <c r="O618" s="11"/>
      <c r="P618" s="11"/>
      <c r="Q618" s="74"/>
    </row>
    <row r="619">
      <c r="A619" s="82"/>
      <c r="B619" s="82"/>
      <c r="C619" s="83"/>
      <c r="D619" s="82"/>
      <c r="E619" s="83"/>
      <c r="F619" s="74"/>
      <c r="G619" s="74"/>
      <c r="H619" s="74"/>
      <c r="I619" s="11"/>
      <c r="J619" s="11"/>
      <c r="K619" s="11"/>
      <c r="L619" s="11"/>
      <c r="M619" s="11"/>
      <c r="N619" s="11"/>
      <c r="O619" s="11"/>
      <c r="P619" s="11"/>
      <c r="Q619" s="74"/>
    </row>
    <row r="620">
      <c r="A620" s="82"/>
      <c r="B620" s="82"/>
      <c r="C620" s="83"/>
      <c r="D620" s="82"/>
      <c r="E620" s="83"/>
      <c r="F620" s="74"/>
      <c r="G620" s="74"/>
      <c r="H620" s="74"/>
      <c r="I620" s="11"/>
      <c r="J620" s="11"/>
      <c r="K620" s="11"/>
      <c r="L620" s="11"/>
      <c r="M620" s="11"/>
      <c r="N620" s="11"/>
      <c r="O620" s="11"/>
      <c r="P620" s="11"/>
      <c r="Q620" s="74"/>
    </row>
    <row r="621">
      <c r="A621" s="82"/>
      <c r="B621" s="82"/>
      <c r="C621" s="83"/>
      <c r="D621" s="82"/>
      <c r="E621" s="83"/>
      <c r="F621" s="74"/>
      <c r="G621" s="74"/>
      <c r="H621" s="74"/>
      <c r="I621" s="11"/>
      <c r="J621" s="11"/>
      <c r="K621" s="11"/>
      <c r="L621" s="11"/>
      <c r="M621" s="11"/>
      <c r="N621" s="11"/>
      <c r="O621" s="11"/>
      <c r="P621" s="11"/>
      <c r="Q621" s="74"/>
    </row>
    <row r="622">
      <c r="A622" s="82"/>
      <c r="B622" s="82"/>
      <c r="C622" s="83"/>
      <c r="D622" s="82"/>
      <c r="E622" s="83"/>
      <c r="F622" s="74"/>
      <c r="G622" s="74"/>
      <c r="H622" s="74"/>
      <c r="I622" s="11"/>
      <c r="J622" s="11"/>
      <c r="K622" s="11"/>
      <c r="L622" s="11"/>
      <c r="M622" s="11"/>
      <c r="N622" s="11"/>
      <c r="O622" s="11"/>
      <c r="P622" s="11"/>
      <c r="Q622" s="74"/>
    </row>
    <row r="623">
      <c r="A623" s="82"/>
      <c r="B623" s="82"/>
      <c r="C623" s="83"/>
      <c r="D623" s="82"/>
      <c r="E623" s="83"/>
      <c r="F623" s="74"/>
      <c r="G623" s="74"/>
      <c r="H623" s="74"/>
      <c r="I623" s="11"/>
      <c r="J623" s="11"/>
      <c r="K623" s="11"/>
      <c r="L623" s="11"/>
      <c r="M623" s="11"/>
      <c r="N623" s="11"/>
      <c r="O623" s="11"/>
      <c r="P623" s="11"/>
      <c r="Q623" s="74"/>
    </row>
    <row r="624">
      <c r="A624" s="82"/>
      <c r="B624" s="82"/>
      <c r="C624" s="83"/>
      <c r="D624" s="82"/>
      <c r="E624" s="83"/>
      <c r="F624" s="74"/>
      <c r="G624" s="74"/>
      <c r="H624" s="74"/>
      <c r="I624" s="11"/>
      <c r="J624" s="11"/>
      <c r="K624" s="11"/>
      <c r="L624" s="11"/>
      <c r="M624" s="11"/>
      <c r="N624" s="11"/>
      <c r="O624" s="11"/>
      <c r="P624" s="11"/>
      <c r="Q624" s="74"/>
    </row>
    <row r="625">
      <c r="A625" s="82"/>
      <c r="B625" s="82"/>
      <c r="C625" s="83"/>
      <c r="D625" s="82"/>
      <c r="E625" s="83"/>
      <c r="F625" s="74"/>
      <c r="G625" s="74"/>
      <c r="H625" s="74"/>
      <c r="I625" s="11"/>
      <c r="J625" s="11"/>
      <c r="K625" s="11"/>
      <c r="L625" s="11"/>
      <c r="M625" s="11"/>
      <c r="N625" s="11"/>
      <c r="O625" s="11"/>
      <c r="P625" s="11"/>
      <c r="Q625" s="74"/>
    </row>
    <row r="626">
      <c r="A626" s="82"/>
      <c r="B626" s="82"/>
      <c r="C626" s="83"/>
      <c r="D626" s="82"/>
      <c r="E626" s="83"/>
      <c r="F626" s="74"/>
      <c r="G626" s="74"/>
      <c r="H626" s="74"/>
      <c r="I626" s="11"/>
      <c r="J626" s="11"/>
      <c r="K626" s="11"/>
      <c r="L626" s="11"/>
      <c r="M626" s="11"/>
      <c r="N626" s="11"/>
      <c r="O626" s="11"/>
      <c r="P626" s="11"/>
      <c r="Q626" s="74"/>
    </row>
    <row r="627">
      <c r="A627" s="82"/>
      <c r="B627" s="82"/>
      <c r="C627" s="83"/>
      <c r="D627" s="82"/>
      <c r="E627" s="83"/>
      <c r="F627" s="74"/>
      <c r="G627" s="74"/>
      <c r="H627" s="74"/>
      <c r="I627" s="11"/>
      <c r="J627" s="11"/>
      <c r="K627" s="11"/>
      <c r="L627" s="11"/>
      <c r="M627" s="11"/>
      <c r="N627" s="11"/>
      <c r="O627" s="11"/>
      <c r="P627" s="11"/>
      <c r="Q627" s="74"/>
    </row>
    <row r="628">
      <c r="A628" s="82"/>
      <c r="B628" s="82"/>
      <c r="C628" s="83"/>
      <c r="D628" s="82"/>
      <c r="E628" s="83"/>
      <c r="F628" s="74"/>
      <c r="G628" s="74"/>
      <c r="H628" s="74"/>
      <c r="I628" s="11"/>
      <c r="J628" s="11"/>
      <c r="K628" s="11"/>
      <c r="L628" s="11"/>
      <c r="M628" s="11"/>
      <c r="N628" s="11"/>
      <c r="O628" s="11"/>
      <c r="P628" s="11"/>
      <c r="Q628" s="74"/>
    </row>
    <row r="629">
      <c r="A629" s="82"/>
      <c r="B629" s="82"/>
      <c r="C629" s="83"/>
      <c r="D629" s="82"/>
      <c r="E629" s="83"/>
      <c r="F629" s="74"/>
      <c r="G629" s="74"/>
      <c r="H629" s="74"/>
      <c r="I629" s="11"/>
      <c r="J629" s="11"/>
      <c r="K629" s="11"/>
      <c r="L629" s="11"/>
      <c r="M629" s="11"/>
      <c r="N629" s="11"/>
      <c r="O629" s="11"/>
      <c r="P629" s="11"/>
      <c r="Q629" s="74"/>
    </row>
    <row r="630">
      <c r="A630" s="82"/>
      <c r="B630" s="82"/>
      <c r="C630" s="83"/>
      <c r="D630" s="82"/>
      <c r="E630" s="83"/>
      <c r="F630" s="74"/>
      <c r="G630" s="74"/>
      <c r="H630" s="74"/>
      <c r="I630" s="11"/>
      <c r="J630" s="11"/>
      <c r="K630" s="11"/>
      <c r="L630" s="11"/>
      <c r="M630" s="11"/>
      <c r="N630" s="11"/>
      <c r="O630" s="11"/>
      <c r="P630" s="11"/>
      <c r="Q630" s="74"/>
    </row>
    <row r="631">
      <c r="A631" s="82"/>
      <c r="B631" s="82"/>
      <c r="C631" s="83"/>
      <c r="D631" s="82"/>
      <c r="E631" s="83"/>
      <c r="F631" s="74"/>
      <c r="G631" s="74"/>
      <c r="H631" s="74"/>
      <c r="I631" s="11"/>
      <c r="J631" s="11"/>
      <c r="K631" s="11"/>
      <c r="L631" s="11"/>
      <c r="M631" s="11"/>
      <c r="N631" s="11"/>
      <c r="O631" s="11"/>
      <c r="P631" s="11"/>
      <c r="Q631" s="74"/>
    </row>
    <row r="632">
      <c r="A632" s="82"/>
      <c r="B632" s="82"/>
      <c r="C632" s="83"/>
      <c r="D632" s="82"/>
      <c r="E632" s="83"/>
      <c r="F632" s="74"/>
      <c r="G632" s="74"/>
      <c r="H632" s="74"/>
      <c r="I632" s="11"/>
      <c r="J632" s="11"/>
      <c r="K632" s="11"/>
      <c r="L632" s="11"/>
      <c r="M632" s="11"/>
      <c r="N632" s="11"/>
      <c r="O632" s="11"/>
      <c r="P632" s="11"/>
      <c r="Q632" s="74"/>
    </row>
    <row r="633">
      <c r="A633" s="82"/>
      <c r="B633" s="82"/>
      <c r="C633" s="83"/>
      <c r="D633" s="82"/>
      <c r="E633" s="83"/>
      <c r="F633" s="74"/>
      <c r="G633" s="74"/>
      <c r="H633" s="74"/>
      <c r="I633" s="11"/>
      <c r="J633" s="11"/>
      <c r="K633" s="11"/>
      <c r="L633" s="11"/>
      <c r="M633" s="11"/>
      <c r="N633" s="11"/>
      <c r="O633" s="11"/>
      <c r="P633" s="11"/>
      <c r="Q633" s="74"/>
    </row>
    <row r="634">
      <c r="A634" s="82"/>
      <c r="B634" s="82"/>
      <c r="C634" s="83"/>
      <c r="D634" s="82"/>
      <c r="E634" s="83"/>
      <c r="F634" s="74"/>
      <c r="G634" s="74"/>
      <c r="H634" s="74"/>
      <c r="I634" s="11"/>
      <c r="J634" s="11"/>
      <c r="K634" s="11"/>
      <c r="L634" s="11"/>
      <c r="M634" s="11"/>
      <c r="N634" s="11"/>
      <c r="O634" s="11"/>
      <c r="P634" s="11"/>
      <c r="Q634" s="74"/>
    </row>
    <row r="635">
      <c r="A635" s="82"/>
      <c r="B635" s="82"/>
      <c r="C635" s="83"/>
      <c r="D635" s="82"/>
      <c r="E635" s="83"/>
      <c r="F635" s="74"/>
      <c r="G635" s="74"/>
      <c r="H635" s="74"/>
      <c r="I635" s="11"/>
      <c r="J635" s="11"/>
      <c r="K635" s="11"/>
      <c r="L635" s="11"/>
      <c r="M635" s="11"/>
      <c r="N635" s="11"/>
      <c r="O635" s="11"/>
      <c r="P635" s="11"/>
      <c r="Q635" s="74"/>
    </row>
    <row r="636">
      <c r="A636" s="82"/>
      <c r="B636" s="82"/>
      <c r="C636" s="83"/>
      <c r="D636" s="82"/>
      <c r="E636" s="83"/>
      <c r="F636" s="74"/>
      <c r="G636" s="74"/>
      <c r="H636" s="74"/>
      <c r="I636" s="11"/>
      <c r="J636" s="11"/>
      <c r="K636" s="11"/>
      <c r="L636" s="11"/>
      <c r="M636" s="11"/>
      <c r="N636" s="11"/>
      <c r="O636" s="11"/>
      <c r="P636" s="11"/>
      <c r="Q636" s="74"/>
    </row>
    <row r="637">
      <c r="A637" s="82"/>
      <c r="B637" s="82"/>
      <c r="C637" s="83"/>
      <c r="D637" s="82"/>
      <c r="E637" s="83"/>
      <c r="F637" s="74"/>
      <c r="G637" s="74"/>
      <c r="H637" s="74"/>
      <c r="I637" s="11"/>
      <c r="J637" s="11"/>
      <c r="K637" s="11"/>
      <c r="L637" s="11"/>
      <c r="M637" s="11"/>
      <c r="N637" s="11"/>
      <c r="O637" s="11"/>
      <c r="P637" s="11"/>
      <c r="Q637" s="74"/>
    </row>
    <row r="638">
      <c r="A638" s="82"/>
      <c r="B638" s="82"/>
      <c r="C638" s="83"/>
      <c r="D638" s="82"/>
      <c r="E638" s="83"/>
      <c r="F638" s="74"/>
      <c r="G638" s="74"/>
      <c r="H638" s="74"/>
      <c r="I638" s="11"/>
      <c r="J638" s="11"/>
      <c r="K638" s="11"/>
      <c r="L638" s="11"/>
      <c r="M638" s="11"/>
      <c r="N638" s="11"/>
      <c r="O638" s="11"/>
      <c r="P638" s="11"/>
      <c r="Q638" s="74"/>
    </row>
    <row r="639">
      <c r="A639" s="82"/>
      <c r="B639" s="82"/>
      <c r="C639" s="83"/>
      <c r="D639" s="82"/>
      <c r="E639" s="83"/>
      <c r="F639" s="74"/>
      <c r="G639" s="74"/>
      <c r="H639" s="74"/>
      <c r="I639" s="11"/>
      <c r="J639" s="11"/>
      <c r="K639" s="11"/>
      <c r="L639" s="11"/>
      <c r="M639" s="11"/>
      <c r="N639" s="11"/>
      <c r="O639" s="11"/>
      <c r="P639" s="11"/>
      <c r="Q639" s="74"/>
    </row>
    <row r="640">
      <c r="A640" s="82"/>
      <c r="B640" s="82"/>
      <c r="C640" s="83"/>
      <c r="D640" s="82"/>
      <c r="E640" s="83"/>
      <c r="F640" s="74"/>
      <c r="G640" s="74"/>
      <c r="H640" s="74"/>
      <c r="I640" s="11"/>
      <c r="J640" s="11"/>
      <c r="K640" s="11"/>
      <c r="L640" s="11"/>
      <c r="M640" s="11"/>
      <c r="N640" s="11"/>
      <c r="O640" s="11"/>
      <c r="P640" s="11"/>
      <c r="Q640" s="74"/>
    </row>
    <row r="641">
      <c r="A641" s="82"/>
      <c r="B641" s="82"/>
      <c r="C641" s="83"/>
      <c r="D641" s="82"/>
      <c r="E641" s="83"/>
      <c r="F641" s="74"/>
      <c r="G641" s="74"/>
      <c r="H641" s="74"/>
      <c r="I641" s="11"/>
      <c r="J641" s="11"/>
      <c r="K641" s="11"/>
      <c r="L641" s="11"/>
      <c r="M641" s="11"/>
      <c r="N641" s="11"/>
      <c r="O641" s="11"/>
      <c r="P641" s="11"/>
      <c r="Q641" s="74"/>
    </row>
    <row r="642">
      <c r="A642" s="82"/>
      <c r="B642" s="82"/>
      <c r="C642" s="83"/>
      <c r="D642" s="82"/>
      <c r="E642" s="83"/>
      <c r="F642" s="74"/>
      <c r="G642" s="74"/>
      <c r="H642" s="74"/>
      <c r="I642" s="11"/>
      <c r="J642" s="11"/>
      <c r="K642" s="11"/>
      <c r="L642" s="11"/>
      <c r="M642" s="11"/>
      <c r="N642" s="11"/>
      <c r="O642" s="11"/>
      <c r="P642" s="11"/>
      <c r="Q642" s="74"/>
    </row>
    <row r="643">
      <c r="A643" s="82"/>
      <c r="B643" s="82"/>
      <c r="C643" s="83"/>
      <c r="D643" s="82"/>
      <c r="E643" s="83"/>
      <c r="F643" s="74"/>
      <c r="G643" s="74"/>
      <c r="H643" s="74"/>
      <c r="I643" s="11"/>
      <c r="J643" s="11"/>
      <c r="K643" s="11"/>
      <c r="L643" s="11"/>
      <c r="M643" s="11"/>
      <c r="N643" s="11"/>
      <c r="O643" s="11"/>
      <c r="P643" s="11"/>
      <c r="Q643" s="74"/>
    </row>
    <row r="644">
      <c r="A644" s="82"/>
      <c r="B644" s="82"/>
      <c r="C644" s="83"/>
      <c r="D644" s="82"/>
      <c r="E644" s="83"/>
      <c r="F644" s="74"/>
      <c r="G644" s="74"/>
      <c r="H644" s="74"/>
      <c r="I644" s="11"/>
      <c r="J644" s="11"/>
      <c r="K644" s="11"/>
      <c r="L644" s="11"/>
      <c r="M644" s="11"/>
      <c r="N644" s="11"/>
      <c r="O644" s="11"/>
      <c r="P644" s="11"/>
      <c r="Q644" s="74"/>
    </row>
    <row r="645">
      <c r="A645" s="82"/>
      <c r="B645" s="82"/>
      <c r="C645" s="83"/>
      <c r="D645" s="82"/>
      <c r="E645" s="83"/>
      <c r="F645" s="74"/>
      <c r="G645" s="74"/>
      <c r="H645" s="74"/>
      <c r="I645" s="11"/>
      <c r="J645" s="11"/>
      <c r="K645" s="11"/>
      <c r="L645" s="11"/>
      <c r="M645" s="11"/>
      <c r="N645" s="11"/>
      <c r="O645" s="11"/>
      <c r="P645" s="11"/>
      <c r="Q645" s="74"/>
    </row>
    <row r="646">
      <c r="A646" s="82"/>
      <c r="B646" s="82"/>
      <c r="C646" s="83"/>
      <c r="D646" s="82"/>
      <c r="E646" s="83"/>
      <c r="F646" s="74"/>
      <c r="G646" s="74"/>
      <c r="H646" s="74"/>
      <c r="I646" s="11"/>
      <c r="J646" s="11"/>
      <c r="K646" s="11"/>
      <c r="L646" s="11"/>
      <c r="M646" s="11"/>
      <c r="N646" s="11"/>
      <c r="O646" s="11"/>
      <c r="P646" s="11"/>
      <c r="Q646" s="74"/>
    </row>
    <row r="647">
      <c r="A647" s="82"/>
      <c r="B647" s="82"/>
      <c r="C647" s="83"/>
      <c r="D647" s="82"/>
      <c r="E647" s="83"/>
      <c r="F647" s="74"/>
      <c r="G647" s="74"/>
      <c r="H647" s="74"/>
      <c r="I647" s="11"/>
      <c r="J647" s="11"/>
      <c r="K647" s="11"/>
      <c r="L647" s="11"/>
      <c r="M647" s="11"/>
      <c r="N647" s="11"/>
      <c r="O647" s="11"/>
      <c r="P647" s="11"/>
      <c r="Q647" s="74"/>
    </row>
    <row r="648">
      <c r="A648" s="82"/>
      <c r="B648" s="82"/>
      <c r="C648" s="83"/>
      <c r="D648" s="82"/>
      <c r="E648" s="83"/>
      <c r="F648" s="74"/>
      <c r="G648" s="74"/>
      <c r="H648" s="74"/>
      <c r="I648" s="11"/>
      <c r="J648" s="11"/>
      <c r="K648" s="11"/>
      <c r="L648" s="11"/>
      <c r="M648" s="11"/>
      <c r="N648" s="11"/>
      <c r="O648" s="11"/>
      <c r="P648" s="11"/>
      <c r="Q648" s="74"/>
    </row>
    <row r="649">
      <c r="A649" s="82"/>
      <c r="B649" s="82"/>
      <c r="C649" s="83"/>
      <c r="D649" s="82"/>
      <c r="E649" s="83"/>
      <c r="F649" s="74"/>
      <c r="G649" s="74"/>
      <c r="H649" s="74"/>
      <c r="I649" s="11"/>
      <c r="J649" s="11"/>
      <c r="K649" s="11"/>
      <c r="L649" s="11"/>
      <c r="M649" s="11"/>
      <c r="N649" s="11"/>
      <c r="O649" s="11"/>
      <c r="P649" s="11"/>
      <c r="Q649" s="74"/>
    </row>
    <row r="650">
      <c r="A650" s="82"/>
      <c r="B650" s="82"/>
      <c r="C650" s="83"/>
      <c r="D650" s="82"/>
      <c r="E650" s="83"/>
      <c r="F650" s="74"/>
      <c r="G650" s="74"/>
      <c r="H650" s="74"/>
      <c r="I650" s="11"/>
      <c r="J650" s="11"/>
      <c r="K650" s="11"/>
      <c r="L650" s="11"/>
      <c r="M650" s="11"/>
      <c r="N650" s="11"/>
      <c r="O650" s="11"/>
      <c r="P650" s="11"/>
      <c r="Q650" s="74"/>
    </row>
    <row r="651">
      <c r="A651" s="82"/>
      <c r="B651" s="82"/>
      <c r="C651" s="83"/>
      <c r="D651" s="82"/>
      <c r="E651" s="83"/>
      <c r="F651" s="74"/>
      <c r="G651" s="74"/>
      <c r="H651" s="74"/>
      <c r="I651" s="11"/>
      <c r="J651" s="11"/>
      <c r="K651" s="11"/>
      <c r="L651" s="11"/>
      <c r="M651" s="11"/>
      <c r="N651" s="11"/>
      <c r="O651" s="11"/>
      <c r="P651" s="11"/>
      <c r="Q651" s="74"/>
    </row>
    <row r="652">
      <c r="A652" s="82"/>
      <c r="B652" s="82"/>
      <c r="C652" s="83"/>
      <c r="D652" s="82"/>
      <c r="E652" s="83"/>
      <c r="F652" s="74"/>
      <c r="G652" s="74"/>
      <c r="H652" s="74"/>
      <c r="I652" s="11"/>
      <c r="J652" s="11"/>
      <c r="K652" s="11"/>
      <c r="L652" s="11"/>
      <c r="M652" s="11"/>
      <c r="N652" s="11"/>
      <c r="O652" s="11"/>
      <c r="P652" s="11"/>
      <c r="Q652" s="74"/>
    </row>
    <row r="653">
      <c r="A653" s="82"/>
      <c r="B653" s="82"/>
      <c r="C653" s="83"/>
      <c r="D653" s="82"/>
      <c r="E653" s="83"/>
      <c r="F653" s="74"/>
      <c r="G653" s="74"/>
      <c r="H653" s="74"/>
      <c r="I653" s="11"/>
      <c r="J653" s="11"/>
      <c r="K653" s="11"/>
      <c r="L653" s="11"/>
      <c r="M653" s="11"/>
      <c r="N653" s="11"/>
      <c r="O653" s="11"/>
      <c r="P653" s="11"/>
      <c r="Q653" s="74"/>
    </row>
    <row r="654">
      <c r="A654" s="82"/>
      <c r="B654" s="82"/>
      <c r="C654" s="83"/>
      <c r="D654" s="82"/>
      <c r="E654" s="83"/>
      <c r="F654" s="74"/>
      <c r="G654" s="74"/>
      <c r="H654" s="74"/>
      <c r="I654" s="11"/>
      <c r="J654" s="11"/>
      <c r="K654" s="11"/>
      <c r="L654" s="11"/>
      <c r="M654" s="11"/>
      <c r="N654" s="11"/>
      <c r="O654" s="11"/>
      <c r="P654" s="11"/>
      <c r="Q654" s="74"/>
    </row>
    <row r="655">
      <c r="A655" s="82"/>
      <c r="B655" s="82"/>
      <c r="C655" s="83"/>
      <c r="D655" s="82"/>
      <c r="E655" s="83"/>
      <c r="F655" s="74"/>
      <c r="G655" s="74"/>
      <c r="H655" s="74"/>
      <c r="I655" s="11"/>
      <c r="J655" s="11"/>
      <c r="K655" s="11"/>
      <c r="L655" s="11"/>
      <c r="M655" s="11"/>
      <c r="N655" s="11"/>
      <c r="O655" s="11"/>
      <c r="P655" s="11"/>
      <c r="Q655" s="74"/>
    </row>
    <row r="656">
      <c r="A656" s="82"/>
      <c r="B656" s="82"/>
      <c r="C656" s="83"/>
      <c r="D656" s="82"/>
      <c r="E656" s="83"/>
      <c r="F656" s="74"/>
      <c r="G656" s="74"/>
      <c r="H656" s="74"/>
      <c r="I656" s="11"/>
      <c r="J656" s="11"/>
      <c r="K656" s="11"/>
      <c r="L656" s="11"/>
      <c r="M656" s="11"/>
      <c r="N656" s="11"/>
      <c r="O656" s="11"/>
      <c r="P656" s="11"/>
      <c r="Q656" s="74"/>
    </row>
    <row r="657">
      <c r="A657" s="82"/>
      <c r="B657" s="82"/>
      <c r="C657" s="83"/>
      <c r="D657" s="82"/>
      <c r="E657" s="83"/>
      <c r="F657" s="74"/>
      <c r="G657" s="74"/>
      <c r="H657" s="74"/>
      <c r="I657" s="11"/>
      <c r="J657" s="11"/>
      <c r="K657" s="11"/>
      <c r="L657" s="11"/>
      <c r="M657" s="11"/>
      <c r="N657" s="11"/>
      <c r="O657" s="11"/>
      <c r="P657" s="11"/>
      <c r="Q657" s="74"/>
    </row>
    <row r="658">
      <c r="A658" s="82"/>
      <c r="B658" s="82"/>
      <c r="C658" s="83"/>
      <c r="D658" s="82"/>
      <c r="E658" s="83"/>
      <c r="F658" s="74"/>
      <c r="G658" s="74"/>
      <c r="H658" s="74"/>
      <c r="I658" s="11"/>
      <c r="J658" s="11"/>
      <c r="K658" s="11"/>
      <c r="L658" s="11"/>
      <c r="M658" s="11"/>
      <c r="N658" s="11"/>
      <c r="O658" s="11"/>
      <c r="P658" s="11"/>
      <c r="Q658" s="74"/>
    </row>
    <row r="659">
      <c r="A659" s="82"/>
      <c r="B659" s="82"/>
      <c r="C659" s="83"/>
      <c r="D659" s="82"/>
      <c r="E659" s="83"/>
      <c r="F659" s="74"/>
      <c r="G659" s="74"/>
      <c r="H659" s="74"/>
      <c r="I659" s="11"/>
      <c r="J659" s="11"/>
      <c r="K659" s="11"/>
      <c r="L659" s="11"/>
      <c r="M659" s="11"/>
      <c r="N659" s="11"/>
      <c r="O659" s="11"/>
      <c r="P659" s="11"/>
      <c r="Q659" s="74"/>
    </row>
    <row r="660">
      <c r="A660" s="82"/>
      <c r="B660" s="82"/>
      <c r="C660" s="83"/>
      <c r="D660" s="82"/>
      <c r="E660" s="83"/>
      <c r="F660" s="74"/>
      <c r="G660" s="74"/>
      <c r="H660" s="74"/>
      <c r="I660" s="11"/>
      <c r="J660" s="11"/>
      <c r="K660" s="11"/>
      <c r="L660" s="11"/>
      <c r="M660" s="11"/>
      <c r="N660" s="11"/>
      <c r="O660" s="11"/>
      <c r="P660" s="11"/>
      <c r="Q660" s="74"/>
    </row>
    <row r="661">
      <c r="A661" s="82"/>
      <c r="B661" s="82"/>
      <c r="C661" s="83"/>
      <c r="D661" s="82"/>
      <c r="E661" s="83"/>
      <c r="F661" s="74"/>
      <c r="G661" s="74"/>
      <c r="H661" s="74"/>
      <c r="I661" s="11"/>
      <c r="J661" s="11"/>
      <c r="K661" s="11"/>
      <c r="L661" s="11"/>
      <c r="M661" s="11"/>
      <c r="N661" s="11"/>
      <c r="O661" s="11"/>
      <c r="P661" s="11"/>
      <c r="Q661" s="74"/>
    </row>
    <row r="662">
      <c r="A662" s="82"/>
      <c r="B662" s="82"/>
      <c r="C662" s="83"/>
      <c r="D662" s="82"/>
      <c r="E662" s="83"/>
      <c r="F662" s="74"/>
      <c r="G662" s="74"/>
      <c r="H662" s="74"/>
      <c r="I662" s="11"/>
      <c r="J662" s="11"/>
      <c r="K662" s="11"/>
      <c r="L662" s="11"/>
      <c r="M662" s="11"/>
      <c r="N662" s="11"/>
      <c r="O662" s="11"/>
      <c r="P662" s="11"/>
      <c r="Q662" s="74"/>
    </row>
    <row r="663">
      <c r="A663" s="82"/>
      <c r="B663" s="82"/>
      <c r="C663" s="83"/>
      <c r="D663" s="82"/>
      <c r="E663" s="83"/>
      <c r="F663" s="74"/>
      <c r="G663" s="74"/>
      <c r="H663" s="74"/>
      <c r="I663" s="11"/>
      <c r="J663" s="11"/>
      <c r="K663" s="11"/>
      <c r="L663" s="11"/>
      <c r="M663" s="11"/>
      <c r="N663" s="11"/>
      <c r="O663" s="11"/>
      <c r="P663" s="11"/>
      <c r="Q663" s="74"/>
    </row>
    <row r="664">
      <c r="A664" s="82"/>
      <c r="B664" s="82"/>
      <c r="C664" s="83"/>
      <c r="D664" s="82"/>
      <c r="E664" s="83"/>
      <c r="F664" s="74"/>
      <c r="G664" s="74"/>
      <c r="H664" s="74"/>
      <c r="I664" s="11"/>
      <c r="J664" s="11"/>
      <c r="K664" s="11"/>
      <c r="L664" s="11"/>
      <c r="M664" s="11"/>
      <c r="N664" s="11"/>
      <c r="O664" s="11"/>
      <c r="P664" s="11"/>
      <c r="Q664" s="74"/>
    </row>
    <row r="665">
      <c r="A665" s="82"/>
      <c r="B665" s="82"/>
      <c r="C665" s="83"/>
      <c r="D665" s="82"/>
      <c r="E665" s="83"/>
      <c r="F665" s="74"/>
      <c r="G665" s="74"/>
      <c r="H665" s="74"/>
      <c r="I665" s="11"/>
      <c r="J665" s="11"/>
      <c r="K665" s="11"/>
      <c r="L665" s="11"/>
      <c r="M665" s="11"/>
      <c r="N665" s="11"/>
      <c r="O665" s="11"/>
      <c r="P665" s="11"/>
      <c r="Q665" s="74"/>
    </row>
    <row r="666">
      <c r="A666" s="82"/>
      <c r="B666" s="82"/>
      <c r="C666" s="83"/>
      <c r="D666" s="82"/>
      <c r="E666" s="83"/>
      <c r="F666" s="74"/>
      <c r="G666" s="74"/>
      <c r="H666" s="74"/>
      <c r="I666" s="11"/>
      <c r="J666" s="11"/>
      <c r="K666" s="11"/>
      <c r="L666" s="11"/>
      <c r="M666" s="11"/>
      <c r="N666" s="11"/>
      <c r="O666" s="11"/>
      <c r="P666" s="11"/>
      <c r="Q666" s="74"/>
    </row>
    <row r="667">
      <c r="A667" s="82"/>
      <c r="B667" s="82"/>
      <c r="C667" s="83"/>
      <c r="D667" s="82"/>
      <c r="E667" s="83"/>
      <c r="F667" s="74"/>
      <c r="G667" s="74"/>
      <c r="H667" s="74"/>
      <c r="I667" s="11"/>
      <c r="J667" s="11"/>
      <c r="K667" s="11"/>
      <c r="L667" s="11"/>
      <c r="M667" s="11"/>
      <c r="N667" s="11"/>
      <c r="O667" s="11"/>
      <c r="P667" s="11"/>
      <c r="Q667" s="74"/>
    </row>
    <row r="668">
      <c r="A668" s="82"/>
      <c r="B668" s="82"/>
      <c r="C668" s="83"/>
      <c r="D668" s="82"/>
      <c r="E668" s="83"/>
      <c r="F668" s="74"/>
      <c r="G668" s="74"/>
      <c r="H668" s="74"/>
      <c r="I668" s="11"/>
      <c r="J668" s="11"/>
      <c r="K668" s="11"/>
      <c r="L668" s="11"/>
      <c r="M668" s="11"/>
      <c r="N668" s="11"/>
      <c r="O668" s="11"/>
      <c r="P668" s="11"/>
      <c r="Q668" s="74"/>
    </row>
    <row r="669">
      <c r="A669" s="82"/>
      <c r="B669" s="82"/>
      <c r="C669" s="83"/>
      <c r="D669" s="82"/>
      <c r="E669" s="83"/>
      <c r="F669" s="74"/>
      <c r="G669" s="74"/>
      <c r="H669" s="74"/>
      <c r="I669" s="11"/>
      <c r="J669" s="11"/>
      <c r="K669" s="11"/>
      <c r="L669" s="11"/>
      <c r="M669" s="11"/>
      <c r="N669" s="11"/>
      <c r="O669" s="11"/>
      <c r="P669" s="11"/>
      <c r="Q669" s="74"/>
    </row>
    <row r="670">
      <c r="A670" s="82"/>
      <c r="B670" s="82"/>
      <c r="C670" s="83"/>
      <c r="D670" s="82"/>
      <c r="E670" s="83"/>
      <c r="F670" s="74"/>
      <c r="G670" s="74"/>
      <c r="H670" s="74"/>
      <c r="I670" s="11"/>
      <c r="J670" s="11"/>
      <c r="K670" s="11"/>
      <c r="L670" s="11"/>
      <c r="M670" s="11"/>
      <c r="N670" s="11"/>
      <c r="O670" s="11"/>
      <c r="P670" s="11"/>
      <c r="Q670" s="74"/>
    </row>
    <row r="671">
      <c r="A671" s="82"/>
      <c r="B671" s="82"/>
      <c r="C671" s="83"/>
      <c r="D671" s="82"/>
      <c r="E671" s="83"/>
      <c r="F671" s="74"/>
      <c r="G671" s="74"/>
      <c r="H671" s="74"/>
      <c r="I671" s="11"/>
      <c r="J671" s="11"/>
      <c r="K671" s="11"/>
      <c r="L671" s="11"/>
      <c r="M671" s="11"/>
      <c r="N671" s="11"/>
      <c r="O671" s="11"/>
      <c r="P671" s="11"/>
      <c r="Q671" s="74"/>
    </row>
    <row r="672">
      <c r="A672" s="82"/>
      <c r="B672" s="82"/>
      <c r="C672" s="83"/>
      <c r="D672" s="82"/>
      <c r="E672" s="83"/>
      <c r="F672" s="74"/>
      <c r="G672" s="74"/>
      <c r="H672" s="74"/>
      <c r="I672" s="11"/>
      <c r="J672" s="11"/>
      <c r="K672" s="11"/>
      <c r="L672" s="11"/>
      <c r="M672" s="11"/>
      <c r="N672" s="11"/>
      <c r="O672" s="11"/>
      <c r="P672" s="11"/>
      <c r="Q672" s="74"/>
    </row>
    <row r="673">
      <c r="A673" s="82"/>
      <c r="B673" s="82"/>
      <c r="C673" s="83"/>
      <c r="D673" s="82"/>
      <c r="E673" s="83"/>
      <c r="F673" s="74"/>
      <c r="G673" s="74"/>
      <c r="H673" s="74"/>
      <c r="I673" s="11"/>
      <c r="J673" s="11"/>
      <c r="K673" s="11"/>
      <c r="L673" s="11"/>
      <c r="M673" s="11"/>
      <c r="N673" s="11"/>
      <c r="O673" s="11"/>
      <c r="P673" s="11"/>
      <c r="Q673" s="74"/>
    </row>
    <row r="674">
      <c r="A674" s="82"/>
      <c r="B674" s="82"/>
      <c r="C674" s="83"/>
      <c r="D674" s="82"/>
      <c r="E674" s="83"/>
      <c r="F674" s="74"/>
      <c r="G674" s="74"/>
      <c r="H674" s="74"/>
      <c r="I674" s="11"/>
      <c r="J674" s="11"/>
      <c r="K674" s="11"/>
      <c r="L674" s="11"/>
      <c r="M674" s="11"/>
      <c r="N674" s="11"/>
      <c r="O674" s="11"/>
      <c r="P674" s="11"/>
      <c r="Q674" s="74"/>
    </row>
    <row r="675">
      <c r="A675" s="82"/>
      <c r="B675" s="82"/>
      <c r="C675" s="83"/>
      <c r="D675" s="82"/>
      <c r="E675" s="83"/>
      <c r="F675" s="74"/>
      <c r="G675" s="74"/>
      <c r="H675" s="74"/>
      <c r="I675" s="11"/>
      <c r="J675" s="11"/>
      <c r="K675" s="11"/>
      <c r="L675" s="11"/>
      <c r="M675" s="11"/>
      <c r="N675" s="11"/>
      <c r="O675" s="11"/>
      <c r="P675" s="11"/>
      <c r="Q675" s="74"/>
    </row>
    <row r="676">
      <c r="A676" s="82"/>
      <c r="B676" s="82"/>
      <c r="C676" s="83"/>
      <c r="D676" s="82"/>
      <c r="E676" s="83"/>
      <c r="F676" s="74"/>
      <c r="G676" s="74"/>
      <c r="H676" s="74"/>
      <c r="I676" s="11"/>
      <c r="J676" s="11"/>
      <c r="K676" s="11"/>
      <c r="L676" s="11"/>
      <c r="M676" s="11"/>
      <c r="N676" s="11"/>
      <c r="O676" s="11"/>
      <c r="P676" s="11"/>
      <c r="Q676" s="74"/>
    </row>
    <row r="677">
      <c r="A677" s="82"/>
      <c r="B677" s="82"/>
      <c r="C677" s="83"/>
      <c r="D677" s="82"/>
      <c r="E677" s="83"/>
      <c r="F677" s="74"/>
      <c r="G677" s="74"/>
      <c r="H677" s="74"/>
      <c r="I677" s="11"/>
      <c r="J677" s="11"/>
      <c r="K677" s="11"/>
      <c r="L677" s="11"/>
      <c r="M677" s="11"/>
      <c r="N677" s="11"/>
      <c r="O677" s="11"/>
      <c r="P677" s="11"/>
      <c r="Q677" s="74"/>
    </row>
    <row r="678">
      <c r="A678" s="82"/>
      <c r="B678" s="82"/>
      <c r="C678" s="83"/>
      <c r="D678" s="82"/>
      <c r="E678" s="83"/>
      <c r="F678" s="74"/>
      <c r="G678" s="74"/>
      <c r="H678" s="74"/>
      <c r="I678" s="11"/>
      <c r="J678" s="11"/>
      <c r="K678" s="11"/>
      <c r="L678" s="11"/>
      <c r="M678" s="11"/>
      <c r="N678" s="11"/>
      <c r="O678" s="11"/>
      <c r="P678" s="11"/>
      <c r="Q678" s="74"/>
    </row>
    <row r="679">
      <c r="A679" s="82"/>
      <c r="B679" s="82"/>
      <c r="C679" s="83"/>
      <c r="D679" s="82"/>
      <c r="E679" s="83"/>
      <c r="F679" s="74"/>
      <c r="G679" s="74"/>
      <c r="H679" s="74"/>
      <c r="I679" s="11"/>
      <c r="J679" s="11"/>
      <c r="K679" s="11"/>
      <c r="L679" s="11"/>
      <c r="M679" s="11"/>
      <c r="N679" s="11"/>
      <c r="O679" s="11"/>
      <c r="P679" s="11"/>
      <c r="Q679" s="74"/>
    </row>
    <row r="680">
      <c r="A680" s="82"/>
      <c r="B680" s="82"/>
      <c r="C680" s="83"/>
      <c r="D680" s="82"/>
      <c r="E680" s="83"/>
      <c r="F680" s="74"/>
      <c r="G680" s="74"/>
      <c r="H680" s="74"/>
      <c r="I680" s="11"/>
      <c r="J680" s="11"/>
      <c r="K680" s="11"/>
      <c r="L680" s="11"/>
      <c r="M680" s="11"/>
      <c r="N680" s="11"/>
      <c r="O680" s="11"/>
      <c r="P680" s="11"/>
      <c r="Q680" s="74"/>
    </row>
    <row r="681">
      <c r="A681" s="82"/>
      <c r="B681" s="82"/>
      <c r="C681" s="83"/>
      <c r="D681" s="82"/>
      <c r="E681" s="83"/>
      <c r="F681" s="74"/>
      <c r="G681" s="74"/>
      <c r="H681" s="74"/>
      <c r="I681" s="11"/>
      <c r="J681" s="11"/>
      <c r="K681" s="11"/>
      <c r="L681" s="11"/>
      <c r="M681" s="11"/>
      <c r="N681" s="11"/>
      <c r="O681" s="11"/>
      <c r="P681" s="11"/>
      <c r="Q681" s="74"/>
    </row>
    <row r="682">
      <c r="A682" s="82"/>
      <c r="B682" s="82"/>
      <c r="C682" s="83"/>
      <c r="D682" s="82"/>
      <c r="E682" s="83"/>
      <c r="F682" s="74"/>
      <c r="G682" s="74"/>
      <c r="H682" s="74"/>
      <c r="I682" s="11"/>
      <c r="J682" s="11"/>
      <c r="K682" s="11"/>
      <c r="L682" s="11"/>
      <c r="M682" s="11"/>
      <c r="N682" s="11"/>
      <c r="O682" s="11"/>
      <c r="P682" s="11"/>
      <c r="Q682" s="74"/>
    </row>
    <row r="683">
      <c r="A683" s="82"/>
      <c r="B683" s="82"/>
      <c r="C683" s="83"/>
      <c r="D683" s="82"/>
      <c r="E683" s="83"/>
      <c r="F683" s="74"/>
      <c r="G683" s="74"/>
      <c r="H683" s="74"/>
      <c r="I683" s="11"/>
      <c r="J683" s="11"/>
      <c r="K683" s="11"/>
      <c r="L683" s="11"/>
      <c r="M683" s="11"/>
      <c r="N683" s="11"/>
      <c r="O683" s="11"/>
      <c r="P683" s="11"/>
      <c r="Q683" s="74"/>
    </row>
    <row r="684">
      <c r="A684" s="82"/>
      <c r="B684" s="82"/>
      <c r="C684" s="83"/>
      <c r="D684" s="82"/>
      <c r="E684" s="83"/>
      <c r="F684" s="74"/>
      <c r="G684" s="74"/>
      <c r="H684" s="74"/>
      <c r="I684" s="11"/>
      <c r="J684" s="11"/>
      <c r="K684" s="11"/>
      <c r="L684" s="11"/>
      <c r="M684" s="11"/>
      <c r="N684" s="11"/>
      <c r="O684" s="11"/>
      <c r="P684" s="11"/>
      <c r="Q684" s="74"/>
    </row>
    <row r="685">
      <c r="A685" s="82"/>
      <c r="B685" s="82"/>
      <c r="C685" s="83"/>
      <c r="D685" s="82"/>
      <c r="E685" s="83"/>
      <c r="F685" s="74"/>
      <c r="G685" s="74"/>
      <c r="H685" s="74"/>
      <c r="I685" s="11"/>
      <c r="J685" s="11"/>
      <c r="K685" s="11"/>
      <c r="L685" s="11"/>
      <c r="M685" s="11"/>
      <c r="N685" s="11"/>
      <c r="O685" s="11"/>
      <c r="P685" s="11"/>
      <c r="Q685" s="74"/>
    </row>
    <row r="686">
      <c r="A686" s="82"/>
      <c r="B686" s="82"/>
      <c r="C686" s="83"/>
      <c r="D686" s="82"/>
      <c r="E686" s="83"/>
      <c r="F686" s="74"/>
      <c r="G686" s="74"/>
      <c r="H686" s="74"/>
      <c r="I686" s="11"/>
      <c r="J686" s="11"/>
      <c r="K686" s="11"/>
      <c r="L686" s="11"/>
      <c r="M686" s="11"/>
      <c r="N686" s="11"/>
      <c r="O686" s="11"/>
      <c r="P686" s="11"/>
      <c r="Q686" s="74"/>
    </row>
    <row r="687">
      <c r="A687" s="82"/>
      <c r="B687" s="82"/>
      <c r="C687" s="83"/>
      <c r="D687" s="82"/>
      <c r="E687" s="83"/>
      <c r="F687" s="74"/>
      <c r="G687" s="74"/>
      <c r="H687" s="74"/>
      <c r="I687" s="11"/>
      <c r="J687" s="11"/>
      <c r="K687" s="11"/>
      <c r="L687" s="11"/>
      <c r="M687" s="11"/>
      <c r="N687" s="11"/>
      <c r="O687" s="11"/>
      <c r="P687" s="11"/>
      <c r="Q687" s="74"/>
    </row>
    <row r="688">
      <c r="A688" s="82"/>
      <c r="B688" s="82"/>
      <c r="C688" s="83"/>
      <c r="D688" s="82"/>
      <c r="E688" s="83"/>
      <c r="F688" s="74"/>
      <c r="G688" s="74"/>
      <c r="H688" s="74"/>
      <c r="I688" s="11"/>
      <c r="J688" s="11"/>
      <c r="K688" s="11"/>
      <c r="L688" s="11"/>
      <c r="M688" s="11"/>
      <c r="N688" s="11"/>
      <c r="O688" s="11"/>
      <c r="P688" s="11"/>
      <c r="Q688" s="74"/>
    </row>
    <row r="689">
      <c r="A689" s="82"/>
      <c r="B689" s="82"/>
      <c r="C689" s="83"/>
      <c r="D689" s="82"/>
      <c r="E689" s="83"/>
      <c r="F689" s="74"/>
      <c r="G689" s="74"/>
      <c r="H689" s="74"/>
      <c r="I689" s="11"/>
      <c r="J689" s="11"/>
      <c r="K689" s="11"/>
      <c r="L689" s="11"/>
      <c r="M689" s="11"/>
      <c r="N689" s="11"/>
      <c r="O689" s="11"/>
      <c r="P689" s="11"/>
      <c r="Q689" s="74"/>
    </row>
    <row r="690">
      <c r="A690" s="82"/>
      <c r="B690" s="82"/>
      <c r="C690" s="83"/>
      <c r="D690" s="82"/>
      <c r="E690" s="83"/>
      <c r="F690" s="74"/>
      <c r="G690" s="74"/>
      <c r="H690" s="74"/>
      <c r="I690" s="11"/>
      <c r="J690" s="11"/>
      <c r="K690" s="11"/>
      <c r="L690" s="11"/>
      <c r="M690" s="11"/>
      <c r="N690" s="11"/>
      <c r="O690" s="11"/>
      <c r="P690" s="11"/>
      <c r="Q690" s="74"/>
    </row>
    <row r="691">
      <c r="A691" s="82"/>
      <c r="B691" s="82"/>
      <c r="C691" s="83"/>
      <c r="D691" s="82"/>
      <c r="E691" s="83"/>
      <c r="F691" s="74"/>
      <c r="G691" s="74"/>
      <c r="H691" s="74"/>
      <c r="I691" s="11"/>
      <c r="J691" s="11"/>
      <c r="K691" s="11"/>
      <c r="L691" s="11"/>
      <c r="M691" s="11"/>
      <c r="N691" s="11"/>
      <c r="O691" s="11"/>
      <c r="P691" s="11"/>
      <c r="Q691" s="74"/>
    </row>
    <row r="692">
      <c r="A692" s="82"/>
      <c r="B692" s="82"/>
      <c r="C692" s="83"/>
      <c r="D692" s="82"/>
      <c r="E692" s="83"/>
      <c r="F692" s="74"/>
      <c r="G692" s="74"/>
      <c r="H692" s="74"/>
      <c r="I692" s="11"/>
      <c r="J692" s="11"/>
      <c r="K692" s="11"/>
      <c r="L692" s="11"/>
      <c r="M692" s="11"/>
      <c r="N692" s="11"/>
      <c r="O692" s="11"/>
      <c r="P692" s="11"/>
      <c r="Q692" s="74"/>
    </row>
    <row r="693">
      <c r="A693" s="82"/>
      <c r="B693" s="82"/>
      <c r="C693" s="83"/>
      <c r="D693" s="82"/>
      <c r="E693" s="83"/>
      <c r="F693" s="74"/>
      <c r="G693" s="74"/>
      <c r="H693" s="74"/>
      <c r="I693" s="11"/>
      <c r="J693" s="11"/>
      <c r="K693" s="11"/>
      <c r="L693" s="11"/>
      <c r="M693" s="11"/>
      <c r="N693" s="11"/>
      <c r="O693" s="11"/>
      <c r="P693" s="11"/>
      <c r="Q693" s="74"/>
    </row>
    <row r="694">
      <c r="A694" s="82"/>
      <c r="B694" s="82"/>
      <c r="C694" s="83"/>
      <c r="D694" s="82"/>
      <c r="E694" s="83"/>
      <c r="F694" s="74"/>
      <c r="G694" s="74"/>
      <c r="H694" s="74"/>
      <c r="I694" s="11"/>
      <c r="J694" s="11"/>
      <c r="K694" s="11"/>
      <c r="L694" s="11"/>
      <c r="M694" s="11"/>
      <c r="N694" s="11"/>
      <c r="O694" s="11"/>
      <c r="P694" s="11"/>
      <c r="Q694" s="74"/>
    </row>
    <row r="695">
      <c r="A695" s="82"/>
      <c r="B695" s="82"/>
      <c r="C695" s="83"/>
      <c r="D695" s="82"/>
      <c r="E695" s="83"/>
      <c r="F695" s="74"/>
      <c r="G695" s="74"/>
      <c r="H695" s="74"/>
      <c r="I695" s="11"/>
      <c r="J695" s="11"/>
      <c r="K695" s="11"/>
      <c r="L695" s="11"/>
      <c r="M695" s="11"/>
      <c r="N695" s="11"/>
      <c r="O695" s="11"/>
      <c r="P695" s="11"/>
      <c r="Q695" s="74"/>
    </row>
    <row r="696">
      <c r="A696" s="82"/>
      <c r="B696" s="82"/>
      <c r="C696" s="83"/>
      <c r="D696" s="82"/>
      <c r="E696" s="83"/>
      <c r="F696" s="74"/>
      <c r="G696" s="74"/>
      <c r="H696" s="74"/>
      <c r="I696" s="11"/>
      <c r="J696" s="11"/>
      <c r="K696" s="11"/>
      <c r="L696" s="11"/>
      <c r="M696" s="11"/>
      <c r="N696" s="11"/>
      <c r="O696" s="11"/>
      <c r="P696" s="11"/>
      <c r="Q696" s="74"/>
    </row>
    <row r="697">
      <c r="A697" s="82"/>
      <c r="B697" s="82"/>
      <c r="C697" s="83"/>
      <c r="D697" s="82"/>
      <c r="E697" s="83"/>
      <c r="F697" s="74"/>
      <c r="G697" s="74"/>
      <c r="H697" s="74"/>
      <c r="I697" s="11"/>
      <c r="J697" s="11"/>
      <c r="K697" s="11"/>
      <c r="L697" s="11"/>
      <c r="M697" s="11"/>
      <c r="N697" s="11"/>
      <c r="O697" s="11"/>
      <c r="P697" s="11"/>
      <c r="Q697" s="74"/>
    </row>
    <row r="698">
      <c r="A698" s="82"/>
      <c r="B698" s="82"/>
      <c r="C698" s="83"/>
      <c r="D698" s="82"/>
      <c r="E698" s="83"/>
      <c r="F698" s="74"/>
      <c r="G698" s="74"/>
      <c r="H698" s="74"/>
      <c r="I698" s="11"/>
      <c r="J698" s="11"/>
      <c r="K698" s="11"/>
      <c r="L698" s="11"/>
      <c r="M698" s="11"/>
      <c r="N698" s="11"/>
      <c r="O698" s="11"/>
      <c r="P698" s="11"/>
      <c r="Q698" s="74"/>
    </row>
    <row r="699">
      <c r="A699" s="82"/>
      <c r="B699" s="82"/>
      <c r="C699" s="83"/>
      <c r="D699" s="82"/>
      <c r="E699" s="83"/>
      <c r="F699" s="74"/>
      <c r="G699" s="74"/>
      <c r="H699" s="74"/>
      <c r="I699" s="11"/>
      <c r="J699" s="11"/>
      <c r="K699" s="11"/>
      <c r="L699" s="11"/>
      <c r="M699" s="11"/>
      <c r="N699" s="11"/>
      <c r="O699" s="11"/>
      <c r="P699" s="11"/>
      <c r="Q699" s="74"/>
    </row>
    <row r="700">
      <c r="A700" s="82"/>
      <c r="B700" s="82"/>
      <c r="C700" s="83"/>
      <c r="D700" s="82"/>
      <c r="E700" s="83"/>
      <c r="F700" s="74"/>
      <c r="G700" s="74"/>
      <c r="H700" s="74"/>
      <c r="I700" s="11"/>
      <c r="J700" s="11"/>
      <c r="K700" s="11"/>
      <c r="L700" s="11"/>
      <c r="M700" s="11"/>
      <c r="N700" s="11"/>
      <c r="O700" s="11"/>
      <c r="P700" s="11"/>
      <c r="Q700" s="74"/>
    </row>
    <row r="701">
      <c r="A701" s="82"/>
      <c r="B701" s="82"/>
      <c r="C701" s="83"/>
      <c r="D701" s="82"/>
      <c r="E701" s="83"/>
      <c r="F701" s="74"/>
      <c r="G701" s="74"/>
      <c r="H701" s="74"/>
      <c r="I701" s="11"/>
      <c r="J701" s="11"/>
      <c r="K701" s="11"/>
      <c r="L701" s="11"/>
      <c r="M701" s="11"/>
      <c r="N701" s="11"/>
      <c r="O701" s="11"/>
      <c r="P701" s="11"/>
      <c r="Q701" s="74"/>
    </row>
    <row r="702">
      <c r="A702" s="82"/>
      <c r="B702" s="82"/>
      <c r="C702" s="83"/>
      <c r="D702" s="82"/>
      <c r="E702" s="83"/>
      <c r="F702" s="74"/>
      <c r="G702" s="74"/>
      <c r="H702" s="74"/>
      <c r="I702" s="11"/>
      <c r="J702" s="11"/>
      <c r="K702" s="11"/>
      <c r="L702" s="11"/>
      <c r="M702" s="11"/>
      <c r="N702" s="11"/>
      <c r="O702" s="11"/>
      <c r="P702" s="11"/>
      <c r="Q702" s="74"/>
    </row>
    <row r="703">
      <c r="A703" s="82"/>
      <c r="B703" s="82"/>
      <c r="C703" s="83"/>
      <c r="D703" s="82"/>
      <c r="E703" s="83"/>
      <c r="F703" s="74"/>
      <c r="G703" s="74"/>
      <c r="H703" s="74"/>
      <c r="I703" s="11"/>
      <c r="J703" s="11"/>
      <c r="K703" s="11"/>
      <c r="L703" s="11"/>
      <c r="M703" s="11"/>
      <c r="N703" s="11"/>
      <c r="O703" s="11"/>
      <c r="P703" s="11"/>
      <c r="Q703" s="74"/>
    </row>
    <row r="704">
      <c r="A704" s="82"/>
      <c r="B704" s="82"/>
      <c r="C704" s="83"/>
      <c r="D704" s="82"/>
      <c r="E704" s="83"/>
      <c r="F704" s="74"/>
      <c r="G704" s="74"/>
      <c r="H704" s="74"/>
      <c r="I704" s="11"/>
      <c r="J704" s="11"/>
      <c r="K704" s="11"/>
      <c r="L704" s="11"/>
      <c r="M704" s="11"/>
      <c r="N704" s="11"/>
      <c r="O704" s="11"/>
      <c r="P704" s="11"/>
      <c r="Q704" s="74"/>
    </row>
    <row r="705">
      <c r="A705" s="82"/>
      <c r="B705" s="82"/>
      <c r="C705" s="83"/>
      <c r="D705" s="82"/>
      <c r="E705" s="83"/>
      <c r="F705" s="74"/>
      <c r="G705" s="74"/>
      <c r="H705" s="74"/>
      <c r="I705" s="11"/>
      <c r="J705" s="11"/>
      <c r="K705" s="11"/>
      <c r="L705" s="11"/>
      <c r="M705" s="11"/>
      <c r="N705" s="11"/>
      <c r="O705" s="11"/>
      <c r="P705" s="11"/>
      <c r="Q705" s="74"/>
    </row>
    <row r="706">
      <c r="A706" s="82"/>
      <c r="B706" s="82"/>
      <c r="C706" s="83"/>
      <c r="D706" s="82"/>
      <c r="E706" s="83"/>
      <c r="F706" s="74"/>
      <c r="G706" s="74"/>
      <c r="H706" s="74"/>
      <c r="I706" s="11"/>
      <c r="J706" s="11"/>
      <c r="K706" s="11"/>
      <c r="L706" s="11"/>
      <c r="M706" s="11"/>
      <c r="N706" s="11"/>
      <c r="O706" s="11"/>
      <c r="P706" s="11"/>
      <c r="Q706" s="74"/>
    </row>
    <row r="707">
      <c r="A707" s="82"/>
      <c r="B707" s="82"/>
      <c r="C707" s="83"/>
      <c r="D707" s="82"/>
      <c r="E707" s="83"/>
      <c r="F707" s="74"/>
      <c r="G707" s="74"/>
      <c r="H707" s="74"/>
      <c r="I707" s="11"/>
      <c r="J707" s="11"/>
      <c r="K707" s="11"/>
      <c r="L707" s="11"/>
      <c r="M707" s="11"/>
      <c r="N707" s="11"/>
      <c r="O707" s="11"/>
      <c r="P707" s="11"/>
      <c r="Q707" s="74"/>
    </row>
    <row r="708">
      <c r="A708" s="82"/>
      <c r="B708" s="82"/>
      <c r="C708" s="83"/>
      <c r="D708" s="82"/>
      <c r="E708" s="83"/>
      <c r="F708" s="74"/>
      <c r="G708" s="74"/>
      <c r="H708" s="74"/>
      <c r="I708" s="11"/>
      <c r="J708" s="11"/>
      <c r="K708" s="11"/>
      <c r="L708" s="11"/>
      <c r="M708" s="11"/>
      <c r="N708" s="11"/>
      <c r="O708" s="11"/>
      <c r="P708" s="11"/>
      <c r="Q708" s="74"/>
    </row>
    <row r="709">
      <c r="A709" s="82"/>
      <c r="B709" s="82"/>
      <c r="C709" s="83"/>
      <c r="D709" s="82"/>
      <c r="E709" s="83"/>
      <c r="F709" s="74"/>
      <c r="G709" s="74"/>
      <c r="H709" s="74"/>
      <c r="I709" s="11"/>
      <c r="J709" s="11"/>
      <c r="K709" s="11"/>
      <c r="L709" s="11"/>
      <c r="M709" s="11"/>
      <c r="N709" s="11"/>
      <c r="O709" s="11"/>
      <c r="P709" s="11"/>
      <c r="Q709" s="74"/>
    </row>
    <row r="710">
      <c r="A710" s="82"/>
      <c r="B710" s="82"/>
      <c r="C710" s="83"/>
      <c r="D710" s="82"/>
      <c r="E710" s="83"/>
      <c r="F710" s="74"/>
      <c r="G710" s="74"/>
      <c r="H710" s="74"/>
      <c r="I710" s="11"/>
      <c r="J710" s="11"/>
      <c r="K710" s="11"/>
      <c r="L710" s="11"/>
      <c r="M710" s="11"/>
      <c r="N710" s="11"/>
      <c r="O710" s="11"/>
      <c r="P710" s="11"/>
      <c r="Q710" s="74"/>
    </row>
    <row r="711">
      <c r="A711" s="82"/>
      <c r="B711" s="82"/>
      <c r="C711" s="83"/>
      <c r="D711" s="82"/>
      <c r="E711" s="83"/>
      <c r="F711" s="74"/>
      <c r="G711" s="74"/>
      <c r="H711" s="74"/>
      <c r="I711" s="11"/>
      <c r="J711" s="11"/>
      <c r="K711" s="11"/>
      <c r="L711" s="11"/>
      <c r="M711" s="11"/>
      <c r="N711" s="11"/>
      <c r="O711" s="11"/>
      <c r="P711" s="11"/>
      <c r="Q711" s="74"/>
    </row>
    <row r="712">
      <c r="A712" s="82"/>
      <c r="B712" s="82"/>
      <c r="C712" s="83"/>
      <c r="D712" s="82"/>
      <c r="E712" s="83"/>
      <c r="F712" s="74"/>
      <c r="G712" s="74"/>
      <c r="H712" s="74"/>
      <c r="I712" s="11"/>
      <c r="J712" s="11"/>
      <c r="K712" s="11"/>
      <c r="L712" s="11"/>
      <c r="M712" s="11"/>
      <c r="N712" s="11"/>
      <c r="O712" s="11"/>
      <c r="P712" s="11"/>
      <c r="Q712" s="74"/>
    </row>
    <row r="713">
      <c r="A713" s="82"/>
      <c r="B713" s="82"/>
      <c r="C713" s="83"/>
      <c r="D713" s="82"/>
      <c r="E713" s="83"/>
      <c r="F713" s="74"/>
      <c r="G713" s="74"/>
      <c r="H713" s="74"/>
      <c r="I713" s="11"/>
      <c r="J713" s="11"/>
      <c r="K713" s="11"/>
      <c r="L713" s="11"/>
      <c r="M713" s="11"/>
      <c r="N713" s="11"/>
      <c r="O713" s="11"/>
      <c r="P713" s="11"/>
      <c r="Q713" s="74"/>
    </row>
    <row r="714">
      <c r="A714" s="82"/>
      <c r="B714" s="82"/>
      <c r="C714" s="83"/>
      <c r="D714" s="82"/>
      <c r="E714" s="83"/>
      <c r="F714" s="74"/>
      <c r="G714" s="74"/>
      <c r="H714" s="74"/>
      <c r="I714" s="11"/>
      <c r="J714" s="11"/>
      <c r="K714" s="11"/>
      <c r="L714" s="11"/>
      <c r="M714" s="11"/>
      <c r="N714" s="11"/>
      <c r="O714" s="11"/>
      <c r="P714" s="11"/>
      <c r="Q714" s="74"/>
    </row>
    <row r="715">
      <c r="A715" s="82"/>
      <c r="B715" s="82"/>
      <c r="C715" s="83"/>
      <c r="D715" s="82"/>
      <c r="E715" s="83"/>
      <c r="F715" s="74"/>
      <c r="G715" s="74"/>
      <c r="H715" s="74"/>
      <c r="I715" s="11"/>
      <c r="J715" s="11"/>
      <c r="K715" s="11"/>
      <c r="L715" s="11"/>
      <c r="M715" s="11"/>
      <c r="N715" s="11"/>
      <c r="O715" s="11"/>
      <c r="P715" s="11"/>
      <c r="Q715" s="74"/>
    </row>
    <row r="716">
      <c r="A716" s="82"/>
      <c r="B716" s="82"/>
      <c r="C716" s="83"/>
      <c r="D716" s="82"/>
      <c r="E716" s="83"/>
      <c r="F716" s="74"/>
      <c r="G716" s="74"/>
      <c r="H716" s="74"/>
      <c r="I716" s="11"/>
      <c r="J716" s="11"/>
      <c r="K716" s="11"/>
      <c r="L716" s="11"/>
      <c r="M716" s="11"/>
      <c r="N716" s="11"/>
      <c r="O716" s="11"/>
      <c r="P716" s="11"/>
      <c r="Q716" s="74"/>
    </row>
    <row r="717">
      <c r="A717" s="82"/>
      <c r="B717" s="82"/>
      <c r="C717" s="83"/>
      <c r="D717" s="82"/>
      <c r="E717" s="83"/>
      <c r="F717" s="74"/>
      <c r="G717" s="74"/>
      <c r="H717" s="74"/>
      <c r="I717" s="11"/>
      <c r="J717" s="11"/>
      <c r="K717" s="11"/>
      <c r="L717" s="11"/>
      <c r="M717" s="11"/>
      <c r="N717" s="11"/>
      <c r="O717" s="11"/>
      <c r="P717" s="11"/>
      <c r="Q717" s="74"/>
    </row>
    <row r="718">
      <c r="A718" s="82"/>
      <c r="B718" s="82"/>
      <c r="C718" s="83"/>
      <c r="D718" s="82"/>
      <c r="E718" s="83"/>
      <c r="F718" s="74"/>
      <c r="G718" s="74"/>
      <c r="H718" s="74"/>
      <c r="I718" s="11"/>
      <c r="J718" s="11"/>
      <c r="K718" s="11"/>
      <c r="L718" s="11"/>
      <c r="M718" s="11"/>
      <c r="N718" s="11"/>
      <c r="O718" s="11"/>
      <c r="P718" s="11"/>
      <c r="Q718" s="74"/>
    </row>
    <row r="719">
      <c r="A719" s="82"/>
      <c r="B719" s="82"/>
      <c r="C719" s="83"/>
      <c r="D719" s="82"/>
      <c r="E719" s="83"/>
      <c r="F719" s="74"/>
      <c r="G719" s="74"/>
      <c r="H719" s="74"/>
      <c r="I719" s="11"/>
      <c r="J719" s="11"/>
      <c r="K719" s="11"/>
      <c r="L719" s="11"/>
      <c r="M719" s="11"/>
      <c r="N719" s="11"/>
      <c r="O719" s="11"/>
      <c r="P719" s="11"/>
      <c r="Q719" s="74"/>
    </row>
    <row r="720">
      <c r="A720" s="82"/>
      <c r="B720" s="82"/>
      <c r="C720" s="83"/>
      <c r="D720" s="82"/>
      <c r="E720" s="83"/>
      <c r="F720" s="74"/>
      <c r="G720" s="74"/>
      <c r="H720" s="74"/>
      <c r="I720" s="11"/>
      <c r="J720" s="11"/>
      <c r="K720" s="11"/>
      <c r="L720" s="11"/>
      <c r="M720" s="11"/>
      <c r="N720" s="11"/>
      <c r="O720" s="11"/>
      <c r="P720" s="11"/>
      <c r="Q720" s="74"/>
    </row>
    <row r="721">
      <c r="A721" s="82"/>
      <c r="B721" s="82"/>
      <c r="C721" s="83"/>
      <c r="D721" s="82"/>
      <c r="E721" s="83"/>
      <c r="F721" s="74"/>
      <c r="G721" s="74"/>
      <c r="H721" s="74"/>
      <c r="I721" s="11"/>
      <c r="J721" s="11"/>
      <c r="K721" s="11"/>
      <c r="L721" s="11"/>
      <c r="M721" s="11"/>
      <c r="N721" s="11"/>
      <c r="O721" s="11"/>
      <c r="P721" s="11"/>
      <c r="Q721" s="74"/>
    </row>
    <row r="722">
      <c r="A722" s="82"/>
      <c r="B722" s="82"/>
      <c r="C722" s="83"/>
      <c r="D722" s="82"/>
      <c r="E722" s="83"/>
      <c r="F722" s="74"/>
      <c r="G722" s="74"/>
      <c r="H722" s="74"/>
      <c r="I722" s="11"/>
      <c r="J722" s="11"/>
      <c r="K722" s="11"/>
      <c r="L722" s="11"/>
      <c r="M722" s="11"/>
      <c r="N722" s="11"/>
      <c r="O722" s="11"/>
      <c r="P722" s="11"/>
      <c r="Q722" s="74"/>
    </row>
    <row r="723">
      <c r="A723" s="82"/>
      <c r="B723" s="82"/>
      <c r="C723" s="83"/>
      <c r="D723" s="82"/>
      <c r="E723" s="83"/>
      <c r="F723" s="74"/>
      <c r="G723" s="74"/>
      <c r="H723" s="74"/>
      <c r="I723" s="11"/>
      <c r="J723" s="11"/>
      <c r="K723" s="11"/>
      <c r="L723" s="11"/>
      <c r="M723" s="11"/>
      <c r="N723" s="11"/>
      <c r="O723" s="11"/>
      <c r="P723" s="11"/>
      <c r="Q723" s="74"/>
    </row>
    <row r="724">
      <c r="A724" s="82"/>
      <c r="B724" s="82"/>
      <c r="C724" s="83"/>
      <c r="D724" s="82"/>
      <c r="E724" s="83"/>
      <c r="F724" s="74"/>
      <c r="G724" s="74"/>
      <c r="H724" s="74"/>
      <c r="I724" s="11"/>
      <c r="J724" s="11"/>
      <c r="K724" s="11"/>
      <c r="L724" s="11"/>
      <c r="M724" s="11"/>
      <c r="N724" s="11"/>
      <c r="O724" s="11"/>
      <c r="P724" s="11"/>
      <c r="Q724" s="74"/>
    </row>
    <row r="725">
      <c r="A725" s="82"/>
      <c r="B725" s="82"/>
      <c r="C725" s="83"/>
      <c r="D725" s="82"/>
      <c r="E725" s="83"/>
      <c r="F725" s="74"/>
      <c r="G725" s="74"/>
      <c r="H725" s="74"/>
      <c r="I725" s="11"/>
      <c r="J725" s="11"/>
      <c r="K725" s="11"/>
      <c r="L725" s="11"/>
      <c r="M725" s="11"/>
      <c r="N725" s="11"/>
      <c r="O725" s="11"/>
      <c r="P725" s="11"/>
      <c r="Q725" s="74"/>
    </row>
    <row r="726">
      <c r="A726" s="82"/>
      <c r="B726" s="82"/>
      <c r="C726" s="83"/>
      <c r="D726" s="82"/>
      <c r="E726" s="83"/>
      <c r="F726" s="74"/>
      <c r="G726" s="74"/>
      <c r="H726" s="74"/>
      <c r="I726" s="11"/>
      <c r="J726" s="11"/>
      <c r="K726" s="11"/>
      <c r="L726" s="11"/>
      <c r="M726" s="11"/>
      <c r="N726" s="11"/>
      <c r="O726" s="11"/>
      <c r="P726" s="11"/>
      <c r="Q726" s="74"/>
    </row>
    <row r="727">
      <c r="A727" s="82"/>
      <c r="B727" s="82"/>
      <c r="C727" s="83"/>
      <c r="D727" s="82"/>
      <c r="E727" s="83"/>
      <c r="F727" s="74"/>
      <c r="G727" s="74"/>
      <c r="H727" s="74"/>
      <c r="I727" s="11"/>
      <c r="J727" s="11"/>
      <c r="K727" s="11"/>
      <c r="L727" s="11"/>
      <c r="M727" s="11"/>
      <c r="N727" s="11"/>
      <c r="O727" s="11"/>
      <c r="P727" s="11"/>
      <c r="Q727" s="74"/>
    </row>
    <row r="728">
      <c r="A728" s="82"/>
      <c r="B728" s="82"/>
      <c r="C728" s="83"/>
      <c r="D728" s="82"/>
      <c r="E728" s="83"/>
      <c r="F728" s="74"/>
      <c r="G728" s="74"/>
      <c r="H728" s="74"/>
      <c r="I728" s="11"/>
      <c r="J728" s="11"/>
      <c r="K728" s="11"/>
      <c r="L728" s="11"/>
      <c r="M728" s="11"/>
      <c r="N728" s="11"/>
      <c r="O728" s="11"/>
      <c r="P728" s="11"/>
      <c r="Q728" s="74"/>
    </row>
    <row r="729">
      <c r="A729" s="82"/>
      <c r="B729" s="82"/>
      <c r="C729" s="83"/>
      <c r="D729" s="82"/>
      <c r="E729" s="83"/>
      <c r="F729" s="74"/>
      <c r="G729" s="74"/>
      <c r="H729" s="74"/>
      <c r="I729" s="11"/>
      <c r="J729" s="11"/>
      <c r="K729" s="11"/>
      <c r="L729" s="11"/>
      <c r="M729" s="11"/>
      <c r="N729" s="11"/>
      <c r="O729" s="11"/>
      <c r="P729" s="11"/>
      <c r="Q729" s="74"/>
    </row>
    <row r="730">
      <c r="A730" s="82"/>
      <c r="B730" s="82"/>
      <c r="C730" s="83"/>
      <c r="D730" s="82"/>
      <c r="E730" s="83"/>
      <c r="F730" s="74"/>
      <c r="G730" s="74"/>
      <c r="H730" s="74"/>
      <c r="I730" s="11"/>
      <c r="J730" s="11"/>
      <c r="K730" s="11"/>
      <c r="L730" s="11"/>
      <c r="M730" s="11"/>
      <c r="N730" s="11"/>
      <c r="O730" s="11"/>
      <c r="P730" s="11"/>
      <c r="Q730" s="74"/>
    </row>
    <row r="731">
      <c r="A731" s="82"/>
      <c r="B731" s="82"/>
      <c r="C731" s="83"/>
      <c r="D731" s="82"/>
      <c r="E731" s="83"/>
      <c r="F731" s="74"/>
      <c r="G731" s="74"/>
      <c r="H731" s="74"/>
      <c r="I731" s="11"/>
      <c r="J731" s="11"/>
      <c r="K731" s="11"/>
      <c r="L731" s="11"/>
      <c r="M731" s="11"/>
      <c r="N731" s="11"/>
      <c r="O731" s="11"/>
      <c r="P731" s="11"/>
      <c r="Q731" s="74"/>
    </row>
    <row r="732">
      <c r="A732" s="82"/>
      <c r="B732" s="82"/>
      <c r="C732" s="83"/>
      <c r="D732" s="82"/>
      <c r="E732" s="83"/>
      <c r="F732" s="74"/>
      <c r="G732" s="74"/>
      <c r="H732" s="74"/>
      <c r="I732" s="11"/>
      <c r="J732" s="11"/>
      <c r="K732" s="11"/>
      <c r="L732" s="11"/>
      <c r="M732" s="11"/>
      <c r="N732" s="11"/>
      <c r="O732" s="11"/>
      <c r="P732" s="11"/>
      <c r="Q732" s="74"/>
    </row>
    <row r="733">
      <c r="A733" s="82"/>
      <c r="B733" s="82"/>
      <c r="C733" s="83"/>
      <c r="D733" s="82"/>
      <c r="E733" s="83"/>
      <c r="F733" s="74"/>
      <c r="G733" s="74"/>
      <c r="H733" s="74"/>
      <c r="I733" s="11"/>
      <c r="J733" s="11"/>
      <c r="K733" s="11"/>
      <c r="L733" s="11"/>
      <c r="M733" s="11"/>
      <c r="N733" s="11"/>
      <c r="O733" s="11"/>
      <c r="P733" s="11"/>
      <c r="Q733" s="74"/>
    </row>
    <row r="734">
      <c r="A734" s="82"/>
      <c r="B734" s="82"/>
      <c r="C734" s="83"/>
      <c r="D734" s="82"/>
      <c r="E734" s="83"/>
      <c r="F734" s="74"/>
      <c r="G734" s="74"/>
      <c r="H734" s="74"/>
      <c r="I734" s="11"/>
      <c r="J734" s="11"/>
      <c r="K734" s="11"/>
      <c r="L734" s="11"/>
      <c r="M734" s="11"/>
      <c r="N734" s="11"/>
      <c r="O734" s="11"/>
      <c r="P734" s="11"/>
      <c r="Q734" s="74"/>
    </row>
    <row r="735">
      <c r="A735" s="82"/>
      <c r="B735" s="82"/>
      <c r="C735" s="83"/>
      <c r="D735" s="82"/>
      <c r="E735" s="83"/>
      <c r="F735" s="74"/>
      <c r="G735" s="74"/>
      <c r="H735" s="74"/>
      <c r="I735" s="11"/>
      <c r="J735" s="11"/>
      <c r="K735" s="11"/>
      <c r="L735" s="11"/>
      <c r="M735" s="11"/>
      <c r="N735" s="11"/>
      <c r="O735" s="11"/>
      <c r="P735" s="11"/>
      <c r="Q735" s="74"/>
    </row>
    <row r="736">
      <c r="A736" s="82"/>
      <c r="B736" s="82"/>
      <c r="C736" s="83"/>
      <c r="D736" s="82"/>
      <c r="E736" s="83"/>
      <c r="F736" s="74"/>
      <c r="G736" s="74"/>
      <c r="H736" s="74"/>
      <c r="I736" s="11"/>
      <c r="J736" s="11"/>
      <c r="K736" s="11"/>
      <c r="L736" s="11"/>
      <c r="M736" s="11"/>
      <c r="N736" s="11"/>
      <c r="O736" s="11"/>
      <c r="P736" s="11"/>
      <c r="Q736" s="74"/>
    </row>
    <row r="737">
      <c r="A737" s="82"/>
      <c r="B737" s="82"/>
      <c r="C737" s="83"/>
      <c r="D737" s="82"/>
      <c r="E737" s="83"/>
      <c r="F737" s="74"/>
      <c r="G737" s="74"/>
      <c r="H737" s="74"/>
      <c r="I737" s="11"/>
      <c r="J737" s="11"/>
      <c r="K737" s="11"/>
      <c r="L737" s="11"/>
      <c r="M737" s="11"/>
      <c r="N737" s="11"/>
      <c r="O737" s="11"/>
      <c r="P737" s="11"/>
      <c r="Q737" s="74"/>
    </row>
    <row r="738">
      <c r="A738" s="82"/>
      <c r="B738" s="82"/>
      <c r="C738" s="83"/>
      <c r="D738" s="82"/>
      <c r="E738" s="83"/>
      <c r="F738" s="74"/>
      <c r="G738" s="74"/>
      <c r="H738" s="74"/>
      <c r="I738" s="11"/>
      <c r="J738" s="11"/>
      <c r="K738" s="11"/>
      <c r="L738" s="11"/>
      <c r="M738" s="11"/>
      <c r="N738" s="11"/>
      <c r="O738" s="11"/>
      <c r="P738" s="11"/>
      <c r="Q738" s="74"/>
    </row>
    <row r="739">
      <c r="A739" s="82"/>
      <c r="B739" s="82"/>
      <c r="C739" s="83"/>
      <c r="D739" s="82"/>
      <c r="E739" s="83"/>
      <c r="F739" s="74"/>
      <c r="G739" s="74"/>
      <c r="H739" s="74"/>
      <c r="I739" s="11"/>
      <c r="J739" s="11"/>
      <c r="K739" s="11"/>
      <c r="L739" s="11"/>
      <c r="M739" s="11"/>
      <c r="N739" s="11"/>
      <c r="O739" s="11"/>
      <c r="P739" s="11"/>
      <c r="Q739" s="74"/>
    </row>
    <row r="740">
      <c r="A740" s="82"/>
      <c r="B740" s="82"/>
      <c r="C740" s="83"/>
      <c r="D740" s="82"/>
      <c r="E740" s="83"/>
      <c r="F740" s="74"/>
      <c r="G740" s="74"/>
      <c r="H740" s="74"/>
      <c r="I740" s="11"/>
      <c r="J740" s="11"/>
      <c r="K740" s="11"/>
      <c r="L740" s="11"/>
      <c r="M740" s="11"/>
      <c r="N740" s="11"/>
      <c r="O740" s="11"/>
      <c r="P740" s="11"/>
      <c r="Q740" s="74"/>
    </row>
    <row r="741">
      <c r="A741" s="82"/>
      <c r="B741" s="82"/>
      <c r="C741" s="83"/>
      <c r="D741" s="82"/>
      <c r="E741" s="83"/>
      <c r="F741" s="74"/>
      <c r="G741" s="74"/>
      <c r="H741" s="74"/>
      <c r="I741" s="11"/>
      <c r="J741" s="11"/>
      <c r="K741" s="11"/>
      <c r="L741" s="11"/>
      <c r="M741" s="11"/>
      <c r="N741" s="11"/>
      <c r="O741" s="11"/>
      <c r="P741" s="11"/>
      <c r="Q741" s="74"/>
    </row>
    <row r="742">
      <c r="A742" s="82"/>
      <c r="B742" s="82"/>
      <c r="C742" s="83"/>
      <c r="D742" s="82"/>
      <c r="E742" s="83"/>
      <c r="F742" s="74"/>
      <c r="G742" s="74"/>
      <c r="H742" s="74"/>
      <c r="I742" s="11"/>
      <c r="J742" s="11"/>
      <c r="K742" s="11"/>
      <c r="L742" s="11"/>
      <c r="M742" s="11"/>
      <c r="N742" s="11"/>
      <c r="O742" s="11"/>
      <c r="P742" s="11"/>
      <c r="Q742" s="74"/>
    </row>
    <row r="743">
      <c r="A743" s="82"/>
      <c r="B743" s="82"/>
      <c r="C743" s="83"/>
      <c r="D743" s="82"/>
      <c r="E743" s="83"/>
      <c r="F743" s="74"/>
      <c r="G743" s="74"/>
      <c r="H743" s="74"/>
      <c r="I743" s="11"/>
      <c r="J743" s="11"/>
      <c r="K743" s="11"/>
      <c r="L743" s="11"/>
      <c r="M743" s="11"/>
      <c r="N743" s="11"/>
      <c r="O743" s="11"/>
      <c r="P743" s="11"/>
      <c r="Q743" s="74"/>
    </row>
    <row r="744">
      <c r="A744" s="82"/>
      <c r="B744" s="82"/>
      <c r="C744" s="83"/>
      <c r="D744" s="82"/>
      <c r="E744" s="83"/>
      <c r="F744" s="74"/>
      <c r="G744" s="74"/>
      <c r="H744" s="74"/>
      <c r="I744" s="11"/>
      <c r="J744" s="11"/>
      <c r="K744" s="11"/>
      <c r="L744" s="11"/>
      <c r="M744" s="11"/>
      <c r="N744" s="11"/>
      <c r="O744" s="11"/>
      <c r="P744" s="11"/>
      <c r="Q744" s="74"/>
    </row>
    <row r="745">
      <c r="A745" s="82"/>
      <c r="B745" s="82"/>
      <c r="C745" s="83"/>
      <c r="D745" s="82"/>
      <c r="E745" s="83"/>
      <c r="F745" s="74"/>
      <c r="G745" s="74"/>
      <c r="H745" s="74"/>
      <c r="I745" s="11"/>
      <c r="J745" s="11"/>
      <c r="K745" s="11"/>
      <c r="L745" s="11"/>
      <c r="M745" s="11"/>
      <c r="N745" s="11"/>
      <c r="O745" s="11"/>
      <c r="P745" s="11"/>
      <c r="Q745" s="74"/>
    </row>
    <row r="746">
      <c r="A746" s="82"/>
      <c r="B746" s="82"/>
      <c r="C746" s="83"/>
      <c r="D746" s="82"/>
      <c r="E746" s="83"/>
      <c r="F746" s="74"/>
      <c r="G746" s="74"/>
      <c r="H746" s="74"/>
      <c r="I746" s="11"/>
      <c r="J746" s="11"/>
      <c r="K746" s="11"/>
      <c r="L746" s="11"/>
      <c r="M746" s="11"/>
      <c r="N746" s="11"/>
      <c r="O746" s="11"/>
      <c r="P746" s="11"/>
      <c r="Q746" s="74"/>
    </row>
    <row r="747">
      <c r="A747" s="82"/>
      <c r="B747" s="82"/>
      <c r="C747" s="83"/>
      <c r="D747" s="82"/>
      <c r="E747" s="83"/>
      <c r="F747" s="74"/>
      <c r="G747" s="74"/>
      <c r="H747" s="74"/>
      <c r="I747" s="11"/>
      <c r="J747" s="11"/>
      <c r="K747" s="11"/>
      <c r="L747" s="11"/>
      <c r="M747" s="11"/>
      <c r="N747" s="11"/>
      <c r="O747" s="11"/>
      <c r="P747" s="11"/>
      <c r="Q747" s="74"/>
    </row>
    <row r="748">
      <c r="A748" s="82"/>
      <c r="B748" s="82"/>
      <c r="C748" s="83"/>
      <c r="D748" s="82"/>
      <c r="E748" s="83"/>
      <c r="F748" s="74"/>
      <c r="G748" s="74"/>
      <c r="H748" s="74"/>
      <c r="I748" s="11"/>
      <c r="J748" s="11"/>
      <c r="K748" s="11"/>
      <c r="L748" s="11"/>
      <c r="M748" s="11"/>
      <c r="N748" s="11"/>
      <c r="O748" s="11"/>
      <c r="P748" s="11"/>
      <c r="Q748" s="74"/>
    </row>
    <row r="749">
      <c r="A749" s="82"/>
      <c r="B749" s="82"/>
      <c r="C749" s="83"/>
      <c r="D749" s="82"/>
      <c r="E749" s="83"/>
      <c r="F749" s="74"/>
      <c r="G749" s="74"/>
      <c r="H749" s="74"/>
      <c r="I749" s="11"/>
      <c r="J749" s="11"/>
      <c r="K749" s="11"/>
      <c r="L749" s="11"/>
      <c r="M749" s="11"/>
      <c r="N749" s="11"/>
      <c r="O749" s="11"/>
      <c r="P749" s="11"/>
      <c r="Q749" s="74"/>
    </row>
    <row r="750">
      <c r="A750" s="82"/>
      <c r="B750" s="82"/>
      <c r="C750" s="83"/>
      <c r="D750" s="82"/>
      <c r="E750" s="83"/>
      <c r="F750" s="74"/>
      <c r="G750" s="74"/>
      <c r="H750" s="74"/>
      <c r="I750" s="11"/>
      <c r="J750" s="11"/>
      <c r="K750" s="11"/>
      <c r="L750" s="11"/>
      <c r="M750" s="11"/>
      <c r="N750" s="11"/>
      <c r="O750" s="11"/>
      <c r="P750" s="11"/>
      <c r="Q750" s="74"/>
    </row>
    <row r="751">
      <c r="A751" s="82"/>
      <c r="B751" s="82"/>
      <c r="C751" s="83"/>
      <c r="D751" s="82"/>
      <c r="E751" s="83"/>
      <c r="F751" s="74"/>
      <c r="G751" s="74"/>
      <c r="H751" s="74"/>
      <c r="I751" s="11"/>
      <c r="J751" s="11"/>
      <c r="K751" s="11"/>
      <c r="L751" s="11"/>
      <c r="M751" s="11"/>
      <c r="N751" s="11"/>
      <c r="O751" s="11"/>
      <c r="P751" s="11"/>
      <c r="Q751" s="74"/>
    </row>
    <row r="752">
      <c r="A752" s="82"/>
      <c r="B752" s="82"/>
      <c r="C752" s="83"/>
      <c r="D752" s="82"/>
      <c r="E752" s="83"/>
      <c r="F752" s="74"/>
      <c r="G752" s="74"/>
      <c r="H752" s="74"/>
      <c r="I752" s="11"/>
      <c r="J752" s="11"/>
      <c r="K752" s="11"/>
      <c r="L752" s="11"/>
      <c r="M752" s="11"/>
      <c r="N752" s="11"/>
      <c r="O752" s="11"/>
      <c r="P752" s="11"/>
      <c r="Q752" s="74"/>
    </row>
    <row r="753">
      <c r="A753" s="82"/>
      <c r="B753" s="82"/>
      <c r="C753" s="83"/>
      <c r="D753" s="82"/>
      <c r="E753" s="83"/>
      <c r="F753" s="74"/>
      <c r="G753" s="74"/>
      <c r="H753" s="74"/>
      <c r="I753" s="11"/>
      <c r="J753" s="11"/>
      <c r="K753" s="11"/>
      <c r="L753" s="11"/>
      <c r="M753" s="11"/>
      <c r="N753" s="11"/>
      <c r="O753" s="11"/>
      <c r="P753" s="11"/>
      <c r="Q753" s="74"/>
    </row>
    <row r="754">
      <c r="A754" s="82"/>
      <c r="B754" s="82"/>
      <c r="C754" s="83"/>
      <c r="D754" s="82"/>
      <c r="E754" s="83"/>
      <c r="F754" s="74"/>
      <c r="G754" s="74"/>
      <c r="H754" s="74"/>
      <c r="I754" s="11"/>
      <c r="J754" s="11"/>
      <c r="K754" s="11"/>
      <c r="L754" s="11"/>
      <c r="M754" s="11"/>
      <c r="N754" s="11"/>
      <c r="O754" s="11"/>
      <c r="P754" s="11"/>
      <c r="Q754" s="74"/>
    </row>
    <row r="755">
      <c r="A755" s="82"/>
      <c r="B755" s="82"/>
      <c r="C755" s="83"/>
      <c r="D755" s="82"/>
      <c r="E755" s="83"/>
      <c r="F755" s="74"/>
      <c r="G755" s="74"/>
      <c r="H755" s="74"/>
      <c r="I755" s="11"/>
      <c r="J755" s="11"/>
      <c r="K755" s="11"/>
      <c r="L755" s="11"/>
      <c r="M755" s="11"/>
      <c r="N755" s="11"/>
      <c r="O755" s="11"/>
      <c r="P755" s="11"/>
      <c r="Q755" s="74"/>
    </row>
    <row r="756">
      <c r="A756" s="82"/>
      <c r="B756" s="82"/>
      <c r="C756" s="83"/>
      <c r="D756" s="82"/>
      <c r="E756" s="83"/>
      <c r="F756" s="74"/>
      <c r="G756" s="74"/>
      <c r="H756" s="74"/>
      <c r="I756" s="11"/>
      <c r="J756" s="11"/>
      <c r="K756" s="11"/>
      <c r="L756" s="11"/>
      <c r="M756" s="11"/>
      <c r="N756" s="11"/>
      <c r="O756" s="11"/>
      <c r="P756" s="11"/>
      <c r="Q756" s="74"/>
    </row>
    <row r="757">
      <c r="A757" s="82"/>
      <c r="B757" s="82"/>
      <c r="C757" s="83"/>
      <c r="D757" s="82"/>
      <c r="E757" s="83"/>
      <c r="F757" s="74"/>
      <c r="G757" s="74"/>
      <c r="H757" s="74"/>
      <c r="I757" s="11"/>
      <c r="J757" s="11"/>
      <c r="K757" s="11"/>
      <c r="L757" s="11"/>
      <c r="M757" s="11"/>
      <c r="N757" s="11"/>
      <c r="O757" s="11"/>
      <c r="P757" s="11"/>
      <c r="Q757" s="74"/>
    </row>
    <row r="758">
      <c r="A758" s="82"/>
      <c r="B758" s="82"/>
      <c r="C758" s="83"/>
      <c r="D758" s="82"/>
      <c r="E758" s="83"/>
      <c r="F758" s="74"/>
      <c r="G758" s="74"/>
      <c r="H758" s="74"/>
      <c r="I758" s="11"/>
      <c r="J758" s="11"/>
      <c r="K758" s="11"/>
      <c r="L758" s="11"/>
      <c r="M758" s="11"/>
      <c r="N758" s="11"/>
      <c r="O758" s="11"/>
      <c r="P758" s="11"/>
      <c r="Q758" s="74"/>
    </row>
    <row r="759">
      <c r="A759" s="82"/>
      <c r="B759" s="82"/>
      <c r="C759" s="83"/>
      <c r="D759" s="82"/>
      <c r="E759" s="83"/>
      <c r="F759" s="74"/>
      <c r="G759" s="74"/>
      <c r="H759" s="74"/>
      <c r="I759" s="11"/>
      <c r="J759" s="11"/>
      <c r="K759" s="11"/>
      <c r="L759" s="11"/>
      <c r="M759" s="11"/>
      <c r="N759" s="11"/>
      <c r="O759" s="11"/>
      <c r="P759" s="11"/>
      <c r="Q759" s="74"/>
    </row>
    <row r="760">
      <c r="A760" s="82"/>
      <c r="B760" s="82"/>
      <c r="C760" s="83"/>
      <c r="D760" s="82"/>
      <c r="E760" s="83"/>
      <c r="F760" s="74"/>
      <c r="G760" s="74"/>
      <c r="H760" s="74"/>
      <c r="I760" s="11"/>
      <c r="J760" s="11"/>
      <c r="K760" s="11"/>
      <c r="L760" s="11"/>
      <c r="M760" s="11"/>
      <c r="N760" s="11"/>
      <c r="O760" s="11"/>
      <c r="P760" s="11"/>
      <c r="Q760" s="74"/>
    </row>
    <row r="761">
      <c r="A761" s="82"/>
      <c r="B761" s="82"/>
      <c r="C761" s="83"/>
      <c r="D761" s="82"/>
      <c r="E761" s="83"/>
      <c r="F761" s="74"/>
      <c r="G761" s="74"/>
      <c r="H761" s="74"/>
      <c r="I761" s="11"/>
      <c r="J761" s="11"/>
      <c r="K761" s="11"/>
      <c r="L761" s="11"/>
      <c r="M761" s="11"/>
      <c r="N761" s="11"/>
      <c r="O761" s="11"/>
      <c r="P761" s="11"/>
      <c r="Q761" s="74"/>
    </row>
    <row r="762">
      <c r="A762" s="82"/>
      <c r="B762" s="82"/>
      <c r="C762" s="83"/>
      <c r="D762" s="82"/>
      <c r="E762" s="83"/>
      <c r="F762" s="74"/>
      <c r="G762" s="74"/>
      <c r="H762" s="74"/>
      <c r="I762" s="11"/>
      <c r="J762" s="11"/>
      <c r="K762" s="11"/>
      <c r="L762" s="11"/>
      <c r="M762" s="11"/>
      <c r="N762" s="11"/>
      <c r="O762" s="11"/>
      <c r="P762" s="11"/>
      <c r="Q762" s="74"/>
    </row>
    <row r="763">
      <c r="A763" s="82"/>
      <c r="B763" s="82"/>
      <c r="C763" s="83"/>
      <c r="D763" s="82"/>
      <c r="E763" s="83"/>
      <c r="F763" s="74"/>
      <c r="G763" s="74"/>
      <c r="H763" s="74"/>
      <c r="I763" s="11"/>
      <c r="J763" s="11"/>
      <c r="K763" s="11"/>
      <c r="L763" s="11"/>
      <c r="M763" s="11"/>
      <c r="N763" s="11"/>
      <c r="O763" s="11"/>
      <c r="P763" s="11"/>
      <c r="Q763" s="74"/>
    </row>
    <row r="764">
      <c r="A764" s="82"/>
      <c r="B764" s="82"/>
      <c r="C764" s="83"/>
      <c r="D764" s="82"/>
      <c r="E764" s="83"/>
      <c r="F764" s="74"/>
      <c r="G764" s="74"/>
      <c r="H764" s="74"/>
      <c r="I764" s="11"/>
      <c r="J764" s="11"/>
      <c r="K764" s="11"/>
      <c r="L764" s="11"/>
      <c r="M764" s="11"/>
      <c r="N764" s="11"/>
      <c r="O764" s="11"/>
      <c r="P764" s="11"/>
      <c r="Q764" s="74"/>
    </row>
    <row r="765">
      <c r="A765" s="82"/>
      <c r="B765" s="82"/>
      <c r="C765" s="83"/>
      <c r="D765" s="82"/>
      <c r="E765" s="83"/>
      <c r="F765" s="74"/>
      <c r="G765" s="74"/>
      <c r="H765" s="74"/>
      <c r="I765" s="11"/>
      <c r="J765" s="11"/>
      <c r="K765" s="11"/>
      <c r="L765" s="11"/>
      <c r="M765" s="11"/>
      <c r="N765" s="11"/>
      <c r="O765" s="11"/>
      <c r="P765" s="11"/>
      <c r="Q765" s="74"/>
    </row>
    <row r="766">
      <c r="A766" s="82"/>
      <c r="B766" s="82"/>
      <c r="C766" s="83"/>
      <c r="D766" s="82"/>
      <c r="E766" s="83"/>
      <c r="F766" s="74"/>
      <c r="G766" s="74"/>
      <c r="H766" s="74"/>
      <c r="I766" s="11"/>
      <c r="J766" s="11"/>
      <c r="K766" s="11"/>
      <c r="L766" s="11"/>
      <c r="M766" s="11"/>
      <c r="N766" s="11"/>
      <c r="O766" s="11"/>
      <c r="P766" s="11"/>
      <c r="Q766" s="74"/>
    </row>
    <row r="767">
      <c r="A767" s="82"/>
      <c r="B767" s="82"/>
      <c r="C767" s="83"/>
      <c r="D767" s="82"/>
      <c r="E767" s="83"/>
      <c r="F767" s="74"/>
      <c r="G767" s="74"/>
      <c r="H767" s="74"/>
      <c r="I767" s="11"/>
      <c r="J767" s="11"/>
      <c r="K767" s="11"/>
      <c r="L767" s="11"/>
      <c r="M767" s="11"/>
      <c r="N767" s="11"/>
      <c r="O767" s="11"/>
      <c r="P767" s="11"/>
      <c r="Q767" s="74"/>
    </row>
    <row r="768">
      <c r="A768" s="82"/>
      <c r="B768" s="82"/>
      <c r="C768" s="83"/>
      <c r="D768" s="82"/>
      <c r="E768" s="83"/>
      <c r="F768" s="74"/>
      <c r="G768" s="74"/>
      <c r="H768" s="74"/>
      <c r="I768" s="11"/>
      <c r="J768" s="11"/>
      <c r="K768" s="11"/>
      <c r="L768" s="11"/>
      <c r="M768" s="11"/>
      <c r="N768" s="11"/>
      <c r="O768" s="11"/>
      <c r="P768" s="11"/>
      <c r="Q768" s="74"/>
    </row>
    <row r="769">
      <c r="A769" s="82"/>
      <c r="B769" s="82"/>
      <c r="C769" s="83"/>
      <c r="D769" s="82"/>
      <c r="E769" s="83"/>
      <c r="F769" s="74"/>
      <c r="G769" s="74"/>
      <c r="H769" s="74"/>
      <c r="I769" s="11"/>
      <c r="J769" s="11"/>
      <c r="K769" s="11"/>
      <c r="L769" s="11"/>
      <c r="M769" s="11"/>
      <c r="N769" s="11"/>
      <c r="O769" s="11"/>
      <c r="P769" s="11"/>
      <c r="Q769" s="74"/>
    </row>
    <row r="770">
      <c r="A770" s="82"/>
      <c r="B770" s="82"/>
      <c r="C770" s="83"/>
      <c r="D770" s="82"/>
      <c r="E770" s="83"/>
      <c r="F770" s="74"/>
      <c r="G770" s="74"/>
      <c r="H770" s="74"/>
      <c r="I770" s="11"/>
      <c r="J770" s="11"/>
      <c r="K770" s="11"/>
      <c r="L770" s="11"/>
      <c r="M770" s="11"/>
      <c r="N770" s="11"/>
      <c r="O770" s="11"/>
      <c r="P770" s="11"/>
      <c r="Q770" s="74"/>
    </row>
    <row r="771">
      <c r="A771" s="82"/>
      <c r="B771" s="82"/>
      <c r="C771" s="83"/>
      <c r="D771" s="82"/>
      <c r="E771" s="83"/>
      <c r="F771" s="74"/>
      <c r="G771" s="74"/>
      <c r="H771" s="74"/>
      <c r="I771" s="11"/>
      <c r="J771" s="11"/>
      <c r="K771" s="11"/>
      <c r="L771" s="11"/>
      <c r="M771" s="11"/>
      <c r="N771" s="11"/>
      <c r="O771" s="11"/>
      <c r="P771" s="11"/>
      <c r="Q771" s="74"/>
    </row>
    <row r="772">
      <c r="A772" s="82"/>
      <c r="B772" s="82"/>
      <c r="C772" s="83"/>
      <c r="D772" s="82"/>
      <c r="E772" s="83"/>
      <c r="F772" s="74"/>
      <c r="G772" s="74"/>
      <c r="H772" s="74"/>
      <c r="I772" s="11"/>
      <c r="J772" s="11"/>
      <c r="K772" s="11"/>
      <c r="L772" s="11"/>
      <c r="M772" s="11"/>
      <c r="N772" s="11"/>
      <c r="O772" s="11"/>
      <c r="P772" s="11"/>
      <c r="Q772" s="74"/>
    </row>
    <row r="773">
      <c r="A773" s="82"/>
      <c r="B773" s="82"/>
      <c r="C773" s="83"/>
      <c r="D773" s="82"/>
      <c r="E773" s="83"/>
      <c r="F773" s="74"/>
      <c r="G773" s="74"/>
      <c r="H773" s="74"/>
      <c r="I773" s="11"/>
      <c r="J773" s="11"/>
      <c r="K773" s="11"/>
      <c r="L773" s="11"/>
      <c r="M773" s="11"/>
      <c r="N773" s="11"/>
      <c r="O773" s="11"/>
      <c r="P773" s="11"/>
      <c r="Q773" s="74"/>
    </row>
    <row r="774">
      <c r="A774" s="82"/>
      <c r="B774" s="82"/>
      <c r="C774" s="83"/>
      <c r="D774" s="82"/>
      <c r="E774" s="83"/>
      <c r="F774" s="74"/>
      <c r="G774" s="74"/>
      <c r="H774" s="74"/>
      <c r="I774" s="11"/>
      <c r="J774" s="11"/>
      <c r="K774" s="11"/>
      <c r="L774" s="11"/>
      <c r="M774" s="11"/>
      <c r="N774" s="11"/>
      <c r="O774" s="11"/>
      <c r="P774" s="11"/>
      <c r="Q774" s="74"/>
    </row>
    <row r="775">
      <c r="A775" s="82"/>
      <c r="B775" s="82"/>
      <c r="C775" s="83"/>
      <c r="D775" s="82"/>
      <c r="E775" s="83"/>
      <c r="F775" s="74"/>
      <c r="G775" s="74"/>
      <c r="H775" s="74"/>
      <c r="I775" s="11"/>
      <c r="J775" s="11"/>
      <c r="K775" s="11"/>
      <c r="L775" s="11"/>
      <c r="M775" s="11"/>
      <c r="N775" s="11"/>
      <c r="O775" s="11"/>
      <c r="P775" s="11"/>
      <c r="Q775" s="74"/>
    </row>
    <row r="776">
      <c r="A776" s="82"/>
      <c r="B776" s="82"/>
      <c r="C776" s="83"/>
      <c r="D776" s="82"/>
      <c r="E776" s="83"/>
      <c r="F776" s="74"/>
      <c r="G776" s="74"/>
      <c r="H776" s="74"/>
      <c r="I776" s="11"/>
      <c r="J776" s="11"/>
      <c r="K776" s="11"/>
      <c r="L776" s="11"/>
      <c r="M776" s="11"/>
      <c r="N776" s="11"/>
      <c r="O776" s="11"/>
      <c r="P776" s="11"/>
      <c r="Q776" s="74"/>
    </row>
    <row r="777">
      <c r="A777" s="82"/>
      <c r="B777" s="82"/>
      <c r="C777" s="83"/>
      <c r="D777" s="82"/>
      <c r="E777" s="83"/>
      <c r="F777" s="74"/>
      <c r="G777" s="74"/>
      <c r="H777" s="74"/>
      <c r="I777" s="11"/>
      <c r="J777" s="11"/>
      <c r="K777" s="11"/>
      <c r="L777" s="11"/>
      <c r="M777" s="11"/>
      <c r="N777" s="11"/>
      <c r="O777" s="11"/>
      <c r="P777" s="11"/>
      <c r="Q777" s="74"/>
    </row>
    <row r="778">
      <c r="A778" s="82"/>
      <c r="B778" s="82"/>
      <c r="C778" s="83"/>
      <c r="D778" s="82"/>
      <c r="E778" s="83"/>
      <c r="F778" s="74"/>
      <c r="G778" s="74"/>
      <c r="H778" s="74"/>
      <c r="I778" s="11"/>
      <c r="J778" s="11"/>
      <c r="K778" s="11"/>
      <c r="L778" s="11"/>
      <c r="M778" s="11"/>
      <c r="N778" s="11"/>
      <c r="O778" s="11"/>
      <c r="P778" s="11"/>
      <c r="Q778" s="74"/>
    </row>
    <row r="779">
      <c r="A779" s="82"/>
      <c r="B779" s="82"/>
      <c r="C779" s="83"/>
      <c r="D779" s="82"/>
      <c r="E779" s="83"/>
      <c r="F779" s="74"/>
      <c r="G779" s="74"/>
      <c r="H779" s="74"/>
      <c r="I779" s="11"/>
      <c r="J779" s="11"/>
      <c r="K779" s="11"/>
      <c r="L779" s="11"/>
      <c r="M779" s="11"/>
      <c r="N779" s="11"/>
      <c r="O779" s="11"/>
      <c r="P779" s="11"/>
      <c r="Q779" s="74"/>
    </row>
    <row r="780">
      <c r="A780" s="82"/>
      <c r="B780" s="82"/>
      <c r="C780" s="83"/>
      <c r="D780" s="82"/>
      <c r="E780" s="83"/>
      <c r="F780" s="74"/>
      <c r="G780" s="74"/>
      <c r="H780" s="74"/>
      <c r="I780" s="11"/>
      <c r="J780" s="11"/>
      <c r="K780" s="11"/>
      <c r="L780" s="11"/>
      <c r="M780" s="11"/>
      <c r="N780" s="11"/>
      <c r="O780" s="11"/>
      <c r="P780" s="11"/>
      <c r="Q780" s="74"/>
    </row>
    <row r="781">
      <c r="A781" s="82"/>
      <c r="B781" s="82"/>
      <c r="C781" s="83"/>
      <c r="D781" s="82"/>
      <c r="E781" s="83"/>
      <c r="F781" s="74"/>
      <c r="G781" s="74"/>
      <c r="H781" s="74"/>
      <c r="I781" s="11"/>
      <c r="J781" s="11"/>
      <c r="K781" s="11"/>
      <c r="L781" s="11"/>
      <c r="M781" s="11"/>
      <c r="N781" s="11"/>
      <c r="O781" s="11"/>
      <c r="P781" s="11"/>
      <c r="Q781" s="74"/>
    </row>
    <row r="782">
      <c r="A782" s="82"/>
      <c r="B782" s="82"/>
      <c r="C782" s="83"/>
      <c r="D782" s="82"/>
      <c r="E782" s="83"/>
      <c r="F782" s="74"/>
      <c r="G782" s="74"/>
      <c r="H782" s="74"/>
      <c r="I782" s="11"/>
      <c r="J782" s="11"/>
      <c r="K782" s="11"/>
      <c r="L782" s="11"/>
      <c r="M782" s="11"/>
      <c r="N782" s="11"/>
      <c r="O782" s="11"/>
      <c r="P782" s="11"/>
      <c r="Q782" s="74"/>
    </row>
    <row r="783">
      <c r="A783" s="82"/>
      <c r="B783" s="82"/>
      <c r="C783" s="83"/>
      <c r="D783" s="82"/>
      <c r="E783" s="83"/>
      <c r="F783" s="74"/>
      <c r="G783" s="74"/>
      <c r="H783" s="74"/>
      <c r="I783" s="11"/>
      <c r="J783" s="11"/>
      <c r="K783" s="11"/>
      <c r="L783" s="11"/>
      <c r="M783" s="11"/>
      <c r="N783" s="11"/>
      <c r="O783" s="11"/>
      <c r="P783" s="11"/>
      <c r="Q783" s="74"/>
    </row>
    <row r="784">
      <c r="A784" s="82"/>
      <c r="B784" s="82"/>
      <c r="C784" s="83"/>
      <c r="D784" s="82"/>
      <c r="E784" s="83"/>
      <c r="F784" s="74"/>
      <c r="G784" s="74"/>
      <c r="H784" s="74"/>
      <c r="I784" s="11"/>
      <c r="J784" s="11"/>
      <c r="K784" s="11"/>
      <c r="L784" s="11"/>
      <c r="M784" s="11"/>
      <c r="N784" s="11"/>
      <c r="O784" s="11"/>
      <c r="P784" s="11"/>
      <c r="Q784" s="74"/>
    </row>
    <row r="785">
      <c r="A785" s="82"/>
      <c r="B785" s="82"/>
      <c r="C785" s="83"/>
      <c r="D785" s="82"/>
      <c r="E785" s="83"/>
      <c r="F785" s="74"/>
      <c r="G785" s="74"/>
      <c r="H785" s="74"/>
      <c r="I785" s="11"/>
      <c r="J785" s="11"/>
      <c r="K785" s="11"/>
      <c r="L785" s="11"/>
      <c r="M785" s="11"/>
      <c r="N785" s="11"/>
      <c r="O785" s="11"/>
      <c r="P785" s="11"/>
      <c r="Q785" s="74"/>
    </row>
    <row r="786">
      <c r="A786" s="82"/>
      <c r="B786" s="82"/>
      <c r="C786" s="83"/>
      <c r="D786" s="82"/>
      <c r="E786" s="83"/>
      <c r="F786" s="74"/>
      <c r="G786" s="74"/>
      <c r="H786" s="74"/>
      <c r="I786" s="11"/>
      <c r="J786" s="11"/>
      <c r="K786" s="11"/>
      <c r="L786" s="11"/>
      <c r="M786" s="11"/>
      <c r="N786" s="11"/>
      <c r="O786" s="11"/>
      <c r="P786" s="11"/>
      <c r="Q786" s="74"/>
    </row>
    <row r="787">
      <c r="A787" s="82"/>
      <c r="B787" s="82"/>
      <c r="C787" s="83"/>
      <c r="D787" s="82"/>
      <c r="E787" s="83"/>
      <c r="F787" s="74"/>
      <c r="G787" s="74"/>
      <c r="H787" s="74"/>
      <c r="I787" s="11"/>
      <c r="J787" s="11"/>
      <c r="K787" s="11"/>
      <c r="L787" s="11"/>
      <c r="M787" s="11"/>
      <c r="N787" s="11"/>
      <c r="O787" s="11"/>
      <c r="P787" s="11"/>
      <c r="Q787" s="74"/>
    </row>
    <row r="788">
      <c r="A788" s="82"/>
      <c r="B788" s="82"/>
      <c r="C788" s="83"/>
      <c r="D788" s="82"/>
      <c r="E788" s="83"/>
      <c r="F788" s="74"/>
      <c r="G788" s="74"/>
      <c r="H788" s="74"/>
      <c r="I788" s="11"/>
      <c r="J788" s="11"/>
      <c r="K788" s="11"/>
      <c r="L788" s="11"/>
      <c r="M788" s="11"/>
      <c r="N788" s="11"/>
      <c r="O788" s="11"/>
      <c r="P788" s="11"/>
      <c r="Q788" s="74"/>
    </row>
    <row r="789">
      <c r="A789" s="82"/>
      <c r="B789" s="82"/>
      <c r="C789" s="83"/>
      <c r="D789" s="82"/>
      <c r="E789" s="83"/>
      <c r="F789" s="74"/>
      <c r="G789" s="74"/>
      <c r="H789" s="74"/>
      <c r="I789" s="11"/>
      <c r="J789" s="11"/>
      <c r="K789" s="11"/>
      <c r="L789" s="11"/>
      <c r="M789" s="11"/>
      <c r="N789" s="11"/>
      <c r="O789" s="11"/>
      <c r="P789" s="11"/>
      <c r="Q789" s="74"/>
    </row>
    <row r="790">
      <c r="A790" s="82"/>
      <c r="B790" s="82"/>
      <c r="C790" s="83"/>
      <c r="D790" s="82"/>
      <c r="E790" s="83"/>
      <c r="F790" s="74"/>
      <c r="G790" s="74"/>
      <c r="H790" s="74"/>
      <c r="I790" s="11"/>
      <c r="J790" s="11"/>
      <c r="K790" s="11"/>
      <c r="L790" s="11"/>
      <c r="M790" s="11"/>
      <c r="N790" s="11"/>
      <c r="O790" s="11"/>
      <c r="P790" s="11"/>
      <c r="Q790" s="74"/>
    </row>
    <row r="791">
      <c r="A791" s="82"/>
      <c r="B791" s="82"/>
      <c r="C791" s="83"/>
      <c r="D791" s="82"/>
      <c r="E791" s="83"/>
      <c r="F791" s="74"/>
      <c r="G791" s="74"/>
      <c r="H791" s="74"/>
      <c r="I791" s="11"/>
      <c r="J791" s="11"/>
      <c r="K791" s="11"/>
      <c r="L791" s="11"/>
      <c r="M791" s="11"/>
      <c r="N791" s="11"/>
      <c r="O791" s="11"/>
      <c r="P791" s="11"/>
      <c r="Q791" s="74"/>
    </row>
    <row r="792">
      <c r="A792" s="82"/>
      <c r="B792" s="82"/>
      <c r="C792" s="83"/>
      <c r="D792" s="82"/>
      <c r="E792" s="83"/>
      <c r="F792" s="74"/>
      <c r="G792" s="74"/>
      <c r="H792" s="74"/>
      <c r="I792" s="11"/>
      <c r="J792" s="11"/>
      <c r="K792" s="11"/>
      <c r="L792" s="11"/>
      <c r="M792" s="11"/>
      <c r="N792" s="11"/>
      <c r="O792" s="11"/>
      <c r="P792" s="11"/>
      <c r="Q792" s="74"/>
    </row>
    <row r="793">
      <c r="A793" s="82"/>
      <c r="B793" s="82"/>
      <c r="C793" s="83"/>
      <c r="D793" s="82"/>
      <c r="E793" s="83"/>
      <c r="F793" s="74"/>
      <c r="G793" s="74"/>
      <c r="H793" s="74"/>
      <c r="I793" s="11"/>
      <c r="J793" s="11"/>
      <c r="K793" s="11"/>
      <c r="L793" s="11"/>
      <c r="M793" s="11"/>
      <c r="N793" s="11"/>
      <c r="O793" s="11"/>
      <c r="P793" s="11"/>
      <c r="Q793" s="74"/>
    </row>
    <row r="794">
      <c r="A794" s="82"/>
      <c r="B794" s="82"/>
      <c r="C794" s="83"/>
      <c r="D794" s="82"/>
      <c r="E794" s="83"/>
      <c r="F794" s="74"/>
      <c r="G794" s="74"/>
      <c r="H794" s="74"/>
      <c r="I794" s="11"/>
      <c r="J794" s="11"/>
      <c r="K794" s="11"/>
      <c r="L794" s="11"/>
      <c r="M794" s="11"/>
      <c r="N794" s="11"/>
      <c r="O794" s="11"/>
      <c r="P794" s="11"/>
      <c r="Q794" s="74"/>
    </row>
    <row r="795">
      <c r="A795" s="82"/>
      <c r="B795" s="82"/>
      <c r="C795" s="83"/>
      <c r="D795" s="82"/>
      <c r="E795" s="83"/>
      <c r="F795" s="74"/>
      <c r="G795" s="74"/>
      <c r="H795" s="74"/>
      <c r="I795" s="11"/>
      <c r="J795" s="11"/>
      <c r="K795" s="11"/>
      <c r="L795" s="11"/>
      <c r="M795" s="11"/>
      <c r="N795" s="11"/>
      <c r="O795" s="11"/>
      <c r="P795" s="11"/>
      <c r="Q795" s="74"/>
    </row>
    <row r="796">
      <c r="A796" s="82"/>
      <c r="B796" s="82"/>
      <c r="C796" s="83"/>
      <c r="D796" s="82"/>
      <c r="E796" s="83"/>
      <c r="F796" s="74"/>
      <c r="G796" s="74"/>
      <c r="H796" s="74"/>
      <c r="I796" s="11"/>
      <c r="J796" s="11"/>
      <c r="K796" s="11"/>
      <c r="L796" s="11"/>
      <c r="M796" s="11"/>
      <c r="N796" s="11"/>
      <c r="O796" s="11"/>
      <c r="P796" s="11"/>
      <c r="Q796" s="74"/>
    </row>
    <row r="797">
      <c r="A797" s="82"/>
      <c r="B797" s="82"/>
      <c r="C797" s="83"/>
      <c r="D797" s="82"/>
      <c r="E797" s="83"/>
      <c r="F797" s="74"/>
      <c r="G797" s="74"/>
      <c r="H797" s="74"/>
      <c r="I797" s="11"/>
      <c r="J797" s="11"/>
      <c r="K797" s="11"/>
      <c r="L797" s="11"/>
      <c r="M797" s="11"/>
      <c r="N797" s="11"/>
      <c r="O797" s="11"/>
      <c r="P797" s="11"/>
      <c r="Q797" s="74"/>
    </row>
    <row r="798">
      <c r="A798" s="82"/>
      <c r="B798" s="82"/>
      <c r="C798" s="83"/>
      <c r="D798" s="82"/>
      <c r="E798" s="83"/>
      <c r="F798" s="74"/>
      <c r="G798" s="74"/>
      <c r="H798" s="74"/>
      <c r="I798" s="11"/>
      <c r="J798" s="11"/>
      <c r="K798" s="11"/>
      <c r="L798" s="11"/>
      <c r="M798" s="11"/>
      <c r="N798" s="11"/>
      <c r="O798" s="11"/>
      <c r="P798" s="11"/>
      <c r="Q798" s="74"/>
    </row>
    <row r="799">
      <c r="A799" s="82"/>
      <c r="B799" s="82"/>
      <c r="C799" s="83"/>
      <c r="D799" s="82"/>
      <c r="E799" s="83"/>
      <c r="F799" s="74"/>
      <c r="G799" s="74"/>
      <c r="H799" s="74"/>
      <c r="I799" s="11"/>
      <c r="J799" s="11"/>
      <c r="K799" s="11"/>
      <c r="L799" s="11"/>
      <c r="M799" s="11"/>
      <c r="N799" s="11"/>
      <c r="O799" s="11"/>
      <c r="P799" s="11"/>
      <c r="Q799" s="74"/>
    </row>
    <row r="800">
      <c r="A800" s="82"/>
      <c r="B800" s="82"/>
      <c r="C800" s="83"/>
      <c r="D800" s="82"/>
      <c r="E800" s="83"/>
      <c r="F800" s="74"/>
      <c r="G800" s="74"/>
      <c r="H800" s="74"/>
      <c r="I800" s="11"/>
      <c r="J800" s="11"/>
      <c r="K800" s="11"/>
      <c r="L800" s="11"/>
      <c r="M800" s="11"/>
      <c r="N800" s="11"/>
      <c r="O800" s="11"/>
      <c r="P800" s="11"/>
      <c r="Q800" s="74"/>
    </row>
    <row r="801">
      <c r="A801" s="82"/>
      <c r="B801" s="82"/>
      <c r="C801" s="83"/>
      <c r="D801" s="82"/>
      <c r="E801" s="83"/>
      <c r="F801" s="74"/>
      <c r="G801" s="74"/>
      <c r="H801" s="74"/>
      <c r="I801" s="11"/>
      <c r="J801" s="11"/>
      <c r="K801" s="11"/>
      <c r="L801" s="11"/>
      <c r="M801" s="11"/>
      <c r="N801" s="11"/>
      <c r="O801" s="11"/>
      <c r="P801" s="11"/>
      <c r="Q801" s="74"/>
    </row>
    <row r="802">
      <c r="A802" s="82"/>
      <c r="B802" s="82"/>
      <c r="C802" s="83"/>
      <c r="D802" s="82"/>
      <c r="E802" s="83"/>
      <c r="F802" s="74"/>
      <c r="G802" s="74"/>
      <c r="H802" s="74"/>
      <c r="I802" s="11"/>
      <c r="J802" s="11"/>
      <c r="K802" s="11"/>
      <c r="L802" s="11"/>
      <c r="M802" s="11"/>
      <c r="N802" s="11"/>
      <c r="O802" s="11"/>
      <c r="P802" s="11"/>
      <c r="Q802" s="74"/>
    </row>
    <row r="803">
      <c r="A803" s="82"/>
      <c r="B803" s="82"/>
      <c r="C803" s="83"/>
      <c r="D803" s="82"/>
      <c r="E803" s="83"/>
      <c r="F803" s="74"/>
      <c r="G803" s="74"/>
      <c r="H803" s="74"/>
      <c r="I803" s="11"/>
      <c r="J803" s="11"/>
      <c r="K803" s="11"/>
      <c r="L803" s="11"/>
      <c r="M803" s="11"/>
      <c r="N803" s="11"/>
      <c r="O803" s="11"/>
      <c r="P803" s="11"/>
      <c r="Q803" s="74"/>
    </row>
    <row r="804">
      <c r="A804" s="82"/>
      <c r="B804" s="82"/>
      <c r="C804" s="83"/>
      <c r="D804" s="82"/>
      <c r="E804" s="83"/>
      <c r="F804" s="74"/>
      <c r="G804" s="74"/>
      <c r="H804" s="74"/>
      <c r="I804" s="11"/>
      <c r="J804" s="11"/>
      <c r="K804" s="11"/>
      <c r="L804" s="11"/>
      <c r="M804" s="11"/>
      <c r="N804" s="11"/>
      <c r="O804" s="11"/>
      <c r="P804" s="11"/>
      <c r="Q804" s="74"/>
    </row>
    <row r="805">
      <c r="A805" s="82"/>
      <c r="B805" s="82"/>
      <c r="C805" s="83"/>
      <c r="D805" s="82"/>
      <c r="E805" s="83"/>
      <c r="F805" s="74"/>
      <c r="G805" s="74"/>
      <c r="H805" s="74"/>
      <c r="I805" s="11"/>
      <c r="J805" s="11"/>
      <c r="K805" s="11"/>
      <c r="L805" s="11"/>
      <c r="M805" s="11"/>
      <c r="N805" s="11"/>
      <c r="O805" s="11"/>
      <c r="P805" s="11"/>
      <c r="Q805" s="74"/>
    </row>
    <row r="806">
      <c r="A806" s="82"/>
      <c r="B806" s="82"/>
      <c r="C806" s="83"/>
      <c r="D806" s="82"/>
      <c r="E806" s="83"/>
      <c r="F806" s="74"/>
      <c r="G806" s="74"/>
      <c r="H806" s="74"/>
      <c r="I806" s="11"/>
      <c r="J806" s="11"/>
      <c r="K806" s="11"/>
      <c r="L806" s="11"/>
      <c r="M806" s="11"/>
      <c r="N806" s="11"/>
      <c r="O806" s="11"/>
      <c r="P806" s="11"/>
      <c r="Q806" s="74"/>
    </row>
    <row r="807">
      <c r="A807" s="82"/>
      <c r="B807" s="82"/>
      <c r="C807" s="83"/>
      <c r="D807" s="82"/>
      <c r="E807" s="83"/>
      <c r="F807" s="74"/>
      <c r="G807" s="74"/>
      <c r="H807" s="74"/>
      <c r="I807" s="11"/>
      <c r="J807" s="11"/>
      <c r="K807" s="11"/>
      <c r="L807" s="11"/>
      <c r="M807" s="11"/>
      <c r="N807" s="11"/>
      <c r="O807" s="11"/>
      <c r="P807" s="11"/>
      <c r="Q807" s="74"/>
    </row>
    <row r="808">
      <c r="A808" s="82"/>
      <c r="B808" s="82"/>
      <c r="C808" s="83"/>
      <c r="D808" s="82"/>
      <c r="E808" s="83"/>
      <c r="F808" s="74"/>
      <c r="G808" s="74"/>
      <c r="H808" s="74"/>
      <c r="I808" s="11"/>
      <c r="J808" s="11"/>
      <c r="K808" s="11"/>
      <c r="L808" s="11"/>
      <c r="M808" s="11"/>
      <c r="N808" s="11"/>
      <c r="O808" s="11"/>
      <c r="P808" s="11"/>
      <c r="Q808" s="74"/>
    </row>
    <row r="809">
      <c r="A809" s="82"/>
      <c r="B809" s="82"/>
      <c r="C809" s="83"/>
      <c r="D809" s="82"/>
      <c r="E809" s="83"/>
      <c r="F809" s="74"/>
      <c r="G809" s="74"/>
      <c r="H809" s="74"/>
      <c r="I809" s="11"/>
      <c r="J809" s="11"/>
      <c r="K809" s="11"/>
      <c r="L809" s="11"/>
      <c r="M809" s="11"/>
      <c r="N809" s="11"/>
      <c r="O809" s="11"/>
      <c r="P809" s="11"/>
      <c r="Q809" s="74"/>
    </row>
    <row r="810">
      <c r="A810" s="82"/>
      <c r="B810" s="82"/>
      <c r="C810" s="83"/>
      <c r="D810" s="82"/>
      <c r="E810" s="83"/>
      <c r="F810" s="74"/>
      <c r="G810" s="74"/>
      <c r="H810" s="74"/>
      <c r="I810" s="11"/>
      <c r="J810" s="11"/>
      <c r="K810" s="11"/>
      <c r="L810" s="11"/>
      <c r="M810" s="11"/>
      <c r="N810" s="11"/>
      <c r="O810" s="11"/>
      <c r="P810" s="11"/>
      <c r="Q810" s="74"/>
    </row>
    <row r="811">
      <c r="A811" s="82"/>
      <c r="B811" s="82"/>
      <c r="C811" s="83"/>
      <c r="D811" s="82"/>
      <c r="E811" s="83"/>
      <c r="F811" s="74"/>
      <c r="G811" s="74"/>
      <c r="H811" s="74"/>
      <c r="I811" s="11"/>
      <c r="J811" s="11"/>
      <c r="K811" s="11"/>
      <c r="L811" s="11"/>
      <c r="M811" s="11"/>
      <c r="N811" s="11"/>
      <c r="O811" s="11"/>
      <c r="P811" s="11"/>
      <c r="Q811" s="74"/>
    </row>
    <row r="812">
      <c r="A812" s="82"/>
      <c r="B812" s="82"/>
      <c r="C812" s="83"/>
      <c r="D812" s="82"/>
      <c r="E812" s="83"/>
      <c r="F812" s="74"/>
      <c r="G812" s="74"/>
      <c r="H812" s="74"/>
      <c r="I812" s="11"/>
      <c r="J812" s="11"/>
      <c r="K812" s="11"/>
      <c r="L812" s="11"/>
      <c r="M812" s="11"/>
      <c r="N812" s="11"/>
      <c r="O812" s="11"/>
      <c r="P812" s="11"/>
      <c r="Q812" s="74"/>
    </row>
    <row r="813">
      <c r="A813" s="82"/>
      <c r="B813" s="82"/>
      <c r="C813" s="83"/>
      <c r="D813" s="82"/>
      <c r="E813" s="83"/>
      <c r="F813" s="74"/>
      <c r="G813" s="74"/>
      <c r="H813" s="74"/>
      <c r="I813" s="11"/>
      <c r="J813" s="11"/>
      <c r="K813" s="11"/>
      <c r="L813" s="11"/>
      <c r="M813" s="11"/>
      <c r="N813" s="11"/>
      <c r="O813" s="11"/>
      <c r="P813" s="11"/>
      <c r="Q813" s="74"/>
    </row>
    <row r="814">
      <c r="A814" s="82"/>
      <c r="B814" s="82"/>
      <c r="C814" s="83"/>
      <c r="D814" s="82"/>
      <c r="E814" s="83"/>
      <c r="F814" s="74"/>
      <c r="G814" s="74"/>
      <c r="H814" s="74"/>
      <c r="I814" s="11"/>
      <c r="J814" s="11"/>
      <c r="K814" s="11"/>
      <c r="L814" s="11"/>
      <c r="M814" s="11"/>
      <c r="N814" s="11"/>
      <c r="O814" s="11"/>
      <c r="P814" s="11"/>
      <c r="Q814" s="74"/>
    </row>
    <row r="815">
      <c r="A815" s="82"/>
      <c r="B815" s="82"/>
      <c r="C815" s="83"/>
      <c r="D815" s="82"/>
      <c r="E815" s="83"/>
      <c r="F815" s="74"/>
      <c r="G815" s="74"/>
      <c r="H815" s="74"/>
      <c r="I815" s="11"/>
      <c r="J815" s="11"/>
      <c r="K815" s="11"/>
      <c r="L815" s="11"/>
      <c r="M815" s="11"/>
      <c r="N815" s="11"/>
      <c r="O815" s="11"/>
      <c r="P815" s="11"/>
      <c r="Q815" s="74"/>
    </row>
    <row r="816">
      <c r="A816" s="82"/>
      <c r="B816" s="82"/>
      <c r="C816" s="83"/>
      <c r="D816" s="82"/>
      <c r="E816" s="83"/>
      <c r="F816" s="74"/>
      <c r="G816" s="74"/>
      <c r="H816" s="74"/>
      <c r="I816" s="11"/>
      <c r="J816" s="11"/>
      <c r="K816" s="11"/>
      <c r="L816" s="11"/>
      <c r="M816" s="11"/>
      <c r="N816" s="11"/>
      <c r="O816" s="11"/>
      <c r="P816" s="11"/>
      <c r="Q816" s="74"/>
    </row>
    <row r="817">
      <c r="A817" s="82"/>
      <c r="B817" s="82"/>
      <c r="C817" s="83"/>
      <c r="D817" s="82"/>
      <c r="E817" s="83"/>
      <c r="F817" s="74"/>
      <c r="G817" s="74"/>
      <c r="H817" s="74"/>
      <c r="I817" s="11"/>
      <c r="J817" s="11"/>
      <c r="K817" s="11"/>
      <c r="L817" s="11"/>
      <c r="M817" s="11"/>
      <c r="N817" s="11"/>
      <c r="O817" s="11"/>
      <c r="P817" s="11"/>
      <c r="Q817" s="74"/>
    </row>
    <row r="818">
      <c r="A818" s="82"/>
      <c r="B818" s="82"/>
      <c r="C818" s="83"/>
      <c r="D818" s="82"/>
      <c r="E818" s="83"/>
      <c r="F818" s="74"/>
      <c r="G818" s="74"/>
      <c r="H818" s="74"/>
      <c r="I818" s="11"/>
      <c r="J818" s="11"/>
      <c r="K818" s="11"/>
      <c r="L818" s="11"/>
      <c r="M818" s="11"/>
      <c r="N818" s="11"/>
      <c r="O818" s="11"/>
      <c r="P818" s="11"/>
      <c r="Q818" s="74"/>
    </row>
    <row r="819">
      <c r="A819" s="82"/>
      <c r="B819" s="82"/>
      <c r="C819" s="83"/>
      <c r="D819" s="82"/>
      <c r="E819" s="83"/>
      <c r="F819" s="74"/>
      <c r="G819" s="74"/>
      <c r="H819" s="74"/>
      <c r="I819" s="11"/>
      <c r="J819" s="11"/>
      <c r="K819" s="11"/>
      <c r="L819" s="11"/>
      <c r="M819" s="11"/>
      <c r="N819" s="11"/>
      <c r="O819" s="11"/>
      <c r="P819" s="11"/>
      <c r="Q819" s="74"/>
    </row>
    <row r="820">
      <c r="A820" s="82"/>
      <c r="B820" s="82"/>
      <c r="C820" s="83"/>
      <c r="D820" s="82"/>
      <c r="E820" s="83"/>
      <c r="F820" s="74"/>
      <c r="G820" s="74"/>
      <c r="H820" s="74"/>
      <c r="I820" s="11"/>
      <c r="J820" s="11"/>
      <c r="K820" s="11"/>
      <c r="L820" s="11"/>
      <c r="M820" s="11"/>
      <c r="N820" s="11"/>
      <c r="O820" s="11"/>
      <c r="P820" s="11"/>
      <c r="Q820" s="74"/>
    </row>
    <row r="821">
      <c r="A821" s="82"/>
      <c r="B821" s="82"/>
      <c r="C821" s="83"/>
      <c r="D821" s="82"/>
      <c r="E821" s="83"/>
      <c r="F821" s="74"/>
      <c r="G821" s="74"/>
      <c r="H821" s="74"/>
      <c r="I821" s="11"/>
      <c r="J821" s="11"/>
      <c r="K821" s="11"/>
      <c r="L821" s="11"/>
      <c r="M821" s="11"/>
      <c r="N821" s="11"/>
      <c r="O821" s="11"/>
      <c r="P821" s="11"/>
      <c r="Q821" s="74"/>
    </row>
    <row r="822">
      <c r="A822" s="82"/>
      <c r="B822" s="82"/>
      <c r="C822" s="83"/>
      <c r="D822" s="82"/>
      <c r="E822" s="83"/>
      <c r="F822" s="74"/>
      <c r="G822" s="74"/>
      <c r="H822" s="74"/>
      <c r="I822" s="11"/>
      <c r="J822" s="11"/>
      <c r="K822" s="11"/>
      <c r="L822" s="11"/>
      <c r="M822" s="11"/>
      <c r="N822" s="11"/>
      <c r="O822" s="11"/>
      <c r="P822" s="11"/>
      <c r="Q822" s="74"/>
    </row>
    <row r="823">
      <c r="A823" s="82"/>
      <c r="B823" s="82"/>
      <c r="C823" s="83"/>
      <c r="D823" s="82"/>
      <c r="E823" s="83"/>
      <c r="F823" s="74"/>
      <c r="G823" s="74"/>
      <c r="H823" s="74"/>
      <c r="I823" s="11"/>
      <c r="J823" s="11"/>
      <c r="K823" s="11"/>
      <c r="L823" s="11"/>
      <c r="M823" s="11"/>
      <c r="N823" s="11"/>
      <c r="O823" s="11"/>
      <c r="P823" s="11"/>
      <c r="Q823" s="74"/>
    </row>
    <row r="824">
      <c r="A824" s="82"/>
      <c r="B824" s="82"/>
      <c r="C824" s="83"/>
      <c r="D824" s="82"/>
      <c r="E824" s="83"/>
      <c r="F824" s="74"/>
      <c r="G824" s="74"/>
      <c r="H824" s="74"/>
      <c r="I824" s="11"/>
      <c r="J824" s="11"/>
      <c r="K824" s="11"/>
      <c r="L824" s="11"/>
      <c r="M824" s="11"/>
      <c r="N824" s="11"/>
      <c r="O824" s="11"/>
      <c r="P824" s="11"/>
      <c r="Q824" s="74"/>
    </row>
    <row r="825">
      <c r="A825" s="82"/>
      <c r="B825" s="82"/>
      <c r="C825" s="83"/>
      <c r="D825" s="82"/>
      <c r="E825" s="83"/>
      <c r="F825" s="74"/>
      <c r="G825" s="74"/>
      <c r="H825" s="74"/>
      <c r="I825" s="11"/>
      <c r="J825" s="11"/>
      <c r="K825" s="11"/>
      <c r="L825" s="11"/>
      <c r="M825" s="11"/>
      <c r="N825" s="11"/>
      <c r="O825" s="11"/>
      <c r="P825" s="11"/>
      <c r="Q825" s="74"/>
    </row>
    <row r="826">
      <c r="A826" s="82"/>
      <c r="B826" s="82"/>
      <c r="C826" s="83"/>
      <c r="D826" s="82"/>
      <c r="E826" s="83"/>
      <c r="F826" s="74"/>
      <c r="G826" s="74"/>
      <c r="H826" s="74"/>
      <c r="I826" s="11"/>
      <c r="J826" s="11"/>
      <c r="K826" s="11"/>
      <c r="L826" s="11"/>
      <c r="M826" s="11"/>
      <c r="N826" s="11"/>
      <c r="O826" s="11"/>
      <c r="P826" s="11"/>
      <c r="Q826" s="74"/>
    </row>
    <row r="827">
      <c r="A827" s="82"/>
      <c r="B827" s="82"/>
      <c r="C827" s="83"/>
      <c r="D827" s="82"/>
      <c r="E827" s="83"/>
      <c r="F827" s="74"/>
      <c r="G827" s="74"/>
      <c r="H827" s="74"/>
      <c r="I827" s="11"/>
      <c r="J827" s="11"/>
      <c r="K827" s="11"/>
      <c r="L827" s="11"/>
      <c r="M827" s="11"/>
      <c r="N827" s="11"/>
      <c r="O827" s="11"/>
      <c r="P827" s="11"/>
      <c r="Q827" s="74"/>
    </row>
    <row r="828">
      <c r="A828" s="82"/>
      <c r="B828" s="82"/>
      <c r="C828" s="83"/>
      <c r="D828" s="82"/>
      <c r="E828" s="83"/>
      <c r="F828" s="74"/>
      <c r="G828" s="74"/>
      <c r="H828" s="74"/>
      <c r="I828" s="11"/>
      <c r="J828" s="11"/>
      <c r="K828" s="11"/>
      <c r="L828" s="11"/>
      <c r="M828" s="11"/>
      <c r="N828" s="11"/>
      <c r="O828" s="11"/>
      <c r="P828" s="11"/>
      <c r="Q828" s="74"/>
    </row>
    <row r="829">
      <c r="A829" s="82"/>
      <c r="B829" s="82"/>
      <c r="C829" s="83"/>
      <c r="D829" s="82"/>
      <c r="E829" s="83"/>
      <c r="F829" s="74"/>
      <c r="G829" s="74"/>
      <c r="H829" s="74"/>
      <c r="I829" s="11"/>
      <c r="J829" s="11"/>
      <c r="K829" s="11"/>
      <c r="L829" s="11"/>
      <c r="M829" s="11"/>
      <c r="N829" s="11"/>
      <c r="O829" s="11"/>
      <c r="P829" s="11"/>
      <c r="Q829" s="74"/>
    </row>
    <row r="830">
      <c r="A830" s="82"/>
      <c r="B830" s="82"/>
      <c r="C830" s="83"/>
      <c r="D830" s="82"/>
      <c r="E830" s="83"/>
      <c r="F830" s="74"/>
      <c r="G830" s="74"/>
      <c r="H830" s="74"/>
      <c r="I830" s="11"/>
      <c r="J830" s="11"/>
      <c r="K830" s="11"/>
      <c r="L830" s="11"/>
      <c r="M830" s="11"/>
      <c r="N830" s="11"/>
      <c r="O830" s="11"/>
      <c r="P830" s="11"/>
      <c r="Q830" s="74"/>
    </row>
    <row r="831">
      <c r="A831" s="82"/>
      <c r="B831" s="82"/>
      <c r="C831" s="83"/>
      <c r="D831" s="82"/>
      <c r="E831" s="83"/>
      <c r="F831" s="74"/>
      <c r="G831" s="74"/>
      <c r="H831" s="74"/>
      <c r="I831" s="11"/>
      <c r="J831" s="11"/>
      <c r="K831" s="11"/>
      <c r="L831" s="11"/>
      <c r="M831" s="11"/>
      <c r="N831" s="11"/>
      <c r="O831" s="11"/>
      <c r="P831" s="11"/>
      <c r="Q831" s="74"/>
    </row>
    <row r="832">
      <c r="A832" s="82"/>
      <c r="B832" s="82"/>
      <c r="C832" s="83"/>
      <c r="D832" s="82"/>
      <c r="E832" s="83"/>
      <c r="F832" s="74"/>
      <c r="G832" s="74"/>
      <c r="H832" s="74"/>
      <c r="I832" s="11"/>
      <c r="J832" s="11"/>
      <c r="K832" s="11"/>
      <c r="L832" s="11"/>
      <c r="M832" s="11"/>
      <c r="N832" s="11"/>
      <c r="O832" s="11"/>
      <c r="P832" s="11"/>
      <c r="Q832" s="74"/>
    </row>
    <row r="833">
      <c r="A833" s="82"/>
      <c r="B833" s="82"/>
      <c r="C833" s="83"/>
      <c r="D833" s="82"/>
      <c r="E833" s="83"/>
      <c r="F833" s="74"/>
      <c r="G833" s="74"/>
      <c r="H833" s="74"/>
      <c r="I833" s="11"/>
      <c r="J833" s="11"/>
      <c r="K833" s="11"/>
      <c r="L833" s="11"/>
      <c r="M833" s="11"/>
      <c r="N833" s="11"/>
      <c r="O833" s="11"/>
      <c r="P833" s="11"/>
      <c r="Q833" s="74"/>
    </row>
    <row r="834">
      <c r="A834" s="82"/>
      <c r="B834" s="82"/>
      <c r="C834" s="83"/>
      <c r="D834" s="82"/>
      <c r="E834" s="83"/>
      <c r="F834" s="74"/>
      <c r="G834" s="74"/>
      <c r="H834" s="74"/>
      <c r="I834" s="11"/>
      <c r="J834" s="11"/>
      <c r="K834" s="11"/>
      <c r="L834" s="11"/>
      <c r="M834" s="11"/>
      <c r="N834" s="11"/>
      <c r="O834" s="11"/>
      <c r="P834" s="11"/>
      <c r="Q834" s="74"/>
    </row>
    <row r="835">
      <c r="A835" s="82"/>
      <c r="B835" s="82"/>
      <c r="C835" s="83"/>
      <c r="D835" s="82"/>
      <c r="E835" s="83"/>
      <c r="F835" s="74"/>
      <c r="G835" s="74"/>
      <c r="H835" s="74"/>
      <c r="I835" s="11"/>
      <c r="J835" s="11"/>
      <c r="K835" s="11"/>
      <c r="L835" s="11"/>
      <c r="M835" s="11"/>
      <c r="N835" s="11"/>
      <c r="O835" s="11"/>
      <c r="P835" s="11"/>
      <c r="Q835" s="74"/>
    </row>
    <row r="836">
      <c r="A836" s="82"/>
      <c r="B836" s="82"/>
      <c r="C836" s="83"/>
      <c r="D836" s="82"/>
      <c r="E836" s="83"/>
      <c r="F836" s="74"/>
      <c r="G836" s="74"/>
      <c r="H836" s="74"/>
      <c r="I836" s="11"/>
      <c r="J836" s="11"/>
      <c r="K836" s="11"/>
      <c r="L836" s="11"/>
      <c r="M836" s="11"/>
      <c r="N836" s="11"/>
      <c r="O836" s="11"/>
      <c r="P836" s="11"/>
      <c r="Q836" s="74"/>
    </row>
    <row r="837">
      <c r="A837" s="82"/>
      <c r="B837" s="82"/>
      <c r="C837" s="83"/>
      <c r="D837" s="82"/>
      <c r="E837" s="83"/>
      <c r="F837" s="74"/>
      <c r="G837" s="74"/>
      <c r="H837" s="74"/>
      <c r="I837" s="11"/>
      <c r="J837" s="11"/>
      <c r="K837" s="11"/>
      <c r="L837" s="11"/>
      <c r="M837" s="11"/>
      <c r="N837" s="11"/>
      <c r="O837" s="11"/>
      <c r="P837" s="11"/>
      <c r="Q837" s="74"/>
    </row>
    <row r="838">
      <c r="A838" s="82"/>
      <c r="B838" s="82"/>
      <c r="C838" s="83"/>
      <c r="D838" s="82"/>
      <c r="E838" s="83"/>
      <c r="F838" s="74"/>
      <c r="G838" s="74"/>
      <c r="H838" s="74"/>
      <c r="I838" s="11"/>
      <c r="J838" s="11"/>
      <c r="K838" s="11"/>
      <c r="L838" s="11"/>
      <c r="M838" s="11"/>
      <c r="N838" s="11"/>
      <c r="O838" s="11"/>
      <c r="P838" s="11"/>
      <c r="Q838" s="74"/>
    </row>
    <row r="839">
      <c r="A839" s="82"/>
      <c r="B839" s="82"/>
      <c r="C839" s="83"/>
      <c r="D839" s="82"/>
      <c r="E839" s="83"/>
      <c r="F839" s="74"/>
      <c r="G839" s="74"/>
      <c r="H839" s="74"/>
      <c r="I839" s="11"/>
      <c r="J839" s="11"/>
      <c r="K839" s="11"/>
      <c r="L839" s="11"/>
      <c r="M839" s="11"/>
      <c r="N839" s="11"/>
      <c r="O839" s="11"/>
      <c r="P839" s="11"/>
      <c r="Q839" s="74"/>
    </row>
    <row r="840">
      <c r="A840" s="82"/>
      <c r="B840" s="82"/>
      <c r="C840" s="83"/>
      <c r="D840" s="82"/>
      <c r="E840" s="83"/>
      <c r="F840" s="74"/>
      <c r="G840" s="74"/>
      <c r="H840" s="74"/>
      <c r="I840" s="11"/>
      <c r="J840" s="11"/>
      <c r="K840" s="11"/>
      <c r="L840" s="11"/>
      <c r="M840" s="11"/>
      <c r="N840" s="11"/>
      <c r="O840" s="11"/>
      <c r="P840" s="11"/>
      <c r="Q840" s="74"/>
    </row>
    <row r="841">
      <c r="A841" s="82"/>
      <c r="B841" s="82"/>
      <c r="C841" s="83"/>
      <c r="D841" s="82"/>
      <c r="E841" s="83"/>
      <c r="F841" s="74"/>
      <c r="G841" s="74"/>
      <c r="H841" s="74"/>
      <c r="I841" s="11"/>
      <c r="J841" s="11"/>
      <c r="K841" s="11"/>
      <c r="L841" s="11"/>
      <c r="M841" s="11"/>
      <c r="N841" s="11"/>
      <c r="O841" s="11"/>
      <c r="P841" s="11"/>
      <c r="Q841" s="74"/>
    </row>
    <row r="842">
      <c r="A842" s="82"/>
      <c r="B842" s="82"/>
      <c r="C842" s="83"/>
      <c r="D842" s="82"/>
      <c r="E842" s="83"/>
      <c r="F842" s="74"/>
      <c r="G842" s="74"/>
      <c r="H842" s="74"/>
      <c r="I842" s="11"/>
      <c r="J842" s="11"/>
      <c r="K842" s="11"/>
      <c r="L842" s="11"/>
      <c r="M842" s="11"/>
      <c r="N842" s="11"/>
      <c r="O842" s="11"/>
      <c r="P842" s="11"/>
      <c r="Q842" s="74"/>
    </row>
    <row r="843">
      <c r="A843" s="82"/>
      <c r="B843" s="82"/>
      <c r="C843" s="83"/>
      <c r="D843" s="82"/>
      <c r="E843" s="83"/>
      <c r="F843" s="74"/>
      <c r="G843" s="74"/>
      <c r="H843" s="74"/>
      <c r="I843" s="11"/>
      <c r="J843" s="11"/>
      <c r="K843" s="11"/>
      <c r="L843" s="11"/>
      <c r="M843" s="11"/>
      <c r="N843" s="11"/>
      <c r="O843" s="11"/>
      <c r="P843" s="11"/>
      <c r="Q843" s="74"/>
    </row>
    <row r="844">
      <c r="A844" s="82"/>
      <c r="B844" s="82"/>
      <c r="C844" s="83"/>
      <c r="D844" s="82"/>
      <c r="E844" s="83"/>
      <c r="F844" s="74"/>
      <c r="G844" s="74"/>
      <c r="H844" s="74"/>
      <c r="I844" s="11"/>
      <c r="J844" s="11"/>
      <c r="K844" s="11"/>
      <c r="L844" s="11"/>
      <c r="M844" s="11"/>
      <c r="N844" s="11"/>
      <c r="O844" s="11"/>
      <c r="P844" s="11"/>
      <c r="Q844" s="74"/>
    </row>
    <row r="845">
      <c r="A845" s="82"/>
      <c r="B845" s="82"/>
      <c r="C845" s="83"/>
      <c r="D845" s="82"/>
      <c r="E845" s="83"/>
      <c r="F845" s="74"/>
      <c r="G845" s="74"/>
      <c r="H845" s="74"/>
      <c r="I845" s="11"/>
      <c r="J845" s="11"/>
      <c r="K845" s="11"/>
      <c r="L845" s="11"/>
      <c r="M845" s="11"/>
      <c r="N845" s="11"/>
      <c r="O845" s="11"/>
      <c r="P845" s="11"/>
      <c r="Q845" s="74"/>
    </row>
    <row r="846">
      <c r="A846" s="82"/>
      <c r="B846" s="82"/>
      <c r="C846" s="83"/>
      <c r="D846" s="82"/>
      <c r="E846" s="83"/>
      <c r="F846" s="74"/>
      <c r="G846" s="74"/>
      <c r="H846" s="74"/>
      <c r="I846" s="11"/>
      <c r="J846" s="11"/>
      <c r="K846" s="11"/>
      <c r="L846" s="11"/>
      <c r="M846" s="11"/>
      <c r="N846" s="11"/>
      <c r="O846" s="11"/>
      <c r="P846" s="11"/>
      <c r="Q846" s="74"/>
    </row>
    <row r="847">
      <c r="A847" s="82"/>
      <c r="B847" s="82"/>
      <c r="C847" s="83"/>
      <c r="D847" s="82"/>
      <c r="E847" s="83"/>
      <c r="F847" s="74"/>
      <c r="G847" s="74"/>
      <c r="H847" s="74"/>
      <c r="I847" s="11"/>
      <c r="J847" s="11"/>
      <c r="K847" s="11"/>
      <c r="L847" s="11"/>
      <c r="M847" s="11"/>
      <c r="N847" s="11"/>
      <c r="O847" s="11"/>
      <c r="P847" s="11"/>
      <c r="Q847" s="74"/>
    </row>
    <row r="848">
      <c r="A848" s="82"/>
      <c r="B848" s="82"/>
      <c r="C848" s="83"/>
      <c r="D848" s="82"/>
      <c r="E848" s="83"/>
      <c r="F848" s="74"/>
      <c r="G848" s="74"/>
      <c r="H848" s="74"/>
      <c r="I848" s="11"/>
      <c r="J848" s="11"/>
      <c r="K848" s="11"/>
      <c r="L848" s="11"/>
      <c r="M848" s="11"/>
      <c r="N848" s="11"/>
      <c r="O848" s="11"/>
      <c r="P848" s="11"/>
      <c r="Q848" s="74"/>
    </row>
    <row r="849">
      <c r="A849" s="82"/>
      <c r="B849" s="82"/>
      <c r="C849" s="83"/>
      <c r="D849" s="82"/>
      <c r="E849" s="83"/>
      <c r="F849" s="74"/>
      <c r="G849" s="74"/>
      <c r="H849" s="74"/>
      <c r="I849" s="11"/>
      <c r="J849" s="11"/>
      <c r="K849" s="11"/>
      <c r="L849" s="11"/>
      <c r="M849" s="11"/>
      <c r="N849" s="11"/>
      <c r="O849" s="11"/>
      <c r="P849" s="11"/>
      <c r="Q849" s="74"/>
    </row>
    <row r="850">
      <c r="A850" s="82"/>
      <c r="B850" s="82"/>
      <c r="C850" s="83"/>
      <c r="D850" s="82"/>
      <c r="E850" s="83"/>
      <c r="F850" s="74"/>
      <c r="G850" s="74"/>
      <c r="H850" s="74"/>
      <c r="I850" s="11"/>
      <c r="J850" s="11"/>
      <c r="K850" s="11"/>
      <c r="L850" s="11"/>
      <c r="M850" s="11"/>
      <c r="N850" s="11"/>
      <c r="O850" s="11"/>
      <c r="P850" s="11"/>
      <c r="Q850" s="74"/>
    </row>
    <row r="851">
      <c r="A851" s="82"/>
      <c r="B851" s="82"/>
      <c r="C851" s="83"/>
      <c r="D851" s="82"/>
      <c r="E851" s="83"/>
      <c r="F851" s="74"/>
      <c r="G851" s="74"/>
      <c r="H851" s="74"/>
      <c r="I851" s="11"/>
      <c r="J851" s="11"/>
      <c r="K851" s="11"/>
      <c r="L851" s="11"/>
      <c r="M851" s="11"/>
      <c r="N851" s="11"/>
      <c r="O851" s="11"/>
      <c r="P851" s="11"/>
      <c r="Q851" s="74"/>
    </row>
    <row r="852">
      <c r="A852" s="82"/>
      <c r="B852" s="82"/>
      <c r="C852" s="83"/>
      <c r="D852" s="82"/>
      <c r="E852" s="83"/>
      <c r="F852" s="74"/>
      <c r="G852" s="74"/>
      <c r="H852" s="74"/>
      <c r="I852" s="11"/>
      <c r="J852" s="11"/>
      <c r="K852" s="11"/>
      <c r="L852" s="11"/>
      <c r="M852" s="11"/>
      <c r="N852" s="11"/>
      <c r="O852" s="11"/>
      <c r="P852" s="11"/>
      <c r="Q852" s="74"/>
    </row>
    <row r="853">
      <c r="A853" s="82"/>
      <c r="B853" s="82"/>
      <c r="C853" s="83"/>
      <c r="D853" s="82"/>
      <c r="E853" s="83"/>
      <c r="F853" s="74"/>
      <c r="G853" s="74"/>
      <c r="H853" s="74"/>
      <c r="I853" s="11"/>
      <c r="J853" s="11"/>
      <c r="K853" s="11"/>
      <c r="L853" s="11"/>
      <c r="M853" s="11"/>
      <c r="N853" s="11"/>
      <c r="O853" s="11"/>
      <c r="P853" s="11"/>
      <c r="Q853" s="74"/>
    </row>
    <row r="854">
      <c r="A854" s="82"/>
      <c r="B854" s="82"/>
      <c r="C854" s="83"/>
      <c r="D854" s="82"/>
      <c r="E854" s="83"/>
      <c r="F854" s="74"/>
      <c r="G854" s="74"/>
      <c r="H854" s="74"/>
      <c r="I854" s="11"/>
      <c r="J854" s="11"/>
      <c r="K854" s="11"/>
      <c r="L854" s="11"/>
      <c r="M854" s="11"/>
      <c r="N854" s="11"/>
      <c r="O854" s="11"/>
      <c r="P854" s="11"/>
      <c r="Q854" s="74"/>
    </row>
    <row r="855">
      <c r="A855" s="82"/>
      <c r="B855" s="82"/>
      <c r="C855" s="83"/>
      <c r="D855" s="82"/>
      <c r="E855" s="83"/>
      <c r="F855" s="74"/>
      <c r="G855" s="74"/>
      <c r="H855" s="74"/>
      <c r="I855" s="11"/>
      <c r="J855" s="11"/>
      <c r="K855" s="11"/>
      <c r="L855" s="11"/>
      <c r="M855" s="11"/>
      <c r="N855" s="11"/>
      <c r="O855" s="11"/>
      <c r="P855" s="11"/>
      <c r="Q855" s="74"/>
    </row>
    <row r="856">
      <c r="A856" s="82"/>
      <c r="B856" s="82"/>
      <c r="C856" s="83"/>
      <c r="D856" s="82"/>
      <c r="E856" s="83"/>
      <c r="F856" s="74"/>
      <c r="G856" s="74"/>
      <c r="H856" s="74"/>
      <c r="I856" s="11"/>
      <c r="J856" s="11"/>
      <c r="K856" s="11"/>
      <c r="L856" s="11"/>
      <c r="M856" s="11"/>
      <c r="N856" s="11"/>
      <c r="O856" s="11"/>
      <c r="P856" s="11"/>
      <c r="Q856" s="74"/>
    </row>
    <row r="857">
      <c r="A857" s="82"/>
      <c r="B857" s="82"/>
      <c r="C857" s="83"/>
      <c r="D857" s="82"/>
      <c r="E857" s="83"/>
      <c r="F857" s="74"/>
      <c r="G857" s="74"/>
      <c r="H857" s="74"/>
      <c r="I857" s="11"/>
      <c r="J857" s="11"/>
      <c r="K857" s="11"/>
      <c r="L857" s="11"/>
      <c r="M857" s="11"/>
      <c r="N857" s="11"/>
      <c r="O857" s="11"/>
      <c r="P857" s="11"/>
      <c r="Q857" s="74"/>
    </row>
    <row r="858">
      <c r="A858" s="82"/>
      <c r="B858" s="82"/>
      <c r="C858" s="83"/>
      <c r="D858" s="82"/>
      <c r="E858" s="83"/>
      <c r="F858" s="74"/>
      <c r="G858" s="74"/>
      <c r="H858" s="74"/>
      <c r="I858" s="11"/>
      <c r="J858" s="11"/>
      <c r="K858" s="11"/>
      <c r="L858" s="11"/>
      <c r="M858" s="11"/>
      <c r="N858" s="11"/>
      <c r="O858" s="11"/>
      <c r="P858" s="11"/>
      <c r="Q858" s="74"/>
    </row>
    <row r="859">
      <c r="A859" s="82"/>
      <c r="B859" s="82"/>
      <c r="C859" s="83"/>
      <c r="D859" s="82"/>
      <c r="E859" s="83"/>
      <c r="F859" s="74"/>
      <c r="G859" s="74"/>
      <c r="H859" s="74"/>
      <c r="I859" s="11"/>
      <c r="J859" s="11"/>
      <c r="K859" s="11"/>
      <c r="L859" s="11"/>
      <c r="M859" s="11"/>
      <c r="N859" s="11"/>
      <c r="O859" s="11"/>
      <c r="P859" s="11"/>
      <c r="Q859" s="74"/>
    </row>
    <row r="860">
      <c r="A860" s="82"/>
      <c r="B860" s="82"/>
      <c r="C860" s="83"/>
      <c r="D860" s="82"/>
      <c r="E860" s="83"/>
      <c r="F860" s="74"/>
      <c r="G860" s="74"/>
      <c r="H860" s="74"/>
      <c r="I860" s="11"/>
      <c r="J860" s="11"/>
      <c r="K860" s="11"/>
      <c r="L860" s="11"/>
      <c r="M860" s="11"/>
      <c r="N860" s="11"/>
      <c r="O860" s="11"/>
      <c r="P860" s="11"/>
      <c r="Q860" s="74"/>
    </row>
    <row r="861">
      <c r="A861" s="82"/>
      <c r="B861" s="82"/>
      <c r="C861" s="83"/>
      <c r="D861" s="82"/>
      <c r="E861" s="83"/>
      <c r="F861" s="74"/>
      <c r="G861" s="74"/>
      <c r="H861" s="74"/>
      <c r="I861" s="11"/>
      <c r="J861" s="11"/>
      <c r="K861" s="11"/>
      <c r="L861" s="11"/>
      <c r="M861" s="11"/>
      <c r="N861" s="11"/>
      <c r="O861" s="11"/>
      <c r="P861" s="11"/>
      <c r="Q861" s="74"/>
    </row>
    <row r="862">
      <c r="A862" s="82"/>
      <c r="B862" s="82"/>
      <c r="C862" s="83"/>
      <c r="D862" s="82"/>
      <c r="E862" s="83"/>
      <c r="F862" s="74"/>
      <c r="G862" s="74"/>
      <c r="H862" s="74"/>
      <c r="I862" s="11"/>
      <c r="J862" s="11"/>
      <c r="K862" s="11"/>
      <c r="L862" s="11"/>
      <c r="M862" s="11"/>
      <c r="N862" s="11"/>
      <c r="O862" s="11"/>
      <c r="P862" s="11"/>
      <c r="Q862" s="74"/>
    </row>
    <row r="863">
      <c r="A863" s="82"/>
      <c r="B863" s="82"/>
      <c r="C863" s="83"/>
      <c r="D863" s="82"/>
      <c r="E863" s="83"/>
      <c r="F863" s="74"/>
      <c r="G863" s="74"/>
      <c r="H863" s="74"/>
      <c r="I863" s="11"/>
      <c r="J863" s="11"/>
      <c r="K863" s="11"/>
      <c r="L863" s="11"/>
      <c r="M863" s="11"/>
      <c r="N863" s="11"/>
      <c r="O863" s="11"/>
      <c r="P863" s="11"/>
      <c r="Q863" s="74"/>
    </row>
    <row r="864">
      <c r="A864" s="82"/>
      <c r="B864" s="82"/>
      <c r="C864" s="83"/>
      <c r="D864" s="82"/>
      <c r="E864" s="83"/>
      <c r="F864" s="74"/>
      <c r="G864" s="74"/>
      <c r="H864" s="74"/>
      <c r="I864" s="11"/>
      <c r="J864" s="11"/>
      <c r="K864" s="11"/>
      <c r="L864" s="11"/>
      <c r="M864" s="11"/>
      <c r="N864" s="11"/>
      <c r="O864" s="11"/>
      <c r="P864" s="11"/>
      <c r="Q864" s="74"/>
    </row>
    <row r="865">
      <c r="A865" s="82"/>
      <c r="B865" s="82"/>
      <c r="C865" s="83"/>
      <c r="D865" s="82"/>
      <c r="E865" s="83"/>
      <c r="F865" s="74"/>
      <c r="G865" s="74"/>
      <c r="H865" s="74"/>
      <c r="I865" s="11"/>
      <c r="J865" s="11"/>
      <c r="K865" s="11"/>
      <c r="L865" s="11"/>
      <c r="M865" s="11"/>
      <c r="N865" s="11"/>
      <c r="O865" s="11"/>
      <c r="P865" s="11"/>
      <c r="Q865" s="74"/>
    </row>
    <row r="866">
      <c r="A866" s="82"/>
      <c r="B866" s="82"/>
      <c r="C866" s="83"/>
      <c r="D866" s="82"/>
      <c r="E866" s="83"/>
      <c r="F866" s="74"/>
      <c r="G866" s="74"/>
      <c r="H866" s="74"/>
      <c r="I866" s="11"/>
      <c r="J866" s="11"/>
      <c r="K866" s="11"/>
      <c r="L866" s="11"/>
      <c r="M866" s="11"/>
      <c r="N866" s="11"/>
      <c r="O866" s="11"/>
      <c r="P866" s="11"/>
      <c r="Q866" s="74"/>
    </row>
    <row r="867">
      <c r="A867" s="82"/>
      <c r="B867" s="82"/>
      <c r="C867" s="83"/>
      <c r="D867" s="82"/>
      <c r="E867" s="83"/>
      <c r="F867" s="74"/>
      <c r="G867" s="74"/>
      <c r="H867" s="74"/>
      <c r="I867" s="11"/>
      <c r="J867" s="11"/>
      <c r="K867" s="11"/>
      <c r="L867" s="11"/>
      <c r="M867" s="11"/>
      <c r="N867" s="11"/>
      <c r="O867" s="11"/>
      <c r="P867" s="11"/>
      <c r="Q867" s="74"/>
    </row>
    <row r="868">
      <c r="A868" s="82"/>
      <c r="B868" s="82"/>
      <c r="C868" s="83"/>
      <c r="D868" s="82"/>
      <c r="E868" s="83"/>
      <c r="F868" s="74"/>
      <c r="G868" s="74"/>
      <c r="H868" s="74"/>
      <c r="I868" s="11"/>
      <c r="J868" s="11"/>
      <c r="K868" s="11"/>
      <c r="L868" s="11"/>
      <c r="M868" s="11"/>
      <c r="N868" s="11"/>
      <c r="O868" s="11"/>
      <c r="P868" s="11"/>
      <c r="Q868" s="74"/>
    </row>
    <row r="869">
      <c r="A869" s="82"/>
      <c r="B869" s="82"/>
      <c r="C869" s="83"/>
      <c r="D869" s="82"/>
      <c r="E869" s="83"/>
      <c r="F869" s="74"/>
      <c r="G869" s="74"/>
      <c r="H869" s="74"/>
      <c r="I869" s="11"/>
      <c r="J869" s="11"/>
      <c r="K869" s="11"/>
      <c r="L869" s="11"/>
      <c r="M869" s="11"/>
      <c r="N869" s="11"/>
      <c r="O869" s="11"/>
      <c r="P869" s="11"/>
      <c r="Q869" s="74"/>
    </row>
    <row r="870">
      <c r="A870" s="82"/>
      <c r="B870" s="82"/>
      <c r="C870" s="83"/>
      <c r="D870" s="82"/>
      <c r="E870" s="83"/>
      <c r="F870" s="74"/>
      <c r="G870" s="74"/>
      <c r="H870" s="74"/>
      <c r="I870" s="11"/>
      <c r="J870" s="11"/>
      <c r="K870" s="11"/>
      <c r="L870" s="11"/>
      <c r="M870" s="11"/>
      <c r="N870" s="11"/>
      <c r="O870" s="11"/>
      <c r="P870" s="11"/>
      <c r="Q870" s="74"/>
    </row>
    <row r="871">
      <c r="A871" s="82"/>
      <c r="B871" s="82"/>
      <c r="C871" s="83"/>
      <c r="D871" s="82"/>
      <c r="E871" s="83"/>
      <c r="F871" s="74"/>
      <c r="G871" s="74"/>
      <c r="H871" s="74"/>
      <c r="I871" s="11"/>
      <c r="J871" s="11"/>
      <c r="K871" s="11"/>
      <c r="L871" s="11"/>
      <c r="M871" s="11"/>
      <c r="N871" s="11"/>
      <c r="O871" s="11"/>
      <c r="P871" s="11"/>
      <c r="Q871" s="74"/>
    </row>
    <row r="872">
      <c r="A872" s="82"/>
      <c r="B872" s="82"/>
      <c r="C872" s="83"/>
      <c r="D872" s="82"/>
      <c r="E872" s="83"/>
      <c r="F872" s="74"/>
      <c r="G872" s="74"/>
      <c r="H872" s="74"/>
      <c r="I872" s="11"/>
      <c r="J872" s="11"/>
      <c r="K872" s="11"/>
      <c r="L872" s="11"/>
      <c r="M872" s="11"/>
      <c r="N872" s="11"/>
      <c r="O872" s="11"/>
      <c r="P872" s="11"/>
      <c r="Q872" s="74"/>
    </row>
    <row r="873">
      <c r="A873" s="82"/>
      <c r="B873" s="82"/>
      <c r="C873" s="83"/>
      <c r="D873" s="82"/>
      <c r="E873" s="83"/>
      <c r="F873" s="74"/>
      <c r="G873" s="74"/>
      <c r="H873" s="74"/>
      <c r="I873" s="11"/>
      <c r="J873" s="11"/>
      <c r="K873" s="11"/>
      <c r="L873" s="11"/>
      <c r="M873" s="11"/>
      <c r="N873" s="11"/>
      <c r="O873" s="11"/>
      <c r="P873" s="11"/>
      <c r="Q873" s="74"/>
    </row>
    <row r="874">
      <c r="A874" s="82"/>
      <c r="B874" s="82"/>
      <c r="C874" s="83"/>
      <c r="D874" s="82"/>
      <c r="E874" s="83"/>
      <c r="F874" s="74"/>
      <c r="G874" s="74"/>
      <c r="H874" s="74"/>
      <c r="I874" s="11"/>
      <c r="J874" s="11"/>
      <c r="K874" s="11"/>
      <c r="L874" s="11"/>
      <c r="M874" s="11"/>
      <c r="N874" s="11"/>
      <c r="O874" s="11"/>
      <c r="P874" s="11"/>
      <c r="Q874" s="74"/>
    </row>
    <row r="875">
      <c r="A875" s="82"/>
      <c r="B875" s="82"/>
      <c r="C875" s="83"/>
      <c r="D875" s="82"/>
      <c r="E875" s="83"/>
      <c r="F875" s="74"/>
      <c r="G875" s="74"/>
      <c r="H875" s="74"/>
      <c r="I875" s="11"/>
      <c r="J875" s="11"/>
      <c r="K875" s="11"/>
      <c r="L875" s="11"/>
      <c r="M875" s="11"/>
      <c r="N875" s="11"/>
      <c r="O875" s="11"/>
      <c r="P875" s="11"/>
      <c r="Q875" s="74"/>
    </row>
    <row r="876">
      <c r="A876" s="82"/>
      <c r="B876" s="82"/>
      <c r="C876" s="83"/>
      <c r="D876" s="82"/>
      <c r="E876" s="83"/>
      <c r="F876" s="74"/>
      <c r="G876" s="74"/>
      <c r="H876" s="74"/>
      <c r="I876" s="11"/>
      <c r="J876" s="11"/>
      <c r="K876" s="11"/>
      <c r="L876" s="11"/>
      <c r="M876" s="11"/>
      <c r="N876" s="11"/>
      <c r="O876" s="11"/>
      <c r="P876" s="11"/>
      <c r="Q876" s="74"/>
    </row>
    <row r="877">
      <c r="A877" s="82"/>
      <c r="B877" s="82"/>
      <c r="C877" s="83"/>
      <c r="D877" s="82"/>
      <c r="E877" s="83"/>
      <c r="F877" s="74"/>
      <c r="G877" s="74"/>
      <c r="H877" s="74"/>
      <c r="I877" s="11"/>
      <c r="J877" s="11"/>
      <c r="K877" s="11"/>
      <c r="L877" s="11"/>
      <c r="M877" s="11"/>
      <c r="N877" s="11"/>
      <c r="O877" s="11"/>
      <c r="P877" s="11"/>
      <c r="Q877" s="74"/>
    </row>
    <row r="878">
      <c r="A878" s="82"/>
      <c r="B878" s="82"/>
      <c r="C878" s="83"/>
      <c r="D878" s="82"/>
      <c r="E878" s="83"/>
      <c r="F878" s="74"/>
      <c r="G878" s="74"/>
      <c r="H878" s="74"/>
      <c r="I878" s="11"/>
      <c r="J878" s="11"/>
      <c r="K878" s="11"/>
      <c r="L878" s="11"/>
      <c r="M878" s="11"/>
      <c r="N878" s="11"/>
      <c r="O878" s="11"/>
      <c r="P878" s="11"/>
      <c r="Q878" s="74"/>
    </row>
    <row r="879">
      <c r="A879" s="82"/>
      <c r="B879" s="82"/>
      <c r="C879" s="83"/>
      <c r="D879" s="82"/>
      <c r="E879" s="83"/>
      <c r="F879" s="74"/>
      <c r="G879" s="74"/>
      <c r="H879" s="74"/>
      <c r="I879" s="11"/>
      <c r="J879" s="11"/>
      <c r="K879" s="11"/>
      <c r="L879" s="11"/>
      <c r="M879" s="11"/>
      <c r="N879" s="11"/>
      <c r="O879" s="11"/>
      <c r="P879" s="11"/>
      <c r="Q879" s="74"/>
    </row>
    <row r="880">
      <c r="A880" s="82"/>
      <c r="B880" s="82"/>
      <c r="C880" s="83"/>
      <c r="D880" s="82"/>
      <c r="E880" s="83"/>
      <c r="F880" s="74"/>
      <c r="G880" s="74"/>
      <c r="H880" s="74"/>
      <c r="I880" s="11"/>
      <c r="J880" s="11"/>
      <c r="K880" s="11"/>
      <c r="L880" s="11"/>
      <c r="M880" s="11"/>
      <c r="N880" s="11"/>
      <c r="O880" s="11"/>
      <c r="P880" s="11"/>
      <c r="Q880" s="74"/>
    </row>
    <row r="881">
      <c r="A881" s="82"/>
      <c r="B881" s="82"/>
      <c r="C881" s="83"/>
      <c r="D881" s="82"/>
      <c r="E881" s="83"/>
      <c r="F881" s="74"/>
      <c r="G881" s="74"/>
      <c r="H881" s="74"/>
      <c r="I881" s="11"/>
      <c r="J881" s="11"/>
      <c r="K881" s="11"/>
      <c r="L881" s="11"/>
      <c r="M881" s="11"/>
      <c r="N881" s="11"/>
      <c r="O881" s="11"/>
      <c r="P881" s="11"/>
      <c r="Q881" s="74"/>
    </row>
    <row r="882">
      <c r="A882" s="82"/>
      <c r="B882" s="82"/>
      <c r="C882" s="83"/>
      <c r="D882" s="82"/>
      <c r="E882" s="83"/>
      <c r="F882" s="74"/>
      <c r="G882" s="74"/>
      <c r="H882" s="74"/>
      <c r="I882" s="11"/>
      <c r="J882" s="11"/>
      <c r="K882" s="11"/>
      <c r="L882" s="11"/>
      <c r="M882" s="11"/>
      <c r="N882" s="11"/>
      <c r="O882" s="11"/>
      <c r="P882" s="11"/>
      <c r="Q882" s="74"/>
    </row>
    <row r="883">
      <c r="A883" s="82"/>
      <c r="B883" s="82"/>
      <c r="C883" s="83"/>
      <c r="D883" s="82"/>
      <c r="E883" s="83"/>
      <c r="F883" s="74"/>
      <c r="G883" s="74"/>
      <c r="H883" s="74"/>
      <c r="I883" s="11"/>
      <c r="J883" s="11"/>
      <c r="K883" s="11"/>
      <c r="L883" s="11"/>
      <c r="M883" s="11"/>
      <c r="N883" s="11"/>
      <c r="O883" s="11"/>
      <c r="P883" s="11"/>
      <c r="Q883" s="74"/>
    </row>
    <row r="884">
      <c r="A884" s="82"/>
      <c r="B884" s="82"/>
      <c r="C884" s="83"/>
      <c r="D884" s="82"/>
      <c r="E884" s="83"/>
      <c r="F884" s="74"/>
      <c r="G884" s="74"/>
      <c r="H884" s="74"/>
      <c r="I884" s="11"/>
      <c r="J884" s="11"/>
      <c r="K884" s="11"/>
      <c r="L884" s="11"/>
      <c r="M884" s="11"/>
      <c r="N884" s="11"/>
      <c r="O884" s="11"/>
      <c r="P884" s="11"/>
      <c r="Q884" s="74"/>
    </row>
    <row r="885">
      <c r="A885" s="82"/>
      <c r="B885" s="82"/>
      <c r="C885" s="83"/>
      <c r="D885" s="82"/>
      <c r="E885" s="83"/>
      <c r="F885" s="74"/>
      <c r="G885" s="74"/>
      <c r="H885" s="74"/>
      <c r="I885" s="11"/>
      <c r="J885" s="11"/>
      <c r="K885" s="11"/>
      <c r="L885" s="11"/>
      <c r="M885" s="11"/>
      <c r="N885" s="11"/>
      <c r="O885" s="11"/>
      <c r="P885" s="11"/>
      <c r="Q885" s="74"/>
    </row>
    <row r="886">
      <c r="A886" s="82"/>
      <c r="B886" s="82"/>
      <c r="C886" s="83"/>
      <c r="D886" s="82"/>
      <c r="E886" s="83"/>
      <c r="F886" s="74"/>
      <c r="G886" s="74"/>
      <c r="H886" s="74"/>
      <c r="I886" s="11"/>
      <c r="J886" s="11"/>
      <c r="K886" s="11"/>
      <c r="L886" s="11"/>
      <c r="M886" s="11"/>
      <c r="N886" s="11"/>
      <c r="O886" s="11"/>
      <c r="P886" s="11"/>
      <c r="Q886" s="74"/>
    </row>
    <row r="887">
      <c r="A887" s="82"/>
      <c r="B887" s="82"/>
      <c r="C887" s="83"/>
      <c r="D887" s="82"/>
      <c r="E887" s="83"/>
      <c r="F887" s="74"/>
      <c r="G887" s="74"/>
      <c r="H887" s="74"/>
      <c r="I887" s="11"/>
      <c r="J887" s="11"/>
      <c r="K887" s="11"/>
      <c r="L887" s="11"/>
      <c r="M887" s="11"/>
      <c r="N887" s="11"/>
      <c r="O887" s="11"/>
      <c r="P887" s="11"/>
      <c r="Q887" s="74"/>
    </row>
    <row r="888">
      <c r="A888" s="82"/>
      <c r="B888" s="82"/>
      <c r="C888" s="83"/>
      <c r="D888" s="82"/>
      <c r="E888" s="83"/>
      <c r="F888" s="74"/>
      <c r="G888" s="74"/>
      <c r="H888" s="74"/>
      <c r="I888" s="11"/>
      <c r="J888" s="11"/>
      <c r="K888" s="11"/>
      <c r="L888" s="11"/>
      <c r="M888" s="11"/>
      <c r="N888" s="11"/>
      <c r="O888" s="11"/>
      <c r="P888" s="11"/>
      <c r="Q888" s="74"/>
    </row>
    <row r="889">
      <c r="A889" s="82"/>
      <c r="B889" s="82"/>
      <c r="C889" s="83"/>
      <c r="D889" s="82"/>
      <c r="E889" s="83"/>
      <c r="F889" s="74"/>
      <c r="G889" s="74"/>
      <c r="H889" s="74"/>
      <c r="I889" s="11"/>
      <c r="J889" s="11"/>
      <c r="K889" s="11"/>
      <c r="L889" s="11"/>
      <c r="M889" s="11"/>
      <c r="N889" s="11"/>
      <c r="O889" s="11"/>
      <c r="P889" s="11"/>
      <c r="Q889" s="74"/>
    </row>
    <row r="890">
      <c r="A890" s="82"/>
      <c r="B890" s="82"/>
      <c r="C890" s="83"/>
      <c r="D890" s="82"/>
      <c r="E890" s="83"/>
      <c r="F890" s="74"/>
      <c r="G890" s="74"/>
      <c r="H890" s="74"/>
      <c r="I890" s="11"/>
      <c r="J890" s="11"/>
      <c r="K890" s="11"/>
      <c r="L890" s="11"/>
      <c r="M890" s="11"/>
      <c r="N890" s="11"/>
      <c r="O890" s="11"/>
      <c r="P890" s="11"/>
      <c r="Q890" s="74"/>
    </row>
    <row r="891">
      <c r="A891" s="82"/>
      <c r="B891" s="82"/>
      <c r="C891" s="83"/>
      <c r="D891" s="82"/>
      <c r="E891" s="83"/>
      <c r="F891" s="74"/>
      <c r="G891" s="74"/>
      <c r="H891" s="74"/>
      <c r="I891" s="11"/>
      <c r="J891" s="11"/>
      <c r="K891" s="11"/>
      <c r="L891" s="11"/>
      <c r="M891" s="11"/>
      <c r="N891" s="11"/>
      <c r="O891" s="11"/>
      <c r="P891" s="11"/>
      <c r="Q891" s="74"/>
    </row>
    <row r="892">
      <c r="A892" s="82"/>
      <c r="B892" s="82"/>
      <c r="C892" s="83"/>
      <c r="D892" s="82"/>
      <c r="E892" s="83"/>
      <c r="F892" s="74"/>
      <c r="G892" s="74"/>
      <c r="H892" s="74"/>
      <c r="I892" s="11"/>
      <c r="J892" s="11"/>
      <c r="K892" s="11"/>
      <c r="L892" s="11"/>
      <c r="M892" s="11"/>
      <c r="N892" s="11"/>
      <c r="O892" s="11"/>
      <c r="P892" s="11"/>
      <c r="Q892" s="74"/>
    </row>
    <row r="893">
      <c r="A893" s="82"/>
      <c r="B893" s="82"/>
      <c r="C893" s="83"/>
      <c r="D893" s="82"/>
      <c r="E893" s="83"/>
      <c r="F893" s="74"/>
      <c r="G893" s="74"/>
      <c r="H893" s="74"/>
      <c r="I893" s="11"/>
      <c r="J893" s="11"/>
      <c r="K893" s="11"/>
      <c r="L893" s="11"/>
      <c r="M893" s="11"/>
      <c r="N893" s="11"/>
      <c r="O893" s="11"/>
      <c r="P893" s="11"/>
      <c r="Q893" s="74"/>
    </row>
    <row r="894">
      <c r="A894" s="82"/>
      <c r="B894" s="82"/>
      <c r="C894" s="83"/>
      <c r="D894" s="82"/>
      <c r="E894" s="83"/>
      <c r="F894" s="74"/>
      <c r="G894" s="74"/>
      <c r="H894" s="74"/>
      <c r="I894" s="11"/>
      <c r="J894" s="11"/>
      <c r="K894" s="11"/>
      <c r="L894" s="11"/>
      <c r="M894" s="11"/>
      <c r="N894" s="11"/>
      <c r="O894" s="11"/>
      <c r="P894" s="11"/>
      <c r="Q894" s="74"/>
    </row>
    <row r="895">
      <c r="A895" s="82"/>
      <c r="B895" s="82"/>
      <c r="C895" s="83"/>
      <c r="D895" s="82"/>
      <c r="E895" s="83"/>
      <c r="F895" s="74"/>
      <c r="G895" s="74"/>
      <c r="H895" s="74"/>
      <c r="I895" s="11"/>
      <c r="J895" s="11"/>
      <c r="K895" s="11"/>
      <c r="L895" s="11"/>
      <c r="M895" s="11"/>
      <c r="N895" s="11"/>
      <c r="O895" s="11"/>
      <c r="P895" s="11"/>
      <c r="Q895" s="74"/>
    </row>
    <row r="896">
      <c r="A896" s="82"/>
      <c r="B896" s="82"/>
      <c r="C896" s="83"/>
      <c r="D896" s="82"/>
      <c r="E896" s="83"/>
      <c r="F896" s="74"/>
      <c r="G896" s="74"/>
      <c r="H896" s="74"/>
      <c r="I896" s="11"/>
      <c r="J896" s="11"/>
      <c r="K896" s="11"/>
      <c r="L896" s="11"/>
      <c r="M896" s="11"/>
      <c r="N896" s="11"/>
      <c r="O896" s="11"/>
      <c r="P896" s="11"/>
      <c r="Q896" s="74"/>
    </row>
    <row r="897">
      <c r="A897" s="82"/>
      <c r="B897" s="82"/>
      <c r="C897" s="83"/>
      <c r="D897" s="82"/>
      <c r="E897" s="83"/>
      <c r="F897" s="74"/>
      <c r="G897" s="74"/>
      <c r="H897" s="74"/>
      <c r="I897" s="11"/>
      <c r="J897" s="11"/>
      <c r="K897" s="11"/>
      <c r="L897" s="11"/>
      <c r="M897" s="11"/>
      <c r="N897" s="11"/>
      <c r="O897" s="11"/>
      <c r="P897" s="11"/>
      <c r="Q897" s="74"/>
    </row>
    <row r="898">
      <c r="A898" s="82"/>
      <c r="B898" s="82"/>
      <c r="C898" s="83"/>
      <c r="D898" s="82"/>
      <c r="E898" s="83"/>
      <c r="F898" s="74"/>
      <c r="G898" s="74"/>
      <c r="H898" s="74"/>
      <c r="I898" s="11"/>
      <c r="J898" s="11"/>
      <c r="K898" s="11"/>
      <c r="L898" s="11"/>
      <c r="M898" s="11"/>
      <c r="N898" s="11"/>
      <c r="O898" s="11"/>
      <c r="P898" s="11"/>
      <c r="Q898" s="74"/>
    </row>
    <row r="899">
      <c r="A899" s="82"/>
      <c r="B899" s="82"/>
      <c r="C899" s="83"/>
      <c r="D899" s="82"/>
      <c r="E899" s="83"/>
      <c r="F899" s="74"/>
      <c r="G899" s="74"/>
      <c r="H899" s="74"/>
      <c r="I899" s="11"/>
      <c r="J899" s="11"/>
      <c r="K899" s="11"/>
      <c r="L899" s="11"/>
      <c r="M899" s="11"/>
      <c r="N899" s="11"/>
      <c r="O899" s="11"/>
      <c r="P899" s="11"/>
      <c r="Q899" s="74"/>
    </row>
    <row r="900">
      <c r="A900" s="82"/>
      <c r="B900" s="82"/>
      <c r="C900" s="83"/>
      <c r="D900" s="82"/>
      <c r="E900" s="83"/>
      <c r="F900" s="74"/>
      <c r="G900" s="74"/>
      <c r="H900" s="74"/>
      <c r="I900" s="11"/>
      <c r="J900" s="11"/>
      <c r="K900" s="11"/>
      <c r="L900" s="11"/>
      <c r="M900" s="11"/>
      <c r="N900" s="11"/>
      <c r="O900" s="11"/>
      <c r="P900" s="11"/>
      <c r="Q900" s="74"/>
    </row>
    <row r="901">
      <c r="A901" s="82"/>
      <c r="B901" s="82"/>
      <c r="C901" s="83"/>
      <c r="D901" s="82"/>
      <c r="E901" s="83"/>
      <c r="F901" s="74"/>
      <c r="G901" s="74"/>
      <c r="H901" s="74"/>
      <c r="I901" s="11"/>
      <c r="J901" s="11"/>
      <c r="K901" s="11"/>
      <c r="L901" s="11"/>
      <c r="M901" s="11"/>
      <c r="N901" s="11"/>
      <c r="O901" s="11"/>
      <c r="P901" s="11"/>
      <c r="Q901" s="74"/>
    </row>
    <row r="902">
      <c r="A902" s="82"/>
      <c r="B902" s="82"/>
      <c r="C902" s="83"/>
      <c r="D902" s="82"/>
      <c r="E902" s="83"/>
      <c r="F902" s="74"/>
      <c r="G902" s="74"/>
      <c r="H902" s="74"/>
      <c r="I902" s="11"/>
      <c r="J902" s="11"/>
      <c r="K902" s="11"/>
      <c r="L902" s="11"/>
      <c r="M902" s="11"/>
      <c r="N902" s="11"/>
      <c r="O902" s="11"/>
      <c r="P902" s="11"/>
      <c r="Q902" s="74"/>
    </row>
    <row r="903">
      <c r="A903" s="82"/>
      <c r="B903" s="82"/>
      <c r="C903" s="83"/>
      <c r="D903" s="82"/>
      <c r="E903" s="83"/>
      <c r="F903" s="74"/>
      <c r="G903" s="74"/>
      <c r="H903" s="74"/>
      <c r="I903" s="11"/>
      <c r="J903" s="11"/>
      <c r="K903" s="11"/>
      <c r="L903" s="11"/>
      <c r="M903" s="11"/>
      <c r="N903" s="11"/>
      <c r="O903" s="11"/>
      <c r="P903" s="11"/>
      <c r="Q903" s="74"/>
    </row>
    <row r="904">
      <c r="A904" s="82"/>
      <c r="B904" s="82"/>
      <c r="C904" s="83"/>
      <c r="D904" s="82"/>
      <c r="E904" s="83"/>
      <c r="F904" s="74"/>
      <c r="G904" s="74"/>
      <c r="H904" s="74"/>
      <c r="I904" s="11"/>
      <c r="J904" s="11"/>
      <c r="K904" s="11"/>
      <c r="L904" s="11"/>
      <c r="M904" s="11"/>
      <c r="N904" s="11"/>
      <c r="O904" s="11"/>
      <c r="P904" s="11"/>
      <c r="Q904" s="74"/>
    </row>
    <row r="905">
      <c r="A905" s="82"/>
      <c r="B905" s="82"/>
      <c r="C905" s="83"/>
      <c r="D905" s="82"/>
      <c r="E905" s="83"/>
      <c r="F905" s="74"/>
      <c r="G905" s="74"/>
      <c r="H905" s="74"/>
      <c r="I905" s="11"/>
      <c r="J905" s="11"/>
      <c r="K905" s="11"/>
      <c r="L905" s="11"/>
      <c r="M905" s="11"/>
      <c r="N905" s="11"/>
      <c r="O905" s="11"/>
      <c r="P905" s="11"/>
      <c r="Q905" s="74"/>
    </row>
    <row r="906">
      <c r="A906" s="82"/>
      <c r="B906" s="82"/>
      <c r="C906" s="83"/>
      <c r="D906" s="82"/>
      <c r="E906" s="83"/>
      <c r="F906" s="74"/>
      <c r="G906" s="74"/>
      <c r="H906" s="74"/>
      <c r="I906" s="11"/>
      <c r="J906" s="11"/>
      <c r="K906" s="11"/>
      <c r="L906" s="11"/>
      <c r="M906" s="11"/>
      <c r="N906" s="11"/>
      <c r="O906" s="11"/>
      <c r="P906" s="11"/>
      <c r="Q906" s="74"/>
    </row>
    <row r="907">
      <c r="A907" s="82"/>
      <c r="B907" s="82"/>
      <c r="C907" s="83"/>
      <c r="D907" s="82"/>
      <c r="E907" s="83"/>
      <c r="F907" s="74"/>
      <c r="G907" s="74"/>
      <c r="H907" s="74"/>
      <c r="I907" s="11"/>
      <c r="J907" s="11"/>
      <c r="K907" s="11"/>
      <c r="L907" s="11"/>
      <c r="M907" s="11"/>
      <c r="N907" s="11"/>
      <c r="O907" s="11"/>
      <c r="P907" s="11"/>
      <c r="Q907" s="74"/>
    </row>
    <row r="908">
      <c r="A908" s="82"/>
      <c r="B908" s="82"/>
      <c r="C908" s="83"/>
      <c r="D908" s="82"/>
      <c r="E908" s="83"/>
      <c r="F908" s="74"/>
      <c r="G908" s="74"/>
      <c r="H908" s="74"/>
      <c r="I908" s="11"/>
      <c r="J908" s="11"/>
      <c r="K908" s="11"/>
      <c r="L908" s="11"/>
      <c r="M908" s="11"/>
      <c r="N908" s="11"/>
      <c r="O908" s="11"/>
      <c r="P908" s="11"/>
      <c r="Q908" s="74"/>
    </row>
    <row r="909">
      <c r="A909" s="82"/>
      <c r="B909" s="82"/>
      <c r="C909" s="83"/>
      <c r="D909" s="82"/>
      <c r="E909" s="83"/>
      <c r="F909" s="74"/>
      <c r="G909" s="74"/>
      <c r="H909" s="74"/>
      <c r="I909" s="11"/>
      <c r="J909" s="11"/>
      <c r="K909" s="11"/>
      <c r="L909" s="11"/>
      <c r="M909" s="11"/>
      <c r="N909" s="11"/>
      <c r="O909" s="11"/>
      <c r="P909" s="11"/>
      <c r="Q909" s="74"/>
    </row>
    <row r="910">
      <c r="A910" s="82"/>
      <c r="B910" s="82"/>
      <c r="C910" s="83"/>
      <c r="D910" s="82"/>
      <c r="E910" s="83"/>
      <c r="F910" s="74"/>
      <c r="G910" s="74"/>
      <c r="H910" s="74"/>
      <c r="I910" s="11"/>
      <c r="J910" s="11"/>
      <c r="K910" s="11"/>
      <c r="L910" s="11"/>
      <c r="M910" s="11"/>
      <c r="N910" s="11"/>
      <c r="O910" s="11"/>
      <c r="P910" s="11"/>
      <c r="Q910" s="74"/>
    </row>
    <row r="911">
      <c r="A911" s="82"/>
      <c r="B911" s="82"/>
      <c r="C911" s="83"/>
      <c r="D911" s="82"/>
      <c r="E911" s="83"/>
      <c r="F911" s="74"/>
      <c r="G911" s="74"/>
      <c r="H911" s="74"/>
      <c r="I911" s="11"/>
      <c r="J911" s="11"/>
      <c r="K911" s="11"/>
      <c r="L911" s="11"/>
      <c r="M911" s="11"/>
      <c r="N911" s="11"/>
      <c r="O911" s="11"/>
      <c r="P911" s="11"/>
      <c r="Q911" s="74"/>
    </row>
    <row r="912">
      <c r="A912" s="82"/>
      <c r="B912" s="82"/>
      <c r="C912" s="83"/>
      <c r="D912" s="82"/>
      <c r="E912" s="83"/>
      <c r="F912" s="74"/>
      <c r="G912" s="74"/>
      <c r="H912" s="74"/>
      <c r="I912" s="11"/>
      <c r="J912" s="11"/>
      <c r="K912" s="11"/>
      <c r="L912" s="11"/>
      <c r="M912" s="11"/>
      <c r="N912" s="11"/>
      <c r="O912" s="11"/>
      <c r="P912" s="11"/>
      <c r="Q912" s="74"/>
    </row>
    <row r="913">
      <c r="A913" s="82"/>
      <c r="B913" s="82"/>
      <c r="C913" s="83"/>
      <c r="D913" s="82"/>
      <c r="E913" s="83"/>
      <c r="F913" s="74"/>
      <c r="G913" s="74"/>
      <c r="H913" s="74"/>
      <c r="I913" s="11"/>
      <c r="J913" s="11"/>
      <c r="K913" s="11"/>
      <c r="L913" s="11"/>
      <c r="M913" s="11"/>
      <c r="N913" s="11"/>
      <c r="O913" s="11"/>
      <c r="P913" s="11"/>
      <c r="Q913" s="74"/>
    </row>
    <row r="914">
      <c r="A914" s="82"/>
      <c r="B914" s="82"/>
      <c r="C914" s="83"/>
      <c r="D914" s="82"/>
      <c r="E914" s="83"/>
      <c r="F914" s="74"/>
      <c r="G914" s="74"/>
      <c r="H914" s="74"/>
      <c r="I914" s="11"/>
      <c r="J914" s="11"/>
      <c r="K914" s="11"/>
      <c r="L914" s="11"/>
      <c r="M914" s="11"/>
      <c r="N914" s="11"/>
      <c r="O914" s="11"/>
      <c r="P914" s="11"/>
      <c r="Q914" s="74"/>
    </row>
    <row r="915">
      <c r="A915" s="82"/>
      <c r="B915" s="82"/>
      <c r="C915" s="83"/>
      <c r="D915" s="82"/>
      <c r="E915" s="83"/>
      <c r="F915" s="74"/>
      <c r="G915" s="74"/>
      <c r="H915" s="74"/>
      <c r="I915" s="11"/>
      <c r="J915" s="11"/>
      <c r="K915" s="11"/>
      <c r="L915" s="11"/>
      <c r="M915" s="11"/>
      <c r="N915" s="11"/>
      <c r="O915" s="11"/>
      <c r="P915" s="11"/>
      <c r="Q915" s="74"/>
    </row>
    <row r="916">
      <c r="A916" s="82"/>
      <c r="B916" s="82"/>
      <c r="C916" s="83"/>
      <c r="D916" s="82"/>
      <c r="E916" s="83"/>
      <c r="F916" s="74"/>
      <c r="G916" s="74"/>
      <c r="H916" s="74"/>
      <c r="I916" s="11"/>
      <c r="J916" s="11"/>
      <c r="K916" s="11"/>
      <c r="L916" s="11"/>
      <c r="M916" s="11"/>
      <c r="N916" s="11"/>
      <c r="O916" s="11"/>
      <c r="P916" s="11"/>
      <c r="Q916" s="74"/>
    </row>
    <row r="917">
      <c r="A917" s="82"/>
      <c r="B917" s="82"/>
      <c r="C917" s="83"/>
      <c r="D917" s="82"/>
      <c r="E917" s="83"/>
      <c r="F917" s="74"/>
      <c r="G917" s="74"/>
      <c r="H917" s="74"/>
      <c r="I917" s="11"/>
      <c r="J917" s="11"/>
      <c r="K917" s="11"/>
      <c r="L917" s="11"/>
      <c r="M917" s="11"/>
      <c r="N917" s="11"/>
      <c r="O917" s="11"/>
      <c r="P917" s="11"/>
      <c r="Q917" s="74"/>
    </row>
    <row r="918">
      <c r="A918" s="82"/>
      <c r="B918" s="82"/>
      <c r="C918" s="83"/>
      <c r="D918" s="82"/>
      <c r="E918" s="83"/>
      <c r="F918" s="74"/>
      <c r="G918" s="74"/>
      <c r="H918" s="74"/>
      <c r="I918" s="11"/>
      <c r="J918" s="11"/>
      <c r="K918" s="11"/>
      <c r="L918" s="11"/>
      <c r="M918" s="11"/>
      <c r="N918" s="11"/>
      <c r="O918" s="11"/>
      <c r="P918" s="11"/>
      <c r="Q918" s="74"/>
    </row>
    <row r="919">
      <c r="A919" s="82"/>
      <c r="B919" s="82"/>
      <c r="C919" s="83"/>
      <c r="D919" s="82"/>
      <c r="E919" s="83"/>
      <c r="F919" s="74"/>
      <c r="G919" s="74"/>
      <c r="H919" s="74"/>
      <c r="I919" s="11"/>
      <c r="J919" s="11"/>
      <c r="K919" s="11"/>
      <c r="L919" s="11"/>
      <c r="M919" s="11"/>
      <c r="N919" s="11"/>
      <c r="O919" s="11"/>
      <c r="P919" s="11"/>
      <c r="Q919" s="74"/>
    </row>
    <row r="920">
      <c r="A920" s="82"/>
      <c r="B920" s="82"/>
      <c r="C920" s="83"/>
      <c r="D920" s="82"/>
      <c r="E920" s="83"/>
      <c r="F920" s="74"/>
      <c r="G920" s="74"/>
      <c r="H920" s="74"/>
      <c r="I920" s="11"/>
      <c r="J920" s="11"/>
      <c r="K920" s="11"/>
      <c r="L920" s="11"/>
      <c r="M920" s="11"/>
      <c r="N920" s="11"/>
      <c r="O920" s="11"/>
      <c r="P920" s="11"/>
      <c r="Q920" s="74"/>
    </row>
    <row r="921">
      <c r="A921" s="82"/>
      <c r="B921" s="82"/>
      <c r="C921" s="83"/>
      <c r="D921" s="82"/>
      <c r="E921" s="83"/>
      <c r="F921" s="74"/>
      <c r="G921" s="74"/>
      <c r="H921" s="74"/>
      <c r="I921" s="11"/>
      <c r="J921" s="11"/>
      <c r="K921" s="11"/>
      <c r="L921" s="11"/>
      <c r="M921" s="11"/>
      <c r="N921" s="11"/>
      <c r="O921" s="11"/>
      <c r="P921" s="11"/>
      <c r="Q921" s="74"/>
    </row>
    <row r="922">
      <c r="A922" s="82"/>
      <c r="B922" s="82"/>
      <c r="C922" s="83"/>
      <c r="D922" s="82"/>
      <c r="E922" s="83"/>
      <c r="F922" s="74"/>
      <c r="G922" s="74"/>
      <c r="H922" s="74"/>
      <c r="I922" s="11"/>
      <c r="J922" s="11"/>
      <c r="K922" s="11"/>
      <c r="L922" s="11"/>
      <c r="M922" s="11"/>
      <c r="N922" s="11"/>
      <c r="O922" s="11"/>
      <c r="P922" s="11"/>
      <c r="Q922" s="74"/>
    </row>
    <row r="923">
      <c r="A923" s="82"/>
      <c r="B923" s="82"/>
      <c r="C923" s="83"/>
      <c r="D923" s="82"/>
      <c r="E923" s="83"/>
      <c r="F923" s="74"/>
      <c r="G923" s="74"/>
      <c r="H923" s="74"/>
      <c r="I923" s="11"/>
      <c r="J923" s="11"/>
      <c r="K923" s="11"/>
      <c r="L923" s="11"/>
      <c r="M923" s="11"/>
      <c r="N923" s="11"/>
      <c r="O923" s="11"/>
      <c r="P923" s="11"/>
      <c r="Q923" s="74"/>
    </row>
    <row r="924">
      <c r="A924" s="82"/>
      <c r="B924" s="82"/>
      <c r="C924" s="83"/>
      <c r="D924" s="82"/>
      <c r="E924" s="83"/>
      <c r="F924" s="74"/>
      <c r="G924" s="74"/>
      <c r="H924" s="74"/>
      <c r="I924" s="11"/>
      <c r="J924" s="11"/>
      <c r="K924" s="11"/>
      <c r="L924" s="11"/>
      <c r="M924" s="11"/>
      <c r="N924" s="11"/>
      <c r="O924" s="11"/>
      <c r="P924" s="11"/>
      <c r="Q924" s="74"/>
    </row>
    <row r="925">
      <c r="A925" s="82"/>
      <c r="B925" s="82"/>
      <c r="C925" s="83"/>
      <c r="D925" s="82"/>
      <c r="E925" s="83"/>
      <c r="F925" s="74"/>
      <c r="G925" s="74"/>
      <c r="H925" s="74"/>
      <c r="I925" s="11"/>
      <c r="J925" s="11"/>
      <c r="K925" s="11"/>
      <c r="L925" s="11"/>
      <c r="M925" s="11"/>
      <c r="N925" s="11"/>
      <c r="O925" s="11"/>
      <c r="P925" s="11"/>
      <c r="Q925" s="74"/>
    </row>
    <row r="926">
      <c r="A926" s="82"/>
      <c r="B926" s="82"/>
      <c r="C926" s="83"/>
      <c r="D926" s="82"/>
      <c r="E926" s="83"/>
      <c r="F926" s="74"/>
      <c r="G926" s="74"/>
      <c r="H926" s="74"/>
      <c r="I926" s="11"/>
      <c r="J926" s="11"/>
      <c r="K926" s="11"/>
      <c r="L926" s="11"/>
      <c r="M926" s="11"/>
      <c r="N926" s="11"/>
      <c r="O926" s="11"/>
      <c r="P926" s="11"/>
      <c r="Q926" s="74"/>
    </row>
    <row r="927">
      <c r="A927" s="82"/>
      <c r="B927" s="82"/>
      <c r="C927" s="83"/>
      <c r="D927" s="82"/>
      <c r="E927" s="83"/>
      <c r="F927" s="74"/>
      <c r="G927" s="74"/>
      <c r="H927" s="74"/>
      <c r="I927" s="11"/>
      <c r="J927" s="11"/>
      <c r="K927" s="11"/>
      <c r="L927" s="11"/>
      <c r="M927" s="11"/>
      <c r="N927" s="11"/>
      <c r="O927" s="11"/>
      <c r="P927" s="11"/>
      <c r="Q927" s="74"/>
    </row>
    <row r="928">
      <c r="A928" s="82"/>
      <c r="B928" s="82"/>
      <c r="C928" s="83"/>
      <c r="D928" s="82"/>
      <c r="E928" s="83"/>
      <c r="F928" s="74"/>
      <c r="G928" s="74"/>
      <c r="H928" s="74"/>
      <c r="I928" s="11"/>
      <c r="J928" s="11"/>
      <c r="K928" s="11"/>
      <c r="L928" s="11"/>
      <c r="M928" s="11"/>
      <c r="N928" s="11"/>
      <c r="O928" s="11"/>
      <c r="P928" s="11"/>
      <c r="Q928" s="74"/>
    </row>
    <row r="929">
      <c r="A929" s="82"/>
      <c r="B929" s="82"/>
      <c r="C929" s="83"/>
      <c r="D929" s="82"/>
      <c r="E929" s="83"/>
      <c r="F929" s="74"/>
      <c r="G929" s="74"/>
      <c r="H929" s="74"/>
      <c r="I929" s="11"/>
      <c r="J929" s="11"/>
      <c r="K929" s="11"/>
      <c r="L929" s="11"/>
      <c r="M929" s="11"/>
      <c r="N929" s="11"/>
      <c r="O929" s="11"/>
      <c r="P929" s="11"/>
      <c r="Q929" s="74"/>
    </row>
    <row r="930">
      <c r="A930" s="82"/>
      <c r="B930" s="82"/>
      <c r="C930" s="83"/>
      <c r="D930" s="82"/>
      <c r="E930" s="83"/>
      <c r="F930" s="74"/>
      <c r="G930" s="74"/>
      <c r="H930" s="74"/>
      <c r="I930" s="11"/>
      <c r="J930" s="11"/>
      <c r="K930" s="11"/>
      <c r="L930" s="11"/>
      <c r="M930" s="11"/>
      <c r="N930" s="11"/>
      <c r="O930" s="11"/>
      <c r="P930" s="11"/>
      <c r="Q930" s="74"/>
    </row>
    <row r="931">
      <c r="A931" s="82"/>
      <c r="B931" s="82"/>
      <c r="C931" s="83"/>
      <c r="D931" s="82"/>
      <c r="E931" s="83"/>
      <c r="F931" s="74"/>
      <c r="G931" s="74"/>
      <c r="H931" s="74"/>
      <c r="I931" s="11"/>
      <c r="J931" s="11"/>
      <c r="K931" s="11"/>
      <c r="L931" s="11"/>
      <c r="M931" s="11"/>
      <c r="N931" s="11"/>
      <c r="O931" s="11"/>
      <c r="P931" s="11"/>
      <c r="Q931" s="74"/>
    </row>
    <row r="932">
      <c r="A932" s="82"/>
      <c r="B932" s="82"/>
      <c r="C932" s="83"/>
      <c r="D932" s="82"/>
      <c r="E932" s="83"/>
      <c r="F932" s="74"/>
      <c r="G932" s="74"/>
      <c r="H932" s="74"/>
      <c r="I932" s="11"/>
      <c r="J932" s="11"/>
      <c r="K932" s="11"/>
      <c r="L932" s="11"/>
      <c r="M932" s="11"/>
      <c r="N932" s="11"/>
      <c r="O932" s="11"/>
      <c r="P932" s="11"/>
      <c r="Q932" s="74"/>
    </row>
    <row r="933">
      <c r="A933" s="82"/>
      <c r="B933" s="82"/>
      <c r="C933" s="83"/>
      <c r="D933" s="82"/>
      <c r="E933" s="83"/>
      <c r="F933" s="74"/>
      <c r="G933" s="74"/>
      <c r="H933" s="74"/>
      <c r="I933" s="11"/>
      <c r="J933" s="11"/>
      <c r="K933" s="11"/>
      <c r="L933" s="11"/>
      <c r="M933" s="11"/>
      <c r="N933" s="11"/>
      <c r="O933" s="11"/>
      <c r="P933" s="11"/>
      <c r="Q933" s="74"/>
    </row>
    <row r="934">
      <c r="A934" s="82"/>
      <c r="B934" s="82"/>
      <c r="C934" s="83"/>
      <c r="D934" s="82"/>
      <c r="E934" s="83"/>
      <c r="F934" s="74"/>
      <c r="G934" s="74"/>
      <c r="H934" s="74"/>
      <c r="I934" s="11"/>
      <c r="J934" s="11"/>
      <c r="K934" s="11"/>
      <c r="L934" s="11"/>
      <c r="M934" s="11"/>
      <c r="N934" s="11"/>
      <c r="O934" s="11"/>
      <c r="P934" s="11"/>
      <c r="Q934" s="74"/>
    </row>
    <row r="935">
      <c r="A935" s="82"/>
      <c r="B935" s="82"/>
      <c r="C935" s="83"/>
      <c r="D935" s="82"/>
      <c r="E935" s="83"/>
      <c r="F935" s="74"/>
      <c r="G935" s="74"/>
      <c r="H935" s="74"/>
      <c r="I935" s="11"/>
      <c r="J935" s="11"/>
      <c r="K935" s="11"/>
      <c r="L935" s="11"/>
      <c r="M935" s="11"/>
      <c r="N935" s="11"/>
      <c r="O935" s="11"/>
      <c r="P935" s="11"/>
      <c r="Q935" s="74"/>
    </row>
    <row r="936">
      <c r="A936" s="82"/>
      <c r="B936" s="82"/>
      <c r="C936" s="83"/>
      <c r="D936" s="82"/>
      <c r="E936" s="83"/>
      <c r="F936" s="74"/>
      <c r="G936" s="74"/>
      <c r="H936" s="74"/>
      <c r="I936" s="11"/>
      <c r="J936" s="11"/>
      <c r="K936" s="11"/>
      <c r="L936" s="11"/>
      <c r="M936" s="11"/>
      <c r="N936" s="11"/>
      <c r="O936" s="11"/>
      <c r="P936" s="11"/>
      <c r="Q936" s="74"/>
    </row>
    <row r="937">
      <c r="A937" s="82"/>
      <c r="B937" s="82"/>
      <c r="C937" s="83"/>
      <c r="D937" s="82"/>
      <c r="E937" s="83"/>
      <c r="F937" s="74"/>
      <c r="G937" s="74"/>
      <c r="H937" s="74"/>
      <c r="I937" s="11"/>
      <c r="J937" s="11"/>
      <c r="K937" s="11"/>
      <c r="L937" s="11"/>
      <c r="M937" s="11"/>
      <c r="N937" s="11"/>
      <c r="O937" s="11"/>
      <c r="P937" s="11"/>
      <c r="Q937" s="74"/>
    </row>
    <row r="938">
      <c r="A938" s="82"/>
      <c r="B938" s="82"/>
      <c r="C938" s="83"/>
      <c r="D938" s="82"/>
      <c r="E938" s="83"/>
      <c r="F938" s="74"/>
      <c r="G938" s="74"/>
      <c r="H938" s="74"/>
      <c r="I938" s="11"/>
      <c r="J938" s="11"/>
      <c r="K938" s="11"/>
      <c r="L938" s="11"/>
      <c r="M938" s="11"/>
      <c r="N938" s="11"/>
      <c r="O938" s="11"/>
      <c r="P938" s="11"/>
      <c r="Q938" s="74"/>
    </row>
    <row r="939">
      <c r="A939" s="82"/>
      <c r="B939" s="82"/>
      <c r="C939" s="83"/>
      <c r="D939" s="82"/>
      <c r="E939" s="83"/>
      <c r="F939" s="74"/>
      <c r="G939" s="74"/>
      <c r="H939" s="74"/>
      <c r="I939" s="11"/>
      <c r="J939" s="11"/>
      <c r="K939" s="11"/>
      <c r="L939" s="11"/>
      <c r="M939" s="11"/>
      <c r="N939" s="11"/>
      <c r="O939" s="11"/>
      <c r="P939" s="11"/>
      <c r="Q939" s="74"/>
    </row>
    <row r="940">
      <c r="A940" s="82"/>
      <c r="B940" s="82"/>
      <c r="C940" s="83"/>
      <c r="D940" s="82"/>
      <c r="E940" s="83"/>
      <c r="F940" s="74"/>
      <c r="G940" s="74"/>
      <c r="H940" s="74"/>
      <c r="I940" s="11"/>
      <c r="J940" s="11"/>
      <c r="K940" s="11"/>
      <c r="L940" s="11"/>
      <c r="M940" s="11"/>
      <c r="N940" s="11"/>
      <c r="O940" s="11"/>
      <c r="P940" s="11"/>
      <c r="Q940" s="74"/>
    </row>
    <row r="941">
      <c r="A941" s="82"/>
      <c r="B941" s="82"/>
      <c r="C941" s="83"/>
      <c r="D941" s="82"/>
      <c r="E941" s="83"/>
      <c r="F941" s="74"/>
      <c r="G941" s="74"/>
      <c r="H941" s="74"/>
      <c r="I941" s="11"/>
      <c r="J941" s="11"/>
      <c r="K941" s="11"/>
      <c r="L941" s="11"/>
      <c r="M941" s="11"/>
      <c r="N941" s="11"/>
      <c r="O941" s="11"/>
      <c r="P941" s="11"/>
      <c r="Q941" s="74"/>
    </row>
    <row r="942">
      <c r="A942" s="82"/>
      <c r="B942" s="82"/>
      <c r="C942" s="83"/>
      <c r="D942" s="82"/>
      <c r="E942" s="83"/>
      <c r="F942" s="74"/>
      <c r="G942" s="74"/>
      <c r="H942" s="74"/>
      <c r="I942" s="11"/>
      <c r="J942" s="11"/>
      <c r="K942" s="11"/>
      <c r="L942" s="11"/>
      <c r="M942" s="11"/>
      <c r="N942" s="11"/>
      <c r="O942" s="11"/>
      <c r="P942" s="11"/>
      <c r="Q942" s="74"/>
    </row>
    <row r="943">
      <c r="A943" s="82"/>
      <c r="B943" s="82"/>
      <c r="C943" s="83"/>
      <c r="D943" s="82"/>
      <c r="E943" s="83"/>
      <c r="F943" s="74"/>
      <c r="G943" s="74"/>
      <c r="H943" s="74"/>
      <c r="I943" s="11"/>
      <c r="J943" s="11"/>
      <c r="K943" s="11"/>
      <c r="L943" s="11"/>
      <c r="M943" s="11"/>
      <c r="N943" s="11"/>
      <c r="O943" s="11"/>
      <c r="P943" s="11"/>
      <c r="Q943" s="74"/>
    </row>
    <row r="944">
      <c r="A944" s="82"/>
      <c r="B944" s="82"/>
      <c r="C944" s="83"/>
      <c r="D944" s="82"/>
      <c r="E944" s="83"/>
      <c r="F944" s="74"/>
      <c r="G944" s="74"/>
      <c r="H944" s="74"/>
      <c r="I944" s="11"/>
      <c r="J944" s="11"/>
      <c r="K944" s="11"/>
      <c r="L944" s="11"/>
      <c r="M944" s="11"/>
      <c r="N944" s="11"/>
      <c r="O944" s="11"/>
      <c r="P944" s="11"/>
      <c r="Q944" s="74"/>
    </row>
    <row r="945">
      <c r="A945" s="82"/>
      <c r="B945" s="82"/>
      <c r="C945" s="83"/>
      <c r="D945" s="82"/>
      <c r="E945" s="83"/>
      <c r="F945" s="74"/>
      <c r="G945" s="74"/>
      <c r="H945" s="74"/>
      <c r="I945" s="11"/>
      <c r="J945" s="11"/>
      <c r="K945" s="11"/>
      <c r="L945" s="11"/>
      <c r="M945" s="11"/>
      <c r="N945" s="11"/>
      <c r="O945" s="11"/>
      <c r="P945" s="11"/>
      <c r="Q945" s="74"/>
    </row>
    <row r="946">
      <c r="A946" s="82"/>
      <c r="B946" s="82"/>
      <c r="C946" s="83"/>
      <c r="D946" s="82"/>
      <c r="E946" s="83"/>
      <c r="F946" s="74"/>
      <c r="G946" s="74"/>
      <c r="H946" s="74"/>
      <c r="I946" s="11"/>
      <c r="J946" s="11"/>
      <c r="K946" s="11"/>
      <c r="L946" s="11"/>
      <c r="M946" s="11"/>
      <c r="N946" s="11"/>
      <c r="O946" s="11"/>
      <c r="P946" s="11"/>
      <c r="Q946" s="74"/>
    </row>
    <row r="947">
      <c r="A947" s="82"/>
      <c r="B947" s="82"/>
      <c r="C947" s="83"/>
      <c r="D947" s="82"/>
      <c r="E947" s="83"/>
      <c r="F947" s="74"/>
      <c r="G947" s="74"/>
      <c r="H947" s="74"/>
      <c r="I947" s="11"/>
      <c r="J947" s="11"/>
      <c r="K947" s="11"/>
      <c r="L947" s="11"/>
      <c r="M947" s="11"/>
      <c r="N947" s="11"/>
      <c r="O947" s="11"/>
      <c r="P947" s="11"/>
      <c r="Q947" s="74"/>
    </row>
    <row r="948">
      <c r="A948" s="82"/>
      <c r="B948" s="82"/>
      <c r="C948" s="83"/>
      <c r="D948" s="82"/>
      <c r="E948" s="83"/>
      <c r="F948" s="74"/>
      <c r="G948" s="74"/>
      <c r="H948" s="74"/>
      <c r="I948" s="11"/>
      <c r="J948" s="11"/>
      <c r="K948" s="11"/>
      <c r="L948" s="11"/>
      <c r="M948" s="11"/>
      <c r="N948" s="11"/>
      <c r="O948" s="11"/>
      <c r="P948" s="11"/>
      <c r="Q948" s="74"/>
    </row>
    <row r="949">
      <c r="A949" s="82"/>
      <c r="B949" s="82"/>
      <c r="C949" s="83"/>
      <c r="D949" s="82"/>
      <c r="E949" s="83"/>
      <c r="F949" s="74"/>
      <c r="G949" s="74"/>
      <c r="H949" s="74"/>
      <c r="I949" s="11"/>
      <c r="J949" s="11"/>
      <c r="K949" s="11"/>
      <c r="L949" s="11"/>
      <c r="M949" s="11"/>
      <c r="N949" s="11"/>
      <c r="O949" s="11"/>
      <c r="P949" s="11"/>
      <c r="Q949" s="74"/>
    </row>
    <row r="950">
      <c r="A950" s="82"/>
      <c r="B950" s="82"/>
      <c r="C950" s="83"/>
      <c r="D950" s="82"/>
      <c r="E950" s="83"/>
      <c r="F950" s="74"/>
      <c r="G950" s="74"/>
      <c r="H950" s="74"/>
      <c r="I950" s="11"/>
      <c r="J950" s="11"/>
      <c r="K950" s="11"/>
      <c r="L950" s="11"/>
      <c r="M950" s="11"/>
      <c r="N950" s="11"/>
      <c r="O950" s="11"/>
      <c r="P950" s="11"/>
      <c r="Q950" s="74"/>
    </row>
    <row r="951">
      <c r="A951" s="82"/>
      <c r="B951" s="82"/>
      <c r="C951" s="83"/>
      <c r="D951" s="82"/>
      <c r="E951" s="83"/>
      <c r="F951" s="74"/>
      <c r="G951" s="74"/>
      <c r="H951" s="74"/>
      <c r="I951" s="11"/>
      <c r="J951" s="11"/>
      <c r="K951" s="11"/>
      <c r="L951" s="11"/>
      <c r="M951" s="11"/>
      <c r="N951" s="11"/>
      <c r="O951" s="11"/>
      <c r="P951" s="11"/>
      <c r="Q951" s="74"/>
    </row>
    <row r="952">
      <c r="A952" s="82"/>
      <c r="B952" s="82"/>
      <c r="C952" s="83"/>
      <c r="D952" s="82"/>
      <c r="E952" s="83"/>
      <c r="F952" s="74"/>
      <c r="G952" s="74"/>
      <c r="H952" s="74"/>
      <c r="I952" s="11"/>
      <c r="J952" s="11"/>
      <c r="K952" s="11"/>
      <c r="L952" s="11"/>
      <c r="M952" s="11"/>
      <c r="N952" s="11"/>
      <c r="O952" s="11"/>
      <c r="P952" s="11"/>
      <c r="Q952" s="74"/>
    </row>
    <row r="953">
      <c r="A953" s="82"/>
      <c r="B953" s="82"/>
      <c r="C953" s="83"/>
      <c r="D953" s="82"/>
      <c r="E953" s="83"/>
      <c r="F953" s="74"/>
      <c r="G953" s="74"/>
      <c r="H953" s="74"/>
      <c r="I953" s="11"/>
      <c r="J953" s="11"/>
      <c r="K953" s="11"/>
      <c r="L953" s="11"/>
      <c r="M953" s="11"/>
      <c r="N953" s="11"/>
      <c r="O953" s="11"/>
      <c r="P953" s="11"/>
      <c r="Q953" s="74"/>
    </row>
    <row r="954">
      <c r="A954" s="82"/>
      <c r="B954" s="82"/>
      <c r="C954" s="83"/>
      <c r="D954" s="82"/>
      <c r="E954" s="83"/>
      <c r="F954" s="74"/>
      <c r="G954" s="74"/>
      <c r="H954" s="74"/>
      <c r="I954" s="11"/>
      <c r="J954" s="11"/>
      <c r="K954" s="11"/>
      <c r="L954" s="11"/>
      <c r="M954" s="11"/>
      <c r="N954" s="11"/>
      <c r="O954" s="11"/>
      <c r="P954" s="11"/>
      <c r="Q954" s="74"/>
    </row>
    <row r="955">
      <c r="A955" s="82"/>
      <c r="B955" s="82"/>
      <c r="C955" s="83"/>
      <c r="D955" s="82"/>
      <c r="E955" s="83"/>
      <c r="F955" s="74"/>
      <c r="G955" s="74"/>
      <c r="H955" s="74"/>
      <c r="I955" s="11"/>
      <c r="J955" s="11"/>
      <c r="K955" s="11"/>
      <c r="L955" s="11"/>
      <c r="M955" s="11"/>
      <c r="N955" s="11"/>
      <c r="O955" s="11"/>
      <c r="P955" s="11"/>
      <c r="Q955" s="74"/>
    </row>
    <row r="956">
      <c r="A956" s="82"/>
      <c r="B956" s="82"/>
      <c r="C956" s="83"/>
      <c r="D956" s="82"/>
      <c r="E956" s="83"/>
      <c r="F956" s="74"/>
      <c r="G956" s="74"/>
      <c r="H956" s="74"/>
      <c r="I956" s="11"/>
      <c r="J956" s="11"/>
      <c r="K956" s="11"/>
      <c r="L956" s="11"/>
      <c r="M956" s="11"/>
      <c r="N956" s="11"/>
      <c r="O956" s="11"/>
      <c r="P956" s="11"/>
      <c r="Q956" s="74"/>
    </row>
    <row r="957">
      <c r="A957" s="82"/>
      <c r="B957" s="82"/>
      <c r="C957" s="83"/>
      <c r="D957" s="82"/>
      <c r="E957" s="83"/>
      <c r="F957" s="74"/>
      <c r="G957" s="74"/>
      <c r="H957" s="74"/>
      <c r="I957" s="11"/>
      <c r="J957" s="11"/>
      <c r="K957" s="11"/>
      <c r="L957" s="11"/>
      <c r="M957" s="11"/>
      <c r="N957" s="11"/>
      <c r="O957" s="11"/>
      <c r="P957" s="11"/>
      <c r="Q957" s="74"/>
    </row>
    <row r="958">
      <c r="A958" s="82"/>
      <c r="B958" s="82"/>
      <c r="C958" s="83"/>
      <c r="D958" s="82"/>
      <c r="E958" s="83"/>
      <c r="F958" s="74"/>
      <c r="G958" s="74"/>
      <c r="H958" s="74"/>
      <c r="I958" s="11"/>
      <c r="J958" s="11"/>
      <c r="K958" s="11"/>
      <c r="L958" s="11"/>
      <c r="M958" s="11"/>
      <c r="N958" s="11"/>
      <c r="O958" s="11"/>
      <c r="P958" s="11"/>
      <c r="Q958" s="74"/>
    </row>
    <row r="959">
      <c r="A959" s="82"/>
      <c r="B959" s="82"/>
      <c r="C959" s="83"/>
      <c r="D959" s="82"/>
      <c r="E959" s="83"/>
      <c r="F959" s="74"/>
      <c r="G959" s="74"/>
      <c r="H959" s="74"/>
      <c r="I959" s="11"/>
      <c r="J959" s="11"/>
      <c r="K959" s="11"/>
      <c r="L959" s="11"/>
      <c r="M959" s="11"/>
      <c r="N959" s="11"/>
      <c r="O959" s="11"/>
      <c r="P959" s="11"/>
      <c r="Q959" s="74"/>
    </row>
    <row r="960">
      <c r="A960" s="82"/>
      <c r="B960" s="82"/>
      <c r="C960" s="83"/>
      <c r="D960" s="82"/>
      <c r="E960" s="83"/>
      <c r="F960" s="74"/>
      <c r="G960" s="74"/>
      <c r="H960" s="74"/>
      <c r="I960" s="11"/>
      <c r="J960" s="11"/>
      <c r="K960" s="11"/>
      <c r="L960" s="11"/>
      <c r="M960" s="11"/>
      <c r="N960" s="11"/>
      <c r="O960" s="11"/>
      <c r="P960" s="11"/>
      <c r="Q960" s="74"/>
    </row>
    <row r="961">
      <c r="A961" s="82"/>
      <c r="B961" s="82"/>
      <c r="C961" s="83"/>
      <c r="D961" s="82"/>
      <c r="E961" s="83"/>
      <c r="F961" s="74"/>
      <c r="G961" s="74"/>
      <c r="H961" s="74"/>
      <c r="I961" s="11"/>
      <c r="J961" s="11"/>
      <c r="K961" s="11"/>
      <c r="L961" s="11"/>
      <c r="M961" s="11"/>
      <c r="N961" s="11"/>
      <c r="O961" s="11"/>
      <c r="P961" s="11"/>
      <c r="Q961" s="74"/>
    </row>
    <row r="962">
      <c r="A962" s="82"/>
      <c r="B962" s="82"/>
      <c r="C962" s="83"/>
      <c r="D962" s="82"/>
      <c r="E962" s="83"/>
      <c r="F962" s="74"/>
      <c r="G962" s="74"/>
      <c r="H962" s="74"/>
      <c r="I962" s="11"/>
      <c r="J962" s="11"/>
      <c r="K962" s="11"/>
      <c r="L962" s="11"/>
      <c r="M962" s="11"/>
      <c r="N962" s="11"/>
      <c r="O962" s="11"/>
      <c r="P962" s="11"/>
      <c r="Q962" s="74"/>
    </row>
    <row r="963">
      <c r="A963" s="82"/>
      <c r="B963" s="82"/>
      <c r="C963" s="83"/>
      <c r="D963" s="82"/>
      <c r="E963" s="83"/>
      <c r="F963" s="74"/>
      <c r="G963" s="74"/>
      <c r="H963" s="74"/>
      <c r="I963" s="11"/>
      <c r="J963" s="11"/>
      <c r="K963" s="11"/>
      <c r="L963" s="11"/>
      <c r="M963" s="11"/>
      <c r="N963" s="11"/>
      <c r="O963" s="11"/>
      <c r="P963" s="11"/>
      <c r="Q963" s="74"/>
    </row>
    <row r="964">
      <c r="A964" s="82"/>
      <c r="B964" s="82"/>
      <c r="C964" s="83"/>
      <c r="D964" s="82"/>
      <c r="E964" s="83"/>
      <c r="F964" s="74"/>
      <c r="G964" s="74"/>
      <c r="H964" s="74"/>
      <c r="I964" s="11"/>
      <c r="J964" s="11"/>
      <c r="K964" s="11"/>
      <c r="L964" s="11"/>
      <c r="M964" s="11"/>
      <c r="N964" s="11"/>
      <c r="O964" s="11"/>
      <c r="P964" s="11"/>
      <c r="Q964" s="74"/>
    </row>
    <row r="965">
      <c r="A965" s="82"/>
      <c r="B965" s="82"/>
      <c r="C965" s="83"/>
      <c r="D965" s="82"/>
      <c r="E965" s="83"/>
      <c r="F965" s="74"/>
      <c r="G965" s="74"/>
      <c r="H965" s="74"/>
      <c r="I965" s="11"/>
      <c r="J965" s="11"/>
      <c r="K965" s="11"/>
      <c r="L965" s="11"/>
      <c r="M965" s="11"/>
      <c r="N965" s="11"/>
      <c r="O965" s="11"/>
      <c r="P965" s="11"/>
      <c r="Q965" s="74"/>
    </row>
    <row r="966">
      <c r="A966" s="82"/>
      <c r="B966" s="82"/>
      <c r="C966" s="83"/>
      <c r="D966" s="82"/>
      <c r="E966" s="83"/>
      <c r="F966" s="74"/>
      <c r="G966" s="74"/>
      <c r="H966" s="74"/>
      <c r="I966" s="11"/>
      <c r="J966" s="11"/>
      <c r="K966" s="11"/>
      <c r="L966" s="11"/>
      <c r="M966" s="11"/>
      <c r="N966" s="11"/>
      <c r="O966" s="11"/>
      <c r="P966" s="11"/>
      <c r="Q966" s="74"/>
    </row>
    <row r="967">
      <c r="A967" s="82"/>
      <c r="B967" s="82"/>
      <c r="C967" s="83"/>
      <c r="D967" s="82"/>
      <c r="E967" s="83"/>
      <c r="F967" s="74"/>
      <c r="G967" s="74"/>
      <c r="H967" s="74"/>
      <c r="I967" s="11"/>
      <c r="J967" s="11"/>
      <c r="K967" s="11"/>
      <c r="L967" s="11"/>
      <c r="M967" s="11"/>
      <c r="N967" s="11"/>
      <c r="O967" s="11"/>
      <c r="P967" s="11"/>
      <c r="Q967" s="74"/>
    </row>
    <row r="968">
      <c r="A968" s="82"/>
      <c r="B968" s="82"/>
      <c r="C968" s="83"/>
      <c r="D968" s="82"/>
      <c r="E968" s="83"/>
      <c r="F968" s="74"/>
      <c r="G968" s="74"/>
      <c r="H968" s="74"/>
      <c r="I968" s="11"/>
      <c r="J968" s="11"/>
      <c r="K968" s="11"/>
      <c r="L968" s="11"/>
      <c r="M968" s="11"/>
      <c r="N968" s="11"/>
      <c r="O968" s="11"/>
      <c r="P968" s="11"/>
      <c r="Q968" s="74"/>
    </row>
    <row r="969">
      <c r="A969" s="82"/>
      <c r="B969" s="82"/>
      <c r="C969" s="83"/>
      <c r="D969" s="82"/>
      <c r="E969" s="83"/>
      <c r="F969" s="74"/>
      <c r="G969" s="74"/>
      <c r="H969" s="74"/>
      <c r="I969" s="11"/>
      <c r="J969" s="11"/>
      <c r="K969" s="11"/>
      <c r="L969" s="11"/>
      <c r="M969" s="11"/>
      <c r="N969" s="11"/>
      <c r="O969" s="11"/>
      <c r="P969" s="11"/>
      <c r="Q969" s="74"/>
    </row>
    <row r="970">
      <c r="A970" s="82"/>
      <c r="B970" s="82"/>
      <c r="C970" s="83"/>
      <c r="D970" s="82"/>
      <c r="E970" s="83"/>
      <c r="F970" s="74"/>
      <c r="G970" s="74"/>
      <c r="H970" s="74"/>
      <c r="I970" s="11"/>
      <c r="J970" s="11"/>
      <c r="K970" s="11"/>
      <c r="L970" s="11"/>
      <c r="M970" s="11"/>
      <c r="N970" s="11"/>
      <c r="O970" s="11"/>
      <c r="P970" s="11"/>
      <c r="Q970" s="74"/>
    </row>
    <row r="971">
      <c r="A971" s="82"/>
      <c r="B971" s="82"/>
      <c r="C971" s="83"/>
      <c r="D971" s="82"/>
      <c r="E971" s="83"/>
      <c r="F971" s="74"/>
      <c r="G971" s="74"/>
      <c r="H971" s="74"/>
      <c r="I971" s="11"/>
      <c r="J971" s="11"/>
      <c r="K971" s="11"/>
      <c r="L971" s="11"/>
      <c r="M971" s="11"/>
      <c r="N971" s="11"/>
      <c r="O971" s="11"/>
      <c r="P971" s="11"/>
      <c r="Q971" s="74"/>
    </row>
    <row r="972">
      <c r="A972" s="82"/>
      <c r="B972" s="82"/>
      <c r="C972" s="83"/>
      <c r="D972" s="82"/>
      <c r="E972" s="83"/>
      <c r="F972" s="74"/>
      <c r="G972" s="74"/>
      <c r="H972" s="74"/>
      <c r="I972" s="11"/>
      <c r="J972" s="11"/>
      <c r="K972" s="11"/>
      <c r="L972" s="11"/>
      <c r="M972" s="11"/>
      <c r="N972" s="11"/>
      <c r="O972" s="11"/>
      <c r="P972" s="11"/>
      <c r="Q972" s="74"/>
    </row>
    <row r="973">
      <c r="A973" s="82"/>
      <c r="B973" s="82"/>
      <c r="C973" s="83"/>
      <c r="D973" s="82"/>
      <c r="E973" s="83"/>
      <c r="F973" s="74"/>
      <c r="G973" s="74"/>
      <c r="H973" s="74"/>
      <c r="I973" s="11"/>
      <c r="J973" s="11"/>
      <c r="K973" s="11"/>
      <c r="L973" s="11"/>
      <c r="M973" s="11"/>
      <c r="N973" s="11"/>
      <c r="O973" s="11"/>
      <c r="P973" s="11"/>
      <c r="Q973" s="74"/>
    </row>
    <row r="974">
      <c r="A974" s="82"/>
      <c r="B974" s="82"/>
      <c r="C974" s="83"/>
      <c r="D974" s="82"/>
      <c r="E974" s="83"/>
      <c r="F974" s="74"/>
      <c r="G974" s="74"/>
      <c r="H974" s="74"/>
      <c r="I974" s="11"/>
      <c r="J974" s="11"/>
      <c r="K974" s="11"/>
      <c r="L974" s="11"/>
      <c r="M974" s="11"/>
      <c r="N974" s="11"/>
      <c r="O974" s="11"/>
      <c r="P974" s="11"/>
      <c r="Q974" s="74"/>
    </row>
    <row r="975">
      <c r="A975" s="82"/>
      <c r="B975" s="82"/>
      <c r="C975" s="83"/>
      <c r="D975" s="82"/>
      <c r="E975" s="83"/>
      <c r="F975" s="74"/>
      <c r="G975" s="74"/>
      <c r="H975" s="74"/>
      <c r="I975" s="11"/>
      <c r="J975" s="11"/>
      <c r="K975" s="11"/>
      <c r="L975" s="11"/>
      <c r="M975" s="11"/>
      <c r="N975" s="11"/>
      <c r="O975" s="11"/>
      <c r="P975" s="11"/>
      <c r="Q975" s="74"/>
    </row>
    <row r="976">
      <c r="A976" s="82"/>
      <c r="B976" s="82"/>
      <c r="C976" s="83"/>
      <c r="D976" s="82"/>
      <c r="E976" s="83"/>
      <c r="F976" s="74"/>
      <c r="G976" s="74"/>
      <c r="H976" s="74"/>
      <c r="I976" s="11"/>
      <c r="J976" s="11"/>
      <c r="K976" s="11"/>
      <c r="L976" s="11"/>
      <c r="M976" s="11"/>
      <c r="N976" s="11"/>
      <c r="O976" s="11"/>
      <c r="P976" s="11"/>
      <c r="Q976" s="74"/>
    </row>
    <row r="977">
      <c r="A977" s="82"/>
      <c r="B977" s="82"/>
      <c r="C977" s="83"/>
      <c r="D977" s="82"/>
      <c r="E977" s="83"/>
      <c r="F977" s="74"/>
      <c r="G977" s="74"/>
      <c r="H977" s="74"/>
      <c r="I977" s="11"/>
      <c r="J977" s="11"/>
      <c r="K977" s="11"/>
      <c r="L977" s="11"/>
      <c r="M977" s="11"/>
      <c r="N977" s="11"/>
      <c r="O977" s="11"/>
      <c r="P977" s="11"/>
      <c r="Q977" s="74"/>
    </row>
    <row r="978">
      <c r="A978" s="82"/>
      <c r="B978" s="82"/>
      <c r="C978" s="83"/>
      <c r="D978" s="82"/>
      <c r="E978" s="83"/>
      <c r="F978" s="74"/>
      <c r="G978" s="74"/>
      <c r="H978" s="74"/>
      <c r="I978" s="11"/>
      <c r="J978" s="11"/>
      <c r="K978" s="11"/>
      <c r="L978" s="11"/>
      <c r="M978" s="11"/>
      <c r="N978" s="11"/>
      <c r="O978" s="11"/>
      <c r="P978" s="11"/>
      <c r="Q978" s="74"/>
    </row>
    <row r="979">
      <c r="A979" s="82"/>
      <c r="B979" s="82"/>
      <c r="C979" s="83"/>
      <c r="D979" s="82"/>
      <c r="E979" s="83"/>
      <c r="F979" s="74"/>
      <c r="G979" s="74"/>
      <c r="H979" s="74"/>
      <c r="I979" s="11"/>
      <c r="J979" s="11"/>
      <c r="K979" s="11"/>
      <c r="L979" s="11"/>
      <c r="M979" s="11"/>
      <c r="N979" s="11"/>
      <c r="O979" s="11"/>
      <c r="P979" s="11"/>
      <c r="Q979" s="74"/>
    </row>
    <row r="980">
      <c r="A980" s="82"/>
      <c r="B980" s="82"/>
      <c r="C980" s="83"/>
      <c r="D980" s="82"/>
      <c r="E980" s="83"/>
      <c r="F980" s="74"/>
      <c r="G980" s="74"/>
      <c r="H980" s="74"/>
      <c r="I980" s="11"/>
      <c r="J980" s="11"/>
      <c r="K980" s="11"/>
      <c r="L980" s="11"/>
      <c r="M980" s="11"/>
      <c r="N980" s="11"/>
      <c r="O980" s="11"/>
      <c r="P980" s="11"/>
      <c r="Q980" s="74"/>
    </row>
    <row r="981">
      <c r="A981" s="82"/>
      <c r="B981" s="82"/>
      <c r="C981" s="83"/>
      <c r="D981" s="82"/>
      <c r="E981" s="83"/>
      <c r="F981" s="74"/>
      <c r="G981" s="74"/>
      <c r="H981" s="74"/>
      <c r="I981" s="11"/>
      <c r="J981" s="11"/>
      <c r="K981" s="11"/>
      <c r="L981" s="11"/>
      <c r="M981" s="11"/>
      <c r="N981" s="11"/>
      <c r="O981" s="11"/>
      <c r="P981" s="11"/>
      <c r="Q981" s="74"/>
    </row>
    <row r="982">
      <c r="A982" s="82"/>
      <c r="B982" s="82"/>
      <c r="C982" s="83"/>
      <c r="D982" s="82"/>
      <c r="E982" s="83"/>
      <c r="F982" s="74"/>
      <c r="G982" s="74"/>
      <c r="H982" s="74"/>
      <c r="I982" s="11"/>
      <c r="J982" s="11"/>
      <c r="K982" s="11"/>
      <c r="L982" s="11"/>
      <c r="M982" s="11"/>
      <c r="N982" s="11"/>
      <c r="O982" s="11"/>
      <c r="P982" s="11"/>
      <c r="Q982" s="74"/>
    </row>
    <row r="983">
      <c r="A983" s="82"/>
      <c r="B983" s="82"/>
      <c r="C983" s="83"/>
      <c r="D983" s="82"/>
      <c r="E983" s="83"/>
      <c r="F983" s="74"/>
      <c r="G983" s="74"/>
      <c r="H983" s="74"/>
      <c r="I983" s="11"/>
      <c r="J983" s="11"/>
      <c r="K983" s="11"/>
      <c r="L983" s="11"/>
      <c r="M983" s="11"/>
      <c r="N983" s="11"/>
      <c r="O983" s="11"/>
      <c r="P983" s="11"/>
      <c r="Q983" s="74"/>
    </row>
    <row r="984">
      <c r="A984" s="82"/>
      <c r="B984" s="82"/>
      <c r="C984" s="83"/>
      <c r="D984" s="82"/>
      <c r="E984" s="83"/>
      <c r="F984" s="74"/>
      <c r="G984" s="74"/>
      <c r="H984" s="74"/>
      <c r="I984" s="11"/>
      <c r="J984" s="11"/>
      <c r="K984" s="11"/>
      <c r="L984" s="11"/>
      <c r="M984" s="11"/>
      <c r="N984" s="11"/>
      <c r="O984" s="11"/>
      <c r="P984" s="11"/>
      <c r="Q984" s="74"/>
    </row>
    <row r="985">
      <c r="A985" s="82"/>
      <c r="B985" s="82"/>
      <c r="C985" s="83"/>
      <c r="D985" s="82"/>
      <c r="E985" s="83"/>
      <c r="F985" s="74"/>
      <c r="G985" s="74"/>
      <c r="H985" s="74"/>
      <c r="I985" s="11"/>
      <c r="J985" s="11"/>
      <c r="K985" s="11"/>
      <c r="L985" s="11"/>
      <c r="M985" s="11"/>
      <c r="N985" s="11"/>
      <c r="O985" s="11"/>
      <c r="P985" s="11"/>
      <c r="Q985" s="74"/>
    </row>
    <row r="986">
      <c r="A986" s="82"/>
      <c r="B986" s="82"/>
      <c r="C986" s="83"/>
      <c r="D986" s="82"/>
      <c r="E986" s="83"/>
      <c r="F986" s="74"/>
      <c r="G986" s="74"/>
      <c r="H986" s="74"/>
      <c r="I986" s="11"/>
      <c r="J986" s="11"/>
      <c r="K986" s="11"/>
      <c r="L986" s="11"/>
      <c r="M986" s="11"/>
      <c r="N986" s="11"/>
      <c r="O986" s="11"/>
      <c r="P986" s="11"/>
      <c r="Q986" s="74"/>
    </row>
    <row r="987">
      <c r="A987" s="82"/>
      <c r="B987" s="82"/>
      <c r="C987" s="83"/>
      <c r="D987" s="82"/>
      <c r="E987" s="83"/>
      <c r="F987" s="74"/>
      <c r="G987" s="74"/>
      <c r="H987" s="74"/>
      <c r="I987" s="11"/>
      <c r="J987" s="11"/>
      <c r="K987" s="11"/>
      <c r="L987" s="11"/>
      <c r="M987" s="11"/>
      <c r="N987" s="11"/>
      <c r="O987" s="11"/>
      <c r="P987" s="11"/>
      <c r="Q987" s="74"/>
    </row>
    <row r="988">
      <c r="A988" s="82"/>
      <c r="B988" s="82"/>
      <c r="C988" s="83"/>
      <c r="D988" s="82"/>
      <c r="E988" s="83"/>
      <c r="F988" s="74"/>
      <c r="G988" s="74"/>
      <c r="H988" s="74"/>
      <c r="I988" s="11"/>
      <c r="J988" s="11"/>
      <c r="K988" s="11"/>
      <c r="L988" s="11"/>
      <c r="M988" s="11"/>
      <c r="N988" s="11"/>
      <c r="O988" s="11"/>
      <c r="P988" s="11"/>
      <c r="Q988" s="74"/>
    </row>
    <row r="989">
      <c r="A989" s="82"/>
      <c r="B989" s="82"/>
      <c r="C989" s="83"/>
      <c r="D989" s="82"/>
      <c r="E989" s="83"/>
      <c r="F989" s="74"/>
      <c r="G989" s="74"/>
      <c r="H989" s="74"/>
      <c r="I989" s="11"/>
      <c r="J989" s="11"/>
      <c r="K989" s="11"/>
      <c r="L989" s="11"/>
      <c r="M989" s="11"/>
      <c r="N989" s="11"/>
      <c r="O989" s="11"/>
      <c r="P989" s="11"/>
      <c r="Q989" s="74"/>
    </row>
    <row r="990">
      <c r="A990" s="82"/>
      <c r="B990" s="82"/>
      <c r="C990" s="83"/>
      <c r="D990" s="82"/>
      <c r="E990" s="83"/>
      <c r="F990" s="74"/>
      <c r="G990" s="74"/>
      <c r="H990" s="74"/>
      <c r="I990" s="11"/>
      <c r="J990" s="11"/>
      <c r="K990" s="11"/>
      <c r="L990" s="11"/>
      <c r="M990" s="11"/>
      <c r="N990" s="11"/>
      <c r="O990" s="11"/>
      <c r="P990" s="11"/>
      <c r="Q990" s="74"/>
    </row>
    <row r="991">
      <c r="A991" s="82"/>
      <c r="B991" s="82"/>
      <c r="C991" s="83"/>
      <c r="D991" s="82"/>
      <c r="E991" s="83"/>
      <c r="F991" s="74"/>
      <c r="G991" s="74"/>
      <c r="H991" s="74"/>
      <c r="I991" s="11"/>
      <c r="J991" s="11"/>
      <c r="K991" s="11"/>
      <c r="L991" s="11"/>
      <c r="M991" s="11"/>
      <c r="N991" s="11"/>
      <c r="O991" s="11"/>
      <c r="P991" s="11"/>
      <c r="Q991" s="74"/>
    </row>
    <row r="992">
      <c r="A992" s="82"/>
      <c r="B992" s="82"/>
      <c r="C992" s="83"/>
      <c r="D992" s="82"/>
      <c r="E992" s="83"/>
      <c r="F992" s="74"/>
      <c r="G992" s="74"/>
      <c r="H992" s="74"/>
      <c r="I992" s="11"/>
      <c r="J992" s="11"/>
      <c r="K992" s="11"/>
      <c r="L992" s="11"/>
      <c r="M992" s="11"/>
      <c r="N992" s="11"/>
      <c r="O992" s="11"/>
      <c r="P992" s="11"/>
      <c r="Q992" s="74"/>
    </row>
    <row r="993">
      <c r="A993" s="82"/>
      <c r="B993" s="82"/>
      <c r="C993" s="83"/>
      <c r="D993" s="82"/>
      <c r="E993" s="83"/>
      <c r="F993" s="74"/>
      <c r="G993" s="74"/>
      <c r="H993" s="74"/>
      <c r="I993" s="11"/>
      <c r="J993" s="11"/>
      <c r="K993" s="11"/>
      <c r="L993" s="11"/>
      <c r="M993" s="11"/>
      <c r="N993" s="11"/>
      <c r="O993" s="11"/>
      <c r="P993" s="11"/>
      <c r="Q993" s="74"/>
    </row>
    <row r="994">
      <c r="A994" s="82"/>
      <c r="B994" s="82"/>
      <c r="C994" s="83"/>
      <c r="D994" s="82"/>
      <c r="E994" s="83"/>
      <c r="F994" s="74"/>
      <c r="G994" s="74"/>
      <c r="H994" s="74"/>
      <c r="I994" s="11"/>
      <c r="J994" s="11"/>
      <c r="K994" s="11"/>
      <c r="L994" s="11"/>
      <c r="M994" s="11"/>
      <c r="N994" s="11"/>
      <c r="O994" s="11"/>
      <c r="P994" s="11"/>
      <c r="Q994" s="74"/>
    </row>
    <row r="995">
      <c r="A995" s="82"/>
      <c r="B995" s="82"/>
      <c r="C995" s="83"/>
      <c r="D995" s="82"/>
      <c r="E995" s="83"/>
      <c r="F995" s="74"/>
      <c r="G995" s="74"/>
      <c r="H995" s="74"/>
      <c r="I995" s="11"/>
      <c r="J995" s="11"/>
      <c r="K995" s="11"/>
      <c r="L995" s="11"/>
      <c r="M995" s="11"/>
      <c r="N995" s="11"/>
      <c r="O995" s="11"/>
      <c r="P995" s="11"/>
      <c r="Q995" s="74"/>
    </row>
    <row r="996">
      <c r="A996" s="82"/>
      <c r="B996" s="82"/>
      <c r="C996" s="83"/>
      <c r="D996" s="82"/>
      <c r="E996" s="83"/>
      <c r="F996" s="74"/>
      <c r="G996" s="74"/>
      <c r="H996" s="74"/>
      <c r="I996" s="11"/>
      <c r="J996" s="11"/>
      <c r="K996" s="11"/>
      <c r="L996" s="11"/>
      <c r="M996" s="11"/>
      <c r="N996" s="11"/>
      <c r="O996" s="11"/>
      <c r="P996" s="11"/>
      <c r="Q996" s="74"/>
    </row>
    <row r="997">
      <c r="A997" s="82"/>
      <c r="B997" s="82"/>
      <c r="C997" s="83"/>
      <c r="D997" s="82"/>
      <c r="E997" s="83"/>
      <c r="F997" s="74"/>
      <c r="G997" s="74"/>
      <c r="H997" s="74"/>
      <c r="I997" s="11"/>
      <c r="J997" s="11"/>
      <c r="K997" s="11"/>
      <c r="L997" s="11"/>
      <c r="M997" s="11"/>
      <c r="N997" s="11"/>
      <c r="O997" s="11"/>
      <c r="P997" s="11"/>
      <c r="Q997" s="74"/>
    </row>
    <row r="998">
      <c r="A998" s="82"/>
      <c r="B998" s="82"/>
      <c r="C998" s="83"/>
      <c r="D998" s="82"/>
      <c r="E998" s="83"/>
      <c r="F998" s="74"/>
      <c r="G998" s="74"/>
      <c r="H998" s="74"/>
      <c r="I998" s="11"/>
      <c r="J998" s="11"/>
      <c r="K998" s="11"/>
      <c r="L998" s="11"/>
      <c r="M998" s="11"/>
      <c r="N998" s="11"/>
      <c r="O998" s="11"/>
      <c r="P998" s="11"/>
      <c r="Q998" s="74"/>
    </row>
    <row r="999">
      <c r="A999" s="82"/>
      <c r="B999" s="82"/>
      <c r="C999" s="83"/>
      <c r="D999" s="82"/>
      <c r="E999" s="83"/>
      <c r="F999" s="74"/>
      <c r="G999" s="74"/>
      <c r="H999" s="74"/>
      <c r="I999" s="11"/>
      <c r="J999" s="11"/>
      <c r="K999" s="11"/>
      <c r="L999" s="11"/>
      <c r="M999" s="11"/>
      <c r="N999" s="11"/>
      <c r="O999" s="11"/>
      <c r="P999" s="11"/>
      <c r="Q999" s="74"/>
    </row>
    <row r="1000">
      <c r="A1000" s="82"/>
      <c r="B1000" s="82"/>
      <c r="C1000" s="83"/>
      <c r="D1000" s="82"/>
      <c r="E1000" s="83"/>
      <c r="F1000" s="74"/>
      <c r="G1000" s="74"/>
      <c r="H1000" s="74"/>
      <c r="I1000" s="11"/>
      <c r="J1000" s="11"/>
      <c r="K1000" s="11"/>
      <c r="L1000" s="11"/>
      <c r="M1000" s="11"/>
      <c r="N1000" s="11"/>
      <c r="O1000" s="11"/>
      <c r="P1000" s="11"/>
      <c r="Q1000" s="7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sheetData>
    <row r="1">
      <c r="A1" s="12" t="s">
        <v>25</v>
      </c>
      <c r="B1" s="2"/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>
      <c r="A2" s="27"/>
      <c r="B2" s="27"/>
      <c r="C2" s="27"/>
      <c r="D2" s="27"/>
      <c r="E2" s="27"/>
      <c r="F2" s="27"/>
      <c r="G2" s="27"/>
      <c r="H2" s="27"/>
    </row>
    <row r="3">
      <c r="A3" s="27"/>
      <c r="B3" s="27"/>
      <c r="C3" s="27"/>
      <c r="D3" s="27" t="s">
        <v>27</v>
      </c>
      <c r="E3" s="30">
        <f>'「驗算用」實驗用副本'!E3</f>
        <v>0.334537</v>
      </c>
      <c r="F3" s="27"/>
      <c r="G3" s="27"/>
      <c r="H3" s="27"/>
    </row>
    <row r="4">
      <c r="A4" s="27"/>
      <c r="B4" s="27"/>
      <c r="C4" s="27"/>
      <c r="D4" s="27" t="s">
        <v>28</v>
      </c>
      <c r="E4" s="93">
        <f>'「驗算用」實驗用副本'!E4</f>
        <v>1</v>
      </c>
      <c r="F4" s="27"/>
      <c r="G4" s="27"/>
      <c r="H4" s="27"/>
    </row>
    <row r="5">
      <c r="A5" s="32" t="s">
        <v>29</v>
      </c>
      <c r="B5" s="32" t="s">
        <v>30</v>
      </c>
      <c r="C5" s="33" t="s">
        <v>31</v>
      </c>
      <c r="D5" s="6"/>
      <c r="E5" s="34" t="s">
        <v>32</v>
      </c>
      <c r="F5" s="27"/>
      <c r="G5" s="35" t="s">
        <v>33</v>
      </c>
      <c r="H5" s="35" t="s">
        <v>30</v>
      </c>
    </row>
    <row r="6">
      <c r="A6" s="36"/>
      <c r="B6" s="36"/>
      <c r="C6" s="34" t="s">
        <v>34</v>
      </c>
      <c r="D6" s="34" t="s">
        <v>35</v>
      </c>
      <c r="E6" s="34" t="s">
        <v>36</v>
      </c>
      <c r="G6" s="37">
        <v>1.0</v>
      </c>
      <c r="H6" s="37">
        <v>0.0</v>
      </c>
      <c r="J6" s="27" t="s">
        <v>38</v>
      </c>
      <c r="K6" s="27" t="s">
        <v>39</v>
      </c>
      <c r="L6" s="27" t="s">
        <v>40</v>
      </c>
      <c r="M6" s="27" t="s">
        <v>38</v>
      </c>
      <c r="N6" s="27" t="s">
        <v>39</v>
      </c>
    </row>
    <row r="7">
      <c r="A7" s="34">
        <v>1.0</v>
      </c>
      <c r="B7" s="40">
        <f t="shared" ref="B7:B61" si="1">C7*D7</f>
        <v>0</v>
      </c>
      <c r="C7" s="34">
        <v>0.0</v>
      </c>
      <c r="D7" s="34">
        <v>1.0</v>
      </c>
      <c r="E7" s="34">
        <f>1000000-SUM(E8:E71)</f>
        <v>450298</v>
      </c>
      <c r="F7" s="41">
        <f t="shared" ref="F7:F60" si="2">if(countif($B7:B$61,B7)&lt;Countif($B$7:$B$61,B7),"--",SUMIF($B$7:$B$61,B7,$E$7:$E$61))</f>
        <v>665463</v>
      </c>
      <c r="G7" s="37">
        <v>2.0</v>
      </c>
      <c r="H7" s="37">
        <v>1.0</v>
      </c>
      <c r="J7" s="41">
        <f t="shared" ref="J7:J61" si="3">B7</f>
        <v>0</v>
      </c>
      <c r="K7" s="42">
        <f t="shared" ref="K7:K61" si="4">SUM($E$7:$E$61)/E7</f>
        <v>2.220751591</v>
      </c>
      <c r="L7" s="41">
        <f t="shared" ref="L7:L61" si="5">SUMPRODUCT($B7:B$61,$E7:E$61)/SUM($E$7:$E$61)</f>
        <v>1</v>
      </c>
      <c r="M7" s="27" t="s">
        <v>41</v>
      </c>
      <c r="N7" s="41">
        <f>SUM($E$7:$E$61)/SUM(E7:E10)</f>
        <v>1.502713149</v>
      </c>
    </row>
    <row r="8">
      <c r="A8" s="34">
        <f t="shared" ref="A8:A61" si="6">A7+1</f>
        <v>2</v>
      </c>
      <c r="B8" s="40">
        <f t="shared" si="1"/>
        <v>0</v>
      </c>
      <c r="C8" s="34">
        <v>0.0</v>
      </c>
      <c r="D8" s="34">
        <v>2.0</v>
      </c>
      <c r="E8" s="34">
        <f>int((1000000-SUM(E$11:E71))/5)</f>
        <v>133092</v>
      </c>
      <c r="F8" s="41" t="str">
        <f t="shared" si="2"/>
        <v>--</v>
      </c>
      <c r="G8" s="37">
        <v>3.0</v>
      </c>
      <c r="H8" s="37">
        <v>2.0</v>
      </c>
      <c r="J8" s="41">
        <f t="shared" si="3"/>
        <v>0</v>
      </c>
      <c r="K8" s="42">
        <f t="shared" si="4"/>
        <v>7.513599615</v>
      </c>
      <c r="L8" s="41">
        <f t="shared" si="5"/>
        <v>1</v>
      </c>
    </row>
    <row r="9">
      <c r="A9" s="34">
        <f t="shared" si="6"/>
        <v>3</v>
      </c>
      <c r="B9" s="40">
        <f t="shared" si="1"/>
        <v>0</v>
      </c>
      <c r="C9" s="34">
        <v>0.0</v>
      </c>
      <c r="D9" s="34">
        <v>3.0</v>
      </c>
      <c r="E9" s="34">
        <f>int((1000000-SUM(E$11:E71))/12)</f>
        <v>55455</v>
      </c>
      <c r="F9" s="41" t="str">
        <f t="shared" si="2"/>
        <v>--</v>
      </c>
      <c r="G9" s="37">
        <v>4.0</v>
      </c>
      <c r="H9" s="37">
        <v>5.0</v>
      </c>
      <c r="J9" s="41">
        <f t="shared" si="3"/>
        <v>0</v>
      </c>
      <c r="K9" s="42">
        <f t="shared" si="4"/>
        <v>18.03263908</v>
      </c>
      <c r="L9" s="41">
        <f t="shared" si="5"/>
        <v>1</v>
      </c>
    </row>
    <row r="10">
      <c r="A10" s="34">
        <f t="shared" si="6"/>
        <v>4</v>
      </c>
      <c r="B10" s="40">
        <f t="shared" si="1"/>
        <v>0</v>
      </c>
      <c r="C10" s="34">
        <v>0.0</v>
      </c>
      <c r="D10" s="34">
        <v>4.0</v>
      </c>
      <c r="E10" s="34">
        <f>int((1000000-SUM(E$11:E71))/25)</f>
        <v>26618</v>
      </c>
      <c r="F10" s="41" t="str">
        <f t="shared" si="2"/>
        <v>--</v>
      </c>
      <c r="G10" s="37">
        <v>5.0</v>
      </c>
      <c r="H10" s="37">
        <v>10.0</v>
      </c>
      <c r="J10" s="41">
        <f t="shared" si="3"/>
        <v>0</v>
      </c>
      <c r="K10" s="42">
        <f t="shared" si="4"/>
        <v>37.56856263</v>
      </c>
      <c r="L10" s="41">
        <f t="shared" si="5"/>
        <v>1</v>
      </c>
    </row>
    <row r="11">
      <c r="A11" s="34">
        <f t="shared" si="6"/>
        <v>5</v>
      </c>
      <c r="B11" s="40">
        <f t="shared" si="1"/>
        <v>10000</v>
      </c>
      <c r="C11" s="34">
        <v>10000.0</v>
      </c>
      <c r="D11" s="34">
        <v>1.0</v>
      </c>
      <c r="E11" s="34">
        <v>1.0</v>
      </c>
      <c r="F11" s="41">
        <f t="shared" si="2"/>
        <v>3</v>
      </c>
      <c r="G11" s="37">
        <v>6.0</v>
      </c>
      <c r="H11" s="37">
        <v>20.0</v>
      </c>
      <c r="J11" s="41">
        <f t="shared" si="3"/>
        <v>10000</v>
      </c>
      <c r="K11" s="42">
        <f t="shared" si="4"/>
        <v>1000000</v>
      </c>
      <c r="L11" s="41">
        <f t="shared" si="5"/>
        <v>1</v>
      </c>
      <c r="M11" s="27" t="s">
        <v>42</v>
      </c>
      <c r="N11" s="41">
        <f>SUM($E$7:$E$61)/SUM(E11:E14)</f>
        <v>142857.1429</v>
      </c>
    </row>
    <row r="12">
      <c r="A12" s="34">
        <f t="shared" si="6"/>
        <v>6</v>
      </c>
      <c r="B12" s="40">
        <f t="shared" si="1"/>
        <v>10000</v>
      </c>
      <c r="C12" s="34">
        <v>5000.0</v>
      </c>
      <c r="D12" s="34">
        <v>2.0</v>
      </c>
      <c r="E12" s="34">
        <v>2.0</v>
      </c>
      <c r="F12" s="41" t="str">
        <f t="shared" si="2"/>
        <v>--</v>
      </c>
      <c r="G12" s="37">
        <v>7.0</v>
      </c>
      <c r="H12" s="37">
        <v>25.0</v>
      </c>
      <c r="J12" s="41">
        <f t="shared" si="3"/>
        <v>10000</v>
      </c>
      <c r="K12" s="42">
        <f t="shared" si="4"/>
        <v>500000</v>
      </c>
      <c r="L12" s="41">
        <f t="shared" si="5"/>
        <v>0.99</v>
      </c>
    </row>
    <row r="13">
      <c r="A13" s="34">
        <f t="shared" si="6"/>
        <v>7</v>
      </c>
      <c r="B13" s="40">
        <f t="shared" si="1"/>
        <v>8000</v>
      </c>
      <c r="C13" s="34">
        <v>2000.0</v>
      </c>
      <c r="D13" s="34">
        <v>4.0</v>
      </c>
      <c r="E13" s="34">
        <v>2.0</v>
      </c>
      <c r="F13" s="41">
        <f t="shared" si="2"/>
        <v>2</v>
      </c>
      <c r="G13" s="37">
        <v>8.0</v>
      </c>
      <c r="H13" s="37">
        <v>50.0</v>
      </c>
      <c r="J13" s="41">
        <f t="shared" si="3"/>
        <v>8000</v>
      </c>
      <c r="K13" s="42">
        <f t="shared" si="4"/>
        <v>500000</v>
      </c>
      <c r="L13" s="41">
        <f t="shared" si="5"/>
        <v>0.97</v>
      </c>
    </row>
    <row r="14">
      <c r="A14" s="34">
        <f t="shared" si="6"/>
        <v>8</v>
      </c>
      <c r="B14" s="40">
        <f t="shared" si="1"/>
        <v>6000</v>
      </c>
      <c r="C14" s="34">
        <v>2000.0</v>
      </c>
      <c r="D14" s="34">
        <v>3.0</v>
      </c>
      <c r="E14" s="34">
        <v>2.0</v>
      </c>
      <c r="F14" s="41">
        <f t="shared" si="2"/>
        <v>2</v>
      </c>
      <c r="G14" s="37">
        <v>9.0</v>
      </c>
      <c r="H14" s="37">
        <v>100.0</v>
      </c>
      <c r="J14" s="41">
        <f t="shared" si="3"/>
        <v>6000</v>
      </c>
      <c r="K14" s="42">
        <f t="shared" si="4"/>
        <v>500000</v>
      </c>
      <c r="L14" s="41">
        <f t="shared" si="5"/>
        <v>0.954</v>
      </c>
    </row>
    <row r="15">
      <c r="A15" s="34">
        <f t="shared" si="6"/>
        <v>9</v>
      </c>
      <c r="B15" s="40">
        <f t="shared" si="1"/>
        <v>5000</v>
      </c>
      <c r="C15" s="34">
        <v>5000.0</v>
      </c>
      <c r="D15" s="34">
        <v>1.0</v>
      </c>
      <c r="E15" s="34">
        <v>3.0</v>
      </c>
      <c r="F15" s="41">
        <f t="shared" si="2"/>
        <v>3</v>
      </c>
      <c r="G15" s="37">
        <v>10.0</v>
      </c>
      <c r="H15" s="37">
        <v>200.0</v>
      </c>
      <c r="J15" s="41">
        <f t="shared" si="3"/>
        <v>5000</v>
      </c>
      <c r="K15" s="42">
        <f t="shared" si="4"/>
        <v>333333.3333</v>
      </c>
      <c r="L15" s="41">
        <f t="shared" si="5"/>
        <v>0.942</v>
      </c>
      <c r="M15" s="27" t="s">
        <v>43</v>
      </c>
      <c r="N15" s="41">
        <f>SUM($E$7:$E$61)/SUM(E15:E18)</f>
        <v>100000</v>
      </c>
    </row>
    <row r="16">
      <c r="A16" s="34">
        <f t="shared" si="6"/>
        <v>10</v>
      </c>
      <c r="B16" s="40">
        <f t="shared" si="1"/>
        <v>4000</v>
      </c>
      <c r="C16" s="34">
        <v>2000.0</v>
      </c>
      <c r="D16" s="34">
        <v>2.0</v>
      </c>
      <c r="E16" s="34">
        <v>2.0</v>
      </c>
      <c r="F16" s="41">
        <f t="shared" si="2"/>
        <v>4</v>
      </c>
      <c r="G16" s="37">
        <v>11.0</v>
      </c>
      <c r="H16" s="37">
        <v>500.0</v>
      </c>
      <c r="J16" s="41">
        <f t="shared" si="3"/>
        <v>4000</v>
      </c>
      <c r="K16" s="42">
        <f t="shared" si="4"/>
        <v>500000</v>
      </c>
      <c r="L16" s="41">
        <f t="shared" si="5"/>
        <v>0.927</v>
      </c>
    </row>
    <row r="17">
      <c r="A17" s="34">
        <f t="shared" si="6"/>
        <v>11</v>
      </c>
      <c r="B17" s="40">
        <f t="shared" si="1"/>
        <v>4000</v>
      </c>
      <c r="C17" s="34">
        <v>1000.0</v>
      </c>
      <c r="D17" s="34">
        <v>4.0</v>
      </c>
      <c r="E17" s="34">
        <v>2.0</v>
      </c>
      <c r="F17" s="41" t="str">
        <f t="shared" si="2"/>
        <v>--</v>
      </c>
      <c r="G17" s="37">
        <v>12.0</v>
      </c>
      <c r="H17" s="43">
        <v>1000.0</v>
      </c>
      <c r="J17" s="41">
        <f t="shared" si="3"/>
        <v>4000</v>
      </c>
      <c r="K17" s="42">
        <f t="shared" si="4"/>
        <v>500000</v>
      </c>
      <c r="L17" s="41">
        <f t="shared" si="5"/>
        <v>0.919</v>
      </c>
    </row>
    <row r="18">
      <c r="A18" s="34">
        <f t="shared" si="6"/>
        <v>12</v>
      </c>
      <c r="B18" s="40">
        <f t="shared" si="1"/>
        <v>3000</v>
      </c>
      <c r="C18" s="34">
        <v>1000.0</v>
      </c>
      <c r="D18" s="34">
        <v>3.0</v>
      </c>
      <c r="E18" s="34">
        <v>3.0</v>
      </c>
      <c r="F18" s="41">
        <f t="shared" si="2"/>
        <v>3</v>
      </c>
      <c r="G18" s="37">
        <v>13.0</v>
      </c>
      <c r="H18" s="43">
        <v>2000.0</v>
      </c>
      <c r="J18" s="41">
        <f t="shared" si="3"/>
        <v>3000</v>
      </c>
      <c r="K18" s="42">
        <f t="shared" si="4"/>
        <v>333333.3333</v>
      </c>
      <c r="L18" s="41">
        <f t="shared" si="5"/>
        <v>0.911</v>
      </c>
    </row>
    <row r="19">
      <c r="A19" s="34">
        <f t="shared" si="6"/>
        <v>13</v>
      </c>
      <c r="B19" s="40">
        <f t="shared" si="1"/>
        <v>2000</v>
      </c>
      <c r="C19" s="34">
        <v>2000.0</v>
      </c>
      <c r="D19" s="34">
        <v>1.0</v>
      </c>
      <c r="E19" s="34">
        <v>2.0</v>
      </c>
      <c r="F19" s="41">
        <f t="shared" si="2"/>
        <v>6</v>
      </c>
      <c r="G19" s="37">
        <v>14.0</v>
      </c>
      <c r="H19" s="43">
        <v>5000.0</v>
      </c>
      <c r="J19" s="41">
        <f t="shared" si="3"/>
        <v>2000</v>
      </c>
      <c r="K19" s="42">
        <f t="shared" si="4"/>
        <v>500000</v>
      </c>
      <c r="L19" s="41">
        <f t="shared" si="5"/>
        <v>0.902</v>
      </c>
      <c r="M19" s="27" t="s">
        <v>44</v>
      </c>
      <c r="N19" s="41">
        <f>SUM($E$7:$E$61)/SUM(E19:E22)</f>
        <v>111111.1111</v>
      </c>
    </row>
    <row r="20">
      <c r="A20" s="34">
        <f t="shared" si="6"/>
        <v>14</v>
      </c>
      <c r="B20" s="40">
        <f t="shared" si="1"/>
        <v>2000</v>
      </c>
      <c r="C20" s="34">
        <v>1000.0</v>
      </c>
      <c r="D20" s="34">
        <v>2.0</v>
      </c>
      <c r="E20" s="34">
        <v>2.0</v>
      </c>
      <c r="F20" s="41" t="str">
        <f t="shared" si="2"/>
        <v>--</v>
      </c>
      <c r="G20" s="37">
        <v>15.0</v>
      </c>
      <c r="H20" s="43">
        <v>10000.0</v>
      </c>
      <c r="J20" s="41">
        <f t="shared" si="3"/>
        <v>2000</v>
      </c>
      <c r="K20" s="42">
        <f t="shared" si="4"/>
        <v>500000</v>
      </c>
      <c r="L20" s="41">
        <f t="shared" si="5"/>
        <v>0.898</v>
      </c>
    </row>
    <row r="21">
      <c r="A21" s="34">
        <f t="shared" si="6"/>
        <v>15</v>
      </c>
      <c r="B21" s="40">
        <f t="shared" si="1"/>
        <v>2000</v>
      </c>
      <c r="C21" s="34">
        <v>500.0</v>
      </c>
      <c r="D21" s="34">
        <v>4.0</v>
      </c>
      <c r="E21" s="34">
        <v>2.0</v>
      </c>
      <c r="F21" s="41" t="str">
        <f t="shared" si="2"/>
        <v>--</v>
      </c>
      <c r="J21" s="41">
        <f t="shared" si="3"/>
        <v>2000</v>
      </c>
      <c r="K21" s="42">
        <f t="shared" si="4"/>
        <v>500000</v>
      </c>
      <c r="L21" s="41">
        <f t="shared" si="5"/>
        <v>0.894</v>
      </c>
    </row>
    <row r="22">
      <c r="A22" s="34">
        <f t="shared" si="6"/>
        <v>16</v>
      </c>
      <c r="B22" s="40">
        <f t="shared" si="1"/>
        <v>1500</v>
      </c>
      <c r="C22" s="34">
        <v>500.0</v>
      </c>
      <c r="D22" s="34">
        <v>3.0</v>
      </c>
      <c r="E22" s="34">
        <v>3.0</v>
      </c>
      <c r="F22" s="41">
        <f t="shared" si="2"/>
        <v>3</v>
      </c>
      <c r="J22" s="41">
        <f t="shared" si="3"/>
        <v>1500</v>
      </c>
      <c r="K22" s="42">
        <f t="shared" si="4"/>
        <v>333333.3333</v>
      </c>
      <c r="L22" s="41">
        <f t="shared" si="5"/>
        <v>0.89</v>
      </c>
    </row>
    <row r="23">
      <c r="A23" s="34">
        <f t="shared" si="6"/>
        <v>17</v>
      </c>
      <c r="B23" s="40">
        <f t="shared" si="1"/>
        <v>1000</v>
      </c>
      <c r="C23" s="34">
        <v>1000.0</v>
      </c>
      <c r="D23" s="34">
        <v>1.0</v>
      </c>
      <c r="E23" s="34">
        <v>4.0</v>
      </c>
      <c r="F23" s="41">
        <f t="shared" si="2"/>
        <v>8</v>
      </c>
      <c r="J23" s="41">
        <f t="shared" si="3"/>
        <v>1000</v>
      </c>
      <c r="K23" s="42">
        <f t="shared" si="4"/>
        <v>250000</v>
      </c>
      <c r="L23" s="41">
        <f t="shared" si="5"/>
        <v>0.8855</v>
      </c>
      <c r="M23" s="27" t="s">
        <v>45</v>
      </c>
      <c r="N23" s="41">
        <f>SUM($E$7:$E$61)/SUM(E23:E26)</f>
        <v>55555.55556</v>
      </c>
    </row>
    <row r="24">
      <c r="A24" s="34">
        <f t="shared" si="6"/>
        <v>18</v>
      </c>
      <c r="B24" s="40">
        <f t="shared" si="1"/>
        <v>1000</v>
      </c>
      <c r="C24" s="34">
        <v>500.0</v>
      </c>
      <c r="D24" s="34">
        <v>2.0</v>
      </c>
      <c r="E24" s="34">
        <v>4.0</v>
      </c>
      <c r="F24" s="41" t="str">
        <f t="shared" si="2"/>
        <v>--</v>
      </c>
      <c r="J24" s="41">
        <f t="shared" si="3"/>
        <v>1000</v>
      </c>
      <c r="K24" s="42">
        <f t="shared" si="4"/>
        <v>250000</v>
      </c>
      <c r="L24" s="41">
        <f t="shared" si="5"/>
        <v>0.8815</v>
      </c>
    </row>
    <row r="25">
      <c r="A25" s="34">
        <f t="shared" si="6"/>
        <v>19</v>
      </c>
      <c r="B25" s="40">
        <f t="shared" si="1"/>
        <v>800</v>
      </c>
      <c r="C25" s="34">
        <v>200.0</v>
      </c>
      <c r="D25" s="34">
        <v>4.0</v>
      </c>
      <c r="E25" s="34">
        <v>5.0</v>
      </c>
      <c r="F25" s="41">
        <f t="shared" si="2"/>
        <v>5</v>
      </c>
      <c r="J25" s="41">
        <f t="shared" si="3"/>
        <v>800</v>
      </c>
      <c r="K25" s="42">
        <f t="shared" si="4"/>
        <v>200000</v>
      </c>
      <c r="L25" s="41">
        <f t="shared" si="5"/>
        <v>0.8775</v>
      </c>
    </row>
    <row r="26">
      <c r="A26" s="34">
        <f t="shared" si="6"/>
        <v>20</v>
      </c>
      <c r="B26" s="40">
        <f t="shared" si="1"/>
        <v>600</v>
      </c>
      <c r="C26" s="34">
        <v>200.0</v>
      </c>
      <c r="D26" s="34">
        <v>3.0</v>
      </c>
      <c r="E26" s="34">
        <v>5.0</v>
      </c>
      <c r="F26" s="41">
        <f t="shared" si="2"/>
        <v>5</v>
      </c>
      <c r="J26" s="41">
        <f t="shared" si="3"/>
        <v>600</v>
      </c>
      <c r="K26" s="42">
        <f t="shared" si="4"/>
        <v>200000</v>
      </c>
      <c r="L26" s="41">
        <f t="shared" si="5"/>
        <v>0.8735</v>
      </c>
    </row>
    <row r="27">
      <c r="A27" s="34">
        <f t="shared" si="6"/>
        <v>21</v>
      </c>
      <c r="B27" s="40">
        <f t="shared" si="1"/>
        <v>500</v>
      </c>
      <c r="C27" s="34">
        <v>500.0</v>
      </c>
      <c r="D27" s="34">
        <v>1.0</v>
      </c>
      <c r="E27" s="34">
        <v>5.0</v>
      </c>
      <c r="F27" s="41">
        <f t="shared" si="2"/>
        <v>5</v>
      </c>
      <c r="J27" s="41">
        <f t="shared" si="3"/>
        <v>500</v>
      </c>
      <c r="K27" s="42">
        <f t="shared" si="4"/>
        <v>200000</v>
      </c>
      <c r="L27" s="41">
        <f t="shared" si="5"/>
        <v>0.8705</v>
      </c>
      <c r="M27" s="27" t="s">
        <v>46</v>
      </c>
      <c r="N27" s="41">
        <f>SUM($E$7:$E$61)/SUM(E27:E30)</f>
        <v>13333.33333</v>
      </c>
    </row>
    <row r="28">
      <c r="A28" s="34">
        <f t="shared" si="6"/>
        <v>22</v>
      </c>
      <c r="B28" s="40">
        <f t="shared" si="1"/>
        <v>400</v>
      </c>
      <c r="C28" s="34">
        <v>200.0</v>
      </c>
      <c r="D28" s="34">
        <v>2.0</v>
      </c>
      <c r="E28" s="34">
        <v>15.0</v>
      </c>
      <c r="F28" s="41">
        <f t="shared" si="2"/>
        <v>30</v>
      </c>
      <c r="J28" s="41">
        <f t="shared" si="3"/>
        <v>400</v>
      </c>
      <c r="K28" s="42">
        <f t="shared" si="4"/>
        <v>66666.66667</v>
      </c>
      <c r="L28" s="41">
        <f t="shared" si="5"/>
        <v>0.868</v>
      </c>
    </row>
    <row r="29">
      <c r="A29" s="34">
        <f t="shared" si="6"/>
        <v>23</v>
      </c>
      <c r="B29" s="40">
        <f t="shared" si="1"/>
        <v>400</v>
      </c>
      <c r="C29" s="34">
        <v>100.0</v>
      </c>
      <c r="D29" s="34">
        <v>4.0</v>
      </c>
      <c r="E29" s="34">
        <v>15.0</v>
      </c>
      <c r="F29" s="41" t="str">
        <f t="shared" si="2"/>
        <v>--</v>
      </c>
      <c r="J29" s="41">
        <f t="shared" si="3"/>
        <v>400</v>
      </c>
      <c r="K29" s="42">
        <f t="shared" si="4"/>
        <v>66666.66667</v>
      </c>
      <c r="L29" s="41">
        <f t="shared" si="5"/>
        <v>0.862</v>
      </c>
    </row>
    <row r="30">
      <c r="A30" s="34">
        <f t="shared" si="6"/>
        <v>24</v>
      </c>
      <c r="B30" s="40">
        <f t="shared" si="1"/>
        <v>300</v>
      </c>
      <c r="C30" s="34">
        <v>100.0</v>
      </c>
      <c r="D30" s="34">
        <v>3.0</v>
      </c>
      <c r="E30" s="34">
        <v>40.0</v>
      </c>
      <c r="F30" s="41">
        <f t="shared" si="2"/>
        <v>40</v>
      </c>
      <c r="J30" s="41">
        <f t="shared" si="3"/>
        <v>300</v>
      </c>
      <c r="K30" s="42">
        <f t="shared" si="4"/>
        <v>25000</v>
      </c>
      <c r="L30" s="41">
        <f t="shared" si="5"/>
        <v>0.856</v>
      </c>
    </row>
    <row r="31">
      <c r="A31" s="34">
        <f t="shared" si="6"/>
        <v>25</v>
      </c>
      <c r="B31" s="40">
        <f t="shared" si="1"/>
        <v>200</v>
      </c>
      <c r="C31" s="34">
        <v>200.0</v>
      </c>
      <c r="D31" s="34">
        <v>1.0</v>
      </c>
      <c r="E31" s="34">
        <v>10.0</v>
      </c>
      <c r="F31" s="41">
        <f t="shared" si="2"/>
        <v>43</v>
      </c>
      <c r="J31" s="41">
        <f t="shared" si="3"/>
        <v>200</v>
      </c>
      <c r="K31" s="42">
        <f t="shared" si="4"/>
        <v>100000</v>
      </c>
      <c r="L31" s="41">
        <f t="shared" si="5"/>
        <v>0.844</v>
      </c>
      <c r="M31" s="27" t="s">
        <v>47</v>
      </c>
      <c r="N31" s="41">
        <f>SUM($E$7:$E$61)/SUM(E31:E34)</f>
        <v>10752.68817</v>
      </c>
    </row>
    <row r="32">
      <c r="A32" s="34">
        <f t="shared" si="6"/>
        <v>26</v>
      </c>
      <c r="B32" s="40">
        <f t="shared" si="1"/>
        <v>200</v>
      </c>
      <c r="C32" s="34">
        <v>100.0</v>
      </c>
      <c r="D32" s="34">
        <v>2.0</v>
      </c>
      <c r="E32" s="34">
        <v>13.0</v>
      </c>
      <c r="F32" s="41" t="str">
        <f t="shared" si="2"/>
        <v>--</v>
      </c>
      <c r="J32" s="41">
        <f t="shared" si="3"/>
        <v>200</v>
      </c>
      <c r="K32" s="42">
        <f t="shared" si="4"/>
        <v>76923.07692</v>
      </c>
      <c r="L32" s="41">
        <f t="shared" si="5"/>
        <v>0.842</v>
      </c>
    </row>
    <row r="33">
      <c r="A33" s="34">
        <f t="shared" si="6"/>
        <v>27</v>
      </c>
      <c r="B33" s="40">
        <f t="shared" si="1"/>
        <v>200</v>
      </c>
      <c r="C33" s="34">
        <v>50.0</v>
      </c>
      <c r="D33" s="34">
        <v>4.0</v>
      </c>
      <c r="E33" s="34">
        <v>20.0</v>
      </c>
      <c r="F33" s="41" t="str">
        <f t="shared" si="2"/>
        <v>--</v>
      </c>
      <c r="J33" s="41">
        <f t="shared" si="3"/>
        <v>200</v>
      </c>
      <c r="K33" s="42">
        <f t="shared" si="4"/>
        <v>50000</v>
      </c>
      <c r="L33" s="41">
        <f t="shared" si="5"/>
        <v>0.8394</v>
      </c>
    </row>
    <row r="34">
      <c r="A34" s="34">
        <f t="shared" si="6"/>
        <v>28</v>
      </c>
      <c r="B34" s="40">
        <f t="shared" si="1"/>
        <v>150</v>
      </c>
      <c r="C34" s="34">
        <v>50.0</v>
      </c>
      <c r="D34" s="34">
        <v>3.0</v>
      </c>
      <c r="E34" s="34">
        <v>50.0</v>
      </c>
      <c r="F34" s="41">
        <f t="shared" si="2"/>
        <v>50</v>
      </c>
      <c r="J34" s="41">
        <f t="shared" si="3"/>
        <v>150</v>
      </c>
      <c r="K34" s="42">
        <f t="shared" si="4"/>
        <v>20000</v>
      </c>
      <c r="L34" s="41">
        <f t="shared" si="5"/>
        <v>0.8354</v>
      </c>
    </row>
    <row r="35">
      <c r="A35" s="34">
        <f t="shared" si="6"/>
        <v>29</v>
      </c>
      <c r="B35" s="40">
        <f t="shared" si="1"/>
        <v>100</v>
      </c>
      <c r="C35" s="34">
        <v>100.0</v>
      </c>
      <c r="D35" s="34">
        <v>1.0</v>
      </c>
      <c r="E35" s="34">
        <v>15.0</v>
      </c>
      <c r="F35" s="41">
        <f t="shared" si="2"/>
        <v>125</v>
      </c>
      <c r="J35" s="41">
        <f t="shared" si="3"/>
        <v>100</v>
      </c>
      <c r="K35" s="42">
        <f t="shared" si="4"/>
        <v>66666.66667</v>
      </c>
      <c r="L35" s="41">
        <f t="shared" si="5"/>
        <v>0.8279</v>
      </c>
      <c r="M35" s="27" t="s">
        <v>48</v>
      </c>
      <c r="N35" s="41">
        <f>SUM($E$7:$E$61)/SUM(E35:E40)</f>
        <v>1600</v>
      </c>
    </row>
    <row r="36">
      <c r="A36" s="34">
        <f t="shared" si="6"/>
        <v>30</v>
      </c>
      <c r="B36" s="40">
        <f t="shared" si="1"/>
        <v>100</v>
      </c>
      <c r="C36" s="34">
        <v>50.0</v>
      </c>
      <c r="D36" s="34">
        <v>2.0</v>
      </c>
      <c r="E36" s="34">
        <v>30.0</v>
      </c>
      <c r="F36" s="41" t="str">
        <f t="shared" si="2"/>
        <v>--</v>
      </c>
      <c r="J36" s="41">
        <f t="shared" si="3"/>
        <v>100</v>
      </c>
      <c r="K36" s="42">
        <f t="shared" si="4"/>
        <v>33333.33333</v>
      </c>
      <c r="L36" s="41">
        <f t="shared" si="5"/>
        <v>0.8264</v>
      </c>
    </row>
    <row r="37">
      <c r="A37" s="34">
        <f t="shared" si="6"/>
        <v>31</v>
      </c>
      <c r="B37" s="40">
        <f t="shared" si="1"/>
        <v>100</v>
      </c>
      <c r="C37" s="34">
        <v>25.0</v>
      </c>
      <c r="D37" s="34">
        <v>4.0</v>
      </c>
      <c r="E37" s="34">
        <v>80.0</v>
      </c>
      <c r="F37" s="41" t="str">
        <f t="shared" si="2"/>
        <v>--</v>
      </c>
      <c r="J37" s="41">
        <f t="shared" si="3"/>
        <v>100</v>
      </c>
      <c r="K37" s="42">
        <f t="shared" si="4"/>
        <v>12500</v>
      </c>
      <c r="L37" s="41">
        <f t="shared" si="5"/>
        <v>0.8234</v>
      </c>
    </row>
    <row r="38">
      <c r="A38" s="34">
        <f t="shared" si="6"/>
        <v>32</v>
      </c>
      <c r="B38" s="40">
        <f t="shared" si="1"/>
        <v>80</v>
      </c>
      <c r="C38" s="34">
        <v>20.0</v>
      </c>
      <c r="D38" s="34">
        <v>4.0</v>
      </c>
      <c r="E38" s="34">
        <v>150.0</v>
      </c>
      <c r="F38" s="41">
        <f t="shared" si="2"/>
        <v>150</v>
      </c>
      <c r="J38" s="41">
        <f t="shared" si="3"/>
        <v>80</v>
      </c>
      <c r="K38" s="42">
        <f t="shared" si="4"/>
        <v>6666.666667</v>
      </c>
      <c r="L38" s="41">
        <f t="shared" si="5"/>
        <v>0.8154</v>
      </c>
    </row>
    <row r="39">
      <c r="A39" s="34">
        <f t="shared" si="6"/>
        <v>33</v>
      </c>
      <c r="B39" s="40">
        <f t="shared" si="1"/>
        <v>75</v>
      </c>
      <c r="C39" s="34">
        <v>25.0</v>
      </c>
      <c r="D39" s="34">
        <v>3.0</v>
      </c>
      <c r="E39" s="34">
        <v>150.0</v>
      </c>
      <c r="F39" s="41">
        <f t="shared" si="2"/>
        <v>150</v>
      </c>
      <c r="J39" s="41">
        <f t="shared" si="3"/>
        <v>75</v>
      </c>
      <c r="K39" s="42">
        <f t="shared" si="4"/>
        <v>6666.666667</v>
      </c>
      <c r="L39" s="41">
        <f t="shared" si="5"/>
        <v>0.8034</v>
      </c>
    </row>
    <row r="40">
      <c r="A40" s="34">
        <f t="shared" si="6"/>
        <v>34</v>
      </c>
      <c r="B40" s="40">
        <f t="shared" si="1"/>
        <v>60</v>
      </c>
      <c r="C40" s="34">
        <v>20.0</v>
      </c>
      <c r="D40" s="34">
        <v>3.0</v>
      </c>
      <c r="E40" s="34">
        <v>200.0</v>
      </c>
      <c r="F40" s="41">
        <f t="shared" si="2"/>
        <v>200</v>
      </c>
      <c r="J40" s="41">
        <f t="shared" si="3"/>
        <v>60</v>
      </c>
      <c r="K40" s="42">
        <f t="shared" si="4"/>
        <v>5000</v>
      </c>
      <c r="L40" s="41">
        <f t="shared" si="5"/>
        <v>0.79215</v>
      </c>
    </row>
    <row r="41">
      <c r="A41" s="34">
        <f t="shared" si="6"/>
        <v>35</v>
      </c>
      <c r="B41" s="40">
        <f t="shared" si="1"/>
        <v>50</v>
      </c>
      <c r="C41" s="34">
        <v>50.0</v>
      </c>
      <c r="D41" s="34">
        <v>1.0</v>
      </c>
      <c r="E41" s="34">
        <v>250.0</v>
      </c>
      <c r="F41" s="41">
        <f t="shared" si="2"/>
        <v>500</v>
      </c>
      <c r="J41" s="41">
        <f t="shared" si="3"/>
        <v>50</v>
      </c>
      <c r="K41" s="42">
        <f t="shared" si="4"/>
        <v>4000</v>
      </c>
      <c r="L41" s="41">
        <f t="shared" si="5"/>
        <v>0.78015</v>
      </c>
      <c r="M41" s="27" t="s">
        <v>49</v>
      </c>
      <c r="N41" s="41">
        <f>SUM($E$7:$E$61)/SUM(E41:E46)</f>
        <v>338.9830508</v>
      </c>
    </row>
    <row r="42">
      <c r="A42" s="34">
        <f t="shared" si="6"/>
        <v>36</v>
      </c>
      <c r="B42" s="40">
        <f t="shared" si="1"/>
        <v>50</v>
      </c>
      <c r="C42" s="34">
        <v>25.0</v>
      </c>
      <c r="D42" s="34">
        <v>2.0</v>
      </c>
      <c r="E42" s="34">
        <v>250.0</v>
      </c>
      <c r="F42" s="41" t="str">
        <f t="shared" si="2"/>
        <v>--</v>
      </c>
      <c r="J42" s="41">
        <f t="shared" si="3"/>
        <v>50</v>
      </c>
      <c r="K42" s="42">
        <f t="shared" si="4"/>
        <v>4000</v>
      </c>
      <c r="L42" s="41">
        <f t="shared" si="5"/>
        <v>0.76765</v>
      </c>
    </row>
    <row r="43">
      <c r="A43" s="34">
        <f t="shared" si="6"/>
        <v>37</v>
      </c>
      <c r="B43" s="40">
        <f t="shared" si="1"/>
        <v>40</v>
      </c>
      <c r="C43" s="34">
        <v>20.0</v>
      </c>
      <c r="D43" s="34">
        <v>2.0</v>
      </c>
      <c r="E43" s="34">
        <v>300.0</v>
      </c>
      <c r="F43" s="41">
        <f t="shared" si="2"/>
        <v>800</v>
      </c>
      <c r="J43" s="41">
        <f t="shared" si="3"/>
        <v>40</v>
      </c>
      <c r="K43" s="42">
        <f t="shared" si="4"/>
        <v>3333.333333</v>
      </c>
      <c r="L43" s="41">
        <f t="shared" si="5"/>
        <v>0.75515</v>
      </c>
    </row>
    <row r="44">
      <c r="A44" s="34">
        <f t="shared" si="6"/>
        <v>38</v>
      </c>
      <c r="B44" s="40">
        <f t="shared" si="1"/>
        <v>40</v>
      </c>
      <c r="C44" s="34">
        <v>10.0</v>
      </c>
      <c r="D44" s="34">
        <v>4.0</v>
      </c>
      <c r="E44" s="34">
        <v>500.0</v>
      </c>
      <c r="F44" s="41" t="str">
        <f t="shared" si="2"/>
        <v>--</v>
      </c>
      <c r="J44" s="41">
        <f t="shared" si="3"/>
        <v>40</v>
      </c>
      <c r="K44" s="42">
        <f t="shared" si="4"/>
        <v>2000</v>
      </c>
      <c r="L44" s="41">
        <f t="shared" si="5"/>
        <v>0.74315</v>
      </c>
    </row>
    <row r="45">
      <c r="A45" s="34">
        <f t="shared" si="6"/>
        <v>39</v>
      </c>
      <c r="B45" s="40">
        <f t="shared" si="1"/>
        <v>30</v>
      </c>
      <c r="C45" s="34">
        <v>10.0</v>
      </c>
      <c r="D45" s="34">
        <v>3.0</v>
      </c>
      <c r="E45" s="34">
        <v>650.0</v>
      </c>
      <c r="F45" s="41">
        <f t="shared" si="2"/>
        <v>650</v>
      </c>
      <c r="J45" s="41">
        <f t="shared" si="3"/>
        <v>30</v>
      </c>
      <c r="K45" s="42">
        <f t="shared" si="4"/>
        <v>1538.461538</v>
      </c>
      <c r="L45" s="41">
        <f t="shared" si="5"/>
        <v>0.72315</v>
      </c>
    </row>
    <row r="46">
      <c r="A46" s="34">
        <f t="shared" si="6"/>
        <v>40</v>
      </c>
      <c r="B46" s="40">
        <f t="shared" si="1"/>
        <v>25</v>
      </c>
      <c r="C46" s="34">
        <v>25.0</v>
      </c>
      <c r="D46" s="34">
        <v>1.0</v>
      </c>
      <c r="E46" s="34">
        <v>1000.0</v>
      </c>
      <c r="F46" s="41">
        <f t="shared" si="2"/>
        <v>1000</v>
      </c>
      <c r="J46" s="41">
        <f t="shared" si="3"/>
        <v>25</v>
      </c>
      <c r="K46" s="42">
        <f t="shared" si="4"/>
        <v>1000</v>
      </c>
      <c r="L46" s="41">
        <f t="shared" si="5"/>
        <v>0.70365</v>
      </c>
    </row>
    <row r="47">
      <c r="A47" s="34">
        <f t="shared" si="6"/>
        <v>41</v>
      </c>
      <c r="B47" s="40">
        <f t="shared" si="1"/>
        <v>20</v>
      </c>
      <c r="C47" s="34">
        <v>20.0</v>
      </c>
      <c r="D47" s="34">
        <v>1.0</v>
      </c>
      <c r="E47" s="34">
        <v>300.0</v>
      </c>
      <c r="F47" s="41">
        <f t="shared" si="2"/>
        <v>2100</v>
      </c>
      <c r="J47" s="41">
        <f t="shared" si="3"/>
        <v>20</v>
      </c>
      <c r="K47" s="42">
        <f t="shared" si="4"/>
        <v>3333.333333</v>
      </c>
      <c r="L47" s="41">
        <f t="shared" si="5"/>
        <v>0.67865</v>
      </c>
      <c r="M47" s="27" t="s">
        <v>50</v>
      </c>
      <c r="N47" s="41">
        <f>SUM($E$7:$E$61)/SUM(E47:E50)</f>
        <v>217.3913043</v>
      </c>
    </row>
    <row r="48">
      <c r="A48" s="34">
        <f t="shared" si="6"/>
        <v>42</v>
      </c>
      <c r="B48" s="40">
        <f t="shared" si="1"/>
        <v>20</v>
      </c>
      <c r="C48" s="34">
        <v>10.0</v>
      </c>
      <c r="D48" s="34">
        <v>2.0</v>
      </c>
      <c r="E48" s="34">
        <v>800.0</v>
      </c>
      <c r="F48" s="41" t="str">
        <f t="shared" si="2"/>
        <v>--</v>
      </c>
      <c r="J48" s="41">
        <f t="shared" si="3"/>
        <v>20</v>
      </c>
      <c r="K48" s="42">
        <f t="shared" si="4"/>
        <v>1250</v>
      </c>
      <c r="L48" s="41">
        <f t="shared" si="5"/>
        <v>0.67265</v>
      </c>
    </row>
    <row r="49">
      <c r="A49" s="34">
        <f t="shared" si="6"/>
        <v>43</v>
      </c>
      <c r="B49" s="40">
        <f t="shared" si="1"/>
        <v>20</v>
      </c>
      <c r="C49" s="34">
        <v>5.0</v>
      </c>
      <c r="D49" s="34">
        <v>4.0</v>
      </c>
      <c r="E49" s="34">
        <v>1000.0</v>
      </c>
      <c r="F49" s="41" t="str">
        <f t="shared" si="2"/>
        <v>--</v>
      </c>
      <c r="J49" s="41">
        <f t="shared" si="3"/>
        <v>20</v>
      </c>
      <c r="K49" s="42">
        <f t="shared" si="4"/>
        <v>1000</v>
      </c>
      <c r="L49" s="41">
        <f t="shared" si="5"/>
        <v>0.65665</v>
      </c>
    </row>
    <row r="50">
      <c r="A50" s="34">
        <f t="shared" si="6"/>
        <v>44</v>
      </c>
      <c r="B50" s="40">
        <f t="shared" si="1"/>
        <v>15</v>
      </c>
      <c r="C50" s="34">
        <v>5.0</v>
      </c>
      <c r="D50" s="34">
        <v>3.0</v>
      </c>
      <c r="E50" s="34">
        <v>2500.0</v>
      </c>
      <c r="F50" s="41">
        <f t="shared" si="2"/>
        <v>2500</v>
      </c>
      <c r="J50" s="41">
        <f t="shared" si="3"/>
        <v>15</v>
      </c>
      <c r="K50" s="42">
        <f t="shared" si="4"/>
        <v>400</v>
      </c>
      <c r="L50" s="41">
        <f t="shared" si="5"/>
        <v>0.63665</v>
      </c>
    </row>
    <row r="51">
      <c r="A51" s="34">
        <f t="shared" si="6"/>
        <v>45</v>
      </c>
      <c r="B51" s="40">
        <f t="shared" si="1"/>
        <v>10</v>
      </c>
      <c r="C51" s="34">
        <v>10.0</v>
      </c>
      <c r="D51" s="34">
        <v>1.0</v>
      </c>
      <c r="E51" s="34">
        <v>1500.0</v>
      </c>
      <c r="F51" s="41">
        <f t="shared" si="2"/>
        <v>2700</v>
      </c>
      <c r="J51" s="41">
        <f t="shared" si="3"/>
        <v>10</v>
      </c>
      <c r="K51" s="42">
        <f t="shared" si="4"/>
        <v>666.6666667</v>
      </c>
      <c r="L51" s="41">
        <f t="shared" si="5"/>
        <v>0.59915</v>
      </c>
      <c r="M51" s="27" t="s">
        <v>51</v>
      </c>
      <c r="N51" s="41">
        <f>SUM($E$7:$E$61)/SUM(E51:E54)</f>
        <v>117.6470588</v>
      </c>
    </row>
    <row r="52">
      <c r="A52" s="34">
        <f t="shared" si="6"/>
        <v>46</v>
      </c>
      <c r="B52" s="40">
        <f t="shared" si="1"/>
        <v>10</v>
      </c>
      <c r="C52" s="34">
        <v>5.0</v>
      </c>
      <c r="D52" s="34">
        <v>2.0</v>
      </c>
      <c r="E52" s="34">
        <v>1200.0</v>
      </c>
      <c r="F52" s="41" t="str">
        <f t="shared" si="2"/>
        <v>--</v>
      </c>
      <c r="J52" s="41">
        <f t="shared" si="3"/>
        <v>10</v>
      </c>
      <c r="K52" s="42">
        <f t="shared" si="4"/>
        <v>833.3333333</v>
      </c>
      <c r="L52" s="41">
        <f t="shared" si="5"/>
        <v>0.58415</v>
      </c>
    </row>
    <row r="53">
      <c r="A53" s="34">
        <f t="shared" si="6"/>
        <v>47</v>
      </c>
      <c r="B53" s="40">
        <f t="shared" si="1"/>
        <v>8</v>
      </c>
      <c r="C53" s="34">
        <v>2.0</v>
      </c>
      <c r="D53" s="34">
        <v>4.0</v>
      </c>
      <c r="E53" s="34">
        <v>2800.0</v>
      </c>
      <c r="F53" s="41">
        <f t="shared" si="2"/>
        <v>2800</v>
      </c>
      <c r="J53" s="41">
        <f t="shared" si="3"/>
        <v>8</v>
      </c>
      <c r="K53" s="42">
        <f t="shared" si="4"/>
        <v>357.1428571</v>
      </c>
      <c r="L53" s="41">
        <f t="shared" si="5"/>
        <v>0.57215</v>
      </c>
    </row>
    <row r="54">
      <c r="A54" s="34">
        <f t="shared" si="6"/>
        <v>48</v>
      </c>
      <c r="B54" s="40">
        <f t="shared" si="1"/>
        <v>6</v>
      </c>
      <c r="C54" s="34">
        <v>2.0</v>
      </c>
      <c r="D54" s="34">
        <v>3.0</v>
      </c>
      <c r="E54" s="34">
        <v>3000.0</v>
      </c>
      <c r="F54" s="41">
        <f t="shared" si="2"/>
        <v>3000</v>
      </c>
      <c r="J54" s="41">
        <f t="shared" si="3"/>
        <v>6</v>
      </c>
      <c r="K54" s="42">
        <f t="shared" si="4"/>
        <v>333.3333333</v>
      </c>
      <c r="L54" s="41">
        <f t="shared" si="5"/>
        <v>0.54975</v>
      </c>
    </row>
    <row r="55">
      <c r="A55" s="34">
        <f t="shared" si="6"/>
        <v>49</v>
      </c>
      <c r="B55" s="40">
        <f t="shared" si="1"/>
        <v>5</v>
      </c>
      <c r="C55" s="34">
        <v>5.0</v>
      </c>
      <c r="D55" s="34">
        <v>1.0</v>
      </c>
      <c r="E55" s="34">
        <v>8000.0</v>
      </c>
      <c r="F55" s="41">
        <f t="shared" si="2"/>
        <v>8000</v>
      </c>
      <c r="J55" s="41">
        <f t="shared" si="3"/>
        <v>5</v>
      </c>
      <c r="K55" s="42">
        <f t="shared" si="4"/>
        <v>125</v>
      </c>
      <c r="L55" s="41">
        <f t="shared" si="5"/>
        <v>0.53175</v>
      </c>
      <c r="M55" s="27" t="s">
        <v>52</v>
      </c>
      <c r="N55" s="41">
        <f>SUM($E$7:$E$61)/SUM(E55:E61)</f>
        <v>3.148118999</v>
      </c>
    </row>
    <row r="56">
      <c r="A56" s="34">
        <f t="shared" si="6"/>
        <v>50</v>
      </c>
      <c r="B56" s="40">
        <f t="shared" si="1"/>
        <v>4</v>
      </c>
      <c r="C56" s="34">
        <v>2.0</v>
      </c>
      <c r="D56" s="34">
        <v>2.0</v>
      </c>
      <c r="E56" s="34">
        <v>4200.0</v>
      </c>
      <c r="F56" s="41">
        <f t="shared" si="2"/>
        <v>10700</v>
      </c>
      <c r="G56" s="27" t="s">
        <v>191</v>
      </c>
      <c r="H56" s="27" t="s">
        <v>39</v>
      </c>
      <c r="J56" s="41">
        <f t="shared" si="3"/>
        <v>4</v>
      </c>
      <c r="K56" s="42">
        <f t="shared" si="4"/>
        <v>238.0952381</v>
      </c>
      <c r="L56" s="41">
        <f t="shared" si="5"/>
        <v>0.49175</v>
      </c>
    </row>
    <row r="57">
      <c r="A57" s="34">
        <f t="shared" si="6"/>
        <v>51</v>
      </c>
      <c r="B57" s="40">
        <f t="shared" si="1"/>
        <v>4</v>
      </c>
      <c r="C57" s="34">
        <v>1.0</v>
      </c>
      <c r="D57" s="34">
        <v>4.0</v>
      </c>
      <c r="E57" s="34">
        <v>6500.0</v>
      </c>
      <c r="F57" s="41" t="str">
        <f t="shared" si="2"/>
        <v>--</v>
      </c>
      <c r="G57" s="27">
        <v>1.0</v>
      </c>
      <c r="H57" s="94">
        <f t="shared" ref="H57:H60" si="7">SUM($E$7:$E$61)/sumif($D$7:$D$61,G57,$E$7:$E$61)</f>
        <v>1.481837122</v>
      </c>
      <c r="J57" s="41">
        <f t="shared" si="3"/>
        <v>4</v>
      </c>
      <c r="K57" s="42">
        <f t="shared" si="4"/>
        <v>153.8461538</v>
      </c>
      <c r="L57" s="41">
        <f t="shared" si="5"/>
        <v>0.47495</v>
      </c>
    </row>
    <row r="58">
      <c r="A58" s="34">
        <f t="shared" si="6"/>
        <v>52</v>
      </c>
      <c r="B58" s="40">
        <f t="shared" si="1"/>
        <v>3</v>
      </c>
      <c r="C58" s="34">
        <v>1.0</v>
      </c>
      <c r="D58" s="34">
        <v>3.0</v>
      </c>
      <c r="E58" s="34">
        <v>12000.0</v>
      </c>
      <c r="F58" s="41">
        <f t="shared" si="2"/>
        <v>12000</v>
      </c>
      <c r="G58" s="27">
        <v>2.0</v>
      </c>
      <c r="H58" s="94">
        <f t="shared" si="7"/>
        <v>4.685816035</v>
      </c>
      <c r="J58" s="41">
        <f t="shared" si="3"/>
        <v>3</v>
      </c>
      <c r="K58" s="42">
        <f t="shared" si="4"/>
        <v>83.33333333</v>
      </c>
      <c r="L58" s="41">
        <f t="shared" si="5"/>
        <v>0.44895</v>
      </c>
    </row>
    <row r="59">
      <c r="A59" s="34">
        <f t="shared" si="6"/>
        <v>53</v>
      </c>
      <c r="B59" s="40">
        <f t="shared" si="1"/>
        <v>2</v>
      </c>
      <c r="C59" s="34">
        <v>2.0</v>
      </c>
      <c r="D59" s="34">
        <v>1.0</v>
      </c>
      <c r="E59" s="34">
        <v>52500.0</v>
      </c>
      <c r="F59" s="41">
        <f t="shared" si="2"/>
        <v>126000</v>
      </c>
      <c r="G59" s="27">
        <v>3.0</v>
      </c>
      <c r="H59" s="94">
        <f t="shared" si="7"/>
        <v>13.50293014</v>
      </c>
      <c r="J59" s="41">
        <f t="shared" si="3"/>
        <v>2</v>
      </c>
      <c r="K59" s="42">
        <f t="shared" si="4"/>
        <v>19.04761905</v>
      </c>
      <c r="L59" s="41">
        <f t="shared" si="5"/>
        <v>0.41295</v>
      </c>
    </row>
    <row r="60">
      <c r="A60" s="34">
        <f t="shared" si="6"/>
        <v>54</v>
      </c>
      <c r="B60" s="40">
        <f t="shared" si="1"/>
        <v>2</v>
      </c>
      <c r="C60" s="34">
        <v>1.0</v>
      </c>
      <c r="D60" s="34">
        <v>2.0</v>
      </c>
      <c r="E60" s="34">
        <v>73500.0</v>
      </c>
      <c r="F60" s="41" t="str">
        <f t="shared" si="2"/>
        <v>--</v>
      </c>
      <c r="G60" s="27">
        <v>4.0</v>
      </c>
      <c r="H60" s="94">
        <f t="shared" si="7"/>
        <v>26.52942113</v>
      </c>
      <c r="J60" s="41">
        <f t="shared" si="3"/>
        <v>2</v>
      </c>
      <c r="K60" s="42">
        <f t="shared" si="4"/>
        <v>13.60544218</v>
      </c>
      <c r="L60" s="41">
        <f t="shared" si="5"/>
        <v>0.30795</v>
      </c>
    </row>
    <row r="61">
      <c r="A61" s="34">
        <f t="shared" si="6"/>
        <v>55</v>
      </c>
      <c r="B61" s="40">
        <f t="shared" si="1"/>
        <v>1</v>
      </c>
      <c r="C61" s="34">
        <v>1.0</v>
      </c>
      <c r="D61" s="34">
        <v>1.0</v>
      </c>
      <c r="E61" s="34">
        <v>160950.0</v>
      </c>
      <c r="F61" s="41">
        <f>if(countif(B61:$B$61,B61)&lt;Countif($B$7:$B$61,B61),"--",SUMIF($B$7:$B$61,B61,$E$7:$E$61))</f>
        <v>160950</v>
      </c>
      <c r="J61" s="41">
        <f t="shared" si="3"/>
        <v>1</v>
      </c>
      <c r="K61" s="42">
        <f t="shared" si="4"/>
        <v>6.213109661</v>
      </c>
      <c r="L61" s="41">
        <f t="shared" si="5"/>
        <v>0.16095</v>
      </c>
    </row>
    <row r="68">
      <c r="A68" s="22" t="s">
        <v>24</v>
      </c>
      <c r="B68" s="23"/>
      <c r="C68" s="23"/>
      <c r="D68" s="23"/>
      <c r="E68" s="23"/>
      <c r="F68" s="23"/>
      <c r="G68" s="23"/>
      <c r="H68" s="22" t="s">
        <v>24</v>
      </c>
      <c r="I68" s="23"/>
      <c r="J68" s="23"/>
      <c r="K68" s="23"/>
      <c r="L68" s="23"/>
      <c r="M68" s="23"/>
      <c r="N68" s="23"/>
      <c r="O68" s="23"/>
      <c r="P68" s="23"/>
      <c r="Q68" s="23"/>
    </row>
  </sheetData>
  <mergeCells count="3">
    <mergeCell ref="A5:A6"/>
    <mergeCell ref="B5:B6"/>
    <mergeCell ref="C5:D5"/>
  </mergeCells>
  <dataValidations>
    <dataValidation type="list" allowBlank="1" showErrorMessage="1" sqref="D7:D61">
      <formula1>"1,2,3,4"</formula1>
    </dataValidation>
    <dataValidation type="list" allowBlank="1" showErrorMessage="1" sqref="C7:C61">
      <formula1>'「中獎結果表」實驗用'!$H$6:$H$20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sheetData>
    <row r="1">
      <c r="A1" s="12" t="s">
        <v>192</v>
      </c>
      <c r="B1" s="2"/>
      <c r="C1" s="2"/>
      <c r="D1" s="2"/>
      <c r="E1" s="2"/>
      <c r="F1" s="2"/>
      <c r="G1" s="11"/>
      <c r="H1" s="11"/>
      <c r="I1" s="2"/>
      <c r="J1" s="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>
      <c r="A3" s="27"/>
      <c r="B3" s="27"/>
      <c r="C3" s="27"/>
      <c r="D3" s="27" t="s">
        <v>27</v>
      </c>
      <c r="E3" s="30">
        <f>1-sum(E7:E10)/1000000</f>
        <v>0.334537</v>
      </c>
      <c r="F3" s="27"/>
      <c r="G3" s="27"/>
      <c r="H3" s="27"/>
      <c r="I3" s="27"/>
      <c r="J3" s="27"/>
      <c r="K3" s="27"/>
      <c r="L3" s="27"/>
      <c r="M3" s="27"/>
    </row>
    <row r="4">
      <c r="A4" s="27"/>
      <c r="B4" s="27"/>
      <c r="C4" s="27"/>
      <c r="D4" s="27" t="s">
        <v>28</v>
      </c>
      <c r="E4" s="31">
        <f>G6</f>
        <v>1</v>
      </c>
      <c r="F4" s="27"/>
      <c r="G4" s="27"/>
      <c r="H4" s="27"/>
      <c r="I4" s="27"/>
      <c r="J4" s="27"/>
      <c r="K4" s="27"/>
      <c r="L4" s="27"/>
      <c r="M4" s="27"/>
    </row>
    <row r="5">
      <c r="A5" s="32" t="s">
        <v>29</v>
      </c>
      <c r="B5" s="32" t="s">
        <v>30</v>
      </c>
      <c r="C5" s="33" t="s">
        <v>31</v>
      </c>
      <c r="D5" s="6"/>
      <c r="E5" s="34" t="s">
        <v>32</v>
      </c>
      <c r="F5" s="27"/>
      <c r="G5" s="34" t="s">
        <v>53</v>
      </c>
      <c r="H5" s="27"/>
      <c r="I5" s="35" t="s">
        <v>33</v>
      </c>
      <c r="J5" s="35" t="s">
        <v>30</v>
      </c>
      <c r="K5" s="27"/>
      <c r="L5" s="27" t="s">
        <v>193</v>
      </c>
      <c r="M5" s="27"/>
    </row>
    <row r="6">
      <c r="A6" s="36"/>
      <c r="B6" s="36"/>
      <c r="C6" s="34" t="s">
        <v>34</v>
      </c>
      <c r="D6" s="34" t="s">
        <v>35</v>
      </c>
      <c r="E6" s="34" t="s">
        <v>53</v>
      </c>
      <c r="G6" s="34">
        <f>SUM(G7:G64)</f>
        <v>1</v>
      </c>
      <c r="H6" s="27"/>
      <c r="I6" s="37">
        <v>1.0</v>
      </c>
      <c r="J6" s="37">
        <v>0.0</v>
      </c>
      <c r="K6" s="41">
        <f t="shared" ref="K6:K22" si="1">countif($C$7:$C64,J6)</f>
        <v>4</v>
      </c>
      <c r="M6" s="27"/>
    </row>
    <row r="7">
      <c r="A7" s="34">
        <v>1.0</v>
      </c>
      <c r="B7" s="34">
        <f>'「中獎結果表」實驗用'!B7</f>
        <v>0</v>
      </c>
      <c r="C7" s="34">
        <f>'「中獎結果表」實驗用'!C7</f>
        <v>0</v>
      </c>
      <c r="D7" s="34">
        <f>'「中獎結果表」實驗用'!D7</f>
        <v>1</v>
      </c>
      <c r="E7" s="34">
        <f>'「中獎結果表」實驗用'!E7</f>
        <v>450298</v>
      </c>
      <c r="G7" s="41">
        <f t="shared" ref="G7:G61" si="2">$B7*(E7/SUM(E$7:E64))</f>
        <v>0</v>
      </c>
      <c r="I7" s="37">
        <v>2.0</v>
      </c>
      <c r="J7" s="37">
        <v>1.0</v>
      </c>
      <c r="K7" s="41">
        <f t="shared" si="1"/>
        <v>4</v>
      </c>
    </row>
    <row r="8">
      <c r="A8" s="34">
        <f t="shared" ref="A8:A61" si="3">A7+1</f>
        <v>2</v>
      </c>
      <c r="B8" s="34">
        <f>'「中獎結果表」實驗用'!B8</f>
        <v>0</v>
      </c>
      <c r="C8" s="34">
        <f>'「中獎結果表」實驗用'!C8</f>
        <v>0</v>
      </c>
      <c r="D8" s="34">
        <f>'「中獎結果表」實驗用'!D8</f>
        <v>2</v>
      </c>
      <c r="E8" s="34">
        <f>'「中獎結果表」實驗用'!E8</f>
        <v>133092</v>
      </c>
      <c r="G8" s="41">
        <f t="shared" si="2"/>
        <v>0</v>
      </c>
      <c r="I8" s="37">
        <v>3.0</v>
      </c>
      <c r="J8" s="37">
        <v>1.5</v>
      </c>
      <c r="K8" s="41">
        <f t="shared" si="1"/>
        <v>0</v>
      </c>
    </row>
    <row r="9">
      <c r="A9" s="34">
        <f t="shared" si="3"/>
        <v>3</v>
      </c>
      <c r="B9" s="34">
        <f>'「中獎結果表」實驗用'!B9</f>
        <v>0</v>
      </c>
      <c r="C9" s="34">
        <f>'「中獎結果表」實驗用'!C9</f>
        <v>0</v>
      </c>
      <c r="D9" s="34">
        <f>'「中獎結果表」實驗用'!D9</f>
        <v>3</v>
      </c>
      <c r="E9" s="34">
        <f>'「中獎結果表」實驗用'!E9</f>
        <v>55455</v>
      </c>
      <c r="G9" s="41">
        <f t="shared" si="2"/>
        <v>0</v>
      </c>
      <c r="I9" s="37">
        <v>4.0</v>
      </c>
      <c r="J9" s="37">
        <v>2.0</v>
      </c>
      <c r="K9" s="41">
        <f t="shared" si="1"/>
        <v>4</v>
      </c>
    </row>
    <row r="10">
      <c r="A10" s="34">
        <f t="shared" si="3"/>
        <v>4</v>
      </c>
      <c r="B10" s="34">
        <f>'「中獎結果表」實驗用'!B10</f>
        <v>0</v>
      </c>
      <c r="C10" s="34">
        <f>'「中獎結果表」實驗用'!C10</f>
        <v>0</v>
      </c>
      <c r="D10" s="34">
        <f>'「中獎結果表」實驗用'!D10</f>
        <v>4</v>
      </c>
      <c r="E10" s="34">
        <f>'「中獎結果表」實驗用'!E10</f>
        <v>26618</v>
      </c>
      <c r="G10" s="41">
        <f t="shared" si="2"/>
        <v>0</v>
      </c>
      <c r="I10" s="37">
        <v>5.0</v>
      </c>
      <c r="J10" s="37">
        <v>2.5</v>
      </c>
      <c r="K10" s="41">
        <f t="shared" si="1"/>
        <v>0</v>
      </c>
    </row>
    <row r="11">
      <c r="A11" s="34">
        <f t="shared" si="3"/>
        <v>5</v>
      </c>
      <c r="B11" s="34">
        <f>'「中獎結果表」實驗用'!B11</f>
        <v>10000</v>
      </c>
      <c r="C11" s="34">
        <f>'「中獎結果表」實驗用'!C11</f>
        <v>10000</v>
      </c>
      <c r="D11" s="34">
        <f>'「中獎結果表」實驗用'!D11</f>
        <v>1</v>
      </c>
      <c r="E11" s="34">
        <f>'「中獎結果表」實驗用'!E11</f>
        <v>1</v>
      </c>
      <c r="G11" s="41">
        <f t="shared" si="2"/>
        <v>0.01</v>
      </c>
      <c r="I11" s="37">
        <v>6.0</v>
      </c>
      <c r="J11" s="37">
        <v>5.0</v>
      </c>
      <c r="K11" s="41">
        <f t="shared" si="1"/>
        <v>4</v>
      </c>
    </row>
    <row r="12">
      <c r="A12" s="34">
        <f t="shared" si="3"/>
        <v>6</v>
      </c>
      <c r="B12" s="34">
        <f>'「中獎結果表」實驗用'!B12</f>
        <v>10000</v>
      </c>
      <c r="C12" s="34">
        <f>'「中獎結果表」實驗用'!C12</f>
        <v>5000</v>
      </c>
      <c r="D12" s="34">
        <f>'「中獎結果表」實驗用'!D12</f>
        <v>2</v>
      </c>
      <c r="E12" s="34">
        <f>'「中獎結果表」實驗用'!E12</f>
        <v>2</v>
      </c>
      <c r="G12" s="41">
        <f t="shared" si="2"/>
        <v>0.02</v>
      </c>
      <c r="I12" s="37">
        <v>7.0</v>
      </c>
      <c r="J12" s="37">
        <v>10.0</v>
      </c>
      <c r="K12" s="41">
        <f t="shared" si="1"/>
        <v>4</v>
      </c>
    </row>
    <row r="13">
      <c r="A13" s="34">
        <f t="shared" si="3"/>
        <v>7</v>
      </c>
      <c r="B13" s="34">
        <f>'「中獎結果表」實驗用'!B13</f>
        <v>8000</v>
      </c>
      <c r="C13" s="34">
        <f>'「中獎結果表」實驗用'!C13</f>
        <v>2000</v>
      </c>
      <c r="D13" s="34">
        <f>'「中獎結果表」實驗用'!D13</f>
        <v>4</v>
      </c>
      <c r="E13" s="34">
        <f>'「中獎結果表」實驗用'!E13</f>
        <v>2</v>
      </c>
      <c r="G13" s="41">
        <f t="shared" si="2"/>
        <v>0.016</v>
      </c>
      <c r="I13" s="37">
        <v>8.0</v>
      </c>
      <c r="J13" s="37">
        <v>20.0</v>
      </c>
      <c r="K13" s="41">
        <f t="shared" si="1"/>
        <v>4</v>
      </c>
    </row>
    <row r="14">
      <c r="A14" s="34">
        <f t="shared" si="3"/>
        <v>8</v>
      </c>
      <c r="B14" s="34">
        <f>'「中獎結果表」實驗用'!B14</f>
        <v>6000</v>
      </c>
      <c r="C14" s="34">
        <f>'「中獎結果表」實驗用'!C14</f>
        <v>2000</v>
      </c>
      <c r="D14" s="34">
        <f>'「中獎結果表」實驗用'!D14</f>
        <v>3</v>
      </c>
      <c r="E14" s="34">
        <f>'「中獎結果表」實驗用'!E14</f>
        <v>2</v>
      </c>
      <c r="G14" s="41">
        <f t="shared" si="2"/>
        <v>0.012</v>
      </c>
      <c r="I14" s="37">
        <v>9.0</v>
      </c>
      <c r="J14" s="37">
        <v>25.0</v>
      </c>
      <c r="K14" s="41">
        <f t="shared" si="1"/>
        <v>4</v>
      </c>
    </row>
    <row r="15">
      <c r="A15" s="34">
        <f t="shared" si="3"/>
        <v>9</v>
      </c>
      <c r="B15" s="34">
        <f>'「中獎結果表」實驗用'!B15</f>
        <v>5000</v>
      </c>
      <c r="C15" s="34">
        <f>'「中獎結果表」實驗用'!C15</f>
        <v>5000</v>
      </c>
      <c r="D15" s="34">
        <f>'「中獎結果表」實驗用'!D15</f>
        <v>1</v>
      </c>
      <c r="E15" s="34">
        <f>'「中獎結果表」實驗用'!E15</f>
        <v>3</v>
      </c>
      <c r="G15" s="41">
        <f t="shared" si="2"/>
        <v>0.015</v>
      </c>
      <c r="I15" s="37">
        <v>10.0</v>
      </c>
      <c r="J15" s="37">
        <v>50.0</v>
      </c>
      <c r="K15" s="41">
        <f t="shared" si="1"/>
        <v>4</v>
      </c>
    </row>
    <row r="16">
      <c r="A16" s="34">
        <f t="shared" si="3"/>
        <v>10</v>
      </c>
      <c r="B16" s="34">
        <f>'「中獎結果表」實驗用'!B16</f>
        <v>4000</v>
      </c>
      <c r="C16" s="34">
        <f>'「中獎結果表」實驗用'!C16</f>
        <v>2000</v>
      </c>
      <c r="D16" s="34">
        <f>'「中獎結果表」實驗用'!D16</f>
        <v>2</v>
      </c>
      <c r="E16" s="34">
        <f>'「中獎結果表」實驗用'!E16</f>
        <v>2</v>
      </c>
      <c r="G16" s="41">
        <f t="shared" si="2"/>
        <v>0.008</v>
      </c>
      <c r="I16" s="37">
        <v>11.0</v>
      </c>
      <c r="J16" s="37">
        <v>100.0</v>
      </c>
      <c r="K16" s="41">
        <f t="shared" si="1"/>
        <v>4</v>
      </c>
    </row>
    <row r="17">
      <c r="A17" s="34">
        <f t="shared" si="3"/>
        <v>11</v>
      </c>
      <c r="B17" s="34">
        <f>'「中獎結果表」實驗用'!B17</f>
        <v>4000</v>
      </c>
      <c r="C17" s="34">
        <f>'「中獎結果表」實驗用'!C17</f>
        <v>1000</v>
      </c>
      <c r="D17" s="34">
        <f>'「中獎結果表」實驗用'!D17</f>
        <v>4</v>
      </c>
      <c r="E17" s="34">
        <f>'「中獎結果表」實驗用'!E17</f>
        <v>2</v>
      </c>
      <c r="G17" s="41">
        <f t="shared" si="2"/>
        <v>0.008</v>
      </c>
      <c r="I17" s="37">
        <v>12.0</v>
      </c>
      <c r="J17" s="37">
        <v>200.0</v>
      </c>
      <c r="K17" s="41">
        <f t="shared" si="1"/>
        <v>4</v>
      </c>
    </row>
    <row r="18">
      <c r="A18" s="34">
        <f t="shared" si="3"/>
        <v>12</v>
      </c>
      <c r="B18" s="34">
        <f>'「中獎結果表」實驗用'!B18</f>
        <v>3000</v>
      </c>
      <c r="C18" s="34">
        <f>'「中獎結果表」實驗用'!C18</f>
        <v>1000</v>
      </c>
      <c r="D18" s="34">
        <f>'「中獎結果表」實驗用'!D18</f>
        <v>3</v>
      </c>
      <c r="E18" s="34">
        <f>'「中獎結果表」實驗用'!E18</f>
        <v>3</v>
      </c>
      <c r="G18" s="41">
        <f t="shared" si="2"/>
        <v>0.009</v>
      </c>
      <c r="I18" s="37">
        <v>13.0</v>
      </c>
      <c r="J18" s="37">
        <v>500.0</v>
      </c>
      <c r="K18" s="41">
        <f t="shared" si="1"/>
        <v>4</v>
      </c>
    </row>
    <row r="19">
      <c r="A19" s="34">
        <f t="shared" si="3"/>
        <v>13</v>
      </c>
      <c r="B19" s="34">
        <f>'「中獎結果表」實驗用'!B19</f>
        <v>2000</v>
      </c>
      <c r="C19" s="34">
        <f>'「中獎結果表」實驗用'!C19</f>
        <v>2000</v>
      </c>
      <c r="D19" s="34">
        <f>'「中獎結果表」實驗用'!D19</f>
        <v>1</v>
      </c>
      <c r="E19" s="34">
        <f>'「中獎結果表」實驗用'!E19</f>
        <v>2</v>
      </c>
      <c r="G19" s="41">
        <f t="shared" si="2"/>
        <v>0.004</v>
      </c>
      <c r="I19" s="37">
        <v>14.0</v>
      </c>
      <c r="J19" s="43">
        <v>1000.0</v>
      </c>
      <c r="K19" s="41">
        <f t="shared" si="1"/>
        <v>4</v>
      </c>
    </row>
    <row r="20">
      <c r="A20" s="34">
        <f t="shared" si="3"/>
        <v>14</v>
      </c>
      <c r="B20" s="34">
        <f>'「中獎結果表」實驗用'!B20</f>
        <v>2000</v>
      </c>
      <c r="C20" s="34">
        <f>'「中獎結果表」實驗用'!C20</f>
        <v>1000</v>
      </c>
      <c r="D20" s="34">
        <f>'「中獎結果表」實驗用'!D20</f>
        <v>2</v>
      </c>
      <c r="E20" s="34">
        <f>'「中獎結果表」實驗用'!E20</f>
        <v>2</v>
      </c>
      <c r="G20" s="41">
        <f t="shared" si="2"/>
        <v>0.004</v>
      </c>
      <c r="I20" s="37">
        <v>15.0</v>
      </c>
      <c r="J20" s="43">
        <v>2000.0</v>
      </c>
      <c r="K20" s="41">
        <f t="shared" si="1"/>
        <v>4</v>
      </c>
    </row>
    <row r="21">
      <c r="A21" s="34">
        <f t="shared" si="3"/>
        <v>15</v>
      </c>
      <c r="B21" s="34">
        <f>'「中獎結果表」實驗用'!B21</f>
        <v>2000</v>
      </c>
      <c r="C21" s="34">
        <f>'「中獎結果表」實驗用'!C21</f>
        <v>500</v>
      </c>
      <c r="D21" s="34">
        <f>'「中獎結果表」實驗用'!D21</f>
        <v>4</v>
      </c>
      <c r="E21" s="34">
        <f>'「中獎結果表」實驗用'!E21</f>
        <v>2</v>
      </c>
      <c r="G21" s="41">
        <f t="shared" si="2"/>
        <v>0.004</v>
      </c>
      <c r="I21" s="37">
        <v>16.0</v>
      </c>
      <c r="J21" s="43">
        <v>5000.0</v>
      </c>
      <c r="K21" s="41">
        <f t="shared" si="1"/>
        <v>2</v>
      </c>
    </row>
    <row r="22">
      <c r="A22" s="34">
        <f t="shared" si="3"/>
        <v>16</v>
      </c>
      <c r="B22" s="34">
        <f>'「中獎結果表」實驗用'!B22</f>
        <v>1500</v>
      </c>
      <c r="C22" s="34">
        <f>'「中獎結果表」實驗用'!C22</f>
        <v>500</v>
      </c>
      <c r="D22" s="34">
        <f>'「中獎結果表」實驗用'!D22</f>
        <v>3</v>
      </c>
      <c r="E22" s="34">
        <f>'「中獎結果表」實驗用'!E22</f>
        <v>3</v>
      </c>
      <c r="G22" s="41">
        <f t="shared" si="2"/>
        <v>0.0045</v>
      </c>
      <c r="I22" s="37">
        <v>17.0</v>
      </c>
      <c r="J22" s="43">
        <v>10000.0</v>
      </c>
      <c r="K22" s="41">
        <f t="shared" si="1"/>
        <v>1</v>
      </c>
    </row>
    <row r="23">
      <c r="A23" s="34">
        <f t="shared" si="3"/>
        <v>17</v>
      </c>
      <c r="B23" s="34">
        <f>'「中獎結果表」實驗用'!B23</f>
        <v>1000</v>
      </c>
      <c r="C23" s="34">
        <f>'「中獎結果表」實驗用'!C23</f>
        <v>1000</v>
      </c>
      <c r="D23" s="34">
        <f>'「中獎結果表」實驗用'!D23</f>
        <v>1</v>
      </c>
      <c r="E23" s="34">
        <f>'「中獎結果表」實驗用'!E23</f>
        <v>4</v>
      </c>
      <c r="G23" s="41">
        <f t="shared" si="2"/>
        <v>0.004</v>
      </c>
    </row>
    <row r="24">
      <c r="A24" s="34">
        <f t="shared" si="3"/>
        <v>18</v>
      </c>
      <c r="B24" s="34">
        <f>'「中獎結果表」實驗用'!B24</f>
        <v>1000</v>
      </c>
      <c r="C24" s="34">
        <f>'「中獎結果表」實驗用'!C24</f>
        <v>500</v>
      </c>
      <c r="D24" s="34">
        <f>'「中獎結果表」實驗用'!D24</f>
        <v>2</v>
      </c>
      <c r="E24" s="34">
        <f>'「中獎結果表」實驗用'!E24</f>
        <v>4</v>
      </c>
      <c r="G24" s="41">
        <f t="shared" si="2"/>
        <v>0.004</v>
      </c>
    </row>
    <row r="25">
      <c r="A25" s="34">
        <f t="shared" si="3"/>
        <v>19</v>
      </c>
      <c r="B25" s="34">
        <f>'「中獎結果表」實驗用'!B25</f>
        <v>800</v>
      </c>
      <c r="C25" s="34">
        <f>'「中獎結果表」實驗用'!C25</f>
        <v>200</v>
      </c>
      <c r="D25" s="34">
        <f>'「中獎結果表」實驗用'!D25</f>
        <v>4</v>
      </c>
      <c r="E25" s="34">
        <f>'「中獎結果表」實驗用'!E25</f>
        <v>5</v>
      </c>
      <c r="G25" s="41">
        <f t="shared" si="2"/>
        <v>0.004</v>
      </c>
    </row>
    <row r="26">
      <c r="A26" s="34">
        <f t="shared" si="3"/>
        <v>20</v>
      </c>
      <c r="B26" s="34">
        <f>'「中獎結果表」實驗用'!B26</f>
        <v>600</v>
      </c>
      <c r="C26" s="34">
        <f>'「中獎結果表」實驗用'!C26</f>
        <v>200</v>
      </c>
      <c r="D26" s="34">
        <f>'「中獎結果表」實驗用'!D26</f>
        <v>3</v>
      </c>
      <c r="E26" s="34">
        <f>'「中獎結果表」實驗用'!E26</f>
        <v>5</v>
      </c>
      <c r="G26" s="41">
        <f t="shared" si="2"/>
        <v>0.003</v>
      </c>
      <c r="I26" s="27">
        <v>0.965</v>
      </c>
    </row>
    <row r="27">
      <c r="A27" s="34">
        <f t="shared" si="3"/>
        <v>21</v>
      </c>
      <c r="B27" s="34">
        <f>'「中獎結果表」實驗用'!B27</f>
        <v>500</v>
      </c>
      <c r="C27" s="34">
        <f>'「中獎結果表」實驗用'!C27</f>
        <v>500</v>
      </c>
      <c r="D27" s="34">
        <f>'「中獎結果表」實驗用'!D27</f>
        <v>1</v>
      </c>
      <c r="E27" s="34">
        <f>'「中獎結果表」實驗用'!E27</f>
        <v>5</v>
      </c>
      <c r="G27" s="41">
        <f t="shared" si="2"/>
        <v>0.0025</v>
      </c>
      <c r="I27" s="27" t="s">
        <v>194</v>
      </c>
      <c r="J27" s="27" t="s">
        <v>195</v>
      </c>
      <c r="K27" s="27" t="s">
        <v>83</v>
      </c>
      <c r="L27" s="27" t="s">
        <v>58</v>
      </c>
      <c r="M27" s="27" t="s">
        <v>196</v>
      </c>
    </row>
    <row r="28">
      <c r="A28" s="34">
        <f t="shared" si="3"/>
        <v>22</v>
      </c>
      <c r="B28" s="34">
        <f>'「中獎結果表」實驗用'!B28</f>
        <v>400</v>
      </c>
      <c r="C28" s="34">
        <f>'「中獎結果表」實驗用'!C28</f>
        <v>200</v>
      </c>
      <c r="D28" s="34">
        <f>'「中獎結果表」實驗用'!D28</f>
        <v>2</v>
      </c>
      <c r="E28" s="34">
        <f>'「中獎結果表」實驗用'!E28</f>
        <v>15</v>
      </c>
      <c r="G28" s="41">
        <f t="shared" si="2"/>
        <v>0.006</v>
      </c>
      <c r="I28" s="27">
        <v>0.0</v>
      </c>
      <c r="J28" s="27">
        <v>0.0</v>
      </c>
      <c r="K28" s="41">
        <f t="shared" ref="K28:K29" si="4">sumifs(E:E,B:B,I28)</f>
        <v>665463</v>
      </c>
      <c r="L28" s="95">
        <f t="shared" ref="L28:L37" si="5">K28/1000000</f>
        <v>0.665463</v>
      </c>
      <c r="M28" s="96">
        <f t="shared" ref="M28:M37" si="6">1/L28</f>
        <v>1.502713149</v>
      </c>
    </row>
    <row r="29">
      <c r="A29" s="34">
        <f t="shared" si="3"/>
        <v>23</v>
      </c>
      <c r="B29" s="34">
        <f>'「中獎結果表」實驗用'!B29</f>
        <v>400</v>
      </c>
      <c r="C29" s="34">
        <f>'「中獎結果表」實驗用'!C29</f>
        <v>100</v>
      </c>
      <c r="D29" s="34">
        <f>'「中獎結果表」實驗用'!D29</f>
        <v>4</v>
      </c>
      <c r="E29" s="34">
        <f>'「中獎結果表」實驗用'!E29</f>
        <v>15</v>
      </c>
      <c r="G29" s="41">
        <f t="shared" si="2"/>
        <v>0.006</v>
      </c>
      <c r="I29" s="27">
        <v>1.0</v>
      </c>
      <c r="J29" s="27">
        <v>1.0</v>
      </c>
      <c r="K29" s="41">
        <f t="shared" si="4"/>
        <v>160950</v>
      </c>
      <c r="L29" s="95">
        <f t="shared" si="5"/>
        <v>0.16095</v>
      </c>
      <c r="M29" s="96">
        <f t="shared" si="6"/>
        <v>6.213109661</v>
      </c>
    </row>
    <row r="30">
      <c r="A30" s="34">
        <f t="shared" si="3"/>
        <v>24</v>
      </c>
      <c r="B30" s="34">
        <f>'「中獎結果表」實驗用'!B30</f>
        <v>300</v>
      </c>
      <c r="C30" s="34">
        <f>'「中獎結果表」實驗用'!C30</f>
        <v>100</v>
      </c>
      <c r="D30" s="34">
        <f>'「中獎結果表」實驗用'!D30</f>
        <v>3</v>
      </c>
      <c r="E30" s="34">
        <f>'「中獎結果表」實驗用'!E30</f>
        <v>40</v>
      </c>
      <c r="G30" s="41">
        <f t="shared" si="2"/>
        <v>0.012</v>
      </c>
      <c r="I30" s="27">
        <v>1.5</v>
      </c>
      <c r="J30" s="27">
        <v>5.0</v>
      </c>
      <c r="K30" s="41">
        <f t="shared" ref="K30:K37" si="7">sumifs(E:E,B:B,"&gt;="&amp;I30,B:B,"&lt;="&amp;J30)</f>
        <v>156700</v>
      </c>
      <c r="L30" s="95">
        <f t="shared" si="5"/>
        <v>0.1567</v>
      </c>
      <c r="M30" s="96">
        <f t="shared" si="6"/>
        <v>6.381620932</v>
      </c>
    </row>
    <row r="31">
      <c r="A31" s="34">
        <f t="shared" si="3"/>
        <v>25</v>
      </c>
      <c r="B31" s="34">
        <f>'「中獎結果表」實驗用'!B31</f>
        <v>200</v>
      </c>
      <c r="C31" s="34">
        <f>'「中獎結果表」實驗用'!C31</f>
        <v>200</v>
      </c>
      <c r="D31" s="34">
        <f>'「中獎結果表」實驗用'!D31</f>
        <v>1</v>
      </c>
      <c r="E31" s="34">
        <f>'「中獎結果表」實驗用'!E31</f>
        <v>10</v>
      </c>
      <c r="G31" s="41">
        <f t="shared" si="2"/>
        <v>0.002</v>
      </c>
      <c r="I31" s="27">
        <v>6.0</v>
      </c>
      <c r="J31" s="27">
        <f t="shared" ref="J31:J36" si="8">I32-1</f>
        <v>10</v>
      </c>
      <c r="K31" s="41">
        <f t="shared" si="7"/>
        <v>8500</v>
      </c>
      <c r="L31" s="95">
        <f t="shared" si="5"/>
        <v>0.0085</v>
      </c>
      <c r="M31" s="96">
        <f t="shared" si="6"/>
        <v>117.6470588</v>
      </c>
    </row>
    <row r="32">
      <c r="A32" s="34">
        <f t="shared" si="3"/>
        <v>26</v>
      </c>
      <c r="B32" s="34">
        <f>'「中獎結果表」實驗用'!B32</f>
        <v>200</v>
      </c>
      <c r="C32" s="34">
        <f>'「中獎結果表」實驗用'!C32</f>
        <v>100</v>
      </c>
      <c r="D32" s="34">
        <f>'「中獎結果表」實驗用'!D32</f>
        <v>2</v>
      </c>
      <c r="E32" s="34">
        <f>'「中獎結果表」實驗用'!E32</f>
        <v>13</v>
      </c>
      <c r="G32" s="41">
        <f t="shared" si="2"/>
        <v>0.0026</v>
      </c>
      <c r="I32" s="27">
        <v>11.0</v>
      </c>
      <c r="J32" s="27">
        <f t="shared" si="8"/>
        <v>50</v>
      </c>
      <c r="K32" s="41">
        <f t="shared" si="7"/>
        <v>7550</v>
      </c>
      <c r="L32" s="95">
        <f t="shared" si="5"/>
        <v>0.00755</v>
      </c>
      <c r="M32" s="96">
        <f t="shared" si="6"/>
        <v>132.4503311</v>
      </c>
    </row>
    <row r="33">
      <c r="A33" s="34">
        <f t="shared" si="3"/>
        <v>27</v>
      </c>
      <c r="B33" s="34">
        <f>'「中獎結果表」實驗用'!B33</f>
        <v>200</v>
      </c>
      <c r="C33" s="34">
        <f>'「中獎結果表」實驗用'!C33</f>
        <v>50</v>
      </c>
      <c r="D33" s="34">
        <f>'「中獎結果表」實驗用'!D33</f>
        <v>4</v>
      </c>
      <c r="E33" s="34">
        <f>'「中獎結果表」實驗用'!E33</f>
        <v>20</v>
      </c>
      <c r="G33" s="41">
        <f t="shared" si="2"/>
        <v>0.004</v>
      </c>
      <c r="I33" s="27">
        <v>51.0</v>
      </c>
      <c r="J33" s="27">
        <f t="shared" si="8"/>
        <v>100</v>
      </c>
      <c r="K33" s="41">
        <f t="shared" si="7"/>
        <v>625</v>
      </c>
      <c r="L33" s="95">
        <f t="shared" si="5"/>
        <v>0.000625</v>
      </c>
      <c r="M33" s="96">
        <f t="shared" si="6"/>
        <v>1600</v>
      </c>
    </row>
    <row r="34">
      <c r="A34" s="34">
        <f t="shared" si="3"/>
        <v>28</v>
      </c>
      <c r="B34" s="34">
        <f>'「中獎結果表」實驗用'!B34</f>
        <v>150</v>
      </c>
      <c r="C34" s="34">
        <f>'「中獎結果表」實驗用'!C34</f>
        <v>50</v>
      </c>
      <c r="D34" s="34">
        <f>'「中獎結果表」實驗用'!D34</f>
        <v>3</v>
      </c>
      <c r="E34" s="34">
        <f>'「中獎結果表」實驗用'!E34</f>
        <v>50</v>
      </c>
      <c r="G34" s="41">
        <f t="shared" si="2"/>
        <v>0.0075</v>
      </c>
      <c r="I34" s="27">
        <v>101.0</v>
      </c>
      <c r="J34" s="27">
        <f t="shared" si="8"/>
        <v>500</v>
      </c>
      <c r="K34" s="41">
        <f t="shared" si="7"/>
        <v>168</v>
      </c>
      <c r="L34" s="95">
        <f t="shared" si="5"/>
        <v>0.000168</v>
      </c>
      <c r="M34" s="96">
        <f t="shared" si="6"/>
        <v>5952.380952</v>
      </c>
    </row>
    <row r="35">
      <c r="A35" s="34">
        <f t="shared" si="3"/>
        <v>29</v>
      </c>
      <c r="B35" s="34">
        <f>'「中獎結果表」實驗用'!B35</f>
        <v>100</v>
      </c>
      <c r="C35" s="34">
        <f>'「中獎結果表」實驗用'!C35</f>
        <v>100</v>
      </c>
      <c r="D35" s="34">
        <f>'「中獎結果表」實驗用'!D35</f>
        <v>1</v>
      </c>
      <c r="E35" s="34">
        <f>'「中獎結果表」實驗用'!E35</f>
        <v>15</v>
      </c>
      <c r="G35" s="41">
        <f t="shared" si="2"/>
        <v>0.0015</v>
      </c>
      <c r="I35" s="27">
        <v>501.0</v>
      </c>
      <c r="J35" s="27">
        <f t="shared" si="8"/>
        <v>1000</v>
      </c>
      <c r="K35" s="41">
        <f t="shared" si="7"/>
        <v>18</v>
      </c>
      <c r="L35" s="95">
        <f t="shared" si="5"/>
        <v>0.000018</v>
      </c>
      <c r="M35" s="96">
        <f t="shared" si="6"/>
        <v>55555.55556</v>
      </c>
    </row>
    <row r="36">
      <c r="A36" s="34">
        <f t="shared" si="3"/>
        <v>30</v>
      </c>
      <c r="B36" s="34">
        <f>'「中獎結果表」實驗用'!B36</f>
        <v>100</v>
      </c>
      <c r="C36" s="34">
        <f>'「中獎結果表」實驗用'!C36</f>
        <v>50</v>
      </c>
      <c r="D36" s="34">
        <f>'「中獎結果表」實驗用'!D36</f>
        <v>2</v>
      </c>
      <c r="E36" s="34">
        <f>'「中獎結果表」實驗用'!E36</f>
        <v>30</v>
      </c>
      <c r="G36" s="41">
        <f t="shared" si="2"/>
        <v>0.003</v>
      </c>
      <c r="I36" s="27">
        <v>1001.0</v>
      </c>
      <c r="J36" s="27">
        <f t="shared" si="8"/>
        <v>5000</v>
      </c>
      <c r="K36" s="41">
        <f t="shared" si="7"/>
        <v>19</v>
      </c>
      <c r="L36" s="95">
        <f t="shared" si="5"/>
        <v>0.000019</v>
      </c>
      <c r="M36" s="96">
        <f t="shared" si="6"/>
        <v>52631.57895</v>
      </c>
    </row>
    <row r="37">
      <c r="A37" s="34">
        <f t="shared" si="3"/>
        <v>31</v>
      </c>
      <c r="B37" s="34">
        <f>'「中獎結果表」實驗用'!B37</f>
        <v>100</v>
      </c>
      <c r="C37" s="34">
        <f>'「中獎結果表」實驗用'!C37</f>
        <v>25</v>
      </c>
      <c r="D37" s="34">
        <f>'「中獎結果表」實驗用'!D37</f>
        <v>4</v>
      </c>
      <c r="E37" s="34">
        <f>'「中獎結果表」實驗用'!E37</f>
        <v>80</v>
      </c>
      <c r="G37" s="41">
        <f t="shared" si="2"/>
        <v>0.008</v>
      </c>
      <c r="I37" s="27">
        <v>5001.0</v>
      </c>
      <c r="J37" s="27">
        <v>10000.0</v>
      </c>
      <c r="K37" s="41">
        <f t="shared" si="7"/>
        <v>7</v>
      </c>
      <c r="L37" s="95">
        <f t="shared" si="5"/>
        <v>0.000007</v>
      </c>
      <c r="M37" s="96">
        <f t="shared" si="6"/>
        <v>142857.1429</v>
      </c>
    </row>
    <row r="38">
      <c r="A38" s="34">
        <f t="shared" si="3"/>
        <v>32</v>
      </c>
      <c r="B38" s="34">
        <f>'「中獎結果表」實驗用'!B38</f>
        <v>80</v>
      </c>
      <c r="C38" s="34">
        <f>'「中獎結果表」實驗用'!C38</f>
        <v>20</v>
      </c>
      <c r="D38" s="34">
        <f>'「中獎結果表」實驗用'!D38</f>
        <v>4</v>
      </c>
      <c r="E38" s="34">
        <f>'「中獎結果表」實驗用'!E38</f>
        <v>150</v>
      </c>
      <c r="G38" s="41">
        <f t="shared" si="2"/>
        <v>0.012</v>
      </c>
    </row>
    <row r="39">
      <c r="A39" s="34">
        <f t="shared" si="3"/>
        <v>33</v>
      </c>
      <c r="B39" s="34">
        <f>'「中獎結果表」實驗用'!B39</f>
        <v>75</v>
      </c>
      <c r="C39" s="34">
        <f>'「中獎結果表」實驗用'!C39</f>
        <v>25</v>
      </c>
      <c r="D39" s="34">
        <f>'「中獎結果表」實驗用'!D39</f>
        <v>3</v>
      </c>
      <c r="E39" s="34">
        <f>'「中獎結果表」實驗用'!E39</f>
        <v>150</v>
      </c>
      <c r="G39" s="41">
        <f t="shared" si="2"/>
        <v>0.01125</v>
      </c>
    </row>
    <row r="40">
      <c r="A40" s="34">
        <f t="shared" si="3"/>
        <v>34</v>
      </c>
      <c r="B40" s="34">
        <f>'「中獎結果表」實驗用'!B40</f>
        <v>60</v>
      </c>
      <c r="C40" s="34">
        <f>'「中獎結果表」實驗用'!C40</f>
        <v>20</v>
      </c>
      <c r="D40" s="34">
        <f>'「中獎結果表」實驗用'!D40</f>
        <v>3</v>
      </c>
      <c r="E40" s="34">
        <f>'「中獎結果表」實驗用'!E40</f>
        <v>200</v>
      </c>
      <c r="G40" s="41">
        <f t="shared" si="2"/>
        <v>0.012</v>
      </c>
    </row>
    <row r="41">
      <c r="A41" s="34">
        <f t="shared" si="3"/>
        <v>35</v>
      </c>
      <c r="B41" s="34">
        <f>'「中獎結果表」實驗用'!B41</f>
        <v>50</v>
      </c>
      <c r="C41" s="34">
        <f>'「中獎結果表」實驗用'!C41</f>
        <v>50</v>
      </c>
      <c r="D41" s="34">
        <f>'「中獎結果表」實驗用'!D41</f>
        <v>1</v>
      </c>
      <c r="E41" s="34">
        <f>'「中獎結果表」實驗用'!E41</f>
        <v>250</v>
      </c>
      <c r="G41" s="41">
        <f t="shared" si="2"/>
        <v>0.0125</v>
      </c>
      <c r="L41" s="95"/>
      <c r="M41" s="96"/>
    </row>
    <row r="42">
      <c r="A42" s="34">
        <f t="shared" si="3"/>
        <v>36</v>
      </c>
      <c r="B42" s="34">
        <f>'「中獎結果表」實驗用'!B42</f>
        <v>50</v>
      </c>
      <c r="C42" s="34">
        <f>'「中獎結果表」實驗用'!C42</f>
        <v>25</v>
      </c>
      <c r="D42" s="34">
        <f>'「中獎結果表」實驗用'!D42</f>
        <v>2</v>
      </c>
      <c r="E42" s="34">
        <f>'「中獎結果表」實驗用'!E42</f>
        <v>250</v>
      </c>
      <c r="G42" s="41">
        <f t="shared" si="2"/>
        <v>0.0125</v>
      </c>
      <c r="L42" s="95"/>
      <c r="M42" s="96"/>
    </row>
    <row r="43">
      <c r="A43" s="34">
        <f t="shared" si="3"/>
        <v>37</v>
      </c>
      <c r="B43" s="34">
        <f>'「中獎結果表」實驗用'!B43</f>
        <v>40</v>
      </c>
      <c r="C43" s="34">
        <f>'「中獎結果表」實驗用'!C43</f>
        <v>20</v>
      </c>
      <c r="D43" s="34">
        <f>'「中獎結果表」實驗用'!D43</f>
        <v>2</v>
      </c>
      <c r="E43" s="34">
        <f>'「中獎結果表」實驗用'!E43</f>
        <v>300</v>
      </c>
      <c r="G43" s="41">
        <f t="shared" si="2"/>
        <v>0.012</v>
      </c>
      <c r="L43" s="95"/>
      <c r="M43" s="96"/>
    </row>
    <row r="44">
      <c r="A44" s="34">
        <f t="shared" si="3"/>
        <v>38</v>
      </c>
      <c r="B44" s="34">
        <f>'「中獎結果表」實驗用'!B44</f>
        <v>40</v>
      </c>
      <c r="C44" s="34">
        <f>'「中獎結果表」實驗用'!C44</f>
        <v>10</v>
      </c>
      <c r="D44" s="34">
        <f>'「中獎結果表」實驗用'!D44</f>
        <v>4</v>
      </c>
      <c r="E44" s="34">
        <f>'「中獎結果表」實驗用'!E44</f>
        <v>500</v>
      </c>
      <c r="G44" s="41">
        <f t="shared" si="2"/>
        <v>0.02</v>
      </c>
      <c r="L44" s="95"/>
      <c r="M44" s="96"/>
    </row>
    <row r="45">
      <c r="A45" s="34">
        <f t="shared" si="3"/>
        <v>39</v>
      </c>
      <c r="B45" s="34">
        <f>'「中獎結果表」實驗用'!B45</f>
        <v>30</v>
      </c>
      <c r="C45" s="34">
        <f>'「中獎結果表」實驗用'!C45</f>
        <v>10</v>
      </c>
      <c r="D45" s="34">
        <f>'「中獎結果表」實驗用'!D45</f>
        <v>3</v>
      </c>
      <c r="E45" s="34">
        <f>'「中獎結果表」實驗用'!E45</f>
        <v>650</v>
      </c>
      <c r="G45" s="41">
        <f t="shared" si="2"/>
        <v>0.0195</v>
      </c>
      <c r="L45" s="95"/>
      <c r="M45" s="96"/>
    </row>
    <row r="46">
      <c r="A46" s="34">
        <f t="shared" si="3"/>
        <v>40</v>
      </c>
      <c r="B46" s="34">
        <f>'「中獎結果表」實驗用'!B46</f>
        <v>25</v>
      </c>
      <c r="C46" s="34">
        <f>'「中獎結果表」實驗用'!C46</f>
        <v>25</v>
      </c>
      <c r="D46" s="34">
        <f>'「中獎結果表」實驗用'!D46</f>
        <v>1</v>
      </c>
      <c r="E46" s="34">
        <f>'「中獎結果表」實驗用'!E46</f>
        <v>1000</v>
      </c>
      <c r="G46" s="41">
        <f t="shared" si="2"/>
        <v>0.025</v>
      </c>
      <c r="L46" s="95"/>
      <c r="M46" s="96"/>
    </row>
    <row r="47">
      <c r="A47" s="34">
        <f t="shared" si="3"/>
        <v>41</v>
      </c>
      <c r="B47" s="34">
        <f>'「中獎結果表」實驗用'!B47</f>
        <v>20</v>
      </c>
      <c r="C47" s="34">
        <f>'「中獎結果表」實驗用'!C47</f>
        <v>20</v>
      </c>
      <c r="D47" s="34">
        <f>'「中獎結果表」實驗用'!D47</f>
        <v>1</v>
      </c>
      <c r="E47" s="34">
        <f>'「中獎結果表」實驗用'!E47</f>
        <v>300</v>
      </c>
      <c r="G47" s="41">
        <f t="shared" si="2"/>
        <v>0.006</v>
      </c>
      <c r="L47" s="95"/>
      <c r="M47" s="96"/>
    </row>
    <row r="48">
      <c r="A48" s="34">
        <f t="shared" si="3"/>
        <v>42</v>
      </c>
      <c r="B48" s="34">
        <f>'「中獎結果表」實驗用'!B48</f>
        <v>20</v>
      </c>
      <c r="C48" s="34">
        <f>'「中獎結果表」實驗用'!C48</f>
        <v>10</v>
      </c>
      <c r="D48" s="34">
        <f>'「中獎結果表」實驗用'!D48</f>
        <v>2</v>
      </c>
      <c r="E48" s="34">
        <f>'「中獎結果表」實驗用'!E48</f>
        <v>800</v>
      </c>
      <c r="G48" s="41">
        <f t="shared" si="2"/>
        <v>0.016</v>
      </c>
      <c r="L48" s="95"/>
      <c r="M48" s="96"/>
    </row>
    <row r="49">
      <c r="A49" s="34">
        <f t="shared" si="3"/>
        <v>43</v>
      </c>
      <c r="B49" s="34">
        <f>'「中獎結果表」實驗用'!B49</f>
        <v>20</v>
      </c>
      <c r="C49" s="34">
        <f>'「中獎結果表」實驗用'!C49</f>
        <v>5</v>
      </c>
      <c r="D49" s="34">
        <f>'「中獎結果表」實驗用'!D49</f>
        <v>4</v>
      </c>
      <c r="E49" s="34">
        <f>'「中獎結果表」實驗用'!E49</f>
        <v>1000</v>
      </c>
      <c r="G49" s="41">
        <f t="shared" si="2"/>
        <v>0.02</v>
      </c>
      <c r="L49" s="95"/>
      <c r="M49" s="96"/>
    </row>
    <row r="50">
      <c r="A50" s="34">
        <f t="shared" si="3"/>
        <v>44</v>
      </c>
      <c r="B50" s="34">
        <f>'「中獎結果表」實驗用'!B50</f>
        <v>15</v>
      </c>
      <c r="C50" s="34">
        <f>'「中獎結果表」實驗用'!C50</f>
        <v>5</v>
      </c>
      <c r="D50" s="34">
        <f>'「中獎結果表」實驗用'!D50</f>
        <v>3</v>
      </c>
      <c r="E50" s="34">
        <f>'「中獎結果表」實驗用'!E50</f>
        <v>2500</v>
      </c>
      <c r="G50" s="41">
        <f t="shared" si="2"/>
        <v>0.0375</v>
      </c>
      <c r="L50" s="95"/>
      <c r="M50" s="96"/>
    </row>
    <row r="51">
      <c r="A51" s="34">
        <f t="shared" si="3"/>
        <v>45</v>
      </c>
      <c r="B51" s="34">
        <f>'「中獎結果表」實驗用'!B51</f>
        <v>10</v>
      </c>
      <c r="C51" s="34">
        <f>'「中獎結果表」實驗用'!C51</f>
        <v>10</v>
      </c>
      <c r="D51" s="34">
        <f>'「中獎結果表」實驗用'!D51</f>
        <v>1</v>
      </c>
      <c r="E51" s="34">
        <f>'「中獎結果表」實驗用'!E51</f>
        <v>1500</v>
      </c>
      <c r="G51" s="41">
        <f t="shared" si="2"/>
        <v>0.015</v>
      </c>
    </row>
    <row r="52">
      <c r="A52" s="34">
        <f t="shared" si="3"/>
        <v>46</v>
      </c>
      <c r="B52" s="34">
        <f>'「中獎結果表」實驗用'!B52</f>
        <v>10</v>
      </c>
      <c r="C52" s="34">
        <f>'「中獎結果表」實驗用'!C52</f>
        <v>5</v>
      </c>
      <c r="D52" s="34">
        <f>'「中獎結果表」實驗用'!D52</f>
        <v>2</v>
      </c>
      <c r="E52" s="34">
        <f>'「中獎結果表」實驗用'!E52</f>
        <v>1200</v>
      </c>
      <c r="G52" s="41">
        <f t="shared" si="2"/>
        <v>0.012</v>
      </c>
    </row>
    <row r="53">
      <c r="A53" s="34">
        <f t="shared" si="3"/>
        <v>47</v>
      </c>
      <c r="B53" s="34">
        <f>'「中獎結果表」實驗用'!B53</f>
        <v>8</v>
      </c>
      <c r="C53" s="34">
        <f>'「中獎結果表」實驗用'!C53</f>
        <v>2</v>
      </c>
      <c r="D53" s="34">
        <f>'「中獎結果表」實驗用'!D53</f>
        <v>4</v>
      </c>
      <c r="E53" s="34">
        <f>'「中獎結果表」實驗用'!E53</f>
        <v>2800</v>
      </c>
      <c r="G53" s="41">
        <f t="shared" si="2"/>
        <v>0.0224</v>
      </c>
    </row>
    <row r="54">
      <c r="A54" s="34">
        <f t="shared" si="3"/>
        <v>48</v>
      </c>
      <c r="B54" s="34">
        <f>'「中獎結果表」實驗用'!B54</f>
        <v>6</v>
      </c>
      <c r="C54" s="34">
        <f>'「中獎結果表」實驗用'!C54</f>
        <v>2</v>
      </c>
      <c r="D54" s="34">
        <f>'「中獎結果表」實驗用'!D54</f>
        <v>3</v>
      </c>
      <c r="E54" s="34">
        <f>'「中獎結果表」實驗用'!E54</f>
        <v>3000</v>
      </c>
      <c r="G54" s="41">
        <f t="shared" si="2"/>
        <v>0.018</v>
      </c>
      <c r="L54" s="95"/>
      <c r="M54" s="96"/>
    </row>
    <row r="55">
      <c r="A55" s="34">
        <f t="shared" si="3"/>
        <v>49</v>
      </c>
      <c r="B55" s="34">
        <f>'「中獎結果表」實驗用'!B55</f>
        <v>5</v>
      </c>
      <c r="C55" s="34">
        <f>'「中獎結果表」實驗用'!C55</f>
        <v>5</v>
      </c>
      <c r="D55" s="34">
        <f>'「中獎結果表」實驗用'!D55</f>
        <v>1</v>
      </c>
      <c r="E55" s="34">
        <f>'「中獎結果表」實驗用'!E55</f>
        <v>8000</v>
      </c>
      <c r="G55" s="41">
        <f t="shared" si="2"/>
        <v>0.04</v>
      </c>
      <c r="L55" s="95"/>
      <c r="M55" s="96"/>
    </row>
    <row r="56">
      <c r="A56" s="34">
        <f t="shared" si="3"/>
        <v>50</v>
      </c>
      <c r="B56" s="34">
        <f>'「中獎結果表」實驗用'!B56</f>
        <v>4</v>
      </c>
      <c r="C56" s="34">
        <f>'「中獎結果表」實驗用'!C56</f>
        <v>2</v>
      </c>
      <c r="D56" s="34">
        <f>'「中獎結果表」實驗用'!D56</f>
        <v>2</v>
      </c>
      <c r="E56" s="34">
        <f>'「中獎結果表」實驗用'!E56</f>
        <v>4200</v>
      </c>
      <c r="G56" s="41">
        <f t="shared" si="2"/>
        <v>0.0168</v>
      </c>
      <c r="L56" s="95"/>
      <c r="M56" s="96"/>
    </row>
    <row r="57">
      <c r="A57" s="34">
        <f t="shared" si="3"/>
        <v>51</v>
      </c>
      <c r="B57" s="34">
        <f>'「中獎結果表」實驗用'!B57</f>
        <v>4</v>
      </c>
      <c r="C57" s="34">
        <f>'「中獎結果表」實驗用'!C57</f>
        <v>1</v>
      </c>
      <c r="D57" s="34">
        <f>'「中獎結果表」實驗用'!D57</f>
        <v>4</v>
      </c>
      <c r="E57" s="34">
        <f>'「中獎結果表」實驗用'!E57</f>
        <v>6500</v>
      </c>
      <c r="G57" s="41">
        <f t="shared" si="2"/>
        <v>0.026</v>
      </c>
      <c r="L57" s="95"/>
      <c r="M57" s="96"/>
    </row>
    <row r="58">
      <c r="A58" s="34">
        <f t="shared" si="3"/>
        <v>52</v>
      </c>
      <c r="B58" s="34">
        <f>'「中獎結果表」實驗用'!B58</f>
        <v>3</v>
      </c>
      <c r="C58" s="34">
        <f>'「中獎結果表」實驗用'!C58</f>
        <v>1</v>
      </c>
      <c r="D58" s="34">
        <f>'「中獎結果表」實驗用'!D58</f>
        <v>3</v>
      </c>
      <c r="E58" s="34">
        <f>'「中獎結果表」實驗用'!E58</f>
        <v>12000</v>
      </c>
      <c r="G58" s="41">
        <f t="shared" si="2"/>
        <v>0.036</v>
      </c>
      <c r="L58" s="95"/>
      <c r="M58" s="96"/>
    </row>
    <row r="59">
      <c r="A59" s="34">
        <f t="shared" si="3"/>
        <v>53</v>
      </c>
      <c r="B59" s="34">
        <f>'「中獎結果表」實驗用'!B59</f>
        <v>2</v>
      </c>
      <c r="C59" s="34">
        <f>'「中獎結果表」實驗用'!C59</f>
        <v>2</v>
      </c>
      <c r="D59" s="34">
        <f>'「中獎結果表」實驗用'!D59</f>
        <v>1</v>
      </c>
      <c r="E59" s="34">
        <f>'「中獎結果表」實驗用'!E59</f>
        <v>52500</v>
      </c>
      <c r="G59" s="41">
        <f t="shared" si="2"/>
        <v>0.105</v>
      </c>
      <c r="L59" s="95"/>
      <c r="M59" s="96"/>
    </row>
    <row r="60">
      <c r="A60" s="34">
        <f t="shared" si="3"/>
        <v>54</v>
      </c>
      <c r="B60" s="34">
        <f>'「中獎結果表」實驗用'!B60</f>
        <v>2</v>
      </c>
      <c r="C60" s="34">
        <f>'「中獎結果表」實驗用'!C60</f>
        <v>1</v>
      </c>
      <c r="D60" s="34">
        <f>'「中獎結果表」實驗用'!D60</f>
        <v>2</v>
      </c>
      <c r="E60" s="34">
        <f>'「中獎結果表」實驗用'!E60</f>
        <v>73500</v>
      </c>
      <c r="G60" s="41">
        <f t="shared" si="2"/>
        <v>0.147</v>
      </c>
      <c r="L60" s="95"/>
      <c r="M60" s="96"/>
    </row>
    <row r="61">
      <c r="A61" s="34">
        <f t="shared" si="3"/>
        <v>55</v>
      </c>
      <c r="B61" s="34">
        <f>'「中獎結果表」實驗用'!B61</f>
        <v>1</v>
      </c>
      <c r="C61" s="34">
        <f>'「中獎結果表」實驗用'!C61</f>
        <v>1</v>
      </c>
      <c r="D61" s="34">
        <f>'「中獎結果表」實驗用'!D61</f>
        <v>1</v>
      </c>
      <c r="E61" s="34">
        <f>'「中獎結果表」實驗用'!E61</f>
        <v>160950</v>
      </c>
      <c r="G61" s="41">
        <f t="shared" si="2"/>
        <v>0.16095</v>
      </c>
      <c r="L61" s="95"/>
      <c r="M61" s="96"/>
    </row>
  </sheetData>
  <mergeCells count="3">
    <mergeCell ref="A5:A6"/>
    <mergeCell ref="B5:B6"/>
    <mergeCell ref="C5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9" max="9" width="30.5"/>
  </cols>
  <sheetData>
    <row r="1">
      <c r="A1" s="12" t="s">
        <v>25</v>
      </c>
      <c r="B1" s="2"/>
      <c r="C1" s="2"/>
      <c r="D1" s="2"/>
      <c r="E1" s="2"/>
      <c r="F1" s="2"/>
      <c r="G1" s="2"/>
      <c r="H1" s="2"/>
      <c r="I1" s="24"/>
      <c r="J1" s="25" t="s">
        <v>26</v>
      </c>
      <c r="K1" s="25"/>
      <c r="L1" s="25"/>
      <c r="M1" s="2"/>
      <c r="N1" s="26"/>
      <c r="O1" s="2"/>
      <c r="P1" s="2"/>
      <c r="Q1" s="2"/>
      <c r="R1" s="2"/>
      <c r="S1" s="2"/>
      <c r="T1" s="2"/>
    </row>
    <row r="2">
      <c r="A2" s="27"/>
      <c r="B2" s="27"/>
      <c r="C2" s="27"/>
      <c r="D2" s="27"/>
      <c r="E2" s="27"/>
      <c r="F2" s="27">
        <v>0.965</v>
      </c>
      <c r="G2" s="27">
        <v>0.95</v>
      </c>
      <c r="H2" s="27">
        <v>0.93</v>
      </c>
      <c r="I2" s="28"/>
      <c r="J2" s="27"/>
      <c r="K2" s="27"/>
      <c r="L2" s="27"/>
      <c r="M2" s="27"/>
      <c r="N2" s="29"/>
    </row>
    <row r="3">
      <c r="A3" s="27"/>
      <c r="B3" s="27"/>
      <c r="C3" s="27"/>
      <c r="D3" s="27" t="s">
        <v>27</v>
      </c>
      <c r="E3" s="30">
        <f>1-SUM(E7:E10)/SUM(E7:E61)</f>
        <v>0.316922</v>
      </c>
      <c r="F3" s="30">
        <f t="shared" ref="F3:H3" si="1">1-((1-F2)+F2*(1-$E$3))</f>
        <v>0.30582973</v>
      </c>
      <c r="G3" s="30">
        <f t="shared" si="1"/>
        <v>0.3010759</v>
      </c>
      <c r="H3" s="30">
        <f t="shared" si="1"/>
        <v>0.29473746</v>
      </c>
      <c r="I3" s="28"/>
      <c r="J3" s="27"/>
      <c r="K3" s="27"/>
      <c r="L3" s="27"/>
      <c r="M3" s="27"/>
      <c r="N3" s="29"/>
    </row>
    <row r="4">
      <c r="A4" s="27"/>
      <c r="B4" s="27"/>
      <c r="C4" s="27"/>
      <c r="D4" s="27" t="s">
        <v>28</v>
      </c>
      <c r="E4" s="31">
        <f>SUMPRODUCT(B7:B61,E7:E61)/SUM(E7:E61)</f>
        <v>0.99995</v>
      </c>
      <c r="F4" s="31">
        <f t="shared" ref="F4:H4" si="2">$E$4*F2</f>
        <v>0.96495175</v>
      </c>
      <c r="G4" s="31">
        <f t="shared" si="2"/>
        <v>0.9499525</v>
      </c>
      <c r="H4" s="31">
        <f t="shared" si="2"/>
        <v>0.9299535</v>
      </c>
      <c r="I4" s="28"/>
      <c r="J4" s="27"/>
      <c r="K4" s="27"/>
      <c r="L4" s="27"/>
      <c r="M4" s="27"/>
      <c r="N4" s="29"/>
    </row>
    <row r="5">
      <c r="A5" s="32" t="s">
        <v>29</v>
      </c>
      <c r="B5" s="32" t="s">
        <v>30</v>
      </c>
      <c r="C5" s="33" t="s">
        <v>31</v>
      </c>
      <c r="D5" s="6"/>
      <c r="E5" s="34" t="s">
        <v>32</v>
      </c>
      <c r="G5" s="35" t="s">
        <v>33</v>
      </c>
      <c r="H5" s="35" t="s">
        <v>30</v>
      </c>
      <c r="I5" s="28"/>
      <c r="N5" s="29"/>
    </row>
    <row r="6">
      <c r="A6" s="36"/>
      <c r="B6" s="36"/>
      <c r="C6" s="34" t="s">
        <v>34</v>
      </c>
      <c r="D6" s="34" t="s">
        <v>35</v>
      </c>
      <c r="E6" s="34" t="s">
        <v>36</v>
      </c>
      <c r="G6" s="37">
        <v>1.0</v>
      </c>
      <c r="H6" s="37">
        <v>0.0</v>
      </c>
      <c r="I6" s="38"/>
      <c r="J6" s="27" t="s">
        <v>37</v>
      </c>
      <c r="K6" s="27"/>
      <c r="L6" s="27" t="s">
        <v>38</v>
      </c>
      <c r="M6" s="27" t="s">
        <v>39</v>
      </c>
      <c r="N6" s="39" t="s">
        <v>40</v>
      </c>
      <c r="O6" s="27" t="s">
        <v>38</v>
      </c>
      <c r="P6" s="27" t="s">
        <v>39</v>
      </c>
    </row>
    <row r="7">
      <c r="A7" s="34">
        <v>1.0</v>
      </c>
      <c r="B7" s="40">
        <f t="shared" ref="B7:B61" si="3">C7*D7</f>
        <v>0</v>
      </c>
      <c r="C7" s="34">
        <v>0.0</v>
      </c>
      <c r="D7" s="34">
        <v>1.0</v>
      </c>
      <c r="E7" s="34">
        <f>1000000-SUM(E8:E67)</f>
        <v>462217</v>
      </c>
      <c r="G7" s="37">
        <v>2.0</v>
      </c>
      <c r="H7" s="37">
        <v>1.0</v>
      </c>
      <c r="I7" s="38"/>
      <c r="J7" s="41">
        <f t="shared" ref="J7:J61" si="4">if(countif($B7:B$61,B7)&lt;Countif($B$7:$B$61,B7),"--",SUMIF($B$7:$B$61,B7,$E$7:$E$61))</f>
        <v>683078</v>
      </c>
      <c r="L7" s="41">
        <f t="shared" ref="L7:L61" si="5">B7</f>
        <v>0</v>
      </c>
      <c r="M7" s="42">
        <f t="shared" ref="M7:M61" si="6">SUM($E$7:$E$61)/E7</f>
        <v>2.163485982</v>
      </c>
      <c r="N7" s="29">
        <f t="shared" ref="N7:N61" si="7">SUMPRODUCT($B7:B$61,$E7:E$61)/SUM($E$7:$E$61)</f>
        <v>0.99995</v>
      </c>
      <c r="O7" s="27" t="s">
        <v>41</v>
      </c>
      <c r="P7" s="41">
        <f>SUM($E$7:$E$61)/SUM(E7:E10)</f>
        <v>1.463961656</v>
      </c>
    </row>
    <row r="8">
      <c r="A8" s="34">
        <f t="shared" ref="A8:A61" si="8">A7+1</f>
        <v>2</v>
      </c>
      <c r="B8" s="40">
        <f t="shared" si="3"/>
        <v>0</v>
      </c>
      <c r="C8" s="34">
        <v>0.0</v>
      </c>
      <c r="D8" s="34">
        <v>2.0</v>
      </c>
      <c r="E8" s="34">
        <f>int((1000000-SUM(E$11:E67))/5)</f>
        <v>136615</v>
      </c>
      <c r="G8" s="37">
        <v>3.0</v>
      </c>
      <c r="H8" s="37">
        <v>2.0</v>
      </c>
      <c r="I8" s="38"/>
      <c r="J8" s="41" t="str">
        <f t="shared" si="4"/>
        <v>--</v>
      </c>
      <c r="L8" s="41">
        <f t="shared" si="5"/>
        <v>0</v>
      </c>
      <c r="M8" s="42">
        <f t="shared" si="6"/>
        <v>7.319840427</v>
      </c>
      <c r="N8" s="29">
        <f t="shared" si="7"/>
        <v>0.99995</v>
      </c>
    </row>
    <row r="9">
      <c r="A9" s="34">
        <f t="shared" si="8"/>
        <v>3</v>
      </c>
      <c r="B9" s="40">
        <f t="shared" si="3"/>
        <v>0</v>
      </c>
      <c r="C9" s="34">
        <v>0.0</v>
      </c>
      <c r="D9" s="34">
        <v>3.0</v>
      </c>
      <c r="E9" s="34">
        <f>int((1000000-SUM(E$11:E67))/12)</f>
        <v>56923</v>
      </c>
      <c r="G9" s="37">
        <v>4.0</v>
      </c>
      <c r="H9" s="37">
        <v>5.0</v>
      </c>
      <c r="I9" s="38"/>
      <c r="J9" s="41" t="str">
        <f t="shared" si="4"/>
        <v>--</v>
      </c>
      <c r="L9" s="41">
        <f t="shared" si="5"/>
        <v>0</v>
      </c>
      <c r="M9" s="42">
        <f t="shared" si="6"/>
        <v>17.56759131</v>
      </c>
      <c r="N9" s="29">
        <f t="shared" si="7"/>
        <v>0.99995</v>
      </c>
    </row>
    <row r="10">
      <c r="A10" s="34">
        <f t="shared" si="8"/>
        <v>4</v>
      </c>
      <c r="B10" s="40">
        <f t="shared" si="3"/>
        <v>0</v>
      </c>
      <c r="C10" s="34">
        <v>0.0</v>
      </c>
      <c r="D10" s="34">
        <v>4.0</v>
      </c>
      <c r="E10" s="34">
        <f>int((1000000-SUM(E$11:E67))/25)</f>
        <v>27323</v>
      </c>
      <c r="G10" s="37">
        <v>5.0</v>
      </c>
      <c r="H10" s="37">
        <v>10.0</v>
      </c>
      <c r="I10" s="38"/>
      <c r="J10" s="41" t="str">
        <f t="shared" si="4"/>
        <v>--</v>
      </c>
      <c r="L10" s="41">
        <f t="shared" si="5"/>
        <v>0</v>
      </c>
      <c r="M10" s="42">
        <f t="shared" si="6"/>
        <v>36.59920214</v>
      </c>
      <c r="N10" s="29">
        <f t="shared" si="7"/>
        <v>0.99995</v>
      </c>
    </row>
    <row r="11">
      <c r="A11" s="34">
        <f t="shared" si="8"/>
        <v>5</v>
      </c>
      <c r="B11" s="40">
        <f t="shared" si="3"/>
        <v>10000</v>
      </c>
      <c r="C11" s="34">
        <v>10000.0</v>
      </c>
      <c r="D11" s="34">
        <v>1.0</v>
      </c>
      <c r="E11" s="34">
        <v>1.0</v>
      </c>
      <c r="G11" s="37">
        <v>6.0</v>
      </c>
      <c r="H11" s="37">
        <v>20.0</v>
      </c>
      <c r="I11" s="38"/>
      <c r="J11" s="41">
        <f t="shared" si="4"/>
        <v>3</v>
      </c>
      <c r="L11" s="41">
        <f t="shared" si="5"/>
        <v>10000</v>
      </c>
      <c r="M11" s="42">
        <f t="shared" si="6"/>
        <v>1000000</v>
      </c>
      <c r="N11" s="29">
        <f t="shared" si="7"/>
        <v>0.99995</v>
      </c>
      <c r="O11" s="27" t="s">
        <v>42</v>
      </c>
      <c r="P11" s="41">
        <f>SUM($E$7:$E$61)/SUM(E11:E14)</f>
        <v>142857.1429</v>
      </c>
    </row>
    <row r="12">
      <c r="A12" s="34">
        <f t="shared" si="8"/>
        <v>6</v>
      </c>
      <c r="B12" s="40">
        <f t="shared" si="3"/>
        <v>10000</v>
      </c>
      <c r="C12" s="34">
        <v>5000.0</v>
      </c>
      <c r="D12" s="34">
        <v>2.0</v>
      </c>
      <c r="E12" s="34">
        <v>2.0</v>
      </c>
      <c r="G12" s="37">
        <v>7.0</v>
      </c>
      <c r="H12" s="37">
        <v>25.0</v>
      </c>
      <c r="I12" s="38"/>
      <c r="J12" s="41" t="str">
        <f t="shared" si="4"/>
        <v>--</v>
      </c>
      <c r="L12" s="41">
        <f t="shared" si="5"/>
        <v>10000</v>
      </c>
      <c r="M12" s="42">
        <f t="shared" si="6"/>
        <v>500000</v>
      </c>
      <c r="N12" s="29">
        <f t="shared" si="7"/>
        <v>0.98995</v>
      </c>
    </row>
    <row r="13">
      <c r="A13" s="34">
        <f t="shared" si="8"/>
        <v>7</v>
      </c>
      <c r="B13" s="40">
        <f t="shared" si="3"/>
        <v>8000</v>
      </c>
      <c r="C13" s="34">
        <v>2000.0</v>
      </c>
      <c r="D13" s="34">
        <v>4.0</v>
      </c>
      <c r="E13" s="34">
        <v>2.0</v>
      </c>
      <c r="G13" s="37">
        <v>8.0</v>
      </c>
      <c r="H13" s="37">
        <v>50.0</v>
      </c>
      <c r="I13" s="38"/>
      <c r="J13" s="41">
        <f t="shared" si="4"/>
        <v>2</v>
      </c>
      <c r="L13" s="41">
        <f t="shared" si="5"/>
        <v>8000</v>
      </c>
      <c r="M13" s="42">
        <f t="shared" si="6"/>
        <v>500000</v>
      </c>
      <c r="N13" s="29">
        <f t="shared" si="7"/>
        <v>0.96995</v>
      </c>
    </row>
    <row r="14">
      <c r="A14" s="34">
        <f t="shared" si="8"/>
        <v>8</v>
      </c>
      <c r="B14" s="40">
        <f t="shared" si="3"/>
        <v>6000</v>
      </c>
      <c r="C14" s="34">
        <v>2000.0</v>
      </c>
      <c r="D14" s="34">
        <v>3.0</v>
      </c>
      <c r="E14" s="34">
        <v>2.0</v>
      </c>
      <c r="G14" s="37">
        <v>9.0</v>
      </c>
      <c r="H14" s="37">
        <v>100.0</v>
      </c>
      <c r="I14" s="38"/>
      <c r="J14" s="41">
        <f t="shared" si="4"/>
        <v>2</v>
      </c>
      <c r="L14" s="41">
        <f t="shared" si="5"/>
        <v>6000</v>
      </c>
      <c r="M14" s="42">
        <f t="shared" si="6"/>
        <v>500000</v>
      </c>
      <c r="N14" s="29">
        <f t="shared" si="7"/>
        <v>0.95395</v>
      </c>
    </row>
    <row r="15">
      <c r="A15" s="34">
        <f t="shared" si="8"/>
        <v>9</v>
      </c>
      <c r="B15" s="40">
        <f t="shared" si="3"/>
        <v>5000</v>
      </c>
      <c r="C15" s="34">
        <v>5000.0</v>
      </c>
      <c r="D15" s="34">
        <v>1.0</v>
      </c>
      <c r="E15" s="34">
        <v>2.0</v>
      </c>
      <c r="G15" s="37">
        <v>10.0</v>
      </c>
      <c r="H15" s="37">
        <v>200.0</v>
      </c>
      <c r="I15" s="38"/>
      <c r="J15" s="41">
        <f t="shared" si="4"/>
        <v>2</v>
      </c>
      <c r="L15" s="41">
        <f t="shared" si="5"/>
        <v>5000</v>
      </c>
      <c r="M15" s="42">
        <f t="shared" si="6"/>
        <v>500000</v>
      </c>
      <c r="N15" s="29">
        <f t="shared" si="7"/>
        <v>0.94195</v>
      </c>
      <c r="O15" s="27" t="s">
        <v>43</v>
      </c>
      <c r="P15" s="41">
        <f>SUM($E$7:$E$61)/SUM(E15:E18)</f>
        <v>100000</v>
      </c>
    </row>
    <row r="16">
      <c r="A16" s="34">
        <f t="shared" si="8"/>
        <v>10</v>
      </c>
      <c r="B16" s="40">
        <f t="shared" si="3"/>
        <v>4000</v>
      </c>
      <c r="C16" s="34">
        <v>2000.0</v>
      </c>
      <c r="D16" s="34">
        <v>2.0</v>
      </c>
      <c r="E16" s="34">
        <v>2.0</v>
      </c>
      <c r="G16" s="37">
        <v>11.0</v>
      </c>
      <c r="H16" s="37">
        <v>500.0</v>
      </c>
      <c r="I16" s="38"/>
      <c r="J16" s="41">
        <f t="shared" si="4"/>
        <v>4</v>
      </c>
      <c r="L16" s="41">
        <f t="shared" si="5"/>
        <v>4000</v>
      </c>
      <c r="M16" s="42">
        <f t="shared" si="6"/>
        <v>500000</v>
      </c>
      <c r="N16" s="29">
        <f t="shared" si="7"/>
        <v>0.93195</v>
      </c>
    </row>
    <row r="17">
      <c r="A17" s="34">
        <f t="shared" si="8"/>
        <v>11</v>
      </c>
      <c r="B17" s="40">
        <f t="shared" si="3"/>
        <v>4000</v>
      </c>
      <c r="C17" s="34">
        <v>1000.0</v>
      </c>
      <c r="D17" s="34">
        <v>4.0</v>
      </c>
      <c r="E17" s="34">
        <v>2.0</v>
      </c>
      <c r="G17" s="37">
        <v>12.0</v>
      </c>
      <c r="H17" s="43">
        <v>1000.0</v>
      </c>
      <c r="I17" s="38"/>
      <c r="J17" s="41" t="str">
        <f t="shared" si="4"/>
        <v>--</v>
      </c>
      <c r="L17" s="41">
        <f t="shared" si="5"/>
        <v>4000</v>
      </c>
      <c r="M17" s="42">
        <f t="shared" si="6"/>
        <v>500000</v>
      </c>
      <c r="N17" s="29">
        <f t="shared" si="7"/>
        <v>0.92395</v>
      </c>
    </row>
    <row r="18">
      <c r="A18" s="34">
        <f t="shared" si="8"/>
        <v>12</v>
      </c>
      <c r="B18" s="40">
        <f t="shared" si="3"/>
        <v>3000</v>
      </c>
      <c r="C18" s="34">
        <v>1000.0</v>
      </c>
      <c r="D18" s="34">
        <v>3.0</v>
      </c>
      <c r="E18" s="34">
        <v>4.0</v>
      </c>
      <c r="G18" s="37">
        <v>13.0</v>
      </c>
      <c r="H18" s="43">
        <v>2000.0</v>
      </c>
      <c r="I18" s="38"/>
      <c r="J18" s="41">
        <f t="shared" si="4"/>
        <v>4</v>
      </c>
      <c r="L18" s="41">
        <f t="shared" si="5"/>
        <v>3000</v>
      </c>
      <c r="M18" s="42">
        <f t="shared" si="6"/>
        <v>250000</v>
      </c>
      <c r="N18" s="29">
        <f t="shared" si="7"/>
        <v>0.91595</v>
      </c>
    </row>
    <row r="19">
      <c r="A19" s="34">
        <f t="shared" si="8"/>
        <v>13</v>
      </c>
      <c r="B19" s="40">
        <f t="shared" si="3"/>
        <v>2000</v>
      </c>
      <c r="C19" s="34">
        <v>2000.0</v>
      </c>
      <c r="D19" s="34">
        <v>1.0</v>
      </c>
      <c r="E19" s="34">
        <v>1.0</v>
      </c>
      <c r="G19" s="37">
        <v>14.0</v>
      </c>
      <c r="H19" s="43">
        <v>5000.0</v>
      </c>
      <c r="I19" s="38"/>
      <c r="J19" s="41">
        <f t="shared" si="4"/>
        <v>4</v>
      </c>
      <c r="L19" s="41">
        <f t="shared" si="5"/>
        <v>2000</v>
      </c>
      <c r="M19" s="42">
        <f t="shared" si="6"/>
        <v>1000000</v>
      </c>
      <c r="N19" s="29">
        <f t="shared" si="7"/>
        <v>0.90395</v>
      </c>
      <c r="O19" s="27" t="s">
        <v>44</v>
      </c>
      <c r="P19" s="41">
        <f>SUM($E$7:$E$61)/SUM(E19:E22)</f>
        <v>111111.1111</v>
      </c>
    </row>
    <row r="20">
      <c r="A20" s="34">
        <f t="shared" si="8"/>
        <v>14</v>
      </c>
      <c r="B20" s="40">
        <f t="shared" si="3"/>
        <v>2000</v>
      </c>
      <c r="C20" s="34">
        <v>1000.0</v>
      </c>
      <c r="D20" s="34">
        <v>2.0</v>
      </c>
      <c r="E20" s="34">
        <v>1.0</v>
      </c>
      <c r="G20" s="37">
        <v>15.0</v>
      </c>
      <c r="H20" s="43">
        <v>10000.0</v>
      </c>
      <c r="I20" s="38"/>
      <c r="J20" s="41" t="str">
        <f t="shared" si="4"/>
        <v>--</v>
      </c>
      <c r="L20" s="41">
        <f t="shared" si="5"/>
        <v>2000</v>
      </c>
      <c r="M20" s="42">
        <f t="shared" si="6"/>
        <v>1000000</v>
      </c>
      <c r="N20" s="29">
        <f t="shared" si="7"/>
        <v>0.90195</v>
      </c>
    </row>
    <row r="21">
      <c r="A21" s="34">
        <f t="shared" si="8"/>
        <v>15</v>
      </c>
      <c r="B21" s="40">
        <f t="shared" si="3"/>
        <v>2000</v>
      </c>
      <c r="C21" s="34">
        <v>500.0</v>
      </c>
      <c r="D21" s="34">
        <v>4.0</v>
      </c>
      <c r="E21" s="34">
        <v>2.0</v>
      </c>
      <c r="I21" s="38"/>
      <c r="J21" s="41" t="str">
        <f t="shared" si="4"/>
        <v>--</v>
      </c>
      <c r="L21" s="41">
        <f t="shared" si="5"/>
        <v>2000</v>
      </c>
      <c r="M21" s="42">
        <f t="shared" si="6"/>
        <v>500000</v>
      </c>
      <c r="N21" s="29">
        <f t="shared" si="7"/>
        <v>0.89995</v>
      </c>
    </row>
    <row r="22">
      <c r="A22" s="34">
        <f t="shared" si="8"/>
        <v>16</v>
      </c>
      <c r="B22" s="40">
        <f t="shared" si="3"/>
        <v>1500</v>
      </c>
      <c r="C22" s="34">
        <v>500.0</v>
      </c>
      <c r="D22" s="34">
        <v>3.0</v>
      </c>
      <c r="E22" s="34">
        <v>5.0</v>
      </c>
      <c r="I22" s="38"/>
      <c r="J22" s="41">
        <f t="shared" si="4"/>
        <v>5</v>
      </c>
      <c r="L22" s="41">
        <f t="shared" si="5"/>
        <v>1500</v>
      </c>
      <c r="M22" s="42">
        <f t="shared" si="6"/>
        <v>200000</v>
      </c>
      <c r="N22" s="29">
        <f t="shared" si="7"/>
        <v>0.89595</v>
      </c>
    </row>
    <row r="23">
      <c r="A23" s="34">
        <f t="shared" si="8"/>
        <v>17</v>
      </c>
      <c r="B23" s="40">
        <f t="shared" si="3"/>
        <v>1000</v>
      </c>
      <c r="C23" s="34">
        <v>1000.0</v>
      </c>
      <c r="D23" s="34">
        <v>1.0</v>
      </c>
      <c r="E23" s="34">
        <v>4.0</v>
      </c>
      <c r="I23" s="38"/>
      <c r="J23" s="41">
        <f t="shared" si="4"/>
        <v>8</v>
      </c>
      <c r="L23" s="41">
        <f t="shared" si="5"/>
        <v>1000</v>
      </c>
      <c r="M23" s="42">
        <f t="shared" si="6"/>
        <v>250000</v>
      </c>
      <c r="N23" s="29">
        <f t="shared" si="7"/>
        <v>0.88845</v>
      </c>
      <c r="O23" s="27" t="s">
        <v>45</v>
      </c>
      <c r="P23" s="41">
        <f>SUM($E$7:$E$61)/SUM(E23:E26)</f>
        <v>35714.28571</v>
      </c>
    </row>
    <row r="24">
      <c r="A24" s="34">
        <f t="shared" si="8"/>
        <v>18</v>
      </c>
      <c r="B24" s="40">
        <f t="shared" si="3"/>
        <v>1000</v>
      </c>
      <c r="C24" s="34">
        <v>500.0</v>
      </c>
      <c r="D24" s="34">
        <v>2.0</v>
      </c>
      <c r="E24" s="34">
        <v>4.0</v>
      </c>
      <c r="I24" s="38"/>
      <c r="J24" s="41" t="str">
        <f t="shared" si="4"/>
        <v>--</v>
      </c>
      <c r="L24" s="41">
        <f t="shared" si="5"/>
        <v>1000</v>
      </c>
      <c r="M24" s="42">
        <f t="shared" si="6"/>
        <v>250000</v>
      </c>
      <c r="N24" s="29">
        <f t="shared" si="7"/>
        <v>0.88445</v>
      </c>
    </row>
    <row r="25">
      <c r="A25" s="34">
        <f t="shared" si="8"/>
        <v>19</v>
      </c>
      <c r="B25" s="40">
        <f t="shared" si="3"/>
        <v>800</v>
      </c>
      <c r="C25" s="34">
        <v>200.0</v>
      </c>
      <c r="D25" s="34">
        <v>4.0</v>
      </c>
      <c r="E25" s="34">
        <v>10.0</v>
      </c>
      <c r="I25" s="38"/>
      <c r="J25" s="41">
        <f t="shared" si="4"/>
        <v>10</v>
      </c>
      <c r="L25" s="41">
        <f t="shared" si="5"/>
        <v>800</v>
      </c>
      <c r="M25" s="42">
        <f t="shared" si="6"/>
        <v>100000</v>
      </c>
      <c r="N25" s="29">
        <f t="shared" si="7"/>
        <v>0.88045</v>
      </c>
    </row>
    <row r="26">
      <c r="A26" s="34">
        <f t="shared" si="8"/>
        <v>20</v>
      </c>
      <c r="B26" s="40">
        <f t="shared" si="3"/>
        <v>600</v>
      </c>
      <c r="C26" s="34">
        <v>200.0</v>
      </c>
      <c r="D26" s="34">
        <v>3.0</v>
      </c>
      <c r="E26" s="34">
        <v>10.0</v>
      </c>
      <c r="I26" s="38"/>
      <c r="J26" s="41">
        <f t="shared" si="4"/>
        <v>10</v>
      </c>
      <c r="L26" s="41">
        <f t="shared" si="5"/>
        <v>600</v>
      </c>
      <c r="M26" s="42">
        <f t="shared" si="6"/>
        <v>100000</v>
      </c>
      <c r="N26" s="29">
        <f t="shared" si="7"/>
        <v>0.87245</v>
      </c>
    </row>
    <row r="27">
      <c r="A27" s="34">
        <f t="shared" si="8"/>
        <v>21</v>
      </c>
      <c r="B27" s="40">
        <f t="shared" si="3"/>
        <v>500</v>
      </c>
      <c r="C27" s="34">
        <v>500.0</v>
      </c>
      <c r="D27" s="34">
        <v>1.0</v>
      </c>
      <c r="E27" s="34">
        <v>20.0</v>
      </c>
      <c r="I27" s="38"/>
      <c r="J27" s="41">
        <f t="shared" si="4"/>
        <v>20</v>
      </c>
      <c r="L27" s="41">
        <f t="shared" si="5"/>
        <v>500</v>
      </c>
      <c r="M27" s="42">
        <f t="shared" si="6"/>
        <v>50000</v>
      </c>
      <c r="N27" s="29">
        <f t="shared" si="7"/>
        <v>0.86645</v>
      </c>
      <c r="O27" s="27" t="s">
        <v>46</v>
      </c>
      <c r="P27" s="41">
        <f>SUM($E$7:$E$61)/SUM(E27:E30)</f>
        <v>11111.11111</v>
      </c>
    </row>
    <row r="28">
      <c r="A28" s="34">
        <f t="shared" si="8"/>
        <v>22</v>
      </c>
      <c r="B28" s="40">
        <f t="shared" si="3"/>
        <v>400</v>
      </c>
      <c r="C28" s="34">
        <v>200.0</v>
      </c>
      <c r="D28" s="34">
        <v>2.0</v>
      </c>
      <c r="E28" s="34">
        <v>15.0</v>
      </c>
      <c r="I28" s="38"/>
      <c r="J28" s="41">
        <f t="shared" si="4"/>
        <v>30</v>
      </c>
      <c r="L28" s="41">
        <f t="shared" si="5"/>
        <v>400</v>
      </c>
      <c r="M28" s="42">
        <f t="shared" si="6"/>
        <v>66666.66667</v>
      </c>
      <c r="N28" s="29">
        <f t="shared" si="7"/>
        <v>0.85645</v>
      </c>
    </row>
    <row r="29">
      <c r="A29" s="34">
        <f t="shared" si="8"/>
        <v>23</v>
      </c>
      <c r="B29" s="40">
        <f t="shared" si="3"/>
        <v>400</v>
      </c>
      <c r="C29" s="34">
        <v>100.0</v>
      </c>
      <c r="D29" s="34">
        <v>4.0</v>
      </c>
      <c r="E29" s="34">
        <v>15.0</v>
      </c>
      <c r="I29" s="38"/>
      <c r="J29" s="41" t="str">
        <f t="shared" si="4"/>
        <v>--</v>
      </c>
      <c r="L29" s="41">
        <f t="shared" si="5"/>
        <v>400</v>
      </c>
      <c r="M29" s="42">
        <f t="shared" si="6"/>
        <v>66666.66667</v>
      </c>
      <c r="N29" s="29">
        <f t="shared" si="7"/>
        <v>0.85045</v>
      </c>
    </row>
    <row r="30">
      <c r="A30" s="34">
        <f t="shared" si="8"/>
        <v>24</v>
      </c>
      <c r="B30" s="40">
        <f t="shared" si="3"/>
        <v>300</v>
      </c>
      <c r="C30" s="34">
        <v>100.0</v>
      </c>
      <c r="D30" s="34">
        <v>3.0</v>
      </c>
      <c r="E30" s="34">
        <v>40.0</v>
      </c>
      <c r="I30" s="38"/>
      <c r="J30" s="41">
        <f t="shared" si="4"/>
        <v>40</v>
      </c>
      <c r="L30" s="41">
        <f t="shared" si="5"/>
        <v>300</v>
      </c>
      <c r="M30" s="42">
        <f t="shared" si="6"/>
        <v>25000</v>
      </c>
      <c r="N30" s="29">
        <f t="shared" si="7"/>
        <v>0.84445</v>
      </c>
    </row>
    <row r="31">
      <c r="A31" s="34">
        <f t="shared" si="8"/>
        <v>25</v>
      </c>
      <c r="B31" s="40">
        <f t="shared" si="3"/>
        <v>200</v>
      </c>
      <c r="C31" s="34">
        <v>200.0</v>
      </c>
      <c r="D31" s="34">
        <v>1.0</v>
      </c>
      <c r="E31" s="34">
        <v>10.0</v>
      </c>
      <c r="I31" s="38"/>
      <c r="J31" s="41">
        <f t="shared" si="4"/>
        <v>43</v>
      </c>
      <c r="L31" s="41">
        <f t="shared" si="5"/>
        <v>200</v>
      </c>
      <c r="M31" s="42">
        <f t="shared" si="6"/>
        <v>100000</v>
      </c>
      <c r="N31" s="29">
        <f t="shared" si="7"/>
        <v>0.83245</v>
      </c>
      <c r="O31" s="27" t="s">
        <v>47</v>
      </c>
      <c r="P31" s="41">
        <f>SUM($E$7:$E$61)/SUM(E31:E34)</f>
        <v>10752.68817</v>
      </c>
    </row>
    <row r="32">
      <c r="A32" s="34">
        <f t="shared" si="8"/>
        <v>26</v>
      </c>
      <c r="B32" s="40">
        <f t="shared" si="3"/>
        <v>200</v>
      </c>
      <c r="C32" s="34">
        <v>100.0</v>
      </c>
      <c r="D32" s="34">
        <v>2.0</v>
      </c>
      <c r="E32" s="34">
        <v>13.0</v>
      </c>
      <c r="I32" s="38"/>
      <c r="J32" s="41" t="str">
        <f t="shared" si="4"/>
        <v>--</v>
      </c>
      <c r="L32" s="41">
        <f t="shared" si="5"/>
        <v>200</v>
      </c>
      <c r="M32" s="42">
        <f t="shared" si="6"/>
        <v>76923.07692</v>
      </c>
      <c r="N32" s="29">
        <f t="shared" si="7"/>
        <v>0.83045</v>
      </c>
    </row>
    <row r="33">
      <c r="A33" s="34">
        <f t="shared" si="8"/>
        <v>27</v>
      </c>
      <c r="B33" s="40">
        <f t="shared" si="3"/>
        <v>200</v>
      </c>
      <c r="C33" s="34">
        <v>50.0</v>
      </c>
      <c r="D33" s="34">
        <v>4.0</v>
      </c>
      <c r="E33" s="34">
        <v>20.0</v>
      </c>
      <c r="I33" s="38"/>
      <c r="J33" s="41" t="str">
        <f t="shared" si="4"/>
        <v>--</v>
      </c>
      <c r="L33" s="41">
        <f t="shared" si="5"/>
        <v>200</v>
      </c>
      <c r="M33" s="42">
        <f t="shared" si="6"/>
        <v>50000</v>
      </c>
      <c r="N33" s="29">
        <f t="shared" si="7"/>
        <v>0.82785</v>
      </c>
    </row>
    <row r="34">
      <c r="A34" s="34">
        <f t="shared" si="8"/>
        <v>28</v>
      </c>
      <c r="B34" s="40">
        <f t="shared" si="3"/>
        <v>150</v>
      </c>
      <c r="C34" s="34">
        <v>50.0</v>
      </c>
      <c r="D34" s="34">
        <v>3.0</v>
      </c>
      <c r="E34" s="34">
        <v>50.0</v>
      </c>
      <c r="I34" s="38"/>
      <c r="J34" s="41">
        <f t="shared" si="4"/>
        <v>50</v>
      </c>
      <c r="L34" s="41">
        <f t="shared" si="5"/>
        <v>150</v>
      </c>
      <c r="M34" s="42">
        <f t="shared" si="6"/>
        <v>20000</v>
      </c>
      <c r="N34" s="29">
        <f t="shared" si="7"/>
        <v>0.82385</v>
      </c>
    </row>
    <row r="35">
      <c r="A35" s="34">
        <f t="shared" si="8"/>
        <v>29</v>
      </c>
      <c r="B35" s="40">
        <f t="shared" si="3"/>
        <v>100</v>
      </c>
      <c r="C35" s="34">
        <v>100.0</v>
      </c>
      <c r="D35" s="34">
        <v>1.0</v>
      </c>
      <c r="E35" s="34">
        <v>15.0</v>
      </c>
      <c r="I35" s="38"/>
      <c r="J35" s="41">
        <f t="shared" si="4"/>
        <v>125</v>
      </c>
      <c r="L35" s="41">
        <f t="shared" si="5"/>
        <v>100</v>
      </c>
      <c r="M35" s="42">
        <f t="shared" si="6"/>
        <v>66666.66667</v>
      </c>
      <c r="N35" s="29">
        <f t="shared" si="7"/>
        <v>0.81635</v>
      </c>
      <c r="O35" s="27" t="s">
        <v>48</v>
      </c>
      <c r="P35" s="41">
        <f>SUM($E$7:$E$61)/SUM(E35:E40)</f>
        <v>1600</v>
      </c>
    </row>
    <row r="36">
      <c r="A36" s="34">
        <f t="shared" si="8"/>
        <v>30</v>
      </c>
      <c r="B36" s="40">
        <f t="shared" si="3"/>
        <v>100</v>
      </c>
      <c r="C36" s="34">
        <v>50.0</v>
      </c>
      <c r="D36" s="34">
        <v>2.0</v>
      </c>
      <c r="E36" s="34">
        <v>30.0</v>
      </c>
      <c r="I36" s="38"/>
      <c r="J36" s="41" t="str">
        <f t="shared" si="4"/>
        <v>--</v>
      </c>
      <c r="L36" s="41">
        <f t="shared" si="5"/>
        <v>100</v>
      </c>
      <c r="M36" s="42">
        <f t="shared" si="6"/>
        <v>33333.33333</v>
      </c>
      <c r="N36" s="29">
        <f t="shared" si="7"/>
        <v>0.81485</v>
      </c>
    </row>
    <row r="37">
      <c r="A37" s="34">
        <f t="shared" si="8"/>
        <v>31</v>
      </c>
      <c r="B37" s="40">
        <f t="shared" si="3"/>
        <v>100</v>
      </c>
      <c r="C37" s="34">
        <v>25.0</v>
      </c>
      <c r="D37" s="34">
        <v>4.0</v>
      </c>
      <c r="E37" s="34">
        <v>80.0</v>
      </c>
      <c r="I37" s="38"/>
      <c r="J37" s="41" t="str">
        <f t="shared" si="4"/>
        <v>--</v>
      </c>
      <c r="L37" s="41">
        <f t="shared" si="5"/>
        <v>100</v>
      </c>
      <c r="M37" s="42">
        <f t="shared" si="6"/>
        <v>12500</v>
      </c>
      <c r="N37" s="29">
        <f t="shared" si="7"/>
        <v>0.81185</v>
      </c>
    </row>
    <row r="38">
      <c r="A38" s="34">
        <f t="shared" si="8"/>
        <v>32</v>
      </c>
      <c r="B38" s="40">
        <f t="shared" si="3"/>
        <v>80</v>
      </c>
      <c r="C38" s="34">
        <v>20.0</v>
      </c>
      <c r="D38" s="34">
        <v>4.0</v>
      </c>
      <c r="E38" s="34">
        <v>150.0</v>
      </c>
      <c r="I38" s="38"/>
      <c r="J38" s="41">
        <f t="shared" si="4"/>
        <v>150</v>
      </c>
      <c r="L38" s="41">
        <f t="shared" si="5"/>
        <v>80</v>
      </c>
      <c r="M38" s="42">
        <f t="shared" si="6"/>
        <v>6666.666667</v>
      </c>
      <c r="N38" s="29">
        <f t="shared" si="7"/>
        <v>0.80385</v>
      </c>
    </row>
    <row r="39">
      <c r="A39" s="34">
        <f t="shared" si="8"/>
        <v>33</v>
      </c>
      <c r="B39" s="40">
        <f t="shared" si="3"/>
        <v>75</v>
      </c>
      <c r="C39" s="34">
        <v>25.0</v>
      </c>
      <c r="D39" s="34">
        <v>3.0</v>
      </c>
      <c r="E39" s="34">
        <v>150.0</v>
      </c>
      <c r="I39" s="38"/>
      <c r="J39" s="41">
        <f t="shared" si="4"/>
        <v>150</v>
      </c>
      <c r="L39" s="41">
        <f t="shared" si="5"/>
        <v>75</v>
      </c>
      <c r="M39" s="42">
        <f t="shared" si="6"/>
        <v>6666.666667</v>
      </c>
      <c r="N39" s="29">
        <f t="shared" si="7"/>
        <v>0.79185</v>
      </c>
    </row>
    <row r="40">
      <c r="A40" s="34">
        <f t="shared" si="8"/>
        <v>34</v>
      </c>
      <c r="B40" s="40">
        <f t="shared" si="3"/>
        <v>60</v>
      </c>
      <c r="C40" s="34">
        <v>20.0</v>
      </c>
      <c r="D40" s="34">
        <v>3.0</v>
      </c>
      <c r="E40" s="34">
        <v>200.0</v>
      </c>
      <c r="I40" s="38"/>
      <c r="J40" s="41">
        <f t="shared" si="4"/>
        <v>200</v>
      </c>
      <c r="L40" s="41">
        <f t="shared" si="5"/>
        <v>60</v>
      </c>
      <c r="M40" s="42">
        <f t="shared" si="6"/>
        <v>5000</v>
      </c>
      <c r="N40" s="29">
        <f t="shared" si="7"/>
        <v>0.7806</v>
      </c>
    </row>
    <row r="41">
      <c r="A41" s="34">
        <f t="shared" si="8"/>
        <v>35</v>
      </c>
      <c r="B41" s="40">
        <f t="shared" si="3"/>
        <v>50</v>
      </c>
      <c r="C41" s="34">
        <v>50.0</v>
      </c>
      <c r="D41" s="34">
        <v>1.0</v>
      </c>
      <c r="E41" s="34">
        <v>250.0</v>
      </c>
      <c r="I41" s="38"/>
      <c r="J41" s="41">
        <f t="shared" si="4"/>
        <v>500</v>
      </c>
      <c r="L41" s="41">
        <f t="shared" si="5"/>
        <v>50</v>
      </c>
      <c r="M41" s="42">
        <f t="shared" si="6"/>
        <v>4000</v>
      </c>
      <c r="N41" s="29">
        <f t="shared" si="7"/>
        <v>0.7686</v>
      </c>
      <c r="O41" s="27" t="s">
        <v>49</v>
      </c>
      <c r="P41" s="41">
        <f>SUM($E$7:$E$61)/SUM(E41:E46)</f>
        <v>338.9830508</v>
      </c>
    </row>
    <row r="42">
      <c r="A42" s="34">
        <f t="shared" si="8"/>
        <v>36</v>
      </c>
      <c r="B42" s="40">
        <f t="shared" si="3"/>
        <v>50</v>
      </c>
      <c r="C42" s="34">
        <v>25.0</v>
      </c>
      <c r="D42" s="34">
        <v>2.0</v>
      </c>
      <c r="E42" s="34">
        <v>250.0</v>
      </c>
      <c r="I42" s="38"/>
      <c r="J42" s="41" t="str">
        <f t="shared" si="4"/>
        <v>--</v>
      </c>
      <c r="L42" s="41">
        <f t="shared" si="5"/>
        <v>50</v>
      </c>
      <c r="M42" s="42">
        <f t="shared" si="6"/>
        <v>4000</v>
      </c>
      <c r="N42" s="29">
        <f t="shared" si="7"/>
        <v>0.7561</v>
      </c>
    </row>
    <row r="43">
      <c r="A43" s="34">
        <f t="shared" si="8"/>
        <v>37</v>
      </c>
      <c r="B43" s="40">
        <f t="shared" si="3"/>
        <v>40</v>
      </c>
      <c r="C43" s="34">
        <v>20.0</v>
      </c>
      <c r="D43" s="34">
        <v>2.0</v>
      </c>
      <c r="E43" s="34">
        <v>300.0</v>
      </c>
      <c r="I43" s="38"/>
      <c r="J43" s="41">
        <f t="shared" si="4"/>
        <v>800</v>
      </c>
      <c r="L43" s="41">
        <f t="shared" si="5"/>
        <v>40</v>
      </c>
      <c r="M43" s="42">
        <f t="shared" si="6"/>
        <v>3333.333333</v>
      </c>
      <c r="N43" s="29">
        <f t="shared" si="7"/>
        <v>0.7436</v>
      </c>
    </row>
    <row r="44">
      <c r="A44" s="34">
        <f t="shared" si="8"/>
        <v>38</v>
      </c>
      <c r="B44" s="40">
        <f t="shared" si="3"/>
        <v>40</v>
      </c>
      <c r="C44" s="34">
        <v>10.0</v>
      </c>
      <c r="D44" s="34">
        <v>4.0</v>
      </c>
      <c r="E44" s="34">
        <v>500.0</v>
      </c>
      <c r="I44" s="38"/>
      <c r="J44" s="41" t="str">
        <f t="shared" si="4"/>
        <v>--</v>
      </c>
      <c r="L44" s="41">
        <f t="shared" si="5"/>
        <v>40</v>
      </c>
      <c r="M44" s="42">
        <f t="shared" si="6"/>
        <v>2000</v>
      </c>
      <c r="N44" s="29">
        <f t="shared" si="7"/>
        <v>0.7316</v>
      </c>
    </row>
    <row r="45">
      <c r="A45" s="34">
        <f t="shared" si="8"/>
        <v>39</v>
      </c>
      <c r="B45" s="40">
        <f t="shared" si="3"/>
        <v>30</v>
      </c>
      <c r="C45" s="34">
        <v>10.0</v>
      </c>
      <c r="D45" s="34">
        <v>3.0</v>
      </c>
      <c r="E45" s="34">
        <v>650.0</v>
      </c>
      <c r="I45" s="38"/>
      <c r="J45" s="41">
        <f t="shared" si="4"/>
        <v>650</v>
      </c>
      <c r="L45" s="41">
        <f t="shared" si="5"/>
        <v>30</v>
      </c>
      <c r="M45" s="42">
        <f t="shared" si="6"/>
        <v>1538.461538</v>
      </c>
      <c r="N45" s="29">
        <f t="shared" si="7"/>
        <v>0.7116</v>
      </c>
    </row>
    <row r="46">
      <c r="A46" s="34">
        <f t="shared" si="8"/>
        <v>40</v>
      </c>
      <c r="B46" s="40">
        <f t="shared" si="3"/>
        <v>25</v>
      </c>
      <c r="C46" s="34">
        <v>25.0</v>
      </c>
      <c r="D46" s="34">
        <v>1.0</v>
      </c>
      <c r="E46" s="34">
        <v>1000.0</v>
      </c>
      <c r="I46" s="38"/>
      <c r="J46" s="41">
        <f t="shared" si="4"/>
        <v>1000</v>
      </c>
      <c r="L46" s="41">
        <f t="shared" si="5"/>
        <v>25</v>
      </c>
      <c r="M46" s="42">
        <f t="shared" si="6"/>
        <v>1000</v>
      </c>
      <c r="N46" s="29">
        <f t="shared" si="7"/>
        <v>0.6921</v>
      </c>
    </row>
    <row r="47">
      <c r="A47" s="34">
        <f t="shared" si="8"/>
        <v>41</v>
      </c>
      <c r="B47" s="40">
        <f t="shared" si="3"/>
        <v>20</v>
      </c>
      <c r="C47" s="34">
        <v>20.0</v>
      </c>
      <c r="D47" s="34">
        <v>1.0</v>
      </c>
      <c r="E47" s="34">
        <v>300.0</v>
      </c>
      <c r="I47" s="38"/>
      <c r="J47" s="41">
        <f t="shared" si="4"/>
        <v>2110</v>
      </c>
      <c r="L47" s="41">
        <f t="shared" si="5"/>
        <v>20</v>
      </c>
      <c r="M47" s="42">
        <f t="shared" si="6"/>
        <v>3333.333333</v>
      </c>
      <c r="N47" s="29">
        <f t="shared" si="7"/>
        <v>0.6671</v>
      </c>
      <c r="O47" s="27" t="s">
        <v>50</v>
      </c>
      <c r="P47" s="41">
        <f>SUM($E$7:$E$61)/SUM(E47:E50)</f>
        <v>232.0185615</v>
      </c>
    </row>
    <row r="48">
      <c r="A48" s="34">
        <f t="shared" si="8"/>
        <v>42</v>
      </c>
      <c r="B48" s="40">
        <f t="shared" si="3"/>
        <v>20</v>
      </c>
      <c r="C48" s="34">
        <v>10.0</v>
      </c>
      <c r="D48" s="34">
        <v>2.0</v>
      </c>
      <c r="E48" s="34">
        <v>810.0</v>
      </c>
      <c r="I48" s="38"/>
      <c r="J48" s="41" t="str">
        <f t="shared" si="4"/>
        <v>--</v>
      </c>
      <c r="L48" s="41">
        <f t="shared" si="5"/>
        <v>20</v>
      </c>
      <c r="M48" s="42">
        <f t="shared" si="6"/>
        <v>1234.567901</v>
      </c>
      <c r="N48" s="29">
        <f t="shared" si="7"/>
        <v>0.6611</v>
      </c>
    </row>
    <row r="49">
      <c r="A49" s="34">
        <f t="shared" si="8"/>
        <v>43</v>
      </c>
      <c r="B49" s="40">
        <f t="shared" si="3"/>
        <v>20</v>
      </c>
      <c r="C49" s="34">
        <v>5.0</v>
      </c>
      <c r="D49" s="34">
        <v>4.0</v>
      </c>
      <c r="E49" s="34">
        <v>1000.0</v>
      </c>
      <c r="I49" s="38"/>
      <c r="J49" s="41" t="str">
        <f t="shared" si="4"/>
        <v>--</v>
      </c>
      <c r="L49" s="41">
        <f t="shared" si="5"/>
        <v>20</v>
      </c>
      <c r="M49" s="42">
        <f t="shared" si="6"/>
        <v>1000</v>
      </c>
      <c r="N49" s="29">
        <f t="shared" si="7"/>
        <v>0.6449</v>
      </c>
    </row>
    <row r="50">
      <c r="A50" s="34">
        <f t="shared" si="8"/>
        <v>44</v>
      </c>
      <c r="B50" s="40">
        <f t="shared" si="3"/>
        <v>15</v>
      </c>
      <c r="C50" s="34">
        <v>5.0</v>
      </c>
      <c r="D50" s="34">
        <v>3.0</v>
      </c>
      <c r="E50" s="34">
        <v>2200.0</v>
      </c>
      <c r="I50" s="38"/>
      <c r="J50" s="41">
        <f t="shared" si="4"/>
        <v>2200</v>
      </c>
      <c r="L50" s="41">
        <f t="shared" si="5"/>
        <v>15</v>
      </c>
      <c r="M50" s="42">
        <f t="shared" si="6"/>
        <v>454.5454545</v>
      </c>
      <c r="N50" s="29">
        <f t="shared" si="7"/>
        <v>0.6249</v>
      </c>
    </row>
    <row r="51">
      <c r="A51" s="34">
        <f t="shared" si="8"/>
        <v>45</v>
      </c>
      <c r="B51" s="40">
        <f t="shared" si="3"/>
        <v>10</v>
      </c>
      <c r="C51" s="34">
        <v>10.0</v>
      </c>
      <c r="D51" s="34">
        <v>1.0</v>
      </c>
      <c r="E51" s="34">
        <v>1500.0</v>
      </c>
      <c r="I51" s="38"/>
      <c r="J51" s="41">
        <f t="shared" si="4"/>
        <v>2800</v>
      </c>
      <c r="L51" s="41">
        <f t="shared" si="5"/>
        <v>10</v>
      </c>
      <c r="M51" s="42">
        <f t="shared" si="6"/>
        <v>666.6666667</v>
      </c>
      <c r="N51" s="29">
        <f t="shared" si="7"/>
        <v>0.5919</v>
      </c>
      <c r="O51" s="27" t="s">
        <v>51</v>
      </c>
      <c r="P51" s="41">
        <f>SUM($E$7:$E$61)/SUM(E51:E54)</f>
        <v>114.9425287</v>
      </c>
    </row>
    <row r="52">
      <c r="A52" s="34">
        <f t="shared" si="8"/>
        <v>46</v>
      </c>
      <c r="B52" s="40">
        <f t="shared" si="3"/>
        <v>10</v>
      </c>
      <c r="C52" s="34">
        <v>5.0</v>
      </c>
      <c r="D52" s="34">
        <v>2.0</v>
      </c>
      <c r="E52" s="34">
        <v>1300.0</v>
      </c>
      <c r="I52" s="38"/>
      <c r="J52" s="41" t="str">
        <f t="shared" si="4"/>
        <v>--</v>
      </c>
      <c r="L52" s="41">
        <f t="shared" si="5"/>
        <v>10</v>
      </c>
      <c r="M52" s="42">
        <f t="shared" si="6"/>
        <v>769.2307692</v>
      </c>
      <c r="N52" s="29">
        <f t="shared" si="7"/>
        <v>0.5769</v>
      </c>
    </row>
    <row r="53">
      <c r="A53" s="34">
        <f t="shared" si="8"/>
        <v>47</v>
      </c>
      <c r="B53" s="40">
        <f t="shared" si="3"/>
        <v>8</v>
      </c>
      <c r="C53" s="34">
        <v>2.0</v>
      </c>
      <c r="D53" s="34">
        <v>4.0</v>
      </c>
      <c r="E53" s="34">
        <v>2900.0</v>
      </c>
      <c r="I53" s="38"/>
      <c r="J53" s="41">
        <f t="shared" si="4"/>
        <v>2900</v>
      </c>
      <c r="L53" s="41">
        <f t="shared" si="5"/>
        <v>8</v>
      </c>
      <c r="M53" s="42">
        <f t="shared" si="6"/>
        <v>344.8275862</v>
      </c>
      <c r="N53" s="29">
        <f t="shared" si="7"/>
        <v>0.5639</v>
      </c>
    </row>
    <row r="54">
      <c r="A54" s="34">
        <f t="shared" si="8"/>
        <v>48</v>
      </c>
      <c r="B54" s="40">
        <f t="shared" si="3"/>
        <v>6</v>
      </c>
      <c r="C54" s="34">
        <v>2.0</v>
      </c>
      <c r="D54" s="34">
        <v>3.0</v>
      </c>
      <c r="E54" s="34">
        <v>3000.0</v>
      </c>
      <c r="I54" s="38"/>
      <c r="J54" s="41">
        <f t="shared" si="4"/>
        <v>3000</v>
      </c>
      <c r="L54" s="41">
        <f t="shared" si="5"/>
        <v>6</v>
      </c>
      <c r="M54" s="42">
        <f t="shared" si="6"/>
        <v>333.3333333</v>
      </c>
      <c r="N54" s="29">
        <f t="shared" si="7"/>
        <v>0.5407</v>
      </c>
    </row>
    <row r="55">
      <c r="A55" s="34">
        <f t="shared" si="8"/>
        <v>49</v>
      </c>
      <c r="B55" s="40">
        <f t="shared" si="3"/>
        <v>5</v>
      </c>
      <c r="C55" s="34">
        <v>5.0</v>
      </c>
      <c r="D55" s="34">
        <v>1.0</v>
      </c>
      <c r="E55" s="34">
        <v>8500.0</v>
      </c>
      <c r="I55" s="38"/>
      <c r="J55" s="41">
        <f t="shared" si="4"/>
        <v>8500</v>
      </c>
      <c r="L55" s="41">
        <f t="shared" si="5"/>
        <v>5</v>
      </c>
      <c r="M55" s="42">
        <f t="shared" si="6"/>
        <v>117.6470588</v>
      </c>
      <c r="N55" s="29">
        <f t="shared" si="7"/>
        <v>0.5227</v>
      </c>
      <c r="O55" s="27" t="s">
        <v>52</v>
      </c>
      <c r="P55" s="41">
        <f>SUM($E$7:$E$61)/SUM(E55:E61)</f>
        <v>3.332222592</v>
      </c>
    </row>
    <row r="56">
      <c r="A56" s="34">
        <f t="shared" si="8"/>
        <v>50</v>
      </c>
      <c r="B56" s="40">
        <f t="shared" si="3"/>
        <v>4</v>
      </c>
      <c r="C56" s="34">
        <v>2.0</v>
      </c>
      <c r="D56" s="34">
        <v>2.0</v>
      </c>
      <c r="E56" s="34">
        <v>4500.0</v>
      </c>
      <c r="I56" s="38"/>
      <c r="J56" s="41">
        <f t="shared" si="4"/>
        <v>11700</v>
      </c>
      <c r="L56" s="41">
        <f t="shared" si="5"/>
        <v>4</v>
      </c>
      <c r="M56" s="42">
        <f t="shared" si="6"/>
        <v>222.2222222</v>
      </c>
      <c r="N56" s="29">
        <f t="shared" si="7"/>
        <v>0.4802</v>
      </c>
    </row>
    <row r="57">
      <c r="A57" s="34">
        <f t="shared" si="8"/>
        <v>51</v>
      </c>
      <c r="B57" s="40">
        <f t="shared" si="3"/>
        <v>4</v>
      </c>
      <c r="C57" s="34">
        <v>1.0</v>
      </c>
      <c r="D57" s="34">
        <v>4.0</v>
      </c>
      <c r="E57" s="34">
        <v>7200.0</v>
      </c>
      <c r="I57" s="38"/>
      <c r="J57" s="41" t="str">
        <f t="shared" si="4"/>
        <v>--</v>
      </c>
      <c r="L57" s="41">
        <f t="shared" si="5"/>
        <v>4</v>
      </c>
      <c r="M57" s="42">
        <f t="shared" si="6"/>
        <v>138.8888889</v>
      </c>
      <c r="N57" s="29">
        <f t="shared" si="7"/>
        <v>0.4622</v>
      </c>
    </row>
    <row r="58">
      <c r="A58" s="34">
        <f t="shared" si="8"/>
        <v>52</v>
      </c>
      <c r="B58" s="40">
        <f t="shared" si="3"/>
        <v>3</v>
      </c>
      <c r="C58" s="34">
        <v>1.0</v>
      </c>
      <c r="D58" s="34">
        <v>3.0</v>
      </c>
      <c r="E58" s="34">
        <v>14000.0</v>
      </c>
      <c r="I58" s="38"/>
      <c r="J58" s="41">
        <f t="shared" si="4"/>
        <v>14000</v>
      </c>
      <c r="L58" s="41">
        <f t="shared" si="5"/>
        <v>3</v>
      </c>
      <c r="M58" s="42">
        <f t="shared" si="6"/>
        <v>71.42857143</v>
      </c>
      <c r="N58" s="29">
        <f t="shared" si="7"/>
        <v>0.4334</v>
      </c>
    </row>
    <row r="59">
      <c r="A59" s="34">
        <f t="shared" si="8"/>
        <v>53</v>
      </c>
      <c r="B59" s="40">
        <f t="shared" si="3"/>
        <v>2</v>
      </c>
      <c r="C59" s="34">
        <v>2.0</v>
      </c>
      <c r="D59" s="34">
        <v>1.0</v>
      </c>
      <c r="E59" s="34">
        <v>51000.0</v>
      </c>
      <c r="I59" s="38"/>
      <c r="J59" s="41">
        <f t="shared" si="4"/>
        <v>125500</v>
      </c>
      <c r="L59" s="41">
        <f t="shared" si="5"/>
        <v>2</v>
      </c>
      <c r="M59" s="42">
        <f t="shared" si="6"/>
        <v>19.60784314</v>
      </c>
      <c r="N59" s="29">
        <f t="shared" si="7"/>
        <v>0.3914</v>
      </c>
    </row>
    <row r="60">
      <c r="A60" s="34">
        <f t="shared" si="8"/>
        <v>54</v>
      </c>
      <c r="B60" s="40">
        <f t="shared" si="3"/>
        <v>2</v>
      </c>
      <c r="C60" s="34">
        <v>1.0</v>
      </c>
      <c r="D60" s="34">
        <v>2.0</v>
      </c>
      <c r="E60" s="34">
        <v>74500.0</v>
      </c>
      <c r="I60" s="38"/>
      <c r="J60" s="41" t="str">
        <f t="shared" si="4"/>
        <v>--</v>
      </c>
      <c r="L60" s="41">
        <f t="shared" si="5"/>
        <v>2</v>
      </c>
      <c r="M60" s="42">
        <f t="shared" si="6"/>
        <v>13.42281879</v>
      </c>
      <c r="N60" s="29">
        <f t="shared" si="7"/>
        <v>0.2894</v>
      </c>
    </row>
    <row r="61">
      <c r="A61" s="34">
        <f t="shared" si="8"/>
        <v>55</v>
      </c>
      <c r="B61" s="40">
        <f t="shared" si="3"/>
        <v>1</v>
      </c>
      <c r="C61" s="34">
        <v>1.0</v>
      </c>
      <c r="D61" s="34">
        <v>1.0</v>
      </c>
      <c r="E61" s="34">
        <v>140400.0</v>
      </c>
      <c r="I61" s="38"/>
      <c r="J61" s="41">
        <f t="shared" si="4"/>
        <v>140400</v>
      </c>
      <c r="L61" s="41">
        <f t="shared" si="5"/>
        <v>1</v>
      </c>
      <c r="M61" s="42">
        <f t="shared" si="6"/>
        <v>7.122507123</v>
      </c>
      <c r="N61" s="29">
        <f t="shared" si="7"/>
        <v>0.1404</v>
      </c>
    </row>
    <row r="62">
      <c r="I62" s="38"/>
      <c r="N62" s="29"/>
    </row>
    <row r="63">
      <c r="I63" s="38"/>
      <c r="N63" s="29"/>
    </row>
    <row r="64">
      <c r="A64" s="22" t="s">
        <v>24</v>
      </c>
      <c r="B64" s="23"/>
      <c r="C64" s="23"/>
      <c r="D64" s="23"/>
      <c r="E64" s="23"/>
      <c r="F64" s="23"/>
      <c r="G64" s="23"/>
      <c r="H64" s="23"/>
      <c r="I64" s="23"/>
      <c r="N64" s="29"/>
    </row>
    <row r="65">
      <c r="I65" s="38"/>
      <c r="N65" s="29"/>
    </row>
    <row r="66">
      <c r="I66" s="38"/>
      <c r="N66" s="29"/>
    </row>
    <row r="67">
      <c r="I67" s="38"/>
      <c r="N67" s="29"/>
    </row>
  </sheetData>
  <mergeCells count="3">
    <mergeCell ref="A5:A6"/>
    <mergeCell ref="B5:B6"/>
    <mergeCell ref="C5:D5"/>
  </mergeCells>
  <dataValidations>
    <dataValidation type="list" allowBlank="1" showErrorMessage="1" sqref="D7:D61">
      <formula1>"1,2,3,4"</formula1>
    </dataValidation>
    <dataValidation type="list" allowBlank="1" showErrorMessage="1" sqref="C7:C61">
      <formula1>'「中獎結果表」實驗用'!$H$6:$H$20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sheetData>
    <row r="1">
      <c r="A1" s="12" t="s">
        <v>25</v>
      </c>
      <c r="B1" s="2"/>
      <c r="C1" s="2"/>
      <c r="D1" s="2"/>
      <c r="E1" s="2"/>
      <c r="F1" s="2"/>
      <c r="G1" s="2"/>
      <c r="H1" s="2"/>
      <c r="I1" s="2"/>
      <c r="J1" s="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</row>
    <row r="3">
      <c r="A3" s="27"/>
      <c r="B3" s="27"/>
      <c r="C3" s="27"/>
      <c r="D3" s="27" t="s">
        <v>27</v>
      </c>
      <c r="E3" s="30" t="str">
        <f t="shared" ref="E3:E4" si="2">'驗算用'!E3</f>
        <v>#REF!</v>
      </c>
      <c r="F3" s="30" t="str">
        <f t="shared" ref="F3:G3" si="1">#REF!</f>
        <v>#REF!</v>
      </c>
      <c r="G3" s="30" t="str">
        <f t="shared" si="1"/>
        <v>#REF!</v>
      </c>
      <c r="H3" s="27"/>
      <c r="I3" s="27"/>
      <c r="J3" s="27"/>
    </row>
    <row r="4">
      <c r="A4" s="27"/>
      <c r="B4" s="27"/>
      <c r="C4" s="27"/>
      <c r="D4" s="27" t="s">
        <v>28</v>
      </c>
      <c r="E4" s="31" t="str">
        <f t="shared" si="2"/>
        <v>#REF!</v>
      </c>
      <c r="F4" s="31" t="str">
        <f t="shared" ref="F4:G4" si="3">#REF!</f>
        <v>#REF!</v>
      </c>
      <c r="G4" s="31" t="str">
        <f t="shared" si="3"/>
        <v>#REF!</v>
      </c>
      <c r="H4" s="27"/>
      <c r="I4" s="27"/>
      <c r="J4" s="27"/>
    </row>
    <row r="5">
      <c r="A5" s="32" t="s">
        <v>29</v>
      </c>
      <c r="B5" s="32" t="s">
        <v>30</v>
      </c>
      <c r="C5" s="33" t="s">
        <v>31</v>
      </c>
      <c r="D5" s="6"/>
      <c r="E5" s="33" t="s">
        <v>32</v>
      </c>
      <c r="F5" s="5"/>
      <c r="G5" s="6"/>
      <c r="H5" s="27"/>
      <c r="I5" s="35" t="s">
        <v>33</v>
      </c>
      <c r="J5" s="35" t="s">
        <v>30</v>
      </c>
    </row>
    <row r="6">
      <c r="A6" s="36"/>
      <c r="B6" s="36"/>
      <c r="C6" s="34" t="s">
        <v>34</v>
      </c>
      <c r="D6" s="34" t="s">
        <v>35</v>
      </c>
      <c r="E6" s="34" t="s">
        <v>53</v>
      </c>
      <c r="F6" s="34" t="s">
        <v>54</v>
      </c>
      <c r="G6" s="34" t="s">
        <v>55</v>
      </c>
      <c r="I6" s="37">
        <v>1.0</v>
      </c>
      <c r="J6" s="37">
        <v>0.0</v>
      </c>
      <c r="L6" s="27" t="s">
        <v>56</v>
      </c>
      <c r="M6" s="41">
        <f>max(M7:M79)</f>
        <v>1</v>
      </c>
    </row>
    <row r="7">
      <c r="A7" s="34">
        <v>1.0</v>
      </c>
      <c r="B7" s="40">
        <f t="shared" ref="B7:B69" si="5">C7*D7</f>
        <v>0</v>
      </c>
      <c r="C7" s="34">
        <v>0.0</v>
      </c>
      <c r="D7" s="34">
        <v>1.0</v>
      </c>
      <c r="E7" s="34">
        <f t="shared" ref="E7:G7" si="4">1000000-SUM(E8:E79)</f>
        <v>440091</v>
      </c>
      <c r="F7" s="34">
        <f t="shared" si="4"/>
        <v>440209</v>
      </c>
      <c r="G7" s="34">
        <f t="shared" si="4"/>
        <v>440359</v>
      </c>
      <c r="I7" s="37">
        <v>2.0</v>
      </c>
      <c r="J7" s="37">
        <v>1.0</v>
      </c>
      <c r="L7" s="41" t="str">
        <f t="shared" ref="L7:L69" si="7">C7&amp;"_"&amp;D7</f>
        <v>0_1</v>
      </c>
      <c r="M7" s="41">
        <f t="shared" ref="M7:M69" si="8">countif(L:L,L7)</f>
        <v>1</v>
      </c>
    </row>
    <row r="8">
      <c r="A8" s="34">
        <f t="shared" ref="A8:A69" si="9">A7+1</f>
        <v>2</v>
      </c>
      <c r="B8" s="40">
        <f t="shared" si="5"/>
        <v>0</v>
      </c>
      <c r="C8" s="34">
        <v>0.0</v>
      </c>
      <c r="D8" s="34">
        <v>2.0</v>
      </c>
      <c r="E8" s="34">
        <f t="shared" ref="E8:G8" si="6">int((1000000-SUM(E$11:E79))/5)</f>
        <v>135412</v>
      </c>
      <c r="F8" s="34">
        <f t="shared" si="6"/>
        <v>135448</v>
      </c>
      <c r="G8" s="34">
        <f t="shared" si="6"/>
        <v>135494</v>
      </c>
      <c r="I8" s="37">
        <v>3.0</v>
      </c>
      <c r="J8" s="37">
        <v>1.5</v>
      </c>
      <c r="L8" s="41" t="str">
        <f t="shared" si="7"/>
        <v>0_2</v>
      </c>
      <c r="M8" s="41">
        <f t="shared" si="8"/>
        <v>1</v>
      </c>
    </row>
    <row r="9">
      <c r="A9" s="34">
        <f t="shared" si="9"/>
        <v>3</v>
      </c>
      <c r="B9" s="40">
        <f t="shared" si="5"/>
        <v>0</v>
      </c>
      <c r="C9" s="34">
        <v>0.0</v>
      </c>
      <c r="D9" s="34">
        <v>3.0</v>
      </c>
      <c r="E9" s="34">
        <f t="shared" ref="E9:G9" si="10">int((1000000-SUM(E$11:E79))/10)</f>
        <v>67706</v>
      </c>
      <c r="F9" s="34">
        <f t="shared" si="10"/>
        <v>67724</v>
      </c>
      <c r="G9" s="34">
        <f t="shared" si="10"/>
        <v>67747</v>
      </c>
      <c r="I9" s="37">
        <v>4.0</v>
      </c>
      <c r="J9" s="37">
        <v>2.0</v>
      </c>
      <c r="L9" s="41" t="str">
        <f t="shared" si="7"/>
        <v>0_3</v>
      </c>
      <c r="M9" s="41">
        <f t="shared" si="8"/>
        <v>1</v>
      </c>
    </row>
    <row r="10">
      <c r="A10" s="34">
        <f t="shared" si="9"/>
        <v>4</v>
      </c>
      <c r="B10" s="40">
        <f t="shared" si="5"/>
        <v>0</v>
      </c>
      <c r="C10" s="34">
        <v>0.0</v>
      </c>
      <c r="D10" s="34">
        <v>4.0</v>
      </c>
      <c r="E10" s="34">
        <f t="shared" ref="E10:G10" si="11">int((1000000-SUM(E$11:E79))/20)</f>
        <v>33853</v>
      </c>
      <c r="F10" s="34">
        <f t="shared" si="11"/>
        <v>33862</v>
      </c>
      <c r="G10" s="34">
        <f t="shared" si="11"/>
        <v>33873</v>
      </c>
      <c r="I10" s="37">
        <v>5.0</v>
      </c>
      <c r="J10" s="37">
        <v>2.5</v>
      </c>
      <c r="L10" s="41" t="str">
        <f t="shared" si="7"/>
        <v>0_4</v>
      </c>
      <c r="M10" s="41">
        <f t="shared" si="8"/>
        <v>1</v>
      </c>
    </row>
    <row r="11">
      <c r="A11" s="34">
        <f t="shared" si="9"/>
        <v>5</v>
      </c>
      <c r="B11" s="40">
        <f t="shared" si="5"/>
        <v>10000</v>
      </c>
      <c r="C11" s="34">
        <v>10000.0</v>
      </c>
      <c r="D11" s="34">
        <v>1.0</v>
      </c>
      <c r="E11" s="34">
        <v>1.0</v>
      </c>
      <c r="F11" s="34">
        <v>1.0</v>
      </c>
      <c r="G11" s="34">
        <v>1.0</v>
      </c>
      <c r="I11" s="37">
        <v>6.0</v>
      </c>
      <c r="J11" s="37">
        <v>5.0</v>
      </c>
      <c r="L11" s="41" t="str">
        <f t="shared" si="7"/>
        <v>10000_1</v>
      </c>
      <c r="M11" s="41">
        <f t="shared" si="8"/>
        <v>1</v>
      </c>
    </row>
    <row r="12">
      <c r="A12" s="34">
        <f t="shared" si="9"/>
        <v>6</v>
      </c>
      <c r="B12" s="40">
        <f t="shared" si="5"/>
        <v>10000</v>
      </c>
      <c r="C12" s="34">
        <v>5000.0</v>
      </c>
      <c r="D12" s="34">
        <v>2.0</v>
      </c>
      <c r="E12" s="34">
        <v>2.0</v>
      </c>
      <c r="F12" s="34">
        <v>2.0</v>
      </c>
      <c r="G12" s="34">
        <v>2.0</v>
      </c>
      <c r="I12" s="37">
        <v>7.0</v>
      </c>
      <c r="J12" s="37">
        <v>10.0</v>
      </c>
      <c r="L12" s="41" t="str">
        <f t="shared" si="7"/>
        <v>5000_2</v>
      </c>
      <c r="M12" s="41">
        <f t="shared" si="8"/>
        <v>1</v>
      </c>
    </row>
    <row r="13">
      <c r="A13" s="34">
        <f t="shared" si="9"/>
        <v>7</v>
      </c>
      <c r="B13" s="40">
        <f t="shared" si="5"/>
        <v>8000</v>
      </c>
      <c r="C13" s="34">
        <v>2000.0</v>
      </c>
      <c r="D13" s="34">
        <v>4.0</v>
      </c>
      <c r="E13" s="34">
        <v>2.0</v>
      </c>
      <c r="F13" s="34">
        <v>2.0</v>
      </c>
      <c r="G13" s="34">
        <v>2.0</v>
      </c>
      <c r="I13" s="37">
        <v>8.0</v>
      </c>
      <c r="J13" s="37">
        <v>20.0</v>
      </c>
      <c r="L13" s="41" t="str">
        <f t="shared" si="7"/>
        <v>2000_4</v>
      </c>
      <c r="M13" s="41">
        <f t="shared" si="8"/>
        <v>1</v>
      </c>
    </row>
    <row r="14">
      <c r="A14" s="34">
        <f t="shared" si="9"/>
        <v>8</v>
      </c>
      <c r="B14" s="40">
        <f t="shared" si="5"/>
        <v>6000</v>
      </c>
      <c r="C14" s="34">
        <v>2000.0</v>
      </c>
      <c r="D14" s="34">
        <v>3.0</v>
      </c>
      <c r="E14" s="34">
        <v>2.0</v>
      </c>
      <c r="F14" s="34">
        <v>2.0</v>
      </c>
      <c r="G14" s="34">
        <v>2.0</v>
      </c>
      <c r="I14" s="37">
        <v>9.0</v>
      </c>
      <c r="J14" s="37">
        <v>25.0</v>
      </c>
      <c r="L14" s="41" t="str">
        <f t="shared" si="7"/>
        <v>2000_3</v>
      </c>
      <c r="M14" s="41">
        <f t="shared" si="8"/>
        <v>1</v>
      </c>
    </row>
    <row r="15">
      <c r="A15" s="34">
        <f t="shared" si="9"/>
        <v>9</v>
      </c>
      <c r="B15" s="40">
        <f t="shared" si="5"/>
        <v>5000</v>
      </c>
      <c r="C15" s="34">
        <v>5000.0</v>
      </c>
      <c r="D15" s="34">
        <v>1.0</v>
      </c>
      <c r="E15" s="34">
        <v>3.0</v>
      </c>
      <c r="F15" s="34">
        <v>3.0</v>
      </c>
      <c r="G15" s="34">
        <v>3.0</v>
      </c>
      <c r="I15" s="37">
        <v>10.0</v>
      </c>
      <c r="J15" s="37">
        <v>50.0</v>
      </c>
      <c r="L15" s="41" t="str">
        <f t="shared" si="7"/>
        <v>5000_1</v>
      </c>
      <c r="M15" s="41">
        <f t="shared" si="8"/>
        <v>1</v>
      </c>
    </row>
    <row r="16">
      <c r="A16" s="34">
        <f t="shared" si="9"/>
        <v>10</v>
      </c>
      <c r="B16" s="40">
        <f t="shared" si="5"/>
        <v>4000</v>
      </c>
      <c r="C16" s="34">
        <v>2000.0</v>
      </c>
      <c r="D16" s="34">
        <v>2.0</v>
      </c>
      <c r="E16" s="34">
        <v>2.0</v>
      </c>
      <c r="F16" s="34">
        <v>2.0</v>
      </c>
      <c r="G16" s="34">
        <v>2.0</v>
      </c>
      <c r="I16" s="37">
        <v>11.0</v>
      </c>
      <c r="J16" s="37">
        <v>100.0</v>
      </c>
      <c r="L16" s="41" t="str">
        <f t="shared" si="7"/>
        <v>2000_2</v>
      </c>
      <c r="M16" s="41">
        <f t="shared" si="8"/>
        <v>1</v>
      </c>
    </row>
    <row r="17">
      <c r="A17" s="34">
        <f t="shared" si="9"/>
        <v>11</v>
      </c>
      <c r="B17" s="40">
        <f t="shared" si="5"/>
        <v>4000</v>
      </c>
      <c r="C17" s="34">
        <v>1000.0</v>
      </c>
      <c r="D17" s="34">
        <v>4.0</v>
      </c>
      <c r="E17" s="34">
        <v>2.0</v>
      </c>
      <c r="F17" s="34">
        <v>2.0</v>
      </c>
      <c r="G17" s="34">
        <v>2.0</v>
      </c>
      <c r="I17" s="37">
        <v>12.0</v>
      </c>
      <c r="J17" s="37">
        <v>200.0</v>
      </c>
      <c r="L17" s="41" t="str">
        <f t="shared" si="7"/>
        <v>1000_4</v>
      </c>
      <c r="M17" s="41">
        <f t="shared" si="8"/>
        <v>1</v>
      </c>
    </row>
    <row r="18">
      <c r="A18" s="34">
        <f t="shared" si="9"/>
        <v>12</v>
      </c>
      <c r="B18" s="40">
        <f t="shared" si="5"/>
        <v>3000</v>
      </c>
      <c r="C18" s="34">
        <v>1000.0</v>
      </c>
      <c r="D18" s="34">
        <v>3.0</v>
      </c>
      <c r="E18" s="34">
        <v>3.0</v>
      </c>
      <c r="F18" s="34">
        <v>3.0</v>
      </c>
      <c r="G18" s="34">
        <v>3.0</v>
      </c>
      <c r="I18" s="37">
        <v>13.0</v>
      </c>
      <c r="J18" s="37">
        <v>500.0</v>
      </c>
      <c r="L18" s="41" t="str">
        <f t="shared" si="7"/>
        <v>1000_3</v>
      </c>
      <c r="M18" s="41">
        <f t="shared" si="8"/>
        <v>1</v>
      </c>
    </row>
    <row r="19">
      <c r="A19" s="34">
        <f t="shared" si="9"/>
        <v>13</v>
      </c>
      <c r="B19" s="40">
        <f t="shared" si="5"/>
        <v>2000</v>
      </c>
      <c r="C19" s="34">
        <v>2000.0</v>
      </c>
      <c r="D19" s="34">
        <v>1.0</v>
      </c>
      <c r="E19" s="34">
        <v>2.0</v>
      </c>
      <c r="F19" s="34">
        <v>2.0</v>
      </c>
      <c r="G19" s="34">
        <v>2.0</v>
      </c>
      <c r="I19" s="37">
        <v>14.0</v>
      </c>
      <c r="J19" s="43">
        <v>1000.0</v>
      </c>
      <c r="L19" s="41" t="str">
        <f t="shared" si="7"/>
        <v>2000_1</v>
      </c>
      <c r="M19" s="41">
        <f t="shared" si="8"/>
        <v>1</v>
      </c>
    </row>
    <row r="20">
      <c r="A20" s="34">
        <f t="shared" si="9"/>
        <v>14</v>
      </c>
      <c r="B20" s="40">
        <f t="shared" si="5"/>
        <v>2000</v>
      </c>
      <c r="C20" s="34">
        <v>1000.0</v>
      </c>
      <c r="D20" s="34">
        <v>2.0</v>
      </c>
      <c r="E20" s="34">
        <v>2.0</v>
      </c>
      <c r="F20" s="34">
        <v>2.0</v>
      </c>
      <c r="G20" s="34">
        <v>2.0</v>
      </c>
      <c r="I20" s="37">
        <v>15.0</v>
      </c>
      <c r="J20" s="43">
        <v>2000.0</v>
      </c>
      <c r="L20" s="41" t="str">
        <f t="shared" si="7"/>
        <v>1000_2</v>
      </c>
      <c r="M20" s="41">
        <f t="shared" si="8"/>
        <v>1</v>
      </c>
    </row>
    <row r="21">
      <c r="A21" s="34">
        <f t="shared" si="9"/>
        <v>15</v>
      </c>
      <c r="B21" s="40">
        <f t="shared" si="5"/>
        <v>2000</v>
      </c>
      <c r="C21" s="34">
        <v>500.0</v>
      </c>
      <c r="D21" s="34">
        <v>4.0</v>
      </c>
      <c r="E21" s="34">
        <v>2.0</v>
      </c>
      <c r="F21" s="34">
        <v>2.0</v>
      </c>
      <c r="G21" s="34">
        <v>2.0</v>
      </c>
      <c r="I21" s="37">
        <v>16.0</v>
      </c>
      <c r="J21" s="43">
        <v>5000.0</v>
      </c>
      <c r="L21" s="41" t="str">
        <f t="shared" si="7"/>
        <v>500_4</v>
      </c>
      <c r="M21" s="41">
        <f t="shared" si="8"/>
        <v>1</v>
      </c>
    </row>
    <row r="22">
      <c r="A22" s="34">
        <f t="shared" si="9"/>
        <v>16</v>
      </c>
      <c r="B22" s="40">
        <f t="shared" si="5"/>
        <v>1500</v>
      </c>
      <c r="C22" s="34">
        <v>500.0</v>
      </c>
      <c r="D22" s="34">
        <v>3.0</v>
      </c>
      <c r="E22" s="34">
        <v>3.0</v>
      </c>
      <c r="F22" s="34">
        <v>3.0</v>
      </c>
      <c r="G22" s="34">
        <v>3.0</v>
      </c>
      <c r="I22" s="37">
        <v>17.0</v>
      </c>
      <c r="J22" s="43">
        <v>10000.0</v>
      </c>
      <c r="L22" s="41" t="str">
        <f t="shared" si="7"/>
        <v>500_3</v>
      </c>
      <c r="M22" s="41">
        <f t="shared" si="8"/>
        <v>1</v>
      </c>
    </row>
    <row r="23">
      <c r="A23" s="34">
        <f t="shared" si="9"/>
        <v>17</v>
      </c>
      <c r="B23" s="40">
        <f t="shared" si="5"/>
        <v>1000</v>
      </c>
      <c r="C23" s="34">
        <v>1000.0</v>
      </c>
      <c r="D23" s="34">
        <v>1.0</v>
      </c>
      <c r="E23" s="34">
        <v>4.0</v>
      </c>
      <c r="F23" s="34">
        <v>4.0</v>
      </c>
      <c r="G23" s="34">
        <v>4.0</v>
      </c>
      <c r="L23" s="41" t="str">
        <f t="shared" si="7"/>
        <v>1000_1</v>
      </c>
      <c r="M23" s="41">
        <f t="shared" si="8"/>
        <v>1</v>
      </c>
    </row>
    <row r="24">
      <c r="A24" s="34">
        <f t="shared" si="9"/>
        <v>18</v>
      </c>
      <c r="B24" s="40">
        <f t="shared" si="5"/>
        <v>1000</v>
      </c>
      <c r="C24" s="34">
        <v>500.0</v>
      </c>
      <c r="D24" s="34">
        <v>2.0</v>
      </c>
      <c r="E24" s="34">
        <v>4.0</v>
      </c>
      <c r="F24" s="34">
        <v>4.0</v>
      </c>
      <c r="G24" s="34">
        <v>4.0</v>
      </c>
      <c r="L24" s="41" t="str">
        <f t="shared" si="7"/>
        <v>500_2</v>
      </c>
      <c r="M24" s="41">
        <f t="shared" si="8"/>
        <v>1</v>
      </c>
    </row>
    <row r="25">
      <c r="A25" s="34">
        <f t="shared" si="9"/>
        <v>19</v>
      </c>
      <c r="B25" s="40">
        <f t="shared" si="5"/>
        <v>800</v>
      </c>
      <c r="C25" s="34">
        <v>200.0</v>
      </c>
      <c r="D25" s="34">
        <v>4.0</v>
      </c>
      <c r="E25" s="34">
        <v>5.0</v>
      </c>
      <c r="F25" s="34">
        <v>5.0</v>
      </c>
      <c r="G25" s="34">
        <v>5.0</v>
      </c>
      <c r="L25" s="41" t="str">
        <f t="shared" si="7"/>
        <v>200_4</v>
      </c>
      <c r="M25" s="41">
        <f t="shared" si="8"/>
        <v>1</v>
      </c>
    </row>
    <row r="26">
      <c r="A26" s="34">
        <f t="shared" si="9"/>
        <v>20</v>
      </c>
      <c r="B26" s="40">
        <f t="shared" si="5"/>
        <v>600</v>
      </c>
      <c r="C26" s="34">
        <v>200.0</v>
      </c>
      <c r="D26" s="34">
        <v>3.0</v>
      </c>
      <c r="E26" s="34">
        <v>5.0</v>
      </c>
      <c r="F26" s="34">
        <v>5.0</v>
      </c>
      <c r="G26" s="34">
        <v>5.0</v>
      </c>
      <c r="L26" s="41" t="str">
        <f t="shared" si="7"/>
        <v>200_3</v>
      </c>
      <c r="M26" s="41">
        <f t="shared" si="8"/>
        <v>1</v>
      </c>
    </row>
    <row r="27">
      <c r="A27" s="34">
        <f t="shared" si="9"/>
        <v>21</v>
      </c>
      <c r="B27" s="40">
        <f t="shared" si="5"/>
        <v>500</v>
      </c>
      <c r="C27" s="34">
        <v>500.0</v>
      </c>
      <c r="D27" s="34">
        <v>1.0</v>
      </c>
      <c r="E27" s="34">
        <v>5.0</v>
      </c>
      <c r="F27" s="34">
        <v>5.0</v>
      </c>
      <c r="G27" s="34">
        <v>5.0</v>
      </c>
      <c r="L27" s="41" t="str">
        <f t="shared" si="7"/>
        <v>500_1</v>
      </c>
      <c r="M27" s="41">
        <f t="shared" si="8"/>
        <v>1</v>
      </c>
    </row>
    <row r="28">
      <c r="A28" s="34">
        <f t="shared" si="9"/>
        <v>22</v>
      </c>
      <c r="B28" s="40">
        <f t="shared" si="5"/>
        <v>400</v>
      </c>
      <c r="C28" s="34">
        <v>200.0</v>
      </c>
      <c r="D28" s="34">
        <v>2.0</v>
      </c>
      <c r="E28" s="34">
        <v>15.0</v>
      </c>
      <c r="F28" s="34">
        <v>15.0</v>
      </c>
      <c r="G28" s="34">
        <v>12.0</v>
      </c>
      <c r="I28" s="41">
        <f>sum(F28:F38)-sum(G28:G38)</f>
        <v>130</v>
      </c>
      <c r="L28" s="41" t="str">
        <f t="shared" si="7"/>
        <v>200_2</v>
      </c>
      <c r="M28" s="41">
        <f t="shared" si="8"/>
        <v>1</v>
      </c>
    </row>
    <row r="29">
      <c r="A29" s="34">
        <f t="shared" si="9"/>
        <v>23</v>
      </c>
      <c r="B29" s="40">
        <f t="shared" si="5"/>
        <v>400</v>
      </c>
      <c r="C29" s="34">
        <v>100.0</v>
      </c>
      <c r="D29" s="34">
        <v>4.0</v>
      </c>
      <c r="E29" s="34">
        <v>15.0</v>
      </c>
      <c r="F29" s="34">
        <v>15.0</v>
      </c>
      <c r="G29" s="34">
        <v>12.0</v>
      </c>
      <c r="L29" s="41" t="str">
        <f t="shared" si="7"/>
        <v>100_4</v>
      </c>
      <c r="M29" s="41">
        <f t="shared" si="8"/>
        <v>1</v>
      </c>
    </row>
    <row r="30">
      <c r="A30" s="34">
        <f t="shared" si="9"/>
        <v>24</v>
      </c>
      <c r="B30" s="40">
        <f t="shared" si="5"/>
        <v>300</v>
      </c>
      <c r="C30" s="34">
        <v>100.0</v>
      </c>
      <c r="D30" s="34">
        <v>3.0</v>
      </c>
      <c r="E30" s="34">
        <v>40.0</v>
      </c>
      <c r="F30" s="34">
        <v>40.0</v>
      </c>
      <c r="G30" s="34">
        <v>25.0</v>
      </c>
      <c r="L30" s="41" t="str">
        <f t="shared" si="7"/>
        <v>100_3</v>
      </c>
      <c r="M30" s="41">
        <f t="shared" si="8"/>
        <v>1</v>
      </c>
    </row>
    <row r="31">
      <c r="A31" s="34">
        <f t="shared" si="9"/>
        <v>25</v>
      </c>
      <c r="B31" s="40">
        <f t="shared" si="5"/>
        <v>200</v>
      </c>
      <c r="C31" s="34">
        <v>200.0</v>
      </c>
      <c r="D31" s="34">
        <v>1.0</v>
      </c>
      <c r="E31" s="34">
        <v>23.0</v>
      </c>
      <c r="F31" s="34">
        <v>23.0</v>
      </c>
      <c r="G31" s="34">
        <v>20.0</v>
      </c>
      <c r="L31" s="41" t="str">
        <f t="shared" si="7"/>
        <v>200_1</v>
      </c>
      <c r="M31" s="41">
        <f t="shared" si="8"/>
        <v>1</v>
      </c>
    </row>
    <row r="32">
      <c r="A32" s="34">
        <f t="shared" si="9"/>
        <v>26</v>
      </c>
      <c r="B32" s="40">
        <f t="shared" si="5"/>
        <v>200</v>
      </c>
      <c r="C32" s="34">
        <v>100.0</v>
      </c>
      <c r="D32" s="34">
        <v>2.0</v>
      </c>
      <c r="E32" s="34">
        <v>23.0</v>
      </c>
      <c r="F32" s="34">
        <v>23.0</v>
      </c>
      <c r="G32" s="34">
        <v>20.0</v>
      </c>
      <c r="L32" s="41" t="str">
        <f t="shared" si="7"/>
        <v>100_2</v>
      </c>
      <c r="M32" s="41">
        <f t="shared" si="8"/>
        <v>1</v>
      </c>
    </row>
    <row r="33">
      <c r="A33" s="34">
        <f t="shared" si="9"/>
        <v>27</v>
      </c>
      <c r="B33" s="40">
        <f t="shared" si="5"/>
        <v>200</v>
      </c>
      <c r="C33" s="34">
        <v>50.0</v>
      </c>
      <c r="D33" s="34">
        <v>4.0</v>
      </c>
      <c r="E33" s="34">
        <v>23.0</v>
      </c>
      <c r="F33" s="34">
        <v>23.0</v>
      </c>
      <c r="G33" s="34">
        <v>20.0</v>
      </c>
      <c r="L33" s="41" t="str">
        <f t="shared" si="7"/>
        <v>50_4</v>
      </c>
      <c r="M33" s="41">
        <f t="shared" si="8"/>
        <v>1</v>
      </c>
    </row>
    <row r="34">
      <c r="A34" s="34">
        <f t="shared" si="9"/>
        <v>28</v>
      </c>
      <c r="B34" s="40">
        <f t="shared" si="5"/>
        <v>150</v>
      </c>
      <c r="C34" s="34">
        <v>50.0</v>
      </c>
      <c r="D34" s="34">
        <v>3.0</v>
      </c>
      <c r="E34" s="34">
        <v>50.0</v>
      </c>
      <c r="F34" s="34">
        <v>50.0</v>
      </c>
      <c r="G34" s="34">
        <v>25.0</v>
      </c>
      <c r="L34" s="41" t="str">
        <f t="shared" si="7"/>
        <v>50_3</v>
      </c>
      <c r="M34" s="41">
        <f t="shared" si="8"/>
        <v>1</v>
      </c>
    </row>
    <row r="35">
      <c r="A35" s="34">
        <f t="shared" si="9"/>
        <v>29</v>
      </c>
      <c r="B35" s="40">
        <f t="shared" si="5"/>
        <v>100</v>
      </c>
      <c r="C35" s="34">
        <v>100.0</v>
      </c>
      <c r="D35" s="34">
        <v>1.0</v>
      </c>
      <c r="E35" s="34">
        <v>100.0</v>
      </c>
      <c r="F35" s="34">
        <v>80.0</v>
      </c>
      <c r="G35" s="34">
        <v>25.0</v>
      </c>
      <c r="I35" s="41">
        <f>sum(E35:E41)-sum(F35:F41)</f>
        <v>181</v>
      </c>
      <c r="L35" s="41" t="str">
        <f t="shared" si="7"/>
        <v>100_1</v>
      </c>
      <c r="M35" s="41">
        <f t="shared" si="8"/>
        <v>1</v>
      </c>
    </row>
    <row r="36">
      <c r="A36" s="34">
        <f t="shared" si="9"/>
        <v>30</v>
      </c>
      <c r="B36" s="40">
        <f t="shared" si="5"/>
        <v>100</v>
      </c>
      <c r="C36" s="34">
        <v>50.0</v>
      </c>
      <c r="D36" s="34">
        <v>2.0</v>
      </c>
      <c r="E36" s="34">
        <v>100.0</v>
      </c>
      <c r="F36" s="34">
        <v>80.0</v>
      </c>
      <c r="G36" s="34">
        <v>60.0</v>
      </c>
      <c r="L36" s="41" t="str">
        <f t="shared" si="7"/>
        <v>50_2</v>
      </c>
      <c r="M36" s="41">
        <f t="shared" si="8"/>
        <v>1</v>
      </c>
    </row>
    <row r="37">
      <c r="A37" s="34">
        <f t="shared" si="9"/>
        <v>31</v>
      </c>
      <c r="B37" s="40">
        <f t="shared" si="5"/>
        <v>100</v>
      </c>
      <c r="C37" s="34">
        <v>25.0</v>
      </c>
      <c r="D37" s="34">
        <v>4.0</v>
      </c>
      <c r="E37" s="34">
        <v>100.0</v>
      </c>
      <c r="F37" s="34">
        <v>80.0</v>
      </c>
      <c r="G37" s="34">
        <v>80.0</v>
      </c>
      <c r="L37" s="41" t="str">
        <f t="shared" si="7"/>
        <v>25_4</v>
      </c>
      <c r="M37" s="41">
        <f t="shared" si="8"/>
        <v>1</v>
      </c>
    </row>
    <row r="38">
      <c r="A38" s="34">
        <f t="shared" si="9"/>
        <v>32</v>
      </c>
      <c r="B38" s="40">
        <f t="shared" si="5"/>
        <v>80</v>
      </c>
      <c r="C38" s="34">
        <v>20.0</v>
      </c>
      <c r="D38" s="34">
        <v>4.0</v>
      </c>
      <c r="E38" s="34">
        <v>300.0</v>
      </c>
      <c r="F38" s="34">
        <v>250.0</v>
      </c>
      <c r="G38" s="34">
        <v>250.0</v>
      </c>
      <c r="L38" s="41" t="str">
        <f t="shared" si="7"/>
        <v>20_4</v>
      </c>
      <c r="M38" s="41">
        <f t="shared" si="8"/>
        <v>1</v>
      </c>
    </row>
    <row r="39">
      <c r="A39" s="34">
        <f t="shared" si="9"/>
        <v>33</v>
      </c>
      <c r="B39" s="40">
        <f t="shared" si="5"/>
        <v>75</v>
      </c>
      <c r="C39" s="34">
        <v>25.0</v>
      </c>
      <c r="D39" s="34">
        <v>3.0</v>
      </c>
      <c r="E39" s="34">
        <v>300.0</v>
      </c>
      <c r="F39" s="34">
        <v>250.0</v>
      </c>
      <c r="G39" s="34">
        <v>250.0</v>
      </c>
      <c r="L39" s="41" t="str">
        <f t="shared" si="7"/>
        <v>25_3</v>
      </c>
      <c r="M39" s="41">
        <f t="shared" si="8"/>
        <v>1</v>
      </c>
    </row>
    <row r="40">
      <c r="A40" s="34">
        <f t="shared" si="9"/>
        <v>34</v>
      </c>
      <c r="B40" s="40">
        <f t="shared" si="5"/>
        <v>60</v>
      </c>
      <c r="C40" s="34">
        <v>20.0</v>
      </c>
      <c r="D40" s="34">
        <v>3.0</v>
      </c>
      <c r="E40" s="34">
        <v>300.0</v>
      </c>
      <c r="F40" s="34">
        <v>280.0</v>
      </c>
      <c r="G40" s="34">
        <v>280.0</v>
      </c>
      <c r="L40" s="41" t="str">
        <f t="shared" si="7"/>
        <v>20_3</v>
      </c>
      <c r="M40" s="41">
        <f t="shared" si="8"/>
        <v>1</v>
      </c>
    </row>
    <row r="41">
      <c r="A41" s="34">
        <f t="shared" si="9"/>
        <v>35</v>
      </c>
      <c r="B41" s="40">
        <f t="shared" si="5"/>
        <v>50</v>
      </c>
      <c r="C41" s="34">
        <v>50.0</v>
      </c>
      <c r="D41" s="34">
        <v>1.0</v>
      </c>
      <c r="E41" s="34">
        <v>500.0</v>
      </c>
      <c r="F41" s="34">
        <v>499.0</v>
      </c>
      <c r="G41" s="34">
        <v>499.0</v>
      </c>
      <c r="L41" s="41" t="str">
        <f t="shared" si="7"/>
        <v>50_1</v>
      </c>
      <c r="M41" s="41">
        <f t="shared" si="8"/>
        <v>1</v>
      </c>
    </row>
    <row r="42">
      <c r="A42" s="34">
        <f t="shared" si="9"/>
        <v>36</v>
      </c>
      <c r="B42" s="40">
        <f t="shared" si="5"/>
        <v>50</v>
      </c>
      <c r="C42" s="34">
        <v>25.0</v>
      </c>
      <c r="D42" s="34">
        <v>2.0</v>
      </c>
      <c r="E42" s="34">
        <v>500.0</v>
      </c>
      <c r="F42" s="34">
        <v>500.0</v>
      </c>
      <c r="G42" s="34">
        <v>500.0</v>
      </c>
      <c r="L42" s="41" t="str">
        <f t="shared" si="7"/>
        <v>25_2</v>
      </c>
      <c r="M42" s="41">
        <f t="shared" si="8"/>
        <v>1</v>
      </c>
    </row>
    <row r="43">
      <c r="A43" s="34">
        <f t="shared" si="9"/>
        <v>37</v>
      </c>
      <c r="B43" s="40">
        <f t="shared" si="5"/>
        <v>40</v>
      </c>
      <c r="C43" s="34">
        <v>20.0</v>
      </c>
      <c r="D43" s="34">
        <v>2.0</v>
      </c>
      <c r="E43" s="34">
        <v>500.0</v>
      </c>
      <c r="F43" s="34">
        <v>500.0</v>
      </c>
      <c r="G43" s="34">
        <v>500.0</v>
      </c>
      <c r="L43" s="41" t="str">
        <f t="shared" si="7"/>
        <v>20_2</v>
      </c>
      <c r="M43" s="41">
        <f t="shared" si="8"/>
        <v>1</v>
      </c>
    </row>
    <row r="44">
      <c r="A44" s="34">
        <f t="shared" si="9"/>
        <v>38</v>
      </c>
      <c r="B44" s="40">
        <f t="shared" si="5"/>
        <v>40</v>
      </c>
      <c r="C44" s="34">
        <v>10.0</v>
      </c>
      <c r="D44" s="34">
        <v>4.0</v>
      </c>
      <c r="E44" s="34">
        <v>500.0</v>
      </c>
      <c r="F44" s="34">
        <v>500.0</v>
      </c>
      <c r="G44" s="34">
        <v>500.0</v>
      </c>
      <c r="L44" s="41" t="str">
        <f t="shared" si="7"/>
        <v>10_4</v>
      </c>
      <c r="M44" s="41">
        <f t="shared" si="8"/>
        <v>1</v>
      </c>
    </row>
    <row r="45">
      <c r="A45" s="34">
        <f t="shared" si="9"/>
        <v>39</v>
      </c>
      <c r="B45" s="40">
        <f t="shared" si="5"/>
        <v>30</v>
      </c>
      <c r="C45" s="34">
        <v>10.0</v>
      </c>
      <c r="D45" s="34">
        <v>3.0</v>
      </c>
      <c r="E45" s="34">
        <v>500.0</v>
      </c>
      <c r="F45" s="34">
        <v>500.0</v>
      </c>
      <c r="G45" s="34">
        <v>500.0</v>
      </c>
      <c r="L45" s="41" t="str">
        <f t="shared" si="7"/>
        <v>10_3</v>
      </c>
      <c r="M45" s="41">
        <f t="shared" si="8"/>
        <v>1</v>
      </c>
    </row>
    <row r="46">
      <c r="A46" s="34">
        <f t="shared" si="9"/>
        <v>40</v>
      </c>
      <c r="B46" s="40">
        <f t="shared" si="5"/>
        <v>25</v>
      </c>
      <c r="C46" s="34">
        <v>25.0</v>
      </c>
      <c r="D46" s="34">
        <v>1.0</v>
      </c>
      <c r="E46" s="34">
        <v>800.0</v>
      </c>
      <c r="F46" s="34">
        <v>800.0</v>
      </c>
      <c r="G46" s="34">
        <v>800.0</v>
      </c>
      <c r="L46" s="41" t="str">
        <f t="shared" si="7"/>
        <v>25_1</v>
      </c>
      <c r="M46" s="41">
        <f t="shared" si="8"/>
        <v>1</v>
      </c>
    </row>
    <row r="47">
      <c r="A47" s="34">
        <f t="shared" si="9"/>
        <v>41</v>
      </c>
      <c r="B47" s="40">
        <f t="shared" si="5"/>
        <v>20</v>
      </c>
      <c r="C47" s="34">
        <v>20.0</v>
      </c>
      <c r="D47" s="34">
        <v>1.0</v>
      </c>
      <c r="E47" s="34">
        <v>800.0</v>
      </c>
      <c r="F47" s="34">
        <v>800.0</v>
      </c>
      <c r="G47" s="34">
        <v>800.0</v>
      </c>
      <c r="L47" s="41" t="str">
        <f t="shared" si="7"/>
        <v>20_1</v>
      </c>
      <c r="M47" s="41">
        <f t="shared" si="8"/>
        <v>1</v>
      </c>
    </row>
    <row r="48">
      <c r="A48" s="34">
        <f t="shared" si="9"/>
        <v>42</v>
      </c>
      <c r="B48" s="40">
        <f t="shared" si="5"/>
        <v>20</v>
      </c>
      <c r="C48" s="34">
        <v>10.0</v>
      </c>
      <c r="D48" s="34">
        <v>2.0</v>
      </c>
      <c r="E48" s="34">
        <v>800.0</v>
      </c>
      <c r="F48" s="34">
        <v>800.0</v>
      </c>
      <c r="G48" s="34">
        <v>800.0</v>
      </c>
      <c r="L48" s="41" t="str">
        <f t="shared" si="7"/>
        <v>10_2</v>
      </c>
      <c r="M48" s="41">
        <f t="shared" si="8"/>
        <v>1</v>
      </c>
    </row>
    <row r="49">
      <c r="A49" s="34">
        <f t="shared" si="9"/>
        <v>43</v>
      </c>
      <c r="B49" s="40">
        <f t="shared" si="5"/>
        <v>20</v>
      </c>
      <c r="C49" s="34">
        <v>5.0</v>
      </c>
      <c r="D49" s="34">
        <v>4.0</v>
      </c>
      <c r="E49" s="34">
        <v>800.0</v>
      </c>
      <c r="F49" s="34">
        <v>800.0</v>
      </c>
      <c r="G49" s="34">
        <v>800.0</v>
      </c>
      <c r="L49" s="41" t="str">
        <f t="shared" si="7"/>
        <v>5_4</v>
      </c>
      <c r="M49" s="41">
        <f t="shared" si="8"/>
        <v>1</v>
      </c>
    </row>
    <row r="50">
      <c r="A50" s="34">
        <f t="shared" si="9"/>
        <v>44</v>
      </c>
      <c r="B50" s="40">
        <f t="shared" si="5"/>
        <v>15</v>
      </c>
      <c r="C50" s="34">
        <v>5.0</v>
      </c>
      <c r="D50" s="34">
        <v>3.0</v>
      </c>
      <c r="E50" s="34">
        <v>1000.0</v>
      </c>
      <c r="F50" s="34">
        <v>1000.0</v>
      </c>
      <c r="G50" s="34">
        <v>1000.0</v>
      </c>
      <c r="L50" s="41" t="str">
        <f t="shared" si="7"/>
        <v>5_3</v>
      </c>
      <c r="M50" s="41">
        <f t="shared" si="8"/>
        <v>1</v>
      </c>
    </row>
    <row r="51">
      <c r="A51" s="34">
        <f t="shared" si="9"/>
        <v>45</v>
      </c>
      <c r="B51" s="40">
        <f t="shared" si="5"/>
        <v>10</v>
      </c>
      <c r="C51" s="34">
        <v>10.0</v>
      </c>
      <c r="D51" s="34">
        <v>1.0</v>
      </c>
      <c r="E51" s="34">
        <v>1000.0</v>
      </c>
      <c r="F51" s="34">
        <v>1000.0</v>
      </c>
      <c r="G51" s="34">
        <v>1000.0</v>
      </c>
      <c r="L51" s="41" t="str">
        <f t="shared" si="7"/>
        <v>10_1</v>
      </c>
      <c r="M51" s="41">
        <f t="shared" si="8"/>
        <v>1</v>
      </c>
    </row>
    <row r="52">
      <c r="A52" s="34">
        <f t="shared" si="9"/>
        <v>46</v>
      </c>
      <c r="B52" s="40">
        <f t="shared" si="5"/>
        <v>10</v>
      </c>
      <c r="C52" s="34">
        <v>5.0</v>
      </c>
      <c r="D52" s="34">
        <v>2.0</v>
      </c>
      <c r="E52" s="34">
        <v>1000.0</v>
      </c>
      <c r="F52" s="34">
        <v>1000.0</v>
      </c>
      <c r="G52" s="34">
        <v>1000.0</v>
      </c>
      <c r="L52" s="41" t="str">
        <f t="shared" si="7"/>
        <v>5_2</v>
      </c>
      <c r="M52" s="41">
        <f t="shared" si="8"/>
        <v>1</v>
      </c>
    </row>
    <row r="53">
      <c r="A53" s="34">
        <f t="shared" si="9"/>
        <v>47</v>
      </c>
      <c r="B53" s="40">
        <f t="shared" si="5"/>
        <v>10</v>
      </c>
      <c r="C53" s="34">
        <v>2.5</v>
      </c>
      <c r="D53" s="34">
        <v>4.0</v>
      </c>
      <c r="E53" s="34">
        <v>1000.0</v>
      </c>
      <c r="F53" s="34">
        <v>1000.0</v>
      </c>
      <c r="G53" s="34">
        <v>1000.0</v>
      </c>
      <c r="L53" s="41" t="str">
        <f t="shared" si="7"/>
        <v>2.5_4</v>
      </c>
      <c r="M53" s="41">
        <f t="shared" si="8"/>
        <v>1</v>
      </c>
    </row>
    <row r="54">
      <c r="A54" s="34">
        <f t="shared" si="9"/>
        <v>48</v>
      </c>
      <c r="B54" s="40">
        <f t="shared" si="5"/>
        <v>8</v>
      </c>
      <c r="C54" s="34">
        <v>2.0</v>
      </c>
      <c r="D54" s="34">
        <v>4.0</v>
      </c>
      <c r="E54" s="34">
        <v>1200.0</v>
      </c>
      <c r="F54" s="34">
        <v>1200.0</v>
      </c>
      <c r="G54" s="34">
        <v>1200.0</v>
      </c>
      <c r="L54" s="41" t="str">
        <f t="shared" si="7"/>
        <v>2_4</v>
      </c>
      <c r="M54" s="41">
        <f t="shared" si="8"/>
        <v>1</v>
      </c>
    </row>
    <row r="55">
      <c r="A55" s="34">
        <f t="shared" si="9"/>
        <v>49</v>
      </c>
      <c r="B55" s="40">
        <f t="shared" si="5"/>
        <v>7.5</v>
      </c>
      <c r="C55" s="34">
        <v>2.5</v>
      </c>
      <c r="D55" s="34">
        <v>3.0</v>
      </c>
      <c r="E55" s="34">
        <v>1200.0</v>
      </c>
      <c r="F55" s="34">
        <v>1200.0</v>
      </c>
      <c r="G55" s="34">
        <v>1200.0</v>
      </c>
      <c r="L55" s="41" t="str">
        <f t="shared" si="7"/>
        <v>2.5_3</v>
      </c>
      <c r="M55" s="41">
        <f t="shared" si="8"/>
        <v>1</v>
      </c>
    </row>
    <row r="56">
      <c r="A56" s="34">
        <f t="shared" si="9"/>
        <v>50</v>
      </c>
      <c r="B56" s="40">
        <f t="shared" si="5"/>
        <v>6</v>
      </c>
      <c r="C56" s="34">
        <v>2.0</v>
      </c>
      <c r="D56" s="34">
        <v>3.0</v>
      </c>
      <c r="E56" s="34">
        <v>1200.0</v>
      </c>
      <c r="F56" s="34">
        <v>1200.0</v>
      </c>
      <c r="G56" s="34">
        <v>1200.0</v>
      </c>
      <c r="L56" s="41" t="str">
        <f t="shared" si="7"/>
        <v>2_3</v>
      </c>
      <c r="M56" s="41">
        <f t="shared" si="8"/>
        <v>1</v>
      </c>
    </row>
    <row r="57">
      <c r="A57" s="34">
        <f t="shared" si="9"/>
        <v>51</v>
      </c>
      <c r="B57" s="40">
        <f t="shared" si="5"/>
        <v>6</v>
      </c>
      <c r="C57" s="34">
        <v>1.5</v>
      </c>
      <c r="D57" s="34">
        <v>4.0</v>
      </c>
      <c r="E57" s="34">
        <v>1500.0</v>
      </c>
      <c r="F57" s="34">
        <v>1500.0</v>
      </c>
      <c r="G57" s="34">
        <v>1500.0</v>
      </c>
      <c r="L57" s="41" t="str">
        <f t="shared" si="7"/>
        <v>1.5_4</v>
      </c>
      <c r="M57" s="41">
        <f t="shared" si="8"/>
        <v>1</v>
      </c>
    </row>
    <row r="58">
      <c r="A58" s="34">
        <f t="shared" si="9"/>
        <v>52</v>
      </c>
      <c r="B58" s="40">
        <f t="shared" si="5"/>
        <v>5</v>
      </c>
      <c r="C58" s="34">
        <v>5.0</v>
      </c>
      <c r="D58" s="34">
        <v>1.0</v>
      </c>
      <c r="E58" s="34">
        <v>1500.0</v>
      </c>
      <c r="F58" s="34">
        <v>1500.0</v>
      </c>
      <c r="G58" s="34">
        <v>1500.0</v>
      </c>
      <c r="L58" s="41" t="str">
        <f t="shared" si="7"/>
        <v>5_1</v>
      </c>
      <c r="M58" s="41">
        <f t="shared" si="8"/>
        <v>1</v>
      </c>
    </row>
    <row r="59">
      <c r="A59" s="34">
        <f t="shared" si="9"/>
        <v>53</v>
      </c>
      <c r="B59" s="40">
        <f t="shared" si="5"/>
        <v>5</v>
      </c>
      <c r="C59" s="34">
        <v>2.5</v>
      </c>
      <c r="D59" s="34">
        <v>2.0</v>
      </c>
      <c r="E59" s="34">
        <v>1500.0</v>
      </c>
      <c r="F59" s="34">
        <v>1500.0</v>
      </c>
      <c r="G59" s="34">
        <v>1500.0</v>
      </c>
      <c r="L59" s="41" t="str">
        <f t="shared" si="7"/>
        <v>2.5_2</v>
      </c>
      <c r="M59" s="41">
        <f t="shared" si="8"/>
        <v>1</v>
      </c>
    </row>
    <row r="60">
      <c r="A60" s="34">
        <f t="shared" si="9"/>
        <v>54</v>
      </c>
      <c r="B60" s="40">
        <f t="shared" si="5"/>
        <v>4.5</v>
      </c>
      <c r="C60" s="34">
        <v>1.5</v>
      </c>
      <c r="D60" s="34">
        <v>3.0</v>
      </c>
      <c r="E60" s="34">
        <v>2000.0</v>
      </c>
      <c r="F60" s="34">
        <v>2000.0</v>
      </c>
      <c r="G60" s="34">
        <v>2000.0</v>
      </c>
      <c r="L60" s="41" t="str">
        <f t="shared" si="7"/>
        <v>1.5_3</v>
      </c>
      <c r="M60" s="41">
        <f t="shared" si="8"/>
        <v>1</v>
      </c>
    </row>
    <row r="61">
      <c r="A61" s="34">
        <f t="shared" si="9"/>
        <v>55</v>
      </c>
      <c r="B61" s="40">
        <f t="shared" si="5"/>
        <v>4</v>
      </c>
      <c r="C61" s="34">
        <v>2.0</v>
      </c>
      <c r="D61" s="34">
        <v>2.0</v>
      </c>
      <c r="E61" s="34">
        <v>2200.0</v>
      </c>
      <c r="F61" s="34">
        <v>2200.0</v>
      </c>
      <c r="G61" s="34">
        <v>2200.0</v>
      </c>
      <c r="L61" s="41" t="str">
        <f t="shared" si="7"/>
        <v>2_2</v>
      </c>
      <c r="M61" s="41">
        <f t="shared" si="8"/>
        <v>1</v>
      </c>
    </row>
    <row r="62">
      <c r="A62" s="34">
        <f t="shared" si="9"/>
        <v>56</v>
      </c>
      <c r="B62" s="40">
        <f t="shared" si="5"/>
        <v>4</v>
      </c>
      <c r="C62" s="34">
        <v>1.0</v>
      </c>
      <c r="D62" s="34">
        <v>4.0</v>
      </c>
      <c r="E62" s="34">
        <v>2500.0</v>
      </c>
      <c r="F62" s="34">
        <v>2500.0</v>
      </c>
      <c r="G62" s="34">
        <v>2500.0</v>
      </c>
      <c r="L62" s="41" t="str">
        <f t="shared" si="7"/>
        <v>1_4</v>
      </c>
      <c r="M62" s="41">
        <f t="shared" si="8"/>
        <v>1</v>
      </c>
    </row>
    <row r="63">
      <c r="A63" s="34">
        <f t="shared" si="9"/>
        <v>57</v>
      </c>
      <c r="B63" s="40">
        <f t="shared" si="5"/>
        <v>3</v>
      </c>
      <c r="C63" s="34">
        <v>1.5</v>
      </c>
      <c r="D63" s="34">
        <v>2.0</v>
      </c>
      <c r="E63" s="34">
        <v>4000.0</v>
      </c>
      <c r="F63" s="34">
        <v>4000.0</v>
      </c>
      <c r="G63" s="34">
        <v>4000.0</v>
      </c>
      <c r="L63" s="41" t="str">
        <f t="shared" si="7"/>
        <v>1.5_2</v>
      </c>
      <c r="M63" s="41">
        <f t="shared" si="8"/>
        <v>1</v>
      </c>
    </row>
    <row r="64">
      <c r="A64" s="34">
        <f t="shared" si="9"/>
        <v>58</v>
      </c>
      <c r="B64" s="40">
        <f t="shared" si="5"/>
        <v>3</v>
      </c>
      <c r="C64" s="34">
        <v>1.0</v>
      </c>
      <c r="D64" s="34">
        <v>3.0</v>
      </c>
      <c r="E64" s="34">
        <v>2000.0</v>
      </c>
      <c r="F64" s="34">
        <v>2000.0</v>
      </c>
      <c r="G64" s="34">
        <v>2000.0</v>
      </c>
      <c r="L64" s="41" t="str">
        <f t="shared" si="7"/>
        <v>1_3</v>
      </c>
      <c r="M64" s="41">
        <f t="shared" si="8"/>
        <v>1</v>
      </c>
    </row>
    <row r="65">
      <c r="A65" s="34">
        <f t="shared" si="9"/>
        <v>59</v>
      </c>
      <c r="B65" s="40">
        <f t="shared" si="5"/>
        <v>2.5</v>
      </c>
      <c r="C65" s="34">
        <v>2.5</v>
      </c>
      <c r="D65" s="34">
        <v>1.0</v>
      </c>
      <c r="E65" s="34">
        <v>2400.0</v>
      </c>
      <c r="F65" s="34">
        <v>2400.0</v>
      </c>
      <c r="G65" s="34">
        <v>2400.0</v>
      </c>
      <c r="L65" s="41" t="str">
        <f t="shared" si="7"/>
        <v>2.5_1</v>
      </c>
      <c r="M65" s="41">
        <f t="shared" si="8"/>
        <v>1</v>
      </c>
    </row>
    <row r="66">
      <c r="A66" s="34">
        <f t="shared" si="9"/>
        <v>60</v>
      </c>
      <c r="B66" s="40">
        <f t="shared" si="5"/>
        <v>2</v>
      </c>
      <c r="C66" s="34">
        <v>2.0</v>
      </c>
      <c r="D66" s="34">
        <v>1.0</v>
      </c>
      <c r="E66" s="34">
        <v>9500.0</v>
      </c>
      <c r="F66" s="34">
        <v>9500.0</v>
      </c>
      <c r="G66" s="34">
        <v>9500.0</v>
      </c>
      <c r="L66" s="41" t="str">
        <f t="shared" si="7"/>
        <v>2_1</v>
      </c>
      <c r="M66" s="41">
        <f t="shared" si="8"/>
        <v>1</v>
      </c>
    </row>
    <row r="67">
      <c r="A67" s="34">
        <f t="shared" si="9"/>
        <v>61</v>
      </c>
      <c r="B67" s="40">
        <f t="shared" si="5"/>
        <v>2</v>
      </c>
      <c r="C67" s="34">
        <v>1.0</v>
      </c>
      <c r="D67" s="34">
        <v>2.0</v>
      </c>
      <c r="E67" s="34">
        <v>13000.0</v>
      </c>
      <c r="F67" s="34">
        <v>13000.0</v>
      </c>
      <c r="G67" s="34">
        <v>13000.0</v>
      </c>
      <c r="L67" s="41" t="str">
        <f t="shared" si="7"/>
        <v>1_2</v>
      </c>
      <c r="M67" s="41">
        <f t="shared" si="8"/>
        <v>1</v>
      </c>
    </row>
    <row r="68">
      <c r="A68" s="34">
        <f t="shared" si="9"/>
        <v>62</v>
      </c>
      <c r="B68" s="40">
        <f t="shared" si="5"/>
        <v>1.5</v>
      </c>
      <c r="C68" s="34">
        <v>1.5</v>
      </c>
      <c r="D68" s="34">
        <v>1.0</v>
      </c>
      <c r="E68" s="34">
        <v>125000.0</v>
      </c>
      <c r="F68" s="34">
        <v>125000.0</v>
      </c>
      <c r="G68" s="34">
        <v>125000.0</v>
      </c>
      <c r="L68" s="41" t="str">
        <f t="shared" si="7"/>
        <v>1.5_1</v>
      </c>
      <c r="M68" s="41">
        <f t="shared" si="8"/>
        <v>1</v>
      </c>
    </row>
    <row r="69">
      <c r="A69" s="34">
        <f t="shared" si="9"/>
        <v>63</v>
      </c>
      <c r="B69" s="40">
        <f t="shared" si="5"/>
        <v>1</v>
      </c>
      <c r="C69" s="34">
        <v>1.0</v>
      </c>
      <c r="D69" s="34">
        <v>1.0</v>
      </c>
      <c r="E69" s="34">
        <v>141100.0</v>
      </c>
      <c r="F69" s="34">
        <v>141100.0</v>
      </c>
      <c r="G69" s="34">
        <v>141000.0</v>
      </c>
      <c r="L69" s="41" t="str">
        <f t="shared" si="7"/>
        <v>1_1</v>
      </c>
      <c r="M69" s="41">
        <f t="shared" si="8"/>
        <v>1</v>
      </c>
    </row>
    <row r="76">
      <c r="A76" s="22" t="s">
        <v>24</v>
      </c>
      <c r="B76" s="23"/>
      <c r="C76" s="23"/>
      <c r="D76" s="23"/>
      <c r="E76" s="23"/>
      <c r="F76" s="23"/>
      <c r="G76" s="23"/>
      <c r="H76" s="23"/>
      <c r="I76" s="23"/>
      <c r="J76" s="22" t="s">
        <v>24</v>
      </c>
      <c r="K76" s="23"/>
      <c r="L76" s="23"/>
      <c r="M76" s="23"/>
      <c r="N76" s="23"/>
      <c r="O76" s="23"/>
      <c r="P76" s="23"/>
      <c r="Q76" s="23"/>
      <c r="R76" s="23"/>
    </row>
  </sheetData>
  <mergeCells count="4">
    <mergeCell ref="A5:A6"/>
    <mergeCell ref="B5:B6"/>
    <mergeCell ref="C5:D5"/>
    <mergeCell ref="E5:G5"/>
  </mergeCells>
  <dataValidations>
    <dataValidation type="list" allowBlank="1" showErrorMessage="1" sqref="C7:C69">
      <formula1>'「中獎結果表」(保留.5倍數版本)'!$J$6:$J$22</formula1>
    </dataValidation>
    <dataValidation type="list" allowBlank="1" showErrorMessage="1" sqref="D7:D69">
      <formula1>"1,2,3,4"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</cols>
  <sheetData>
    <row r="1">
      <c r="A1" s="12" t="s">
        <v>57</v>
      </c>
      <c r="B1" s="2"/>
      <c r="C1" s="2"/>
      <c r="D1" s="2"/>
      <c r="E1" s="2"/>
      <c r="F1" s="2"/>
      <c r="G1" s="2"/>
      <c r="H1" s="2"/>
      <c r="I1" s="2"/>
      <c r="J1" s="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4">
      <c r="A4" s="35" t="s">
        <v>33</v>
      </c>
      <c r="B4" s="35" t="s">
        <v>30</v>
      </c>
      <c r="C4" s="35" t="s">
        <v>32</v>
      </c>
      <c r="F4" s="27" t="s">
        <v>58</v>
      </c>
      <c r="G4" s="27" t="s">
        <v>59</v>
      </c>
    </row>
    <row r="5">
      <c r="A5" s="37">
        <f>'中獎結果表'!G6</f>
        <v>1</v>
      </c>
      <c r="B5" s="37">
        <f>'中獎結果表'!H6</f>
        <v>0</v>
      </c>
      <c r="C5" s="37">
        <v>0.0</v>
      </c>
    </row>
    <row r="6">
      <c r="A6" s="37">
        <f>'中獎結果表'!G7</f>
        <v>2</v>
      </c>
      <c r="B6" s="37">
        <f>'中獎結果表'!H7</f>
        <v>1</v>
      </c>
      <c r="C6" s="37">
        <v>25.0</v>
      </c>
      <c r="E6" s="27" t="s">
        <v>60</v>
      </c>
      <c r="F6" s="41">
        <f>SUM(C6:C8)/SUM($C$6:$C$19)</f>
        <v>0.1127819549</v>
      </c>
      <c r="G6" s="41">
        <f>1/F6</f>
        <v>8.866666667</v>
      </c>
    </row>
    <row r="7">
      <c r="A7" s="37">
        <f>'中獎結果表'!G8</f>
        <v>3</v>
      </c>
      <c r="B7" s="37">
        <f>'中獎結果表'!H8</f>
        <v>2</v>
      </c>
      <c r="C7" s="37">
        <v>25.0</v>
      </c>
    </row>
    <row r="8">
      <c r="A8" s="37">
        <f>'中獎結果表'!G9</f>
        <v>4</v>
      </c>
      <c r="B8" s="37">
        <f>'中獎結果表'!H9</f>
        <v>5</v>
      </c>
      <c r="C8" s="37">
        <v>25.0</v>
      </c>
    </row>
    <row r="9">
      <c r="A9" s="37">
        <f>'中獎結果表'!G10</f>
        <v>5</v>
      </c>
      <c r="B9" s="37">
        <f>'中獎結果表'!H10</f>
        <v>10</v>
      </c>
      <c r="C9" s="37">
        <v>30.0</v>
      </c>
      <c r="E9" s="27" t="s">
        <v>61</v>
      </c>
      <c r="F9" s="41">
        <f>SUM(C9:C12)/SUM($C$6:$C$19)</f>
        <v>0.1804511278</v>
      </c>
      <c r="G9" s="41">
        <f>1/F9</f>
        <v>5.541666667</v>
      </c>
    </row>
    <row r="10">
      <c r="A10" s="37">
        <f>'中獎結果表'!G11</f>
        <v>6</v>
      </c>
      <c r="B10" s="37">
        <f>'中獎結果表'!H11</f>
        <v>20</v>
      </c>
      <c r="C10" s="37">
        <v>30.0</v>
      </c>
    </row>
    <row r="11">
      <c r="A11" s="37">
        <f>'中獎結果表'!G12</f>
        <v>7</v>
      </c>
      <c r="B11" s="37">
        <f>'中獎結果表'!H12</f>
        <v>25</v>
      </c>
      <c r="C11" s="37">
        <v>30.0</v>
      </c>
    </row>
    <row r="12">
      <c r="A12" s="37">
        <f>'中獎結果表'!G13</f>
        <v>8</v>
      </c>
      <c r="B12" s="37">
        <f>'中獎結果表'!H13</f>
        <v>50</v>
      </c>
      <c r="C12" s="37">
        <v>30.0</v>
      </c>
    </row>
    <row r="13">
      <c r="A13" s="37">
        <f>'中獎結果表'!G14</f>
        <v>9</v>
      </c>
      <c r="B13" s="37">
        <f>'中獎結果表'!H14</f>
        <v>100</v>
      </c>
      <c r="C13" s="37">
        <v>50.0</v>
      </c>
      <c r="E13" s="27" t="s">
        <v>62</v>
      </c>
      <c r="F13" s="41">
        <f>SUM(C13:C15)/SUM($C$6:$C$19)</f>
        <v>0.2255639098</v>
      </c>
      <c r="G13" s="41">
        <f>1/F13</f>
        <v>4.433333333</v>
      </c>
    </row>
    <row r="14">
      <c r="A14" s="37">
        <f>'中獎結果表'!G15</f>
        <v>10</v>
      </c>
      <c r="B14" s="37">
        <f>'中獎結果表'!H15</f>
        <v>200</v>
      </c>
      <c r="C14" s="37">
        <v>50.0</v>
      </c>
    </row>
    <row r="15">
      <c r="A15" s="37">
        <f>'中獎結果表'!G16</f>
        <v>11</v>
      </c>
      <c r="B15" s="37">
        <f>'中獎結果表'!H16</f>
        <v>500</v>
      </c>
      <c r="C15" s="37">
        <v>50.0</v>
      </c>
    </row>
    <row r="16">
      <c r="A16" s="37">
        <f>'中獎結果表'!G17</f>
        <v>12</v>
      </c>
      <c r="B16" s="43">
        <f>'中獎結果表'!H17</f>
        <v>1000</v>
      </c>
      <c r="C16" s="37">
        <v>60.0</v>
      </c>
      <c r="E16" s="27" t="s">
        <v>63</v>
      </c>
      <c r="F16" s="41">
        <f>SUM(C16:C18)/SUM($C$6:$C$19)</f>
        <v>0.3308270677</v>
      </c>
      <c r="G16" s="41">
        <f>1/F16</f>
        <v>3.022727273</v>
      </c>
    </row>
    <row r="17">
      <c r="A17" s="37">
        <f>'中獎結果表'!G18</f>
        <v>13</v>
      </c>
      <c r="B17" s="43">
        <f>'中獎結果表'!H18</f>
        <v>2000</v>
      </c>
      <c r="C17" s="37">
        <v>80.0</v>
      </c>
    </row>
    <row r="18">
      <c r="A18" s="37">
        <f>'中獎結果表'!G19</f>
        <v>14</v>
      </c>
      <c r="B18" s="43">
        <f>'中獎結果表'!H19</f>
        <v>5000</v>
      </c>
      <c r="C18" s="37">
        <v>80.0</v>
      </c>
    </row>
    <row r="19">
      <c r="A19" s="37">
        <f>'中獎結果表'!G20</f>
        <v>15</v>
      </c>
      <c r="B19" s="43">
        <f>'中獎結果表'!H20</f>
        <v>10000</v>
      </c>
      <c r="C19" s="37">
        <v>100.0</v>
      </c>
      <c r="E19" s="44">
        <v>10000.0</v>
      </c>
      <c r="F19" s="41">
        <f>C19/SUM($C$6:$C$19)</f>
        <v>0.1503759398</v>
      </c>
      <c r="G19" s="41">
        <f>1/F19</f>
        <v>6.65</v>
      </c>
    </row>
    <row r="20">
      <c r="C20" s="41">
        <f>SUM(C6:C19)</f>
        <v>665</v>
      </c>
    </row>
    <row r="22">
      <c r="A22" s="22" t="s">
        <v>24</v>
      </c>
      <c r="B22" s="23"/>
      <c r="C22" s="23"/>
      <c r="D22" s="23"/>
      <c r="E22" s="23"/>
      <c r="F22" s="23"/>
      <c r="G22" s="23"/>
      <c r="H22" s="23"/>
      <c r="I22" s="23"/>
      <c r="J22" s="22" t="s">
        <v>24</v>
      </c>
      <c r="K22" s="23"/>
      <c r="L22" s="23"/>
      <c r="M22" s="23"/>
      <c r="N22" s="23"/>
      <c r="O22" s="23"/>
      <c r="P22" s="23"/>
      <c r="Q22" s="23"/>
      <c r="R22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8" width="12.63"/>
    <col customWidth="1" min="9" max="63" width="8.63"/>
  </cols>
  <sheetData>
    <row r="1">
      <c r="A1" s="45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7"/>
      <c r="BM1" s="47"/>
      <c r="BN1" s="47"/>
      <c r="BO1" s="47"/>
      <c r="BP1" s="47"/>
      <c r="BQ1" s="47"/>
      <c r="BR1" s="47"/>
      <c r="BS1" s="47"/>
    </row>
    <row r="2">
      <c r="A2" s="27" t="s">
        <v>65</v>
      </c>
    </row>
    <row r="3">
      <c r="A3" s="27" t="s">
        <v>66</v>
      </c>
    </row>
    <row r="4">
      <c r="A4" s="27"/>
    </row>
    <row r="5">
      <c r="A5" s="32" t="s">
        <v>67</v>
      </c>
      <c r="B5" s="33" t="s">
        <v>68</v>
      </c>
      <c r="C5" s="5"/>
      <c r="D5" s="5"/>
      <c r="E5" s="5"/>
      <c r="F5" s="5"/>
      <c r="G5" s="5"/>
      <c r="H5" s="6"/>
      <c r="I5" s="33" t="s">
        <v>69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</row>
    <row r="6">
      <c r="A6" s="48"/>
      <c r="B6" s="32" t="s">
        <v>70</v>
      </c>
      <c r="C6" s="32" t="s">
        <v>71</v>
      </c>
      <c r="D6" s="32" t="s">
        <v>28</v>
      </c>
      <c r="E6" s="32" t="s">
        <v>72</v>
      </c>
      <c r="F6" s="32" t="s">
        <v>73</v>
      </c>
      <c r="G6" s="32" t="s">
        <v>74</v>
      </c>
      <c r="H6" s="32" t="s">
        <v>27</v>
      </c>
      <c r="I6" s="35">
        <v>1.0</v>
      </c>
      <c r="J6" s="49">
        <f t="shared" ref="J6:BK6" si="1">I6+1</f>
        <v>2</v>
      </c>
      <c r="K6" s="35">
        <f t="shared" si="1"/>
        <v>3</v>
      </c>
      <c r="L6" s="35">
        <f t="shared" si="1"/>
        <v>4</v>
      </c>
      <c r="M6" s="35">
        <f t="shared" si="1"/>
        <v>5</v>
      </c>
      <c r="N6" s="35">
        <f t="shared" si="1"/>
        <v>6</v>
      </c>
      <c r="O6" s="35">
        <f t="shared" si="1"/>
        <v>7</v>
      </c>
      <c r="P6" s="35">
        <f t="shared" si="1"/>
        <v>8</v>
      </c>
      <c r="Q6" s="35">
        <f t="shared" si="1"/>
        <v>9</v>
      </c>
      <c r="R6" s="35">
        <f t="shared" si="1"/>
        <v>10</v>
      </c>
      <c r="S6" s="35">
        <f t="shared" si="1"/>
        <v>11</v>
      </c>
      <c r="T6" s="35">
        <f t="shared" si="1"/>
        <v>12</v>
      </c>
      <c r="U6" s="35">
        <f t="shared" si="1"/>
        <v>13</v>
      </c>
      <c r="V6" s="35">
        <f t="shared" si="1"/>
        <v>14</v>
      </c>
      <c r="W6" s="35">
        <f t="shared" si="1"/>
        <v>15</v>
      </c>
      <c r="X6" s="35">
        <f t="shared" si="1"/>
        <v>16</v>
      </c>
      <c r="Y6" s="35">
        <f t="shared" si="1"/>
        <v>17</v>
      </c>
      <c r="Z6" s="35">
        <f t="shared" si="1"/>
        <v>18</v>
      </c>
      <c r="AA6" s="35">
        <f t="shared" si="1"/>
        <v>19</v>
      </c>
      <c r="AB6" s="35">
        <f t="shared" si="1"/>
        <v>20</v>
      </c>
      <c r="AC6" s="35">
        <f t="shared" si="1"/>
        <v>21</v>
      </c>
      <c r="AD6" s="35">
        <f t="shared" si="1"/>
        <v>22</v>
      </c>
      <c r="AE6" s="35">
        <f t="shared" si="1"/>
        <v>23</v>
      </c>
      <c r="AF6" s="35">
        <f t="shared" si="1"/>
        <v>24</v>
      </c>
      <c r="AG6" s="35">
        <f t="shared" si="1"/>
        <v>25</v>
      </c>
      <c r="AH6" s="35">
        <f t="shared" si="1"/>
        <v>26</v>
      </c>
      <c r="AI6" s="35">
        <f t="shared" si="1"/>
        <v>27</v>
      </c>
      <c r="AJ6" s="35">
        <f t="shared" si="1"/>
        <v>28</v>
      </c>
      <c r="AK6" s="35">
        <f t="shared" si="1"/>
        <v>29</v>
      </c>
      <c r="AL6" s="35">
        <f t="shared" si="1"/>
        <v>30</v>
      </c>
      <c r="AM6" s="35">
        <f t="shared" si="1"/>
        <v>31</v>
      </c>
      <c r="AN6" s="35">
        <f t="shared" si="1"/>
        <v>32</v>
      </c>
      <c r="AO6" s="35">
        <f t="shared" si="1"/>
        <v>33</v>
      </c>
      <c r="AP6" s="35">
        <f t="shared" si="1"/>
        <v>34</v>
      </c>
      <c r="AQ6" s="35">
        <f t="shared" si="1"/>
        <v>35</v>
      </c>
      <c r="AR6" s="35">
        <f t="shared" si="1"/>
        <v>36</v>
      </c>
      <c r="AS6" s="35">
        <f t="shared" si="1"/>
        <v>37</v>
      </c>
      <c r="AT6" s="35">
        <f t="shared" si="1"/>
        <v>38</v>
      </c>
      <c r="AU6" s="35">
        <f t="shared" si="1"/>
        <v>39</v>
      </c>
      <c r="AV6" s="35">
        <f t="shared" si="1"/>
        <v>40</v>
      </c>
      <c r="AW6" s="35">
        <f t="shared" si="1"/>
        <v>41</v>
      </c>
      <c r="AX6" s="35">
        <f t="shared" si="1"/>
        <v>42</v>
      </c>
      <c r="AY6" s="35">
        <f t="shared" si="1"/>
        <v>43</v>
      </c>
      <c r="AZ6" s="35">
        <f t="shared" si="1"/>
        <v>44</v>
      </c>
      <c r="BA6" s="35">
        <f t="shared" si="1"/>
        <v>45</v>
      </c>
      <c r="BB6" s="35">
        <f t="shared" si="1"/>
        <v>46</v>
      </c>
      <c r="BC6" s="35">
        <f t="shared" si="1"/>
        <v>47</v>
      </c>
      <c r="BD6" s="35">
        <f t="shared" si="1"/>
        <v>48</v>
      </c>
      <c r="BE6" s="35">
        <f t="shared" si="1"/>
        <v>49</v>
      </c>
      <c r="BF6" s="35">
        <f t="shared" si="1"/>
        <v>50</v>
      </c>
      <c r="BG6" s="35">
        <f t="shared" si="1"/>
        <v>51</v>
      </c>
      <c r="BH6" s="35">
        <f t="shared" si="1"/>
        <v>52</v>
      </c>
      <c r="BI6" s="35">
        <f t="shared" si="1"/>
        <v>53</v>
      </c>
      <c r="BJ6" s="35">
        <f t="shared" si="1"/>
        <v>54</v>
      </c>
      <c r="BK6" s="35">
        <f t="shared" si="1"/>
        <v>55</v>
      </c>
    </row>
    <row r="7">
      <c r="A7" s="48"/>
      <c r="B7" s="48"/>
      <c r="C7" s="48"/>
      <c r="D7" s="48"/>
      <c r="E7" s="48"/>
      <c r="F7" s="48"/>
      <c r="G7" s="48"/>
      <c r="H7" s="48"/>
      <c r="I7" s="34" t="str">
        <f>vlookup(I6,'中獎結果表'!$A$7:$D$61,3,false)&amp;" / X"&amp;vlookup(I6,'中獎結果表'!$A$7:$D$61,4,false)</f>
        <v>0 / X1</v>
      </c>
      <c r="J7" s="50" t="str">
        <f>vlookup(J6,'中獎結果表'!$A$7:$D$61,3,false)&amp;" / X"&amp;vlookup(J6,'中獎結果表'!$A$7:$D$61,4,false)</f>
        <v>0 / X2</v>
      </c>
      <c r="K7" s="34" t="str">
        <f>vlookup(K6,'中獎結果表'!$A$7:$D$61,3,false)&amp;" / X"&amp;vlookup(K6,'中獎結果表'!$A$7:$D$61,4,false)</f>
        <v>0 / X3</v>
      </c>
      <c r="L7" s="34" t="str">
        <f>vlookup(L6,'中獎結果表'!$A$7:$D$61,3,false)&amp;" / X"&amp;vlookup(L6,'中獎結果表'!$A$7:$D$61,4,false)</f>
        <v>0 / X4</v>
      </c>
      <c r="M7" s="34" t="str">
        <f>vlookup(M6,'中獎結果表'!$A$7:$D$61,3,false)&amp;" / X"&amp;vlookup(M6,'中獎結果表'!$A$7:$D$61,4,false)</f>
        <v>10000 / X1</v>
      </c>
      <c r="N7" s="34" t="str">
        <f>vlookup(N6,'中獎結果表'!$A$7:$D$61,3,false)&amp;" / X"&amp;vlookup(N6,'中獎結果表'!$A$7:$D$61,4,false)</f>
        <v>5000 / X2</v>
      </c>
      <c r="O7" s="34" t="str">
        <f>vlookup(O6,'中獎結果表'!$A$7:$D$61,3,false)&amp;" / X"&amp;vlookup(O6,'中獎結果表'!$A$7:$D$61,4,false)</f>
        <v>2000 / X4</v>
      </c>
      <c r="P7" s="34" t="str">
        <f>vlookup(P6,'中獎結果表'!$A$7:$D$61,3,false)&amp;" / X"&amp;vlookup(P6,'中獎結果表'!$A$7:$D$61,4,false)</f>
        <v>2000 / X3</v>
      </c>
      <c r="Q7" s="34" t="str">
        <f>vlookup(Q6,'中獎結果表'!$A$7:$D$61,3,false)&amp;" / X"&amp;vlookup(Q6,'中獎結果表'!$A$7:$D$61,4,false)</f>
        <v>5000 / X1</v>
      </c>
      <c r="R7" s="34" t="str">
        <f>vlookup(R6,'中獎結果表'!$A$7:$D$61,3,false)&amp;" / X"&amp;vlookup(R6,'中獎結果表'!$A$7:$D$61,4,false)</f>
        <v>2000 / X2</v>
      </c>
      <c r="S7" s="34" t="str">
        <f>vlookup(S6,'中獎結果表'!$A$7:$D$61,3,false)&amp;" / X"&amp;vlookup(S6,'中獎結果表'!$A$7:$D$61,4,false)</f>
        <v>1000 / X4</v>
      </c>
      <c r="T7" s="34" t="str">
        <f>vlookup(T6,'中獎結果表'!$A$7:$D$61,3,false)&amp;" / X"&amp;vlookup(T6,'中獎結果表'!$A$7:$D$61,4,false)</f>
        <v>1000 / X3</v>
      </c>
      <c r="U7" s="34" t="str">
        <f>vlookup(U6,'中獎結果表'!$A$7:$D$61,3,false)&amp;" / X"&amp;vlookup(U6,'中獎結果表'!$A$7:$D$61,4,false)</f>
        <v>2000 / X1</v>
      </c>
      <c r="V7" s="34" t="str">
        <f>vlookup(V6,'中獎結果表'!$A$7:$D$61,3,false)&amp;" / X"&amp;vlookup(V6,'中獎結果表'!$A$7:$D$61,4,false)</f>
        <v>1000 / X2</v>
      </c>
      <c r="W7" s="34" t="str">
        <f>vlookup(W6,'中獎結果表'!$A$7:$D$61,3,false)&amp;" / X"&amp;vlookup(W6,'中獎結果表'!$A$7:$D$61,4,false)</f>
        <v>500 / X4</v>
      </c>
      <c r="X7" s="34" t="str">
        <f>vlookup(X6,'中獎結果表'!$A$7:$D$61,3,false)&amp;" / X"&amp;vlookup(X6,'中獎結果表'!$A$7:$D$61,4,false)</f>
        <v>500 / X3</v>
      </c>
      <c r="Y7" s="34" t="str">
        <f>vlookup(Y6,'中獎結果表'!$A$7:$D$61,3,false)&amp;" / X"&amp;vlookup(Y6,'中獎結果表'!$A$7:$D$61,4,false)</f>
        <v>1000 / X1</v>
      </c>
      <c r="Z7" s="34" t="str">
        <f>vlookup(Z6,'中獎結果表'!$A$7:$D$61,3,false)&amp;" / X"&amp;vlookup(Z6,'中獎結果表'!$A$7:$D$61,4,false)</f>
        <v>500 / X2</v>
      </c>
      <c r="AA7" s="34" t="str">
        <f>vlookup(AA6,'中獎結果表'!$A$7:$D$61,3,false)&amp;" / X"&amp;vlookup(AA6,'中獎結果表'!$A$7:$D$61,4,false)</f>
        <v>200 / X4</v>
      </c>
      <c r="AB7" s="34" t="str">
        <f>vlookup(AB6,'中獎結果表'!$A$7:$D$61,3,false)&amp;" / X"&amp;vlookup(AB6,'中獎結果表'!$A$7:$D$61,4,false)</f>
        <v>200 / X3</v>
      </c>
      <c r="AC7" s="34" t="str">
        <f>vlookup(AC6,'中獎結果表'!$A$7:$D$61,3,false)&amp;" / X"&amp;vlookup(AC6,'中獎結果表'!$A$7:$D$61,4,false)</f>
        <v>500 / X1</v>
      </c>
      <c r="AD7" s="34" t="str">
        <f>vlookup(AD6,'中獎結果表'!$A$7:$D$61,3,false)&amp;" / X"&amp;vlookup(AD6,'中獎結果表'!$A$7:$D$61,4,false)</f>
        <v>200 / X2</v>
      </c>
      <c r="AE7" s="34" t="str">
        <f>vlookup(AE6,'中獎結果表'!$A$7:$D$61,3,false)&amp;" / X"&amp;vlookup(AE6,'中獎結果表'!$A$7:$D$61,4,false)</f>
        <v>100 / X4</v>
      </c>
      <c r="AF7" s="34" t="str">
        <f>vlookup(AF6,'中獎結果表'!$A$7:$D$61,3,false)&amp;" / X"&amp;vlookup(AF6,'中獎結果表'!$A$7:$D$61,4,false)</f>
        <v>100 / X3</v>
      </c>
      <c r="AG7" s="34" t="str">
        <f>vlookup(AG6,'中獎結果表'!$A$7:$D$61,3,false)&amp;" / X"&amp;vlookup(AG6,'中獎結果表'!$A$7:$D$61,4,false)</f>
        <v>200 / X1</v>
      </c>
      <c r="AH7" s="34" t="str">
        <f>vlookup(AH6,'中獎結果表'!$A$7:$D$61,3,false)&amp;" / X"&amp;vlookup(AH6,'中獎結果表'!$A$7:$D$61,4,false)</f>
        <v>100 / X2</v>
      </c>
      <c r="AI7" s="34" t="str">
        <f>vlookup(AI6,'中獎結果表'!$A$7:$D$61,3,false)&amp;" / X"&amp;vlookup(AI6,'中獎結果表'!$A$7:$D$61,4,false)</f>
        <v>50 / X4</v>
      </c>
      <c r="AJ7" s="34" t="str">
        <f>vlookup(AJ6,'中獎結果表'!$A$7:$D$61,3,false)&amp;" / X"&amp;vlookup(AJ6,'中獎結果表'!$A$7:$D$61,4,false)</f>
        <v>50 / X3</v>
      </c>
      <c r="AK7" s="34" t="str">
        <f>vlookup(AK6,'中獎結果表'!$A$7:$D$61,3,false)&amp;" / X"&amp;vlookup(AK6,'中獎結果表'!$A$7:$D$61,4,false)</f>
        <v>100 / X1</v>
      </c>
      <c r="AL7" s="34" t="str">
        <f>vlookup(AL6,'中獎結果表'!$A$7:$D$61,3,false)&amp;" / X"&amp;vlookup(AL6,'中獎結果表'!$A$7:$D$61,4,false)</f>
        <v>50 / X2</v>
      </c>
      <c r="AM7" s="34" t="str">
        <f>vlookup(AM6,'中獎結果表'!$A$7:$D$61,3,false)&amp;" / X"&amp;vlookup(AM6,'中獎結果表'!$A$7:$D$61,4,false)</f>
        <v>25 / X4</v>
      </c>
      <c r="AN7" s="34" t="str">
        <f>vlookup(AN6,'中獎結果表'!$A$7:$D$61,3,false)&amp;" / X"&amp;vlookup(AN6,'中獎結果表'!$A$7:$D$61,4,false)</f>
        <v>20 / X4</v>
      </c>
      <c r="AO7" s="34" t="str">
        <f>vlookup(AO6,'中獎結果表'!$A$7:$D$61,3,false)&amp;" / X"&amp;vlookup(AO6,'中獎結果表'!$A$7:$D$61,4,false)</f>
        <v>25 / X3</v>
      </c>
      <c r="AP7" s="34" t="str">
        <f>vlookup(AP6,'中獎結果表'!$A$7:$D$61,3,false)&amp;" / X"&amp;vlookup(AP6,'中獎結果表'!$A$7:$D$61,4,false)</f>
        <v>20 / X3</v>
      </c>
      <c r="AQ7" s="34" t="str">
        <f>vlookup(AQ6,'中獎結果表'!$A$7:$D$61,3,false)&amp;" / X"&amp;vlookup(AQ6,'中獎結果表'!$A$7:$D$61,4,false)</f>
        <v>50 / X1</v>
      </c>
      <c r="AR7" s="34" t="str">
        <f>vlookup(AR6,'中獎結果表'!$A$7:$D$61,3,false)&amp;" / X"&amp;vlookup(AR6,'中獎結果表'!$A$7:$D$61,4,false)</f>
        <v>25 / X2</v>
      </c>
      <c r="AS7" s="34" t="str">
        <f>vlookup(AS6,'中獎結果表'!$A$7:$D$61,3,false)&amp;" / X"&amp;vlookup(AS6,'中獎結果表'!$A$7:$D$61,4,false)</f>
        <v>20 / X2</v>
      </c>
      <c r="AT7" s="34" t="str">
        <f>vlookup(AT6,'中獎結果表'!$A$7:$D$61,3,false)&amp;" / X"&amp;vlookup(AT6,'中獎結果表'!$A$7:$D$61,4,false)</f>
        <v>10 / X4</v>
      </c>
      <c r="AU7" s="34" t="str">
        <f>vlookup(AU6,'中獎結果表'!$A$7:$D$61,3,false)&amp;" / X"&amp;vlookup(AU6,'中獎結果表'!$A$7:$D$61,4,false)</f>
        <v>10 / X3</v>
      </c>
      <c r="AV7" s="34" t="str">
        <f>vlookup(AV6,'中獎結果表'!$A$7:$D$61,3,false)&amp;" / X"&amp;vlookup(AV6,'中獎結果表'!$A$7:$D$61,4,false)</f>
        <v>25 / X1</v>
      </c>
      <c r="AW7" s="34" t="str">
        <f>vlookup(AW6,'中獎結果表'!$A$7:$D$61,3,false)&amp;" / X"&amp;vlookup(AW6,'中獎結果表'!$A$7:$D$61,4,false)</f>
        <v>20 / X1</v>
      </c>
      <c r="AX7" s="34" t="str">
        <f>vlookup(AX6,'中獎結果表'!$A$7:$D$61,3,false)&amp;" / X"&amp;vlookup(AX6,'中獎結果表'!$A$7:$D$61,4,false)</f>
        <v>10 / X2</v>
      </c>
      <c r="AY7" s="34" t="str">
        <f>vlookup(AY6,'中獎結果表'!$A$7:$D$61,3,false)&amp;" / X"&amp;vlookup(AY6,'中獎結果表'!$A$7:$D$61,4,false)</f>
        <v>5 / X4</v>
      </c>
      <c r="AZ7" s="34" t="str">
        <f>vlookup(AZ6,'中獎結果表'!$A$7:$D$61,3,false)&amp;" / X"&amp;vlookup(AZ6,'中獎結果表'!$A$7:$D$61,4,false)</f>
        <v>5 / X3</v>
      </c>
      <c r="BA7" s="34" t="str">
        <f>vlookup(BA6,'中獎結果表'!$A$7:$D$61,3,false)&amp;" / X"&amp;vlookup(BA6,'中獎結果表'!$A$7:$D$61,4,false)</f>
        <v>10 / X1</v>
      </c>
      <c r="BB7" s="34" t="str">
        <f>vlookup(BB6,'中獎結果表'!$A$7:$D$61,3,false)&amp;" / X"&amp;vlookup(BB6,'中獎結果表'!$A$7:$D$61,4,false)</f>
        <v>5 / X2</v>
      </c>
      <c r="BC7" s="34" t="str">
        <f>vlookup(BC6,'中獎結果表'!$A$7:$D$61,3,false)&amp;" / X"&amp;vlookup(BC6,'中獎結果表'!$A$7:$D$61,4,false)</f>
        <v>2 / X4</v>
      </c>
      <c r="BD7" s="34" t="str">
        <f>vlookup(BD6,'中獎結果表'!$A$7:$D$61,3,false)&amp;" / X"&amp;vlookup(BD6,'中獎結果表'!$A$7:$D$61,4,false)</f>
        <v>2 / X3</v>
      </c>
      <c r="BE7" s="34" t="str">
        <f>vlookup(BE6,'中獎結果表'!$A$7:$D$61,3,false)&amp;" / X"&amp;vlookup(BE6,'中獎結果表'!$A$7:$D$61,4,false)</f>
        <v>5 / X1</v>
      </c>
      <c r="BF7" s="34" t="str">
        <f>vlookup(BF6,'中獎結果表'!$A$7:$D$61,3,false)&amp;" / X"&amp;vlookup(BF6,'中獎結果表'!$A$7:$D$61,4,false)</f>
        <v>2 / X2</v>
      </c>
      <c r="BG7" s="34" t="str">
        <f>vlookup(BG6,'中獎結果表'!$A$7:$D$61,3,false)&amp;" / X"&amp;vlookup(BG6,'中獎結果表'!$A$7:$D$61,4,false)</f>
        <v>1 / X4</v>
      </c>
      <c r="BH7" s="34" t="str">
        <f>vlookup(BH6,'中獎結果表'!$A$7:$D$61,3,false)&amp;" / X"&amp;vlookup(BH6,'中獎結果表'!$A$7:$D$61,4,false)</f>
        <v>1 / X3</v>
      </c>
      <c r="BI7" s="34" t="str">
        <f>vlookup(BI6,'中獎結果表'!$A$7:$D$61,3,false)&amp;" / X"&amp;vlookup(BI6,'中獎結果表'!$A$7:$D$61,4,false)</f>
        <v>2 / X1</v>
      </c>
      <c r="BJ7" s="34" t="str">
        <f>vlookup(BJ6,'中獎結果表'!$A$7:$D$61,3,false)&amp;" / X"&amp;vlookup(BJ6,'中獎結果表'!$A$7:$D$61,4,false)</f>
        <v>1 / X2</v>
      </c>
      <c r="BK7" s="34" t="str">
        <f>vlookup(BK6,'中獎結果表'!$A$7:$D$61,3,false)&amp;" / X"&amp;vlookup(BK6,'中獎結果表'!$A$7:$D$61,4,false)</f>
        <v>1 / X1</v>
      </c>
    </row>
    <row r="8">
      <c r="A8" s="36"/>
      <c r="B8" s="36"/>
      <c r="C8" s="36"/>
      <c r="D8" s="36"/>
      <c r="E8" s="36"/>
      <c r="F8" s="36"/>
      <c r="G8" s="36"/>
      <c r="H8" s="36"/>
      <c r="I8" s="34">
        <f>vlookup(I6,'中獎結果表'!$A$7:$D$61,2,false)</f>
        <v>0</v>
      </c>
      <c r="J8" s="34">
        <f>vlookup(J6,'中獎結果表'!$A$7:$D$61,2,false)</f>
        <v>0</v>
      </c>
      <c r="K8" s="34">
        <f>vlookup(K6,'中獎結果表'!$A$7:$D$61,2,false)</f>
        <v>0</v>
      </c>
      <c r="L8" s="34">
        <f>vlookup(L6,'中獎結果表'!$A$7:$D$61,2,false)</f>
        <v>0</v>
      </c>
      <c r="M8" s="34">
        <f>vlookup(M6,'中獎結果表'!$A$7:$D$61,2,false)</f>
        <v>10000</v>
      </c>
      <c r="N8" s="34">
        <f>vlookup(N6,'中獎結果表'!$A$7:$D$61,2,false)</f>
        <v>10000</v>
      </c>
      <c r="O8" s="34">
        <f>vlookup(O6,'中獎結果表'!$A$7:$D$61,2,false)</f>
        <v>8000</v>
      </c>
      <c r="P8" s="34">
        <f>vlookup(P6,'中獎結果表'!$A$7:$D$61,2,false)</f>
        <v>6000</v>
      </c>
      <c r="Q8" s="34">
        <f>vlookup(Q6,'中獎結果表'!$A$7:$D$61,2,false)</f>
        <v>5000</v>
      </c>
      <c r="R8" s="34">
        <f>vlookup(R6,'中獎結果表'!$A$7:$D$61,2,false)</f>
        <v>4000</v>
      </c>
      <c r="S8" s="34">
        <f>vlookup(S6,'中獎結果表'!$A$7:$D$61,2,false)</f>
        <v>4000</v>
      </c>
      <c r="T8" s="34">
        <f>vlookup(T6,'中獎結果表'!$A$7:$D$61,2,false)</f>
        <v>3000</v>
      </c>
      <c r="U8" s="34">
        <f>vlookup(U6,'中獎結果表'!$A$7:$D$61,2,false)</f>
        <v>2000</v>
      </c>
      <c r="V8" s="34">
        <f>vlookup(V6,'中獎結果表'!$A$7:$D$61,2,false)</f>
        <v>2000</v>
      </c>
      <c r="W8" s="34">
        <f>vlookup(W6,'中獎結果表'!$A$7:$D$61,2,false)</f>
        <v>2000</v>
      </c>
      <c r="X8" s="34">
        <f>vlookup(X6,'中獎結果表'!$A$7:$D$61,2,false)</f>
        <v>1500</v>
      </c>
      <c r="Y8" s="34">
        <f>vlookup(Y6,'中獎結果表'!$A$7:$D$61,2,false)</f>
        <v>1000</v>
      </c>
      <c r="Z8" s="34">
        <f>vlookup(Z6,'中獎結果表'!$A$7:$D$61,2,false)</f>
        <v>1000</v>
      </c>
      <c r="AA8" s="34">
        <f>vlookup(AA6,'中獎結果表'!$A$7:$D$61,2,false)</f>
        <v>800</v>
      </c>
      <c r="AB8" s="34">
        <f>vlookup(AB6,'中獎結果表'!$A$7:$D$61,2,false)</f>
        <v>600</v>
      </c>
      <c r="AC8" s="34">
        <f>vlookup(AC6,'中獎結果表'!$A$7:$D$61,2,false)</f>
        <v>500</v>
      </c>
      <c r="AD8" s="34">
        <f>vlookup(AD6,'中獎結果表'!$A$7:$D$61,2,false)</f>
        <v>400</v>
      </c>
      <c r="AE8" s="34">
        <f>vlookup(AE6,'中獎結果表'!$A$7:$D$61,2,false)</f>
        <v>400</v>
      </c>
      <c r="AF8" s="34">
        <f>vlookup(AF6,'中獎結果表'!$A$7:$D$61,2,false)</f>
        <v>300</v>
      </c>
      <c r="AG8" s="34">
        <f>vlookup(AG6,'中獎結果表'!$A$7:$D$61,2,false)</f>
        <v>200</v>
      </c>
      <c r="AH8" s="34">
        <f>vlookup(AH6,'中獎結果表'!$A$7:$D$61,2,false)</f>
        <v>200</v>
      </c>
      <c r="AI8" s="34">
        <f>vlookup(AI6,'中獎結果表'!$A$7:$D$61,2,false)</f>
        <v>200</v>
      </c>
      <c r="AJ8" s="34">
        <f>vlookup(AJ6,'中獎結果表'!$A$7:$D$61,2,false)</f>
        <v>150</v>
      </c>
      <c r="AK8" s="34">
        <f>vlookup(AK6,'中獎結果表'!$A$7:$D$61,2,false)</f>
        <v>100</v>
      </c>
      <c r="AL8" s="34">
        <f>vlookup(AL6,'中獎結果表'!$A$7:$D$61,2,false)</f>
        <v>100</v>
      </c>
      <c r="AM8" s="34">
        <f>vlookup(AM6,'中獎結果表'!$A$7:$D$61,2,false)</f>
        <v>100</v>
      </c>
      <c r="AN8" s="34">
        <f>vlookup(AN6,'中獎結果表'!$A$7:$D$61,2,false)</f>
        <v>80</v>
      </c>
      <c r="AO8" s="34">
        <f>vlookup(AO6,'中獎結果表'!$A$7:$D$61,2,false)</f>
        <v>75</v>
      </c>
      <c r="AP8" s="34">
        <f>vlookup(AP6,'中獎結果表'!$A$7:$D$61,2,false)</f>
        <v>60</v>
      </c>
      <c r="AQ8" s="34">
        <f>vlookup(AQ6,'中獎結果表'!$A$7:$D$61,2,false)</f>
        <v>50</v>
      </c>
      <c r="AR8" s="34">
        <f>vlookup(AR6,'中獎結果表'!$A$7:$D$61,2,false)</f>
        <v>50</v>
      </c>
      <c r="AS8" s="34">
        <f>vlookup(AS6,'中獎結果表'!$A$7:$D$61,2,false)</f>
        <v>40</v>
      </c>
      <c r="AT8" s="34">
        <f>vlookup(AT6,'中獎結果表'!$A$7:$D$61,2,false)</f>
        <v>40</v>
      </c>
      <c r="AU8" s="34">
        <f>vlookup(AU6,'中獎結果表'!$A$7:$D$61,2,false)</f>
        <v>30</v>
      </c>
      <c r="AV8" s="34">
        <f>vlookup(AV6,'中獎結果表'!$A$7:$D$61,2,false)</f>
        <v>25</v>
      </c>
      <c r="AW8" s="34">
        <f>vlookup(AW6,'中獎結果表'!$A$7:$D$61,2,false)</f>
        <v>20</v>
      </c>
      <c r="AX8" s="34">
        <f>vlookup(AX6,'中獎結果表'!$A$7:$D$61,2,false)</f>
        <v>20</v>
      </c>
      <c r="AY8" s="34">
        <f>vlookup(AY6,'中獎結果表'!$A$7:$D$61,2,false)</f>
        <v>20</v>
      </c>
      <c r="AZ8" s="34">
        <f>vlookup(AZ6,'中獎結果表'!$A$7:$D$61,2,false)</f>
        <v>15</v>
      </c>
      <c r="BA8" s="34">
        <f>vlookup(BA6,'中獎結果表'!$A$7:$D$61,2,false)</f>
        <v>10</v>
      </c>
      <c r="BB8" s="34">
        <f>vlookup(BB6,'中獎結果表'!$A$7:$D$61,2,false)</f>
        <v>10</v>
      </c>
      <c r="BC8" s="34">
        <f>vlookup(BC6,'中獎結果表'!$A$7:$D$61,2,false)</f>
        <v>8</v>
      </c>
      <c r="BD8" s="34">
        <f>vlookup(BD6,'中獎結果表'!$A$7:$D$61,2,false)</f>
        <v>6</v>
      </c>
      <c r="BE8" s="34">
        <f>vlookup(BE6,'中獎結果表'!$A$7:$D$61,2,false)</f>
        <v>5</v>
      </c>
      <c r="BF8" s="34">
        <f>vlookup(BF6,'中獎結果表'!$A$7:$D$61,2,false)</f>
        <v>4</v>
      </c>
      <c r="BG8" s="34">
        <f>vlookup(BG6,'中獎結果表'!$A$7:$D$61,2,false)</f>
        <v>4</v>
      </c>
      <c r="BH8" s="34">
        <f>vlookup(BH6,'中獎結果表'!$A$7:$D$61,2,false)</f>
        <v>3</v>
      </c>
      <c r="BI8" s="34">
        <f>vlookup(BI6,'中獎結果表'!$A$7:$D$61,2,false)</f>
        <v>2</v>
      </c>
      <c r="BJ8" s="34">
        <f>vlookup(BJ6,'中獎結果表'!$A$7:$D$61,2,false)</f>
        <v>2</v>
      </c>
      <c r="BK8" s="34">
        <f>vlookup(BK6,'中獎結果表'!$A$7:$D$61,2,false)</f>
        <v>1</v>
      </c>
    </row>
    <row r="9">
      <c r="A9" s="34">
        <v>1.0</v>
      </c>
      <c r="B9" s="51">
        <f>1000000</f>
        <v>1000000</v>
      </c>
      <c r="C9" s="51">
        <f t="shared" ref="C9:C38" si="2">SUMPRODUCT($I$8:$BK$8,I9:BK9)</f>
        <v>978309</v>
      </c>
      <c r="D9" s="52">
        <f t="shared" ref="D9:D38" si="3">C9/B9</f>
        <v>0.978309</v>
      </c>
      <c r="E9" s="53"/>
      <c r="F9" s="53"/>
      <c r="G9" s="53">
        <f t="shared" ref="G9:G38" si="4">sum(M9:BK9)</f>
        <v>325284</v>
      </c>
      <c r="H9" s="54">
        <f t="shared" ref="H9:H38" si="5">G9/B9</f>
        <v>0.325284</v>
      </c>
      <c r="I9" s="51">
        <f>INT(
(vlookup(I$6,'中獎結果表'!$A$7:$E$61,5,false)/SUM('中獎結果表'!$E$7:$E$61)*
$B9*
(0.9+rand()*0.2)))</f>
        <v>497583</v>
      </c>
      <c r="J9" s="51">
        <f>INT(
(vlookup(J$6,'中獎結果表'!$A$7:$E$61,5,false)/SUM('中獎結果表'!$E$7:$E$61)*
$B9*
(0.9+rand()*0.2)))</f>
        <v>130394</v>
      </c>
      <c r="K9" s="51">
        <f>INT(
(vlookup(K$6,'中獎結果表'!$A$7:$E$61,5,false)/SUM('中獎結果表'!$E$7:$E$61)*
$B9*
(0.9+rand()*0.2)))</f>
        <v>54457</v>
      </c>
      <c r="L9" s="51">
        <f>INT(
(vlookup(L$6,'中獎結果表'!$A$7:$E$61,5,false)/SUM('中獎結果表'!$E$7:$E$61)*
$B9*
(0.9+rand()*0.2)))</f>
        <v>27616</v>
      </c>
      <c r="M9" s="51">
        <f>INT(
(vlookup(M$6,'中獎結果表'!$A$7:$E$61,5,false)/SUM('中獎結果表'!$E$7:$E$61)*
$B9*
(0.9+rand()*0.2)))</f>
        <v>1</v>
      </c>
      <c r="N9" s="51">
        <f>INT(
(vlookup(N$6,'中獎結果表'!$A$7:$E$61,5,false)/SUM('中獎結果表'!$E$7:$E$61)*
$B9*
(0.9+rand()*0.2)))</f>
        <v>2</v>
      </c>
      <c r="O9" s="51">
        <f>INT(
(vlookup(O$6,'中獎結果表'!$A$7:$E$61,5,false)/SUM('中獎結果表'!$E$7:$E$61)*
$B9*
(0.9+rand()*0.2)))</f>
        <v>1</v>
      </c>
      <c r="P9" s="51">
        <f>INT(
(vlookup(P$6,'中獎結果表'!$A$7:$E$61,5,false)/SUM('中獎結果表'!$E$7:$E$61)*
$B9*
(0.9+rand()*0.2)))</f>
        <v>1</v>
      </c>
      <c r="Q9" s="51">
        <f>INT(
(vlookup(Q$6,'中獎結果表'!$A$7:$E$61,5,false)/SUM('中獎結果表'!$E$7:$E$61)*
$B9*
(0.9+rand()*0.2)))</f>
        <v>1</v>
      </c>
      <c r="R9" s="51">
        <f>INT(
(vlookup(R$6,'中獎結果表'!$A$7:$E$61,5,false)/SUM('中獎結果表'!$E$7:$E$61)*
$B9*
(0.9+rand()*0.2)))</f>
        <v>2</v>
      </c>
      <c r="S9" s="51">
        <f>INT(
(vlookup(S$6,'中獎結果表'!$A$7:$E$61,5,false)/SUM('中獎結果表'!$E$7:$E$61)*
$B9*
(0.9+rand()*0.2)))</f>
        <v>1</v>
      </c>
      <c r="T9" s="51">
        <f>INT(
(vlookup(T$6,'中獎結果表'!$A$7:$E$61,5,false)/SUM('中獎結果表'!$E$7:$E$61)*
$B9*
(0.9+rand()*0.2)))</f>
        <v>3</v>
      </c>
      <c r="U9" s="51">
        <f>INT(
(vlookup(U$6,'中獎結果表'!$A$7:$E$61,5,false)/SUM('中獎結果表'!$E$7:$E$61)*
$B9*
(0.9+rand()*0.2)))</f>
        <v>0</v>
      </c>
      <c r="V9" s="51">
        <f>INT(
(vlookup(V$6,'中獎結果表'!$A$7:$E$61,5,false)/SUM('中獎結果表'!$E$7:$E$61)*
$B9*
(0.9+rand()*0.2)))</f>
        <v>1</v>
      </c>
      <c r="W9" s="51">
        <f>INT(
(vlookup(W$6,'中獎結果表'!$A$7:$E$61,5,false)/SUM('中獎結果表'!$E$7:$E$61)*
$B9*
(0.9+rand()*0.2)))</f>
        <v>1</v>
      </c>
      <c r="X9" s="51">
        <f>INT(
(vlookup(X$6,'中獎結果表'!$A$7:$E$61,5,false)/SUM('中獎結果表'!$E$7:$E$61)*
$B9*
(0.9+rand()*0.2)))</f>
        <v>5</v>
      </c>
      <c r="Y9" s="51">
        <f>INT(
(vlookup(Y$6,'中獎結果表'!$A$7:$E$61,5,false)/SUM('中獎結果表'!$E$7:$E$61)*
$B9*
(0.9+rand()*0.2)))</f>
        <v>3</v>
      </c>
      <c r="Z9" s="51">
        <f>INT(
(vlookup(Z$6,'中獎結果表'!$A$7:$E$61,5,false)/SUM('中獎結果表'!$E$7:$E$61)*
$B9*
(0.9+rand()*0.2)))</f>
        <v>3</v>
      </c>
      <c r="AA9" s="51">
        <f>INT(
(vlookup(AA$6,'中獎結果表'!$A$7:$E$61,5,false)/SUM('中獎結果表'!$E$7:$E$61)*
$B9*
(0.9+rand()*0.2)))</f>
        <v>10</v>
      </c>
      <c r="AB9" s="51">
        <f>INT(
(vlookup(AB$6,'中獎結果表'!$A$7:$E$61,5,false)/SUM('中獎結果表'!$E$7:$E$61)*
$B9*
(0.9+rand()*0.2)))</f>
        <v>9</v>
      </c>
      <c r="AC9" s="51">
        <f>INT(
(vlookup(AC$6,'中獎結果表'!$A$7:$E$61,5,false)/SUM('中獎結果表'!$E$7:$E$61)*
$B9*
(0.9+rand()*0.2)))</f>
        <v>19</v>
      </c>
      <c r="AD9" s="51">
        <f>INT(
(vlookup(AD$6,'中獎結果表'!$A$7:$E$61,5,false)/SUM('中獎結果表'!$E$7:$E$61)*
$B9*
(0.9+rand()*0.2)))</f>
        <v>15</v>
      </c>
      <c r="AE9" s="51">
        <f>INT(
(vlookup(AE$6,'中獎結果表'!$A$7:$E$61,5,false)/SUM('中獎結果表'!$E$7:$E$61)*
$B9*
(0.9+rand()*0.2)))</f>
        <v>14</v>
      </c>
      <c r="AF9" s="51">
        <f>INT(
(vlookup(AF$6,'中獎結果表'!$A$7:$E$61,5,false)/SUM('中獎結果表'!$E$7:$E$61)*
$B9*
(0.9+rand()*0.2)))</f>
        <v>42</v>
      </c>
      <c r="AG9" s="51">
        <f>INT(
(vlookup(AG$6,'中獎結果表'!$A$7:$E$61,5,false)/SUM('中獎結果表'!$E$7:$E$61)*
$B9*
(0.9+rand()*0.2)))</f>
        <v>10</v>
      </c>
      <c r="AH9" s="51">
        <f>INT(
(vlookup(AH$6,'中獎結果表'!$A$7:$E$61,5,false)/SUM('中獎結果表'!$E$7:$E$61)*
$B9*
(0.9+rand()*0.2)))</f>
        <v>11</v>
      </c>
      <c r="AI9" s="51">
        <f>INT(
(vlookup(AI$6,'中獎結果表'!$A$7:$E$61,5,false)/SUM('中獎結果表'!$E$7:$E$61)*
$B9*
(0.9+rand()*0.2)))</f>
        <v>20</v>
      </c>
      <c r="AJ9" s="51">
        <f>INT(
(vlookup(AJ$6,'中獎結果表'!$A$7:$E$61,5,false)/SUM('中獎結果表'!$E$7:$E$61)*
$B9*
(0.9+rand()*0.2)))</f>
        <v>47</v>
      </c>
      <c r="AK9" s="51">
        <f>INT(
(vlookup(AK$6,'中獎結果表'!$A$7:$E$61,5,false)/SUM('中獎結果表'!$E$7:$E$61)*
$B9*
(0.9+rand()*0.2)))</f>
        <v>14</v>
      </c>
      <c r="AL9" s="51">
        <f>INT(
(vlookup(AL$6,'中獎結果表'!$A$7:$E$61,5,false)/SUM('中獎結果表'!$E$7:$E$61)*
$B9*
(0.9+rand()*0.2)))</f>
        <v>30</v>
      </c>
      <c r="AM9" s="51">
        <f>INT(
(vlookup(AM$6,'中獎結果表'!$A$7:$E$61,5,false)/SUM('中獎結果表'!$E$7:$E$61)*
$B9*
(0.9+rand()*0.2)))</f>
        <v>87</v>
      </c>
      <c r="AN9" s="51">
        <f>INT(
(vlookup(AN$6,'中獎結果表'!$A$7:$E$61,5,false)/SUM('中獎結果表'!$E$7:$E$61)*
$B9*
(0.9+rand()*0.2)))</f>
        <v>157</v>
      </c>
      <c r="AO9" s="51">
        <f>INT(
(vlookup(AO$6,'中獎結果表'!$A$7:$E$61,5,false)/SUM('中獎結果表'!$E$7:$E$61)*
$B9*
(0.9+rand()*0.2)))</f>
        <v>147</v>
      </c>
      <c r="AP9" s="51">
        <f>INT(
(vlookup(AP$6,'中獎結果表'!$A$7:$E$61,5,false)/SUM('中獎結果表'!$E$7:$E$61)*
$B9*
(0.9+rand()*0.2)))</f>
        <v>207</v>
      </c>
      <c r="AQ9" s="51">
        <f>INT(
(vlookup(AQ$6,'中獎結果表'!$A$7:$E$61,5,false)/SUM('中獎結果表'!$E$7:$E$61)*
$B9*
(0.9+rand()*0.2)))</f>
        <v>240</v>
      </c>
      <c r="AR9" s="51">
        <f>INT(
(vlookup(AR$6,'中獎結果表'!$A$7:$E$61,5,false)/SUM('中獎結果表'!$E$7:$E$61)*
$B9*
(0.9+rand()*0.2)))</f>
        <v>266</v>
      </c>
      <c r="AS9" s="51">
        <f>INT(
(vlookup(AS$6,'中獎結果表'!$A$7:$E$61,5,false)/SUM('中獎結果表'!$E$7:$E$61)*
$B9*
(0.9+rand()*0.2)))</f>
        <v>287</v>
      </c>
      <c r="AT9" s="51">
        <f>INT(
(vlookup(AT$6,'中獎結果表'!$A$7:$E$61,5,false)/SUM('中獎結果表'!$E$7:$E$61)*
$B9*
(0.9+rand()*0.2)))</f>
        <v>515</v>
      </c>
      <c r="AU9" s="51">
        <f>INT(
(vlookup(AU$6,'中獎結果表'!$A$7:$E$61,5,false)/SUM('中獎結果表'!$E$7:$E$61)*
$B9*
(0.9+rand()*0.2)))</f>
        <v>681</v>
      </c>
      <c r="AV9" s="51">
        <f>INT(
(vlookup(AV$6,'中獎結果表'!$A$7:$E$61,5,false)/SUM('中獎結果表'!$E$7:$E$61)*
$B9*
(0.9+rand()*0.2)))</f>
        <v>1086</v>
      </c>
      <c r="AW9" s="51">
        <f>INT(
(vlookup(AW$6,'中獎結果表'!$A$7:$E$61,5,false)/SUM('中獎結果表'!$E$7:$E$61)*
$B9*
(0.9+rand()*0.2)))</f>
        <v>290</v>
      </c>
      <c r="AX9" s="51">
        <f>INT(
(vlookup(AX$6,'中獎結果表'!$A$7:$E$61,5,false)/SUM('中獎結果表'!$E$7:$E$61)*
$B9*
(0.9+rand()*0.2)))</f>
        <v>887</v>
      </c>
      <c r="AY9" s="51">
        <f>INT(
(vlookup(AY$6,'中獎結果表'!$A$7:$E$61,5,false)/SUM('中獎結果表'!$E$7:$E$61)*
$B9*
(0.9+rand()*0.2)))</f>
        <v>937</v>
      </c>
      <c r="AZ9" s="51">
        <f>INT(
(vlookup(AZ$6,'中獎結果表'!$A$7:$E$61,5,false)/SUM('中獎結果表'!$E$7:$E$61)*
$B9*
(0.9+rand()*0.2)))</f>
        <v>2148</v>
      </c>
      <c r="BA9" s="51">
        <f>INT(
(vlookup(BA$6,'中獎結果表'!$A$7:$E$61,5,false)/SUM('中獎結果表'!$E$7:$E$61)*
$B9*
(0.9+rand()*0.2)))</f>
        <v>1551</v>
      </c>
      <c r="BB9" s="51">
        <f>INT(
(vlookup(BB$6,'中獎結果表'!$A$7:$E$61,5,false)/SUM('中獎結果表'!$E$7:$E$61)*
$B9*
(0.9+rand()*0.2)))</f>
        <v>1405</v>
      </c>
      <c r="BC9" s="51">
        <f>INT(
(vlookup(BC$6,'中獎結果表'!$A$7:$E$61,5,false)/SUM('中獎結果表'!$E$7:$E$61)*
$B9*
(0.9+rand()*0.2)))</f>
        <v>2940</v>
      </c>
      <c r="BD9" s="51">
        <f>INT(
(vlookup(BD$6,'中獎結果表'!$A$7:$E$61,5,false)/SUM('中獎結果表'!$E$7:$E$61)*
$B9*
(0.9+rand()*0.2)))</f>
        <v>2886</v>
      </c>
      <c r="BE9" s="51">
        <f>INT(
(vlookup(BE$6,'中獎結果表'!$A$7:$E$61,5,false)/SUM('中獎結果表'!$E$7:$E$61)*
$B9*
(0.9+rand()*0.2)))</f>
        <v>9123</v>
      </c>
      <c r="BF9" s="51">
        <f>INT(
(vlookup(BF$6,'中獎結果表'!$A$7:$E$61,5,false)/SUM('中獎結果表'!$E$7:$E$61)*
$B9*
(0.9+rand()*0.2)))</f>
        <v>4511</v>
      </c>
      <c r="BG9" s="51">
        <f>INT(
(vlookup(BG$6,'中獎結果表'!$A$7:$E$61,5,false)/SUM('中獎結果表'!$E$7:$E$61)*
$B9*
(0.9+rand()*0.2)))</f>
        <v>7783</v>
      </c>
      <c r="BH9" s="51">
        <f>INT(
(vlookup(BH$6,'中獎結果表'!$A$7:$E$61,5,false)/SUM('中獎結果表'!$E$7:$E$61)*
$B9*
(0.9+rand()*0.2)))</f>
        <v>15204</v>
      </c>
      <c r="BI9" s="51">
        <f>INT(
(vlookup(BI$6,'中獎結果表'!$A$7:$E$61,5,false)/SUM('中獎結果表'!$E$7:$E$61)*
$B9*
(0.9+rand()*0.2)))</f>
        <v>48845</v>
      </c>
      <c r="BJ9" s="51">
        <f>INT(
(vlookup(BJ$6,'中獎結果表'!$A$7:$E$61,5,false)/SUM('中獎結果表'!$E$7:$E$61)*
$B9*
(0.9+rand()*0.2)))</f>
        <v>68570</v>
      </c>
      <c r="BK9" s="51">
        <f>INT(
(vlookup(BK$6,'中獎結果表'!$A$7:$E$61,5,false)/SUM('中獎結果表'!$E$7:$E$61)*
$B9*
(0.9+rand()*0.2)))</f>
        <v>154265</v>
      </c>
    </row>
    <row r="10">
      <c r="A10" s="34">
        <v>2.0</v>
      </c>
      <c r="B10" s="51">
        <f t="shared" ref="B10:B38" si="6">B9</f>
        <v>1000000</v>
      </c>
      <c r="C10" s="51">
        <f t="shared" si="2"/>
        <v>980934</v>
      </c>
      <c r="D10" s="52">
        <f t="shared" si="3"/>
        <v>0.980934</v>
      </c>
      <c r="E10" s="53"/>
      <c r="F10" s="53"/>
      <c r="G10" s="53">
        <f t="shared" si="4"/>
        <v>327108</v>
      </c>
      <c r="H10" s="54">
        <f t="shared" si="5"/>
        <v>0.327108</v>
      </c>
      <c r="I10" s="51">
        <f>INT(
(vlookup(I$6,'中獎結果表'!$A$7:$E$61,5,false)/SUM('中獎結果表'!$E$7:$E$61)*
$B10*
(0.9+rand()*0.2)))</f>
        <v>475001</v>
      </c>
      <c r="J10" s="51">
        <f>INT(
(vlookup(J$6,'中獎結果表'!$A$7:$E$61,5,false)/SUM('中獎結果表'!$E$7:$E$61)*
$B10*
(0.9+rand()*0.2)))</f>
        <v>128563</v>
      </c>
      <c r="K10" s="51">
        <f>INT(
(vlookup(K$6,'中獎結果表'!$A$7:$E$61,5,false)/SUM('中獎結果表'!$E$7:$E$61)*
$B10*
(0.9+rand()*0.2)))</f>
        <v>59354</v>
      </c>
      <c r="L10" s="51">
        <f>INT(
(vlookup(L$6,'中獎結果表'!$A$7:$E$61,5,false)/SUM('中獎結果表'!$E$7:$E$61)*
$B10*
(0.9+rand()*0.2)))</f>
        <v>29970</v>
      </c>
      <c r="M10" s="51">
        <f>INT(
(vlookup(M$6,'中獎結果表'!$A$7:$E$61,5,false)/SUM('中獎結果表'!$E$7:$E$61)*
$B10*
(0.9+rand()*0.2)))</f>
        <v>1</v>
      </c>
      <c r="N10" s="51">
        <f>INT(
(vlookup(N$6,'中獎結果表'!$A$7:$E$61,5,false)/SUM('中獎結果表'!$E$7:$E$61)*
$B10*
(0.9+rand()*0.2)))</f>
        <v>1</v>
      </c>
      <c r="O10" s="51">
        <f>INT(
(vlookup(O$6,'中獎結果表'!$A$7:$E$61,5,false)/SUM('中獎結果表'!$E$7:$E$61)*
$B10*
(0.9+rand()*0.2)))</f>
        <v>2</v>
      </c>
      <c r="P10" s="51">
        <f>INT(
(vlookup(P$6,'中獎結果表'!$A$7:$E$61,5,false)/SUM('中獎結果表'!$E$7:$E$61)*
$B10*
(0.9+rand()*0.2)))</f>
        <v>1</v>
      </c>
      <c r="Q10" s="51">
        <f>INT(
(vlookup(Q$6,'中獎結果表'!$A$7:$E$61,5,false)/SUM('中獎結果表'!$E$7:$E$61)*
$B10*
(0.9+rand()*0.2)))</f>
        <v>1</v>
      </c>
      <c r="R10" s="51">
        <f>INT(
(vlookup(R$6,'中獎結果表'!$A$7:$E$61,5,false)/SUM('中獎結果表'!$E$7:$E$61)*
$B10*
(0.9+rand()*0.2)))</f>
        <v>2</v>
      </c>
      <c r="S10" s="51">
        <f>INT(
(vlookup(S$6,'中獎結果表'!$A$7:$E$61,5,false)/SUM('中獎結果表'!$E$7:$E$61)*
$B10*
(0.9+rand()*0.2)))</f>
        <v>1</v>
      </c>
      <c r="T10" s="51">
        <f>INT(
(vlookup(T$6,'中獎結果表'!$A$7:$E$61,5,false)/SUM('中獎結果表'!$E$7:$E$61)*
$B10*
(0.9+rand()*0.2)))</f>
        <v>4</v>
      </c>
      <c r="U10" s="51">
        <f>INT(
(vlookup(U$6,'中獎結果表'!$A$7:$E$61,5,false)/SUM('中獎結果表'!$E$7:$E$61)*
$B10*
(0.9+rand()*0.2)))</f>
        <v>1</v>
      </c>
      <c r="V10" s="51">
        <f>INT(
(vlookup(V$6,'中獎結果表'!$A$7:$E$61,5,false)/SUM('中獎結果表'!$E$7:$E$61)*
$B10*
(0.9+rand()*0.2)))</f>
        <v>0</v>
      </c>
      <c r="W10" s="51">
        <f>INT(
(vlookup(W$6,'中獎結果表'!$A$7:$E$61,5,false)/SUM('中獎結果表'!$E$7:$E$61)*
$B10*
(0.9+rand()*0.2)))</f>
        <v>2</v>
      </c>
      <c r="X10" s="51">
        <f>INT(
(vlookup(X$6,'中獎結果表'!$A$7:$E$61,5,false)/SUM('中獎結果表'!$E$7:$E$61)*
$B10*
(0.9+rand()*0.2)))</f>
        <v>5</v>
      </c>
      <c r="Y10" s="51">
        <f>INT(
(vlookup(Y$6,'中獎結果表'!$A$7:$E$61,5,false)/SUM('中獎結果表'!$E$7:$E$61)*
$B10*
(0.9+rand()*0.2)))</f>
        <v>3</v>
      </c>
      <c r="Z10" s="51">
        <f>INT(
(vlookup(Z$6,'中獎結果表'!$A$7:$E$61,5,false)/SUM('中獎結果表'!$E$7:$E$61)*
$B10*
(0.9+rand()*0.2)))</f>
        <v>3</v>
      </c>
      <c r="AA10" s="51">
        <f>INT(
(vlookup(AA$6,'中獎結果表'!$A$7:$E$61,5,false)/SUM('中獎結果表'!$E$7:$E$61)*
$B10*
(0.9+rand()*0.2)))</f>
        <v>10</v>
      </c>
      <c r="AB10" s="51">
        <f>INT(
(vlookup(AB$6,'中獎結果表'!$A$7:$E$61,5,false)/SUM('中獎結果表'!$E$7:$E$61)*
$B10*
(0.9+rand()*0.2)))</f>
        <v>10</v>
      </c>
      <c r="AC10" s="51">
        <f>INT(
(vlookup(AC$6,'中獎結果表'!$A$7:$E$61,5,false)/SUM('中獎結果表'!$E$7:$E$61)*
$B10*
(0.9+rand()*0.2)))</f>
        <v>19</v>
      </c>
      <c r="AD10" s="51">
        <f>INT(
(vlookup(AD$6,'中獎結果表'!$A$7:$E$61,5,false)/SUM('中獎結果表'!$E$7:$E$61)*
$B10*
(0.9+rand()*0.2)))</f>
        <v>16</v>
      </c>
      <c r="AE10" s="51">
        <f>INT(
(vlookup(AE$6,'中獎結果表'!$A$7:$E$61,5,false)/SUM('中獎結果表'!$E$7:$E$61)*
$B10*
(0.9+rand()*0.2)))</f>
        <v>14</v>
      </c>
      <c r="AF10" s="51">
        <f>INT(
(vlookup(AF$6,'中獎結果表'!$A$7:$E$61,5,false)/SUM('中獎結果表'!$E$7:$E$61)*
$B10*
(0.9+rand()*0.2)))</f>
        <v>36</v>
      </c>
      <c r="AG10" s="51">
        <f>INT(
(vlookup(AG$6,'中獎結果表'!$A$7:$E$61,5,false)/SUM('中獎結果表'!$E$7:$E$61)*
$B10*
(0.9+rand()*0.2)))</f>
        <v>10</v>
      </c>
      <c r="AH10" s="51">
        <f>INT(
(vlookup(AH$6,'中獎結果表'!$A$7:$E$61,5,false)/SUM('中獎結果表'!$E$7:$E$61)*
$B10*
(0.9+rand()*0.2)))</f>
        <v>12</v>
      </c>
      <c r="AI10" s="51">
        <f>INT(
(vlookup(AI$6,'中獎結果表'!$A$7:$E$61,5,false)/SUM('中獎結果表'!$E$7:$E$61)*
$B10*
(0.9+rand()*0.2)))</f>
        <v>21</v>
      </c>
      <c r="AJ10" s="51">
        <f>INT(
(vlookup(AJ$6,'中獎結果表'!$A$7:$E$61,5,false)/SUM('中獎結果表'!$E$7:$E$61)*
$B10*
(0.9+rand()*0.2)))</f>
        <v>54</v>
      </c>
      <c r="AK10" s="51">
        <f>INT(
(vlookup(AK$6,'中獎結果表'!$A$7:$E$61,5,false)/SUM('中獎結果表'!$E$7:$E$61)*
$B10*
(0.9+rand()*0.2)))</f>
        <v>15</v>
      </c>
      <c r="AL10" s="51">
        <f>INT(
(vlookup(AL$6,'中獎結果表'!$A$7:$E$61,5,false)/SUM('中獎結果表'!$E$7:$E$61)*
$B10*
(0.9+rand()*0.2)))</f>
        <v>27</v>
      </c>
      <c r="AM10" s="51">
        <f>INT(
(vlookup(AM$6,'中獎結果表'!$A$7:$E$61,5,false)/SUM('中獎結果表'!$E$7:$E$61)*
$B10*
(0.9+rand()*0.2)))</f>
        <v>72</v>
      </c>
      <c r="AN10" s="51">
        <f>INT(
(vlookup(AN$6,'中獎結果表'!$A$7:$E$61,5,false)/SUM('中獎結果表'!$E$7:$E$61)*
$B10*
(0.9+rand()*0.2)))</f>
        <v>143</v>
      </c>
      <c r="AO10" s="51">
        <f>INT(
(vlookup(AO$6,'中獎結果表'!$A$7:$E$61,5,false)/SUM('中獎結果表'!$E$7:$E$61)*
$B10*
(0.9+rand()*0.2)))</f>
        <v>155</v>
      </c>
      <c r="AP10" s="51">
        <f>INT(
(vlookup(AP$6,'中獎結果表'!$A$7:$E$61,5,false)/SUM('中獎結果表'!$E$7:$E$61)*
$B10*
(0.9+rand()*0.2)))</f>
        <v>198</v>
      </c>
      <c r="AQ10" s="51">
        <f>INT(
(vlookup(AQ$6,'中獎結果表'!$A$7:$E$61,5,false)/SUM('中獎結果表'!$E$7:$E$61)*
$B10*
(0.9+rand()*0.2)))</f>
        <v>242</v>
      </c>
      <c r="AR10" s="51">
        <f>INT(
(vlookup(AR$6,'中獎結果表'!$A$7:$E$61,5,false)/SUM('中獎結果表'!$E$7:$E$61)*
$B10*
(0.9+rand()*0.2)))</f>
        <v>261</v>
      </c>
      <c r="AS10" s="51">
        <f>INT(
(vlookup(AS$6,'中獎結果表'!$A$7:$E$61,5,false)/SUM('中獎結果表'!$E$7:$E$61)*
$B10*
(0.9+rand()*0.2)))</f>
        <v>323</v>
      </c>
      <c r="AT10" s="51">
        <f>INT(
(vlookup(AT$6,'中獎結果表'!$A$7:$E$61,5,false)/SUM('中獎結果表'!$E$7:$E$61)*
$B10*
(0.9+rand()*0.2)))</f>
        <v>503</v>
      </c>
      <c r="AU10" s="51">
        <f>INT(
(vlookup(AU$6,'中獎結果表'!$A$7:$E$61,5,false)/SUM('中獎結果表'!$E$7:$E$61)*
$B10*
(0.9+rand()*0.2)))</f>
        <v>663</v>
      </c>
      <c r="AV10" s="51">
        <f>INT(
(vlookup(AV$6,'中獎結果表'!$A$7:$E$61,5,false)/SUM('中獎結果表'!$E$7:$E$61)*
$B10*
(0.9+rand()*0.2)))</f>
        <v>1099</v>
      </c>
      <c r="AW10" s="51">
        <f>INT(
(vlookup(AW$6,'中獎結果表'!$A$7:$E$61,5,false)/SUM('中獎結果表'!$E$7:$E$61)*
$B10*
(0.9+rand()*0.2)))</f>
        <v>298</v>
      </c>
      <c r="AX10" s="51">
        <f>INT(
(vlookup(AX$6,'中獎結果表'!$A$7:$E$61,5,false)/SUM('中獎結果表'!$E$7:$E$61)*
$B10*
(0.9+rand()*0.2)))</f>
        <v>863</v>
      </c>
      <c r="AY10" s="51">
        <f>INT(
(vlookup(AY$6,'中獎結果表'!$A$7:$E$61,5,false)/SUM('中獎結果表'!$E$7:$E$61)*
$B10*
(0.9+rand()*0.2)))</f>
        <v>939</v>
      </c>
      <c r="AZ10" s="51">
        <f>INT(
(vlookup(AZ$6,'中獎結果表'!$A$7:$E$61,5,false)/SUM('中獎結果表'!$E$7:$E$61)*
$B10*
(0.9+rand()*0.2)))</f>
        <v>2281</v>
      </c>
      <c r="BA10" s="51">
        <f>INT(
(vlookup(BA$6,'中獎結果表'!$A$7:$E$61,5,false)/SUM('中獎結果表'!$E$7:$E$61)*
$B10*
(0.9+rand()*0.2)))</f>
        <v>1618</v>
      </c>
      <c r="BB10" s="51">
        <f>INT(
(vlookup(BB$6,'中獎結果表'!$A$7:$E$61,5,false)/SUM('中獎結果表'!$E$7:$E$61)*
$B10*
(0.9+rand()*0.2)))</f>
        <v>1412</v>
      </c>
      <c r="BC10" s="51">
        <f>INT(
(vlookup(BC$6,'中獎結果表'!$A$7:$E$61,5,false)/SUM('中獎結果表'!$E$7:$E$61)*
$B10*
(0.9+rand()*0.2)))</f>
        <v>2831</v>
      </c>
      <c r="BD10" s="51">
        <f>INT(
(vlookup(BD$6,'中獎結果表'!$A$7:$E$61,5,false)/SUM('中獎結果表'!$E$7:$E$61)*
$B10*
(0.9+rand()*0.2)))</f>
        <v>2704</v>
      </c>
      <c r="BE10" s="51">
        <f>INT(
(vlookup(BE$6,'中獎結果表'!$A$7:$E$61,5,false)/SUM('中獎結果表'!$E$7:$E$61)*
$B10*
(0.9+rand()*0.2)))</f>
        <v>8500</v>
      </c>
      <c r="BF10" s="51">
        <f>INT(
(vlookup(BF$6,'中獎結果表'!$A$7:$E$61,5,false)/SUM('中獎結果表'!$E$7:$E$61)*
$B10*
(0.9+rand()*0.2)))</f>
        <v>4068</v>
      </c>
      <c r="BG10" s="51">
        <f>INT(
(vlookup(BG$6,'中獎結果表'!$A$7:$E$61,5,false)/SUM('中獎結果表'!$E$7:$E$61)*
$B10*
(0.9+rand()*0.2)))</f>
        <v>7281</v>
      </c>
      <c r="BH10" s="51">
        <f>INT(
(vlookup(BH$6,'中獎結果表'!$A$7:$E$61,5,false)/SUM('中獎結果表'!$E$7:$E$61)*
$B10*
(0.9+rand()*0.2)))</f>
        <v>12836</v>
      </c>
      <c r="BI10" s="51">
        <f>INT(
(vlookup(BI$6,'中獎結果表'!$A$7:$E$61,5,false)/SUM('中獎結果表'!$E$7:$E$61)*
$B10*
(0.9+rand()*0.2)))</f>
        <v>53194</v>
      </c>
      <c r="BJ10" s="51">
        <f>INT(
(vlookup(BJ$6,'中獎結果表'!$A$7:$E$61,5,false)/SUM('中獎結果表'!$E$7:$E$61)*
$B10*
(0.9+rand()*0.2)))</f>
        <v>73002</v>
      </c>
      <c r="BK10" s="51">
        <f>INT(
(vlookup(BK$6,'中獎結果表'!$A$7:$E$61,5,false)/SUM('中獎結果表'!$E$7:$E$61)*
$B10*
(0.9+rand()*0.2)))</f>
        <v>151351</v>
      </c>
    </row>
    <row r="11">
      <c r="A11" s="34">
        <v>3.0</v>
      </c>
      <c r="B11" s="51">
        <f t="shared" si="6"/>
        <v>1000000</v>
      </c>
      <c r="C11" s="51">
        <f t="shared" si="2"/>
        <v>974069</v>
      </c>
      <c r="D11" s="52">
        <f t="shared" si="3"/>
        <v>0.974069</v>
      </c>
      <c r="E11" s="53"/>
      <c r="F11" s="53"/>
      <c r="G11" s="53">
        <f t="shared" si="4"/>
        <v>316612</v>
      </c>
      <c r="H11" s="54">
        <f t="shared" si="5"/>
        <v>0.316612</v>
      </c>
      <c r="I11" s="51">
        <f>INT(
(vlookup(I$6,'中獎結果表'!$A$7:$E$61,5,false)/SUM('中獎結果表'!$E$7:$E$61)*
$B11*
(0.9+rand()*0.2)))</f>
        <v>505446</v>
      </c>
      <c r="J11" s="51">
        <f>INT(
(vlookup(J$6,'中獎結果表'!$A$7:$E$61,5,false)/SUM('中獎結果表'!$E$7:$E$61)*
$B11*
(0.9+rand()*0.2)))</f>
        <v>132796</v>
      </c>
      <c r="K11" s="51">
        <f>INT(
(vlookup(K$6,'中獎結果表'!$A$7:$E$61,5,false)/SUM('中獎結果表'!$E$7:$E$61)*
$B11*
(0.9+rand()*0.2)))</f>
        <v>59278</v>
      </c>
      <c r="L11" s="51">
        <f>INT(
(vlookup(L$6,'中獎結果表'!$A$7:$E$61,5,false)/SUM('中獎結果表'!$E$7:$E$61)*
$B11*
(0.9+rand()*0.2)))</f>
        <v>28190</v>
      </c>
      <c r="M11" s="51">
        <f>INT(
(vlookup(M$6,'中獎結果表'!$A$7:$E$61,5,false)/SUM('中獎結果表'!$E$7:$E$61)*
$B11*
(0.9+rand()*0.2)))</f>
        <v>0</v>
      </c>
      <c r="N11" s="51">
        <f>INT(
(vlookup(N$6,'中獎結果表'!$A$7:$E$61,5,false)/SUM('中獎結果表'!$E$7:$E$61)*
$B11*
(0.9+rand()*0.2)))</f>
        <v>2</v>
      </c>
      <c r="O11" s="51">
        <f>INT(
(vlookup(O$6,'中獎結果表'!$A$7:$E$61,5,false)/SUM('中獎結果表'!$E$7:$E$61)*
$B11*
(0.9+rand()*0.2)))</f>
        <v>2</v>
      </c>
      <c r="P11" s="51">
        <f>INT(
(vlookup(P$6,'中獎結果表'!$A$7:$E$61,5,false)/SUM('中獎結果表'!$E$7:$E$61)*
$B11*
(0.9+rand()*0.2)))</f>
        <v>2</v>
      </c>
      <c r="Q11" s="51">
        <f>INT(
(vlookup(Q$6,'中獎結果表'!$A$7:$E$61,5,false)/SUM('中獎結果表'!$E$7:$E$61)*
$B11*
(0.9+rand()*0.2)))</f>
        <v>2</v>
      </c>
      <c r="R11" s="51">
        <f>INT(
(vlookup(R$6,'中獎結果表'!$A$7:$E$61,5,false)/SUM('中獎結果表'!$E$7:$E$61)*
$B11*
(0.9+rand()*0.2)))</f>
        <v>2</v>
      </c>
      <c r="S11" s="51">
        <f>INT(
(vlookup(S$6,'中獎結果表'!$A$7:$E$61,5,false)/SUM('中獎結果表'!$E$7:$E$61)*
$B11*
(0.9+rand()*0.2)))</f>
        <v>1</v>
      </c>
      <c r="T11" s="51">
        <f>INT(
(vlookup(T$6,'中獎結果表'!$A$7:$E$61,5,false)/SUM('中獎結果表'!$E$7:$E$61)*
$B11*
(0.9+rand()*0.2)))</f>
        <v>3</v>
      </c>
      <c r="U11" s="51">
        <f>INT(
(vlookup(U$6,'中獎結果表'!$A$7:$E$61,5,false)/SUM('中獎結果表'!$E$7:$E$61)*
$B11*
(0.9+rand()*0.2)))</f>
        <v>1</v>
      </c>
      <c r="V11" s="51">
        <f>INT(
(vlookup(V$6,'中獎結果表'!$A$7:$E$61,5,false)/SUM('中獎結果表'!$E$7:$E$61)*
$B11*
(0.9+rand()*0.2)))</f>
        <v>0</v>
      </c>
      <c r="W11" s="51">
        <f>INT(
(vlookup(W$6,'中獎結果表'!$A$7:$E$61,5,false)/SUM('中獎結果表'!$E$7:$E$61)*
$B11*
(0.9+rand()*0.2)))</f>
        <v>1</v>
      </c>
      <c r="X11" s="51">
        <f>INT(
(vlookup(X$6,'中獎結果表'!$A$7:$E$61,5,false)/SUM('中獎結果表'!$E$7:$E$61)*
$B11*
(0.9+rand()*0.2)))</f>
        <v>5</v>
      </c>
      <c r="Y11" s="51">
        <f>INT(
(vlookup(Y$6,'中獎結果表'!$A$7:$E$61,5,false)/SUM('中獎結果表'!$E$7:$E$61)*
$B11*
(0.9+rand()*0.2)))</f>
        <v>4</v>
      </c>
      <c r="Z11" s="51">
        <f>INT(
(vlookup(Z$6,'中獎結果表'!$A$7:$E$61,5,false)/SUM('中獎結果表'!$E$7:$E$61)*
$B11*
(0.9+rand()*0.2)))</f>
        <v>4</v>
      </c>
      <c r="AA11" s="51">
        <f>INT(
(vlookup(AA$6,'中獎結果表'!$A$7:$E$61,5,false)/SUM('中獎結果表'!$E$7:$E$61)*
$B11*
(0.9+rand()*0.2)))</f>
        <v>10</v>
      </c>
      <c r="AB11" s="51">
        <f>INT(
(vlookup(AB$6,'中獎結果表'!$A$7:$E$61,5,false)/SUM('中獎結果表'!$E$7:$E$61)*
$B11*
(0.9+rand()*0.2)))</f>
        <v>9</v>
      </c>
      <c r="AC11" s="51">
        <f>INT(
(vlookup(AC$6,'中獎結果表'!$A$7:$E$61,5,false)/SUM('中獎結果表'!$E$7:$E$61)*
$B11*
(0.9+rand()*0.2)))</f>
        <v>21</v>
      </c>
      <c r="AD11" s="51">
        <f>INT(
(vlookup(AD$6,'中獎結果表'!$A$7:$E$61,5,false)/SUM('中獎結果表'!$E$7:$E$61)*
$B11*
(0.9+rand()*0.2)))</f>
        <v>15</v>
      </c>
      <c r="AE11" s="51">
        <f>INT(
(vlookup(AE$6,'中獎結果表'!$A$7:$E$61,5,false)/SUM('中獎結果表'!$E$7:$E$61)*
$B11*
(0.9+rand()*0.2)))</f>
        <v>14</v>
      </c>
      <c r="AF11" s="51">
        <f>INT(
(vlookup(AF$6,'中獎結果表'!$A$7:$E$61,5,false)/SUM('中獎結果表'!$E$7:$E$61)*
$B11*
(0.9+rand()*0.2)))</f>
        <v>42</v>
      </c>
      <c r="AG11" s="51">
        <f>INT(
(vlookup(AG$6,'中獎結果表'!$A$7:$E$61,5,false)/SUM('中獎結果表'!$E$7:$E$61)*
$B11*
(0.9+rand()*0.2)))</f>
        <v>9</v>
      </c>
      <c r="AH11" s="51">
        <f>INT(
(vlookup(AH$6,'中獎結果表'!$A$7:$E$61,5,false)/SUM('中獎結果表'!$E$7:$E$61)*
$B11*
(0.9+rand()*0.2)))</f>
        <v>12</v>
      </c>
      <c r="AI11" s="51">
        <f>INT(
(vlookup(AI$6,'中獎結果表'!$A$7:$E$61,5,false)/SUM('中獎結果表'!$E$7:$E$61)*
$B11*
(0.9+rand()*0.2)))</f>
        <v>21</v>
      </c>
      <c r="AJ11" s="51">
        <f>INT(
(vlookup(AJ$6,'中獎結果表'!$A$7:$E$61,5,false)/SUM('中獎結果表'!$E$7:$E$61)*
$B11*
(0.9+rand()*0.2)))</f>
        <v>48</v>
      </c>
      <c r="AK11" s="51">
        <f>INT(
(vlookup(AK$6,'中獎結果表'!$A$7:$E$61,5,false)/SUM('中獎結果表'!$E$7:$E$61)*
$B11*
(0.9+rand()*0.2)))</f>
        <v>14</v>
      </c>
      <c r="AL11" s="51">
        <f>INT(
(vlookup(AL$6,'中獎結果表'!$A$7:$E$61,5,false)/SUM('中獎結果表'!$E$7:$E$61)*
$B11*
(0.9+rand()*0.2)))</f>
        <v>29</v>
      </c>
      <c r="AM11" s="51">
        <f>INT(
(vlookup(AM$6,'中獎結果表'!$A$7:$E$61,5,false)/SUM('中獎結果表'!$E$7:$E$61)*
$B11*
(0.9+rand()*0.2)))</f>
        <v>86</v>
      </c>
      <c r="AN11" s="51">
        <f>INT(
(vlookup(AN$6,'中獎結果表'!$A$7:$E$61,5,false)/SUM('中獎結果表'!$E$7:$E$61)*
$B11*
(0.9+rand()*0.2)))</f>
        <v>148</v>
      </c>
      <c r="AO11" s="51">
        <f>INT(
(vlookup(AO$6,'中獎結果表'!$A$7:$E$61,5,false)/SUM('中獎結果表'!$E$7:$E$61)*
$B11*
(0.9+rand()*0.2)))</f>
        <v>138</v>
      </c>
      <c r="AP11" s="51">
        <f>INT(
(vlookup(AP$6,'中獎結果表'!$A$7:$E$61,5,false)/SUM('中獎結果表'!$E$7:$E$61)*
$B11*
(0.9+rand()*0.2)))</f>
        <v>184</v>
      </c>
      <c r="AQ11" s="51">
        <f>INT(
(vlookup(AQ$6,'中獎結果表'!$A$7:$E$61,5,false)/SUM('中獎結果表'!$E$7:$E$61)*
$B11*
(0.9+rand()*0.2)))</f>
        <v>249</v>
      </c>
      <c r="AR11" s="51">
        <f>INT(
(vlookup(AR$6,'中獎結果表'!$A$7:$E$61,5,false)/SUM('中獎結果表'!$E$7:$E$61)*
$B11*
(0.9+rand()*0.2)))</f>
        <v>226</v>
      </c>
      <c r="AS11" s="51">
        <f>INT(
(vlookup(AS$6,'中獎結果表'!$A$7:$E$61,5,false)/SUM('中獎結果表'!$E$7:$E$61)*
$B11*
(0.9+rand()*0.2)))</f>
        <v>273</v>
      </c>
      <c r="AT11" s="51">
        <f>INT(
(vlookup(AT$6,'中獎結果表'!$A$7:$E$61,5,false)/SUM('中獎結果表'!$E$7:$E$61)*
$B11*
(0.9+rand()*0.2)))</f>
        <v>494</v>
      </c>
      <c r="AU11" s="51">
        <f>INT(
(vlookup(AU$6,'中獎結果表'!$A$7:$E$61,5,false)/SUM('中獎結果表'!$E$7:$E$61)*
$B11*
(0.9+rand()*0.2)))</f>
        <v>689</v>
      </c>
      <c r="AV11" s="51">
        <f>INT(
(vlookup(AV$6,'中獎結果表'!$A$7:$E$61,5,false)/SUM('中獎結果表'!$E$7:$E$61)*
$B11*
(0.9+rand()*0.2)))</f>
        <v>997</v>
      </c>
      <c r="AW11" s="51">
        <f>INT(
(vlookup(AW$6,'中獎結果表'!$A$7:$E$61,5,false)/SUM('中獎結果表'!$E$7:$E$61)*
$B11*
(0.9+rand()*0.2)))</f>
        <v>280</v>
      </c>
      <c r="AX11" s="51">
        <f>INT(
(vlookup(AX$6,'中獎結果表'!$A$7:$E$61,5,false)/SUM('中獎結果表'!$E$7:$E$61)*
$B11*
(0.9+rand()*0.2)))</f>
        <v>838</v>
      </c>
      <c r="AY11" s="51">
        <f>INT(
(vlookup(AY$6,'中獎結果表'!$A$7:$E$61,5,false)/SUM('中獎結果表'!$E$7:$E$61)*
$B11*
(0.9+rand()*0.2)))</f>
        <v>937</v>
      </c>
      <c r="AZ11" s="51">
        <f>INT(
(vlookup(AZ$6,'中獎結果表'!$A$7:$E$61,5,false)/SUM('中獎結果表'!$E$7:$E$61)*
$B11*
(0.9+rand()*0.2)))</f>
        <v>2218</v>
      </c>
      <c r="BA11" s="51">
        <f>INT(
(vlookup(BA$6,'中獎結果表'!$A$7:$E$61,5,false)/SUM('中獎結果表'!$E$7:$E$61)*
$B11*
(0.9+rand()*0.2)))</f>
        <v>1540</v>
      </c>
      <c r="BB11" s="51">
        <f>INT(
(vlookup(BB$6,'中獎結果表'!$A$7:$E$61,5,false)/SUM('中獎結果表'!$E$7:$E$61)*
$B11*
(0.9+rand()*0.2)))</f>
        <v>1428</v>
      </c>
      <c r="BC11" s="51">
        <f>INT(
(vlookup(BC$6,'中獎結果表'!$A$7:$E$61,5,false)/SUM('中獎結果表'!$E$7:$E$61)*
$B11*
(0.9+rand()*0.2)))</f>
        <v>2902</v>
      </c>
      <c r="BD11" s="51">
        <f>INT(
(vlookup(BD$6,'中獎結果表'!$A$7:$E$61,5,false)/SUM('中獎結果表'!$E$7:$E$61)*
$B11*
(0.9+rand()*0.2)))</f>
        <v>3143</v>
      </c>
      <c r="BE11" s="51">
        <f>INT(
(vlookup(BE$6,'中獎結果表'!$A$7:$E$61,5,false)/SUM('中獎結果表'!$E$7:$E$61)*
$B11*
(0.9+rand()*0.2)))</f>
        <v>7748</v>
      </c>
      <c r="BF11" s="51">
        <f>INT(
(vlookup(BF$6,'中獎結果表'!$A$7:$E$61,5,false)/SUM('中獎結果表'!$E$7:$E$61)*
$B11*
(0.9+rand()*0.2)))</f>
        <v>4697</v>
      </c>
      <c r="BG11" s="51">
        <f>INT(
(vlookup(BG$6,'中獎結果表'!$A$7:$E$61,5,false)/SUM('中獎結果表'!$E$7:$E$61)*
$B11*
(0.9+rand()*0.2)))</f>
        <v>6588</v>
      </c>
      <c r="BH11" s="51">
        <f>INT(
(vlookup(BH$6,'中獎結果表'!$A$7:$E$61,5,false)/SUM('中獎結果表'!$E$7:$E$61)*
$B11*
(0.9+rand()*0.2)))</f>
        <v>12840</v>
      </c>
      <c r="BI11" s="51">
        <f>INT(
(vlookup(BI$6,'中獎結果表'!$A$7:$E$61,5,false)/SUM('中獎結果表'!$E$7:$E$61)*
$B11*
(0.9+rand()*0.2)))</f>
        <v>50907</v>
      </c>
      <c r="BJ11" s="51">
        <f>INT(
(vlookup(BJ$6,'中獎結果表'!$A$7:$E$61,5,false)/SUM('中獎結果表'!$E$7:$E$61)*
$B11*
(0.9+rand()*0.2)))</f>
        <v>78587</v>
      </c>
      <c r="BK11" s="51">
        <f>INT(
(vlookup(BK$6,'中獎結果表'!$A$7:$E$61,5,false)/SUM('中獎結果表'!$E$7:$E$61)*
$B11*
(0.9+rand()*0.2)))</f>
        <v>138202</v>
      </c>
    </row>
    <row r="12">
      <c r="A12" s="34">
        <v>4.0</v>
      </c>
      <c r="B12" s="51">
        <f t="shared" si="6"/>
        <v>1000000</v>
      </c>
      <c r="C12" s="51">
        <f t="shared" si="2"/>
        <v>945188</v>
      </c>
      <c r="D12" s="52">
        <f t="shared" si="3"/>
        <v>0.945188</v>
      </c>
      <c r="E12" s="53"/>
      <c r="F12" s="53"/>
      <c r="G12" s="53">
        <f t="shared" si="4"/>
        <v>307997</v>
      </c>
      <c r="H12" s="54">
        <f t="shared" si="5"/>
        <v>0.307997</v>
      </c>
      <c r="I12" s="51">
        <f>INT(
(vlookup(I$6,'中獎結果表'!$A$7:$E$61,5,false)/SUM('中獎結果表'!$E$7:$E$61)*
$B12*
(0.9+rand()*0.2)))</f>
        <v>446074</v>
      </c>
      <c r="J12" s="51">
        <f>INT(
(vlookup(J$6,'中獎結果表'!$A$7:$E$61,5,false)/SUM('中獎結果表'!$E$7:$E$61)*
$B12*
(0.9+rand()*0.2)))</f>
        <v>124371</v>
      </c>
      <c r="K12" s="51">
        <f>INT(
(vlookup(K$6,'中獎結果表'!$A$7:$E$61,5,false)/SUM('中獎結果表'!$E$7:$E$61)*
$B12*
(0.9+rand()*0.2)))</f>
        <v>56405</v>
      </c>
      <c r="L12" s="51">
        <f>INT(
(vlookup(L$6,'中獎結果表'!$A$7:$E$61,5,false)/SUM('中獎結果表'!$E$7:$E$61)*
$B12*
(0.9+rand()*0.2)))</f>
        <v>29022</v>
      </c>
      <c r="M12" s="51">
        <f>INT(
(vlookup(M$6,'中獎結果表'!$A$7:$E$61,5,false)/SUM('中獎結果表'!$E$7:$E$61)*
$B12*
(0.9+rand()*0.2)))</f>
        <v>0</v>
      </c>
      <c r="N12" s="51">
        <f>INT(
(vlookup(N$6,'中獎結果表'!$A$7:$E$61,5,false)/SUM('中獎結果表'!$E$7:$E$61)*
$B12*
(0.9+rand()*0.2)))</f>
        <v>1</v>
      </c>
      <c r="O12" s="51">
        <f>INT(
(vlookup(O$6,'中獎結果表'!$A$7:$E$61,5,false)/SUM('中獎結果表'!$E$7:$E$61)*
$B12*
(0.9+rand()*0.2)))</f>
        <v>2</v>
      </c>
      <c r="P12" s="51">
        <f>INT(
(vlookup(P$6,'中獎結果表'!$A$7:$E$61,5,false)/SUM('中獎結果表'!$E$7:$E$61)*
$B12*
(0.9+rand()*0.2)))</f>
        <v>1</v>
      </c>
      <c r="Q12" s="51">
        <f>INT(
(vlookup(Q$6,'中獎結果表'!$A$7:$E$61,5,false)/SUM('中獎結果表'!$E$7:$E$61)*
$B12*
(0.9+rand()*0.2)))</f>
        <v>1</v>
      </c>
      <c r="R12" s="51">
        <f>INT(
(vlookup(R$6,'中獎結果表'!$A$7:$E$61,5,false)/SUM('中獎結果表'!$E$7:$E$61)*
$B12*
(0.9+rand()*0.2)))</f>
        <v>2</v>
      </c>
      <c r="S12" s="51">
        <f>INT(
(vlookup(S$6,'中獎結果表'!$A$7:$E$61,5,false)/SUM('中獎結果表'!$E$7:$E$61)*
$B12*
(0.9+rand()*0.2)))</f>
        <v>1</v>
      </c>
      <c r="T12" s="51">
        <f>INT(
(vlookup(T$6,'中獎結果表'!$A$7:$E$61,5,false)/SUM('中獎結果表'!$E$7:$E$61)*
$B12*
(0.9+rand()*0.2)))</f>
        <v>4</v>
      </c>
      <c r="U12" s="51">
        <f>INT(
(vlookup(U$6,'中獎結果表'!$A$7:$E$61,5,false)/SUM('中獎結果表'!$E$7:$E$61)*
$B12*
(0.9+rand()*0.2)))</f>
        <v>0</v>
      </c>
      <c r="V12" s="51">
        <f>INT(
(vlookup(V$6,'中獎結果表'!$A$7:$E$61,5,false)/SUM('中獎結果表'!$E$7:$E$61)*
$B12*
(0.9+rand()*0.2)))</f>
        <v>1</v>
      </c>
      <c r="W12" s="51">
        <f>INT(
(vlookup(W$6,'中獎結果表'!$A$7:$E$61,5,false)/SUM('中獎結果表'!$E$7:$E$61)*
$B12*
(0.9+rand()*0.2)))</f>
        <v>2</v>
      </c>
      <c r="X12" s="51">
        <f>INT(
(vlookup(X$6,'中獎結果表'!$A$7:$E$61,5,false)/SUM('中獎結果表'!$E$7:$E$61)*
$B12*
(0.9+rand()*0.2)))</f>
        <v>4</v>
      </c>
      <c r="Y12" s="51">
        <f>INT(
(vlookup(Y$6,'中獎結果表'!$A$7:$E$61,5,false)/SUM('中獎結果表'!$E$7:$E$61)*
$B12*
(0.9+rand()*0.2)))</f>
        <v>3</v>
      </c>
      <c r="Z12" s="51">
        <f>INT(
(vlookup(Z$6,'中獎結果表'!$A$7:$E$61,5,false)/SUM('中獎結果表'!$E$7:$E$61)*
$B12*
(0.9+rand()*0.2)))</f>
        <v>3</v>
      </c>
      <c r="AA12" s="51">
        <f>INT(
(vlookup(AA$6,'中獎結果表'!$A$7:$E$61,5,false)/SUM('中獎結果表'!$E$7:$E$61)*
$B12*
(0.9+rand()*0.2)))</f>
        <v>10</v>
      </c>
      <c r="AB12" s="51">
        <f>INT(
(vlookup(AB$6,'中獎結果表'!$A$7:$E$61,5,false)/SUM('中獎結果表'!$E$7:$E$61)*
$B12*
(0.9+rand()*0.2)))</f>
        <v>10</v>
      </c>
      <c r="AC12" s="51">
        <f>INT(
(vlookup(AC$6,'中獎結果表'!$A$7:$E$61,5,false)/SUM('中獎結果表'!$E$7:$E$61)*
$B12*
(0.9+rand()*0.2)))</f>
        <v>18</v>
      </c>
      <c r="AD12" s="51">
        <f>INT(
(vlookup(AD$6,'中獎結果表'!$A$7:$E$61,5,false)/SUM('中獎結果表'!$E$7:$E$61)*
$B12*
(0.9+rand()*0.2)))</f>
        <v>16</v>
      </c>
      <c r="AE12" s="51">
        <f>INT(
(vlookup(AE$6,'中獎結果表'!$A$7:$E$61,5,false)/SUM('中獎結果表'!$E$7:$E$61)*
$B12*
(0.9+rand()*0.2)))</f>
        <v>13</v>
      </c>
      <c r="AF12" s="51">
        <f>INT(
(vlookup(AF$6,'中獎結果表'!$A$7:$E$61,5,false)/SUM('中獎結果表'!$E$7:$E$61)*
$B12*
(0.9+rand()*0.2)))</f>
        <v>42</v>
      </c>
      <c r="AG12" s="51">
        <f>INT(
(vlookup(AG$6,'中獎結果表'!$A$7:$E$61,5,false)/SUM('中獎結果表'!$E$7:$E$61)*
$B12*
(0.9+rand()*0.2)))</f>
        <v>9</v>
      </c>
      <c r="AH12" s="51">
        <f>INT(
(vlookup(AH$6,'中獎結果表'!$A$7:$E$61,5,false)/SUM('中獎結果表'!$E$7:$E$61)*
$B12*
(0.9+rand()*0.2)))</f>
        <v>13</v>
      </c>
      <c r="AI12" s="51">
        <f>INT(
(vlookup(AI$6,'中獎結果表'!$A$7:$E$61,5,false)/SUM('中獎結果表'!$E$7:$E$61)*
$B12*
(0.9+rand()*0.2)))</f>
        <v>21</v>
      </c>
      <c r="AJ12" s="51">
        <f>INT(
(vlookup(AJ$6,'中獎結果表'!$A$7:$E$61,5,false)/SUM('中獎結果表'!$E$7:$E$61)*
$B12*
(0.9+rand()*0.2)))</f>
        <v>53</v>
      </c>
      <c r="AK12" s="51">
        <f>INT(
(vlookup(AK$6,'中獎結果表'!$A$7:$E$61,5,false)/SUM('中獎結果表'!$E$7:$E$61)*
$B12*
(0.9+rand()*0.2)))</f>
        <v>15</v>
      </c>
      <c r="AL12" s="51">
        <f>INT(
(vlookup(AL$6,'中獎結果表'!$A$7:$E$61,5,false)/SUM('中獎結果表'!$E$7:$E$61)*
$B12*
(0.9+rand()*0.2)))</f>
        <v>27</v>
      </c>
      <c r="AM12" s="51">
        <f>INT(
(vlookup(AM$6,'中獎結果表'!$A$7:$E$61,5,false)/SUM('中獎結果表'!$E$7:$E$61)*
$B12*
(0.9+rand()*0.2)))</f>
        <v>76</v>
      </c>
      <c r="AN12" s="51">
        <f>INT(
(vlookup(AN$6,'中獎結果表'!$A$7:$E$61,5,false)/SUM('中獎結果表'!$E$7:$E$61)*
$B12*
(0.9+rand()*0.2)))</f>
        <v>146</v>
      </c>
      <c r="AO12" s="51">
        <f>INT(
(vlookup(AO$6,'中獎結果表'!$A$7:$E$61,5,false)/SUM('中獎結果表'!$E$7:$E$61)*
$B12*
(0.9+rand()*0.2)))</f>
        <v>150</v>
      </c>
      <c r="AP12" s="51">
        <f>INT(
(vlookup(AP$6,'中獎結果表'!$A$7:$E$61,5,false)/SUM('中獎結果表'!$E$7:$E$61)*
$B12*
(0.9+rand()*0.2)))</f>
        <v>191</v>
      </c>
      <c r="AQ12" s="51">
        <f>INT(
(vlookup(AQ$6,'中獎結果表'!$A$7:$E$61,5,false)/SUM('中獎結果表'!$E$7:$E$61)*
$B12*
(0.9+rand()*0.2)))</f>
        <v>264</v>
      </c>
      <c r="AR12" s="51">
        <f>INT(
(vlookup(AR$6,'中獎結果表'!$A$7:$E$61,5,false)/SUM('中獎結果表'!$E$7:$E$61)*
$B12*
(0.9+rand()*0.2)))</f>
        <v>248</v>
      </c>
      <c r="AS12" s="51">
        <f>INT(
(vlookup(AS$6,'中獎結果表'!$A$7:$E$61,5,false)/SUM('中獎結果表'!$E$7:$E$61)*
$B12*
(0.9+rand()*0.2)))</f>
        <v>275</v>
      </c>
      <c r="AT12" s="51">
        <f>INT(
(vlookup(AT$6,'中獎結果表'!$A$7:$E$61,5,false)/SUM('中獎結果表'!$E$7:$E$61)*
$B12*
(0.9+rand()*0.2)))</f>
        <v>510</v>
      </c>
      <c r="AU12" s="51">
        <f>INT(
(vlookup(AU$6,'中獎結果表'!$A$7:$E$61,5,false)/SUM('中獎結果表'!$E$7:$E$61)*
$B12*
(0.9+rand()*0.2)))</f>
        <v>614</v>
      </c>
      <c r="AV12" s="51">
        <f>INT(
(vlookup(AV$6,'中獎結果表'!$A$7:$E$61,5,false)/SUM('中獎結果表'!$E$7:$E$61)*
$B12*
(0.9+rand()*0.2)))</f>
        <v>903</v>
      </c>
      <c r="AW12" s="51">
        <f>INT(
(vlookup(AW$6,'中獎結果表'!$A$7:$E$61,5,false)/SUM('中獎結果表'!$E$7:$E$61)*
$B12*
(0.9+rand()*0.2)))</f>
        <v>300</v>
      </c>
      <c r="AX12" s="51">
        <f>INT(
(vlookup(AX$6,'中獎結果表'!$A$7:$E$61,5,false)/SUM('中獎結果表'!$E$7:$E$61)*
$B12*
(0.9+rand()*0.2)))</f>
        <v>752</v>
      </c>
      <c r="AY12" s="51">
        <f>INT(
(vlookup(AY$6,'中獎結果表'!$A$7:$E$61,5,false)/SUM('中獎結果表'!$E$7:$E$61)*
$B12*
(0.9+rand()*0.2)))</f>
        <v>929</v>
      </c>
      <c r="AZ12" s="51">
        <f>INT(
(vlookup(AZ$6,'中獎結果表'!$A$7:$E$61,5,false)/SUM('中獎結果表'!$E$7:$E$61)*
$B12*
(0.9+rand()*0.2)))</f>
        <v>2264</v>
      </c>
      <c r="BA12" s="51">
        <f>INT(
(vlookup(BA$6,'中獎結果表'!$A$7:$E$61,5,false)/SUM('中獎結果表'!$E$7:$E$61)*
$B12*
(0.9+rand()*0.2)))</f>
        <v>1607</v>
      </c>
      <c r="BB12" s="51">
        <f>INT(
(vlookup(BB$6,'中獎結果表'!$A$7:$E$61,5,false)/SUM('中獎結果表'!$E$7:$E$61)*
$B12*
(0.9+rand()*0.2)))</f>
        <v>1238</v>
      </c>
      <c r="BC12" s="51">
        <f>INT(
(vlookup(BC$6,'中獎結果表'!$A$7:$E$61,5,false)/SUM('中獎結果表'!$E$7:$E$61)*
$B12*
(0.9+rand()*0.2)))</f>
        <v>2808</v>
      </c>
      <c r="BD12" s="51">
        <f>INT(
(vlookup(BD$6,'中獎結果表'!$A$7:$E$61,5,false)/SUM('中獎結果表'!$E$7:$E$61)*
$B12*
(0.9+rand()*0.2)))</f>
        <v>3121</v>
      </c>
      <c r="BE12" s="51">
        <f>INT(
(vlookup(BE$6,'中獎結果表'!$A$7:$E$61,5,false)/SUM('中獎結果表'!$E$7:$E$61)*
$B12*
(0.9+rand()*0.2)))</f>
        <v>7961</v>
      </c>
      <c r="BF12" s="51">
        <f>INT(
(vlookup(BF$6,'中獎結果表'!$A$7:$E$61,5,false)/SUM('中獎結果表'!$E$7:$E$61)*
$B12*
(0.9+rand()*0.2)))</f>
        <v>4565</v>
      </c>
      <c r="BG12" s="51">
        <f>INT(
(vlookup(BG$6,'中獎結果表'!$A$7:$E$61,5,false)/SUM('中獎結果表'!$E$7:$E$61)*
$B12*
(0.9+rand()*0.2)))</f>
        <v>7403</v>
      </c>
      <c r="BH12" s="51">
        <f>INT(
(vlookup(BH$6,'中獎結果表'!$A$7:$E$61,5,false)/SUM('中獎結果表'!$E$7:$E$61)*
$B12*
(0.9+rand()*0.2)))</f>
        <v>12679</v>
      </c>
      <c r="BI12" s="51">
        <f>INT(
(vlookup(BI$6,'中獎結果表'!$A$7:$E$61,5,false)/SUM('中獎結果表'!$E$7:$E$61)*
$B12*
(0.9+rand()*0.2)))</f>
        <v>50194</v>
      </c>
      <c r="BJ12" s="51">
        <f>INT(
(vlookup(BJ$6,'中獎結果表'!$A$7:$E$61,5,false)/SUM('中獎結果表'!$E$7:$E$61)*
$B12*
(0.9+rand()*0.2)))</f>
        <v>80404</v>
      </c>
      <c r="BK12" s="51">
        <f>INT(
(vlookup(BK$6,'中獎結果表'!$A$7:$E$61,5,false)/SUM('中獎結果表'!$E$7:$E$61)*
$B12*
(0.9+rand()*0.2)))</f>
        <v>128123</v>
      </c>
    </row>
    <row r="13">
      <c r="A13" s="34">
        <v>5.0</v>
      </c>
      <c r="B13" s="51">
        <f t="shared" si="6"/>
        <v>1000000</v>
      </c>
      <c r="C13" s="51">
        <f t="shared" si="2"/>
        <v>975945</v>
      </c>
      <c r="D13" s="52">
        <f t="shared" si="3"/>
        <v>0.975945</v>
      </c>
      <c r="E13" s="53"/>
      <c r="F13" s="53"/>
      <c r="G13" s="53">
        <f t="shared" si="4"/>
        <v>319456</v>
      </c>
      <c r="H13" s="54">
        <f t="shared" si="5"/>
        <v>0.319456</v>
      </c>
      <c r="I13" s="51">
        <f>INT(
(vlookup(I$6,'中獎結果表'!$A$7:$E$61,5,false)/SUM('中獎結果表'!$E$7:$E$61)*
$B13*
(0.9+rand()*0.2)))</f>
        <v>419665</v>
      </c>
      <c r="J13" s="51">
        <f>INT(
(vlookup(J$6,'中獎結果表'!$A$7:$E$61,5,false)/SUM('中獎結果表'!$E$7:$E$61)*
$B13*
(0.9+rand()*0.2)))</f>
        <v>137189</v>
      </c>
      <c r="K13" s="51">
        <f>INT(
(vlookup(K$6,'中獎結果表'!$A$7:$E$61,5,false)/SUM('中獎結果表'!$E$7:$E$61)*
$B13*
(0.9+rand()*0.2)))</f>
        <v>58692</v>
      </c>
      <c r="L13" s="51">
        <f>INT(
(vlookup(L$6,'中獎結果表'!$A$7:$E$61,5,false)/SUM('中獎結果表'!$E$7:$E$61)*
$B13*
(0.9+rand()*0.2)))</f>
        <v>28654</v>
      </c>
      <c r="M13" s="51">
        <f>INT(
(vlookup(M$6,'中獎結果表'!$A$7:$E$61,5,false)/SUM('中獎結果表'!$E$7:$E$61)*
$B13*
(0.9+rand()*0.2)))</f>
        <v>0</v>
      </c>
      <c r="N13" s="51">
        <f>INT(
(vlookup(N$6,'中獎結果表'!$A$7:$E$61,5,false)/SUM('中獎結果表'!$E$7:$E$61)*
$B13*
(0.9+rand()*0.2)))</f>
        <v>2</v>
      </c>
      <c r="O13" s="51">
        <f>INT(
(vlookup(O$6,'中獎結果表'!$A$7:$E$61,5,false)/SUM('中獎結果表'!$E$7:$E$61)*
$B13*
(0.9+rand()*0.2)))</f>
        <v>2</v>
      </c>
      <c r="P13" s="51">
        <f>INT(
(vlookup(P$6,'中獎結果表'!$A$7:$E$61,5,false)/SUM('中獎結果表'!$E$7:$E$61)*
$B13*
(0.9+rand()*0.2)))</f>
        <v>2</v>
      </c>
      <c r="Q13" s="51">
        <f>INT(
(vlookup(Q$6,'中獎結果表'!$A$7:$E$61,5,false)/SUM('中獎結果表'!$E$7:$E$61)*
$B13*
(0.9+rand()*0.2)))</f>
        <v>2</v>
      </c>
      <c r="R13" s="51">
        <f>INT(
(vlookup(R$6,'中獎結果表'!$A$7:$E$61,5,false)/SUM('中獎結果表'!$E$7:$E$61)*
$B13*
(0.9+rand()*0.2)))</f>
        <v>2</v>
      </c>
      <c r="S13" s="51">
        <f>INT(
(vlookup(S$6,'中獎結果表'!$A$7:$E$61,5,false)/SUM('中獎結果表'!$E$7:$E$61)*
$B13*
(0.9+rand()*0.2)))</f>
        <v>1</v>
      </c>
      <c r="T13" s="51">
        <f>INT(
(vlookup(T$6,'中獎結果表'!$A$7:$E$61,5,false)/SUM('中獎結果表'!$E$7:$E$61)*
$B13*
(0.9+rand()*0.2)))</f>
        <v>3</v>
      </c>
      <c r="U13" s="51">
        <f>INT(
(vlookup(U$6,'中獎結果表'!$A$7:$E$61,5,false)/SUM('中獎結果表'!$E$7:$E$61)*
$B13*
(0.9+rand()*0.2)))</f>
        <v>1</v>
      </c>
      <c r="V13" s="51">
        <f>INT(
(vlookup(V$6,'中獎結果表'!$A$7:$E$61,5,false)/SUM('中獎結果表'!$E$7:$E$61)*
$B13*
(0.9+rand()*0.2)))</f>
        <v>0</v>
      </c>
      <c r="W13" s="51">
        <f>INT(
(vlookup(W$6,'中獎結果表'!$A$7:$E$61,5,false)/SUM('中獎結果表'!$E$7:$E$61)*
$B13*
(0.9+rand()*0.2)))</f>
        <v>2</v>
      </c>
      <c r="X13" s="51">
        <f>INT(
(vlookup(X$6,'中獎結果表'!$A$7:$E$61,5,false)/SUM('中獎結果表'!$E$7:$E$61)*
$B13*
(0.9+rand()*0.2)))</f>
        <v>5</v>
      </c>
      <c r="Y13" s="51">
        <f>INT(
(vlookup(Y$6,'中獎結果表'!$A$7:$E$61,5,false)/SUM('中獎結果表'!$E$7:$E$61)*
$B13*
(0.9+rand()*0.2)))</f>
        <v>3</v>
      </c>
      <c r="Z13" s="51">
        <f>INT(
(vlookup(Z$6,'中獎結果表'!$A$7:$E$61,5,false)/SUM('中獎結果表'!$E$7:$E$61)*
$B13*
(0.9+rand()*0.2)))</f>
        <v>4</v>
      </c>
      <c r="AA13" s="51">
        <f>INT(
(vlookup(AA$6,'中獎結果表'!$A$7:$E$61,5,false)/SUM('中獎結果表'!$E$7:$E$61)*
$B13*
(0.9+rand()*0.2)))</f>
        <v>10</v>
      </c>
      <c r="AB13" s="51">
        <f>INT(
(vlookup(AB$6,'中獎結果表'!$A$7:$E$61,5,false)/SUM('中獎結果表'!$E$7:$E$61)*
$B13*
(0.9+rand()*0.2)))</f>
        <v>9</v>
      </c>
      <c r="AC13" s="51">
        <f>INT(
(vlookup(AC$6,'中獎結果表'!$A$7:$E$61,5,false)/SUM('中獎結果表'!$E$7:$E$61)*
$B13*
(0.9+rand()*0.2)))</f>
        <v>20</v>
      </c>
      <c r="AD13" s="51">
        <f>INT(
(vlookup(AD$6,'中獎結果表'!$A$7:$E$61,5,false)/SUM('中獎結果表'!$E$7:$E$61)*
$B13*
(0.9+rand()*0.2)))</f>
        <v>14</v>
      </c>
      <c r="AE13" s="51">
        <f>INT(
(vlookup(AE$6,'中獎結果表'!$A$7:$E$61,5,false)/SUM('中獎結果表'!$E$7:$E$61)*
$B13*
(0.9+rand()*0.2)))</f>
        <v>14</v>
      </c>
      <c r="AF13" s="51">
        <f>INT(
(vlookup(AF$6,'中獎結果表'!$A$7:$E$61,5,false)/SUM('中獎結果表'!$E$7:$E$61)*
$B13*
(0.9+rand()*0.2)))</f>
        <v>36</v>
      </c>
      <c r="AG13" s="51">
        <f>INT(
(vlookup(AG$6,'中獎結果表'!$A$7:$E$61,5,false)/SUM('中獎結果表'!$E$7:$E$61)*
$B13*
(0.9+rand()*0.2)))</f>
        <v>10</v>
      </c>
      <c r="AH13" s="51">
        <f>INT(
(vlookup(AH$6,'中獎結果表'!$A$7:$E$61,5,false)/SUM('中獎結果表'!$E$7:$E$61)*
$B13*
(0.9+rand()*0.2)))</f>
        <v>13</v>
      </c>
      <c r="AI13" s="51">
        <f>INT(
(vlookup(AI$6,'中獎結果表'!$A$7:$E$61,5,false)/SUM('中獎結果表'!$E$7:$E$61)*
$B13*
(0.9+rand()*0.2)))</f>
        <v>20</v>
      </c>
      <c r="AJ13" s="51">
        <f>INT(
(vlookup(AJ$6,'中獎結果表'!$A$7:$E$61,5,false)/SUM('中獎結果表'!$E$7:$E$61)*
$B13*
(0.9+rand()*0.2)))</f>
        <v>45</v>
      </c>
      <c r="AK13" s="51">
        <f>INT(
(vlookup(AK$6,'中獎結果表'!$A$7:$E$61,5,false)/SUM('中獎結果表'!$E$7:$E$61)*
$B13*
(0.9+rand()*0.2)))</f>
        <v>15</v>
      </c>
      <c r="AL13" s="51">
        <f>INT(
(vlookup(AL$6,'中獎結果表'!$A$7:$E$61,5,false)/SUM('中獎結果表'!$E$7:$E$61)*
$B13*
(0.9+rand()*0.2)))</f>
        <v>32</v>
      </c>
      <c r="AM13" s="51">
        <f>INT(
(vlookup(AM$6,'中獎結果表'!$A$7:$E$61,5,false)/SUM('中獎結果表'!$E$7:$E$61)*
$B13*
(0.9+rand()*0.2)))</f>
        <v>76</v>
      </c>
      <c r="AN13" s="51">
        <f>INT(
(vlookup(AN$6,'中獎結果表'!$A$7:$E$61,5,false)/SUM('中獎結果表'!$E$7:$E$61)*
$B13*
(0.9+rand()*0.2)))</f>
        <v>155</v>
      </c>
      <c r="AO13" s="51">
        <f>INT(
(vlookup(AO$6,'中獎結果表'!$A$7:$E$61,5,false)/SUM('中獎結果表'!$E$7:$E$61)*
$B13*
(0.9+rand()*0.2)))</f>
        <v>143</v>
      </c>
      <c r="AP13" s="51">
        <f>INT(
(vlookup(AP$6,'中獎結果表'!$A$7:$E$61,5,false)/SUM('中獎結果表'!$E$7:$E$61)*
$B13*
(0.9+rand()*0.2)))</f>
        <v>183</v>
      </c>
      <c r="AQ13" s="51">
        <f>INT(
(vlookup(AQ$6,'中獎結果表'!$A$7:$E$61,5,false)/SUM('中獎結果表'!$E$7:$E$61)*
$B13*
(0.9+rand()*0.2)))</f>
        <v>247</v>
      </c>
      <c r="AR13" s="51">
        <f>INT(
(vlookup(AR$6,'中獎結果表'!$A$7:$E$61,5,false)/SUM('中獎結果表'!$E$7:$E$61)*
$B13*
(0.9+rand()*0.2)))</f>
        <v>237</v>
      </c>
      <c r="AS13" s="51">
        <f>INT(
(vlookup(AS$6,'中獎結果表'!$A$7:$E$61,5,false)/SUM('中獎結果表'!$E$7:$E$61)*
$B13*
(0.9+rand()*0.2)))</f>
        <v>306</v>
      </c>
      <c r="AT13" s="51">
        <f>INT(
(vlookup(AT$6,'中獎結果表'!$A$7:$E$61,5,false)/SUM('中獎結果表'!$E$7:$E$61)*
$B13*
(0.9+rand()*0.2)))</f>
        <v>477</v>
      </c>
      <c r="AU13" s="51">
        <f>INT(
(vlookup(AU$6,'中獎結果表'!$A$7:$E$61,5,false)/SUM('中獎結果表'!$E$7:$E$61)*
$B13*
(0.9+rand()*0.2)))</f>
        <v>671</v>
      </c>
      <c r="AV13" s="51">
        <f>INT(
(vlookup(AV$6,'中獎結果表'!$A$7:$E$61,5,false)/SUM('中獎結果表'!$E$7:$E$61)*
$B13*
(0.9+rand()*0.2)))</f>
        <v>961</v>
      </c>
      <c r="AW13" s="51">
        <f>INT(
(vlookup(AW$6,'中獎結果表'!$A$7:$E$61,5,false)/SUM('中獎結果表'!$E$7:$E$61)*
$B13*
(0.9+rand()*0.2)))</f>
        <v>326</v>
      </c>
      <c r="AX13" s="51">
        <f>INT(
(vlookup(AX$6,'中獎結果表'!$A$7:$E$61,5,false)/SUM('中獎結果表'!$E$7:$E$61)*
$B13*
(0.9+rand()*0.2)))</f>
        <v>824</v>
      </c>
      <c r="AY13" s="51">
        <f>INT(
(vlookup(AY$6,'中獎結果表'!$A$7:$E$61,5,false)/SUM('中獎結果表'!$E$7:$E$61)*
$B13*
(0.9+rand()*0.2)))</f>
        <v>949</v>
      </c>
      <c r="AZ13" s="51">
        <f>INT(
(vlookup(AZ$6,'中獎結果表'!$A$7:$E$61,5,false)/SUM('中獎結果表'!$E$7:$E$61)*
$B13*
(0.9+rand()*0.2)))</f>
        <v>2077</v>
      </c>
      <c r="BA13" s="51">
        <f>INT(
(vlookup(BA$6,'中獎結果表'!$A$7:$E$61,5,false)/SUM('中獎結果表'!$E$7:$E$61)*
$B13*
(0.9+rand()*0.2)))</f>
        <v>1610</v>
      </c>
      <c r="BB13" s="51">
        <f>INT(
(vlookup(BB$6,'中獎結果表'!$A$7:$E$61,5,false)/SUM('中獎結果表'!$E$7:$E$61)*
$B13*
(0.9+rand()*0.2)))</f>
        <v>1262</v>
      </c>
      <c r="BC13" s="51">
        <f>INT(
(vlookup(BC$6,'中獎結果表'!$A$7:$E$61,5,false)/SUM('中獎結果表'!$E$7:$E$61)*
$B13*
(0.9+rand()*0.2)))</f>
        <v>2938</v>
      </c>
      <c r="BD13" s="51">
        <f>INT(
(vlookup(BD$6,'中獎結果表'!$A$7:$E$61,5,false)/SUM('中獎結果表'!$E$7:$E$61)*
$B13*
(0.9+rand()*0.2)))</f>
        <v>2818</v>
      </c>
      <c r="BE13" s="51">
        <f>INT(
(vlookup(BE$6,'中獎結果表'!$A$7:$E$61,5,false)/SUM('中獎結果表'!$E$7:$E$61)*
$B13*
(0.9+rand()*0.2)))</f>
        <v>7897</v>
      </c>
      <c r="BF13" s="51">
        <f>INT(
(vlookup(BF$6,'中獎結果表'!$A$7:$E$61,5,false)/SUM('中獎結果表'!$E$7:$E$61)*
$B13*
(0.9+rand()*0.2)))</f>
        <v>4540</v>
      </c>
      <c r="BG13" s="51">
        <f>INT(
(vlookup(BG$6,'中獎結果表'!$A$7:$E$61,5,false)/SUM('中獎結果表'!$E$7:$E$61)*
$B13*
(0.9+rand()*0.2)))</f>
        <v>7761</v>
      </c>
      <c r="BH13" s="51">
        <f>INT(
(vlookup(BH$6,'中獎結果表'!$A$7:$E$61,5,false)/SUM('中獎結果表'!$E$7:$E$61)*
$B13*
(0.9+rand()*0.2)))</f>
        <v>13305</v>
      </c>
      <c r="BI13" s="51">
        <f>INT(
(vlookup(BI$6,'中獎結果表'!$A$7:$E$61,5,false)/SUM('中獎結果表'!$E$7:$E$61)*
$B13*
(0.9+rand()*0.2)))</f>
        <v>49474</v>
      </c>
      <c r="BJ13" s="51">
        <f>INT(
(vlookup(BJ$6,'中獎結果表'!$A$7:$E$61,5,false)/SUM('中獎結果表'!$E$7:$E$61)*
$B13*
(0.9+rand()*0.2)))</f>
        <v>79844</v>
      </c>
      <c r="BK13" s="51">
        <f>INT(
(vlookup(BK$6,'中獎結果表'!$A$7:$E$61,5,false)/SUM('中獎結果表'!$E$7:$E$61)*
$B13*
(0.9+rand()*0.2)))</f>
        <v>140108</v>
      </c>
    </row>
    <row r="14">
      <c r="A14" s="34">
        <v>6.0</v>
      </c>
      <c r="B14" s="51">
        <f t="shared" si="6"/>
        <v>1000000</v>
      </c>
      <c r="C14" s="51">
        <f t="shared" si="2"/>
        <v>972517</v>
      </c>
      <c r="D14" s="52">
        <f t="shared" si="3"/>
        <v>0.972517</v>
      </c>
      <c r="E14" s="53"/>
      <c r="F14" s="53"/>
      <c r="G14" s="53">
        <f t="shared" si="4"/>
        <v>303517</v>
      </c>
      <c r="H14" s="54">
        <f t="shared" si="5"/>
        <v>0.303517</v>
      </c>
      <c r="I14" s="51">
        <f>INT(
(vlookup(I$6,'中獎結果表'!$A$7:$E$61,5,false)/SUM('中獎結果表'!$E$7:$E$61)*
$B14*
(0.9+rand()*0.2)))</f>
        <v>431499</v>
      </c>
      <c r="J14" s="51">
        <f>INT(
(vlookup(J$6,'中獎結果表'!$A$7:$E$61,5,false)/SUM('中獎結果表'!$E$7:$E$61)*
$B14*
(0.9+rand()*0.2)))</f>
        <v>135284</v>
      </c>
      <c r="K14" s="51">
        <f>INT(
(vlookup(K$6,'中獎結果表'!$A$7:$E$61,5,false)/SUM('中獎結果表'!$E$7:$E$61)*
$B14*
(0.9+rand()*0.2)))</f>
        <v>57112</v>
      </c>
      <c r="L14" s="51">
        <f>INT(
(vlookup(L$6,'中獎結果表'!$A$7:$E$61,5,false)/SUM('中獎結果表'!$E$7:$E$61)*
$B14*
(0.9+rand()*0.2)))</f>
        <v>27330</v>
      </c>
      <c r="M14" s="51">
        <f>INT(
(vlookup(M$6,'中獎結果表'!$A$7:$E$61,5,false)/SUM('中獎結果表'!$E$7:$E$61)*
$B14*
(0.9+rand()*0.2)))</f>
        <v>1</v>
      </c>
      <c r="N14" s="51">
        <f>INT(
(vlookup(N$6,'中獎結果表'!$A$7:$E$61,5,false)/SUM('中獎結果表'!$E$7:$E$61)*
$B14*
(0.9+rand()*0.2)))</f>
        <v>2</v>
      </c>
      <c r="O14" s="51">
        <f>INT(
(vlookup(O$6,'中獎結果表'!$A$7:$E$61,5,false)/SUM('中獎結果表'!$E$7:$E$61)*
$B14*
(0.9+rand()*0.2)))</f>
        <v>2</v>
      </c>
      <c r="P14" s="51">
        <f>INT(
(vlookup(P$6,'中獎結果表'!$A$7:$E$61,5,false)/SUM('中獎結果表'!$E$7:$E$61)*
$B14*
(0.9+rand()*0.2)))</f>
        <v>2</v>
      </c>
      <c r="Q14" s="51">
        <f>INT(
(vlookup(Q$6,'中獎結果表'!$A$7:$E$61,5,false)/SUM('中獎結果表'!$E$7:$E$61)*
$B14*
(0.9+rand()*0.2)))</f>
        <v>2</v>
      </c>
      <c r="R14" s="51">
        <f>INT(
(vlookup(R$6,'中獎結果表'!$A$7:$E$61,5,false)/SUM('中獎結果表'!$E$7:$E$61)*
$B14*
(0.9+rand()*0.2)))</f>
        <v>2</v>
      </c>
      <c r="S14" s="51">
        <f>INT(
(vlookup(S$6,'中獎結果表'!$A$7:$E$61,5,false)/SUM('中獎結果表'!$E$7:$E$61)*
$B14*
(0.9+rand()*0.2)))</f>
        <v>1</v>
      </c>
      <c r="T14" s="51">
        <f>INT(
(vlookup(T$6,'中獎結果表'!$A$7:$E$61,5,false)/SUM('中獎結果表'!$E$7:$E$61)*
$B14*
(0.9+rand()*0.2)))</f>
        <v>4</v>
      </c>
      <c r="U14" s="51">
        <f>INT(
(vlookup(U$6,'中獎結果表'!$A$7:$E$61,5,false)/SUM('中獎結果表'!$E$7:$E$61)*
$B14*
(0.9+rand()*0.2)))</f>
        <v>0</v>
      </c>
      <c r="V14" s="51">
        <f>INT(
(vlookup(V$6,'中獎結果表'!$A$7:$E$61,5,false)/SUM('中獎結果表'!$E$7:$E$61)*
$B14*
(0.9+rand()*0.2)))</f>
        <v>1</v>
      </c>
      <c r="W14" s="51">
        <f>INT(
(vlookup(W$6,'中獎結果表'!$A$7:$E$61,5,false)/SUM('中獎結果表'!$E$7:$E$61)*
$B14*
(0.9+rand()*0.2)))</f>
        <v>2</v>
      </c>
      <c r="X14" s="51">
        <f>INT(
(vlookup(X$6,'中獎結果表'!$A$7:$E$61,5,false)/SUM('中獎結果表'!$E$7:$E$61)*
$B14*
(0.9+rand()*0.2)))</f>
        <v>4</v>
      </c>
      <c r="Y14" s="51">
        <f>INT(
(vlookup(Y$6,'中獎結果表'!$A$7:$E$61,5,false)/SUM('中獎結果表'!$E$7:$E$61)*
$B14*
(0.9+rand()*0.2)))</f>
        <v>3</v>
      </c>
      <c r="Z14" s="51">
        <f>INT(
(vlookup(Z$6,'中獎結果表'!$A$7:$E$61,5,false)/SUM('中獎結果表'!$E$7:$E$61)*
$B14*
(0.9+rand()*0.2)))</f>
        <v>3</v>
      </c>
      <c r="AA14" s="51">
        <f>INT(
(vlookup(AA$6,'中獎結果表'!$A$7:$E$61,5,false)/SUM('中獎結果表'!$E$7:$E$61)*
$B14*
(0.9+rand()*0.2)))</f>
        <v>10</v>
      </c>
      <c r="AB14" s="51">
        <f>INT(
(vlookup(AB$6,'中獎結果表'!$A$7:$E$61,5,false)/SUM('中獎結果表'!$E$7:$E$61)*
$B14*
(0.9+rand()*0.2)))</f>
        <v>9</v>
      </c>
      <c r="AC14" s="51">
        <f>INT(
(vlookup(AC$6,'中獎結果表'!$A$7:$E$61,5,false)/SUM('中獎結果表'!$E$7:$E$61)*
$B14*
(0.9+rand()*0.2)))</f>
        <v>21</v>
      </c>
      <c r="AD14" s="51">
        <f>INT(
(vlookup(AD$6,'中獎結果表'!$A$7:$E$61,5,false)/SUM('中獎結果表'!$E$7:$E$61)*
$B14*
(0.9+rand()*0.2)))</f>
        <v>13</v>
      </c>
      <c r="AE14" s="51">
        <f>INT(
(vlookup(AE$6,'中獎結果表'!$A$7:$E$61,5,false)/SUM('中獎結果表'!$E$7:$E$61)*
$B14*
(0.9+rand()*0.2)))</f>
        <v>15</v>
      </c>
      <c r="AF14" s="51">
        <f>INT(
(vlookup(AF$6,'中獎結果表'!$A$7:$E$61,5,false)/SUM('中獎結果表'!$E$7:$E$61)*
$B14*
(0.9+rand()*0.2)))</f>
        <v>36</v>
      </c>
      <c r="AG14" s="51">
        <f>INT(
(vlookup(AG$6,'中獎結果表'!$A$7:$E$61,5,false)/SUM('中獎結果表'!$E$7:$E$61)*
$B14*
(0.9+rand()*0.2)))</f>
        <v>9</v>
      </c>
      <c r="AH14" s="51">
        <f>INT(
(vlookup(AH$6,'中獎結果表'!$A$7:$E$61,5,false)/SUM('中獎結果表'!$E$7:$E$61)*
$B14*
(0.9+rand()*0.2)))</f>
        <v>13</v>
      </c>
      <c r="AI14" s="51">
        <f>INT(
(vlookup(AI$6,'中獎結果表'!$A$7:$E$61,5,false)/SUM('中獎結果表'!$E$7:$E$61)*
$B14*
(0.9+rand()*0.2)))</f>
        <v>21</v>
      </c>
      <c r="AJ14" s="51">
        <f>INT(
(vlookup(AJ$6,'中獎結果表'!$A$7:$E$61,5,false)/SUM('中獎結果表'!$E$7:$E$61)*
$B14*
(0.9+rand()*0.2)))</f>
        <v>50</v>
      </c>
      <c r="AK14" s="51">
        <f>INT(
(vlookup(AK$6,'中獎結果表'!$A$7:$E$61,5,false)/SUM('中獎結果表'!$E$7:$E$61)*
$B14*
(0.9+rand()*0.2)))</f>
        <v>14</v>
      </c>
      <c r="AL14" s="51">
        <f>INT(
(vlookup(AL$6,'中獎結果表'!$A$7:$E$61,5,false)/SUM('中獎結果表'!$E$7:$E$61)*
$B14*
(0.9+rand()*0.2)))</f>
        <v>32</v>
      </c>
      <c r="AM14" s="51">
        <f>INT(
(vlookup(AM$6,'中獎結果表'!$A$7:$E$61,5,false)/SUM('中獎結果表'!$E$7:$E$61)*
$B14*
(0.9+rand()*0.2)))</f>
        <v>73</v>
      </c>
      <c r="AN14" s="51">
        <f>INT(
(vlookup(AN$6,'中獎結果表'!$A$7:$E$61,5,false)/SUM('中獎結果表'!$E$7:$E$61)*
$B14*
(0.9+rand()*0.2)))</f>
        <v>158</v>
      </c>
      <c r="AO14" s="51">
        <f>INT(
(vlookup(AO$6,'中獎結果表'!$A$7:$E$61,5,false)/SUM('中獎結果表'!$E$7:$E$61)*
$B14*
(0.9+rand()*0.2)))</f>
        <v>160</v>
      </c>
      <c r="AP14" s="51">
        <f>INT(
(vlookup(AP$6,'中獎結果表'!$A$7:$E$61,5,false)/SUM('中獎結果表'!$E$7:$E$61)*
$B14*
(0.9+rand()*0.2)))</f>
        <v>188</v>
      </c>
      <c r="AQ14" s="51">
        <f>INT(
(vlookup(AQ$6,'中獎結果表'!$A$7:$E$61,5,false)/SUM('中獎結果表'!$E$7:$E$61)*
$B14*
(0.9+rand()*0.2)))</f>
        <v>268</v>
      </c>
      <c r="AR14" s="51">
        <f>INT(
(vlookup(AR$6,'中獎結果表'!$A$7:$E$61,5,false)/SUM('中獎結果表'!$E$7:$E$61)*
$B14*
(0.9+rand()*0.2)))</f>
        <v>257</v>
      </c>
      <c r="AS14" s="51">
        <f>INT(
(vlookup(AS$6,'中獎結果表'!$A$7:$E$61,5,false)/SUM('中獎結果表'!$E$7:$E$61)*
$B14*
(0.9+rand()*0.2)))</f>
        <v>287</v>
      </c>
      <c r="AT14" s="51">
        <f>INT(
(vlookup(AT$6,'中獎結果表'!$A$7:$E$61,5,false)/SUM('中獎結果表'!$E$7:$E$61)*
$B14*
(0.9+rand()*0.2)))</f>
        <v>543</v>
      </c>
      <c r="AU14" s="51">
        <f>INT(
(vlookup(AU$6,'中獎結果表'!$A$7:$E$61,5,false)/SUM('中獎結果表'!$E$7:$E$61)*
$B14*
(0.9+rand()*0.2)))</f>
        <v>626</v>
      </c>
      <c r="AV14" s="51">
        <f>INT(
(vlookup(AV$6,'中獎結果表'!$A$7:$E$61,5,false)/SUM('中獎結果表'!$E$7:$E$61)*
$B14*
(0.9+rand()*0.2)))</f>
        <v>948</v>
      </c>
      <c r="AW14" s="51">
        <f>INT(
(vlookup(AW$6,'中獎結果表'!$A$7:$E$61,5,false)/SUM('中獎結果表'!$E$7:$E$61)*
$B14*
(0.9+rand()*0.2)))</f>
        <v>306</v>
      </c>
      <c r="AX14" s="51">
        <f>INT(
(vlookup(AX$6,'中獎結果表'!$A$7:$E$61,5,false)/SUM('中獎結果表'!$E$7:$E$61)*
$B14*
(0.9+rand()*0.2)))</f>
        <v>753</v>
      </c>
      <c r="AY14" s="51">
        <f>INT(
(vlookup(AY$6,'中獎結果表'!$A$7:$E$61,5,false)/SUM('中獎結果表'!$E$7:$E$61)*
$B14*
(0.9+rand()*0.2)))</f>
        <v>977</v>
      </c>
      <c r="AZ14" s="51">
        <f>INT(
(vlookup(AZ$6,'中獎結果表'!$A$7:$E$61,5,false)/SUM('中獎結果表'!$E$7:$E$61)*
$B14*
(0.9+rand()*0.2)))</f>
        <v>2055</v>
      </c>
      <c r="BA14" s="51">
        <f>INT(
(vlookup(BA$6,'中獎結果表'!$A$7:$E$61,5,false)/SUM('中獎結果表'!$E$7:$E$61)*
$B14*
(0.9+rand()*0.2)))</f>
        <v>1590</v>
      </c>
      <c r="BB14" s="51">
        <f>INT(
(vlookup(BB$6,'中獎結果表'!$A$7:$E$61,5,false)/SUM('中獎結果表'!$E$7:$E$61)*
$B14*
(0.9+rand()*0.2)))</f>
        <v>1219</v>
      </c>
      <c r="BC14" s="51">
        <f>INT(
(vlookup(BC$6,'中獎結果表'!$A$7:$E$61,5,false)/SUM('中獎結果表'!$E$7:$E$61)*
$B14*
(0.9+rand()*0.2)))</f>
        <v>3170</v>
      </c>
      <c r="BD14" s="51">
        <f>INT(
(vlookup(BD$6,'中獎結果表'!$A$7:$E$61,5,false)/SUM('中獎結果表'!$E$7:$E$61)*
$B14*
(0.9+rand()*0.2)))</f>
        <v>3006</v>
      </c>
      <c r="BE14" s="51">
        <f>INT(
(vlookup(BE$6,'中獎結果表'!$A$7:$E$61,5,false)/SUM('中獎結果表'!$E$7:$E$61)*
$B14*
(0.9+rand()*0.2)))</f>
        <v>7722</v>
      </c>
      <c r="BF14" s="51">
        <f>INT(
(vlookup(BF$6,'中獎結果表'!$A$7:$E$61,5,false)/SUM('中獎結果表'!$E$7:$E$61)*
$B14*
(0.9+rand()*0.2)))</f>
        <v>4532</v>
      </c>
      <c r="BG14" s="51">
        <f>INT(
(vlookup(BG$6,'中獎結果表'!$A$7:$E$61,5,false)/SUM('中獎結果表'!$E$7:$E$61)*
$B14*
(0.9+rand()*0.2)))</f>
        <v>7711</v>
      </c>
      <c r="BH14" s="51">
        <f>INT(
(vlookup(BH$6,'中獎結果表'!$A$7:$E$61,5,false)/SUM('中獎結果表'!$E$7:$E$61)*
$B14*
(0.9+rand()*0.2)))</f>
        <v>13951</v>
      </c>
      <c r="BI14" s="51">
        <f>INT(
(vlookup(BI$6,'中獎結果表'!$A$7:$E$61,5,false)/SUM('中獎結果表'!$E$7:$E$61)*
$B14*
(0.9+rand()*0.2)))</f>
        <v>53275</v>
      </c>
      <c r="BJ14" s="51">
        <f>INT(
(vlookup(BJ$6,'中獎結果表'!$A$7:$E$61,5,false)/SUM('中獎結果表'!$E$7:$E$61)*
$B14*
(0.9+rand()*0.2)))</f>
        <v>72281</v>
      </c>
      <c r="BK14" s="51">
        <f>INT(
(vlookup(BK$6,'中獎結果表'!$A$7:$E$61,5,false)/SUM('中獎結果表'!$E$7:$E$61)*
$B14*
(0.9+rand()*0.2)))</f>
        <v>127189</v>
      </c>
    </row>
    <row r="15">
      <c r="A15" s="34">
        <v>7.0</v>
      </c>
      <c r="B15" s="51">
        <f t="shared" si="6"/>
        <v>1000000</v>
      </c>
      <c r="C15" s="51">
        <f t="shared" si="2"/>
        <v>957560</v>
      </c>
      <c r="D15" s="52">
        <f t="shared" si="3"/>
        <v>0.95756</v>
      </c>
      <c r="E15" s="53"/>
      <c r="F15" s="53"/>
      <c r="G15" s="53">
        <f t="shared" si="4"/>
        <v>312374</v>
      </c>
      <c r="H15" s="54">
        <f t="shared" si="5"/>
        <v>0.312374</v>
      </c>
      <c r="I15" s="51">
        <f>INT(
(vlookup(I$6,'中獎結果表'!$A$7:$E$61,5,false)/SUM('中獎結果表'!$E$7:$E$61)*
$B15*
(0.9+rand()*0.2)))</f>
        <v>499699</v>
      </c>
      <c r="J15" s="51">
        <f>INT(
(vlookup(J$6,'中獎結果表'!$A$7:$E$61,5,false)/SUM('中獎結果表'!$E$7:$E$61)*
$B15*
(0.9+rand()*0.2)))</f>
        <v>126383</v>
      </c>
      <c r="K15" s="51">
        <f>INT(
(vlookup(K$6,'中獎結果表'!$A$7:$E$61,5,false)/SUM('中獎結果表'!$E$7:$E$61)*
$B15*
(0.9+rand()*0.2)))</f>
        <v>58239</v>
      </c>
      <c r="L15" s="51">
        <f>INT(
(vlookup(L$6,'中獎結果表'!$A$7:$E$61,5,false)/SUM('中獎結果表'!$E$7:$E$61)*
$B15*
(0.9+rand()*0.2)))</f>
        <v>25467</v>
      </c>
      <c r="M15" s="51">
        <f>INT(
(vlookup(M$6,'中獎結果表'!$A$7:$E$61,5,false)/SUM('中獎結果表'!$E$7:$E$61)*
$B15*
(0.9+rand()*0.2)))</f>
        <v>0</v>
      </c>
      <c r="N15" s="51">
        <f>INT(
(vlookup(N$6,'中獎結果表'!$A$7:$E$61,5,false)/SUM('中獎結果表'!$E$7:$E$61)*
$B15*
(0.9+rand()*0.2)))</f>
        <v>1</v>
      </c>
      <c r="O15" s="51">
        <f>INT(
(vlookup(O$6,'中獎結果表'!$A$7:$E$61,5,false)/SUM('中獎結果表'!$E$7:$E$61)*
$B15*
(0.9+rand()*0.2)))</f>
        <v>1</v>
      </c>
      <c r="P15" s="51">
        <f>INT(
(vlookup(P$6,'中獎結果表'!$A$7:$E$61,5,false)/SUM('中獎結果表'!$E$7:$E$61)*
$B15*
(0.9+rand()*0.2)))</f>
        <v>1</v>
      </c>
      <c r="Q15" s="51">
        <f>INT(
(vlookup(Q$6,'中獎結果表'!$A$7:$E$61,5,false)/SUM('中獎結果表'!$E$7:$E$61)*
$B15*
(0.9+rand()*0.2)))</f>
        <v>1</v>
      </c>
      <c r="R15" s="51">
        <f>INT(
(vlookup(R$6,'中獎結果表'!$A$7:$E$61,5,false)/SUM('中獎結果表'!$E$7:$E$61)*
$B15*
(0.9+rand()*0.2)))</f>
        <v>2</v>
      </c>
      <c r="S15" s="51">
        <f>INT(
(vlookup(S$6,'中獎結果表'!$A$7:$E$61,5,false)/SUM('中獎結果表'!$E$7:$E$61)*
$B15*
(0.9+rand()*0.2)))</f>
        <v>1</v>
      </c>
      <c r="T15" s="51">
        <f>INT(
(vlookup(T$6,'中獎結果表'!$A$7:$E$61,5,false)/SUM('中獎結果表'!$E$7:$E$61)*
$B15*
(0.9+rand()*0.2)))</f>
        <v>4</v>
      </c>
      <c r="U15" s="51">
        <f>INT(
(vlookup(U$6,'中獎結果表'!$A$7:$E$61,5,false)/SUM('中獎結果表'!$E$7:$E$61)*
$B15*
(0.9+rand()*0.2)))</f>
        <v>0</v>
      </c>
      <c r="V15" s="51">
        <f>INT(
(vlookup(V$6,'中獎結果表'!$A$7:$E$61,5,false)/SUM('中獎結果表'!$E$7:$E$61)*
$B15*
(0.9+rand()*0.2)))</f>
        <v>1</v>
      </c>
      <c r="W15" s="51">
        <f>INT(
(vlookup(W$6,'中獎結果表'!$A$7:$E$61,5,false)/SUM('中獎結果表'!$E$7:$E$61)*
$B15*
(0.9+rand()*0.2)))</f>
        <v>2</v>
      </c>
      <c r="X15" s="51">
        <f>INT(
(vlookup(X$6,'中獎結果表'!$A$7:$E$61,5,false)/SUM('中獎結果表'!$E$7:$E$61)*
$B15*
(0.9+rand()*0.2)))</f>
        <v>5</v>
      </c>
      <c r="Y15" s="51">
        <f>INT(
(vlookup(Y$6,'中獎結果表'!$A$7:$E$61,5,false)/SUM('中獎結果表'!$E$7:$E$61)*
$B15*
(0.9+rand()*0.2)))</f>
        <v>3</v>
      </c>
      <c r="Z15" s="51">
        <f>INT(
(vlookup(Z$6,'中獎結果表'!$A$7:$E$61,5,false)/SUM('中獎結果表'!$E$7:$E$61)*
$B15*
(0.9+rand()*0.2)))</f>
        <v>4</v>
      </c>
      <c r="AA15" s="51">
        <f>INT(
(vlookup(AA$6,'中獎結果表'!$A$7:$E$61,5,false)/SUM('中獎結果表'!$E$7:$E$61)*
$B15*
(0.9+rand()*0.2)))</f>
        <v>9</v>
      </c>
      <c r="AB15" s="51">
        <f>INT(
(vlookup(AB$6,'中獎結果表'!$A$7:$E$61,5,false)/SUM('中獎結果表'!$E$7:$E$61)*
$B15*
(0.9+rand()*0.2)))</f>
        <v>9</v>
      </c>
      <c r="AC15" s="51">
        <f>INT(
(vlookup(AC$6,'中獎結果表'!$A$7:$E$61,5,false)/SUM('中獎結果表'!$E$7:$E$61)*
$B15*
(0.9+rand()*0.2)))</f>
        <v>19</v>
      </c>
      <c r="AD15" s="51">
        <f>INT(
(vlookup(AD$6,'中獎結果表'!$A$7:$E$61,5,false)/SUM('中獎結果表'!$E$7:$E$61)*
$B15*
(0.9+rand()*0.2)))</f>
        <v>14</v>
      </c>
      <c r="AE15" s="51">
        <f>INT(
(vlookup(AE$6,'中獎結果表'!$A$7:$E$61,5,false)/SUM('中獎結果表'!$E$7:$E$61)*
$B15*
(0.9+rand()*0.2)))</f>
        <v>15</v>
      </c>
      <c r="AF15" s="51">
        <f>INT(
(vlookup(AF$6,'中獎結果表'!$A$7:$E$61,5,false)/SUM('中獎結果表'!$E$7:$E$61)*
$B15*
(0.9+rand()*0.2)))</f>
        <v>41</v>
      </c>
      <c r="AG15" s="51">
        <f>INT(
(vlookup(AG$6,'中獎結果表'!$A$7:$E$61,5,false)/SUM('中獎結果表'!$E$7:$E$61)*
$B15*
(0.9+rand()*0.2)))</f>
        <v>9</v>
      </c>
      <c r="AH15" s="51">
        <f>INT(
(vlookup(AH$6,'中獎結果表'!$A$7:$E$61,5,false)/SUM('中獎結果表'!$E$7:$E$61)*
$B15*
(0.9+rand()*0.2)))</f>
        <v>13</v>
      </c>
      <c r="AI15" s="51">
        <f>INT(
(vlookup(AI$6,'中獎結果表'!$A$7:$E$61,5,false)/SUM('中獎結果表'!$E$7:$E$61)*
$B15*
(0.9+rand()*0.2)))</f>
        <v>21</v>
      </c>
      <c r="AJ15" s="51">
        <f>INT(
(vlookup(AJ$6,'中獎結果表'!$A$7:$E$61,5,false)/SUM('中獎結果表'!$E$7:$E$61)*
$B15*
(0.9+rand()*0.2)))</f>
        <v>47</v>
      </c>
      <c r="AK15" s="51">
        <f>INT(
(vlookup(AK$6,'中獎結果表'!$A$7:$E$61,5,false)/SUM('中獎結果表'!$E$7:$E$61)*
$B15*
(0.9+rand()*0.2)))</f>
        <v>15</v>
      </c>
      <c r="AL15" s="51">
        <f>INT(
(vlookup(AL$6,'中獎結果表'!$A$7:$E$61,5,false)/SUM('中獎結果表'!$E$7:$E$61)*
$B15*
(0.9+rand()*0.2)))</f>
        <v>27</v>
      </c>
      <c r="AM15" s="51">
        <f>INT(
(vlookup(AM$6,'中獎結果表'!$A$7:$E$61,5,false)/SUM('中獎結果表'!$E$7:$E$61)*
$B15*
(0.9+rand()*0.2)))</f>
        <v>75</v>
      </c>
      <c r="AN15" s="51">
        <f>INT(
(vlookup(AN$6,'中獎結果表'!$A$7:$E$61,5,false)/SUM('中獎結果表'!$E$7:$E$61)*
$B15*
(0.9+rand()*0.2)))</f>
        <v>161</v>
      </c>
      <c r="AO15" s="51">
        <f>INT(
(vlookup(AO$6,'中獎結果表'!$A$7:$E$61,5,false)/SUM('中獎結果表'!$E$7:$E$61)*
$B15*
(0.9+rand()*0.2)))</f>
        <v>137</v>
      </c>
      <c r="AP15" s="51">
        <f>INT(
(vlookup(AP$6,'中獎結果表'!$A$7:$E$61,5,false)/SUM('中獎結果表'!$E$7:$E$61)*
$B15*
(0.9+rand()*0.2)))</f>
        <v>198</v>
      </c>
      <c r="AQ15" s="51">
        <f>INT(
(vlookup(AQ$6,'中獎結果表'!$A$7:$E$61,5,false)/SUM('中獎結果表'!$E$7:$E$61)*
$B15*
(0.9+rand()*0.2)))</f>
        <v>246</v>
      </c>
      <c r="AR15" s="51">
        <f>INT(
(vlookup(AR$6,'中獎結果表'!$A$7:$E$61,5,false)/SUM('中獎結果表'!$E$7:$E$61)*
$B15*
(0.9+rand()*0.2)))</f>
        <v>228</v>
      </c>
      <c r="AS15" s="51">
        <f>INT(
(vlookup(AS$6,'中獎結果表'!$A$7:$E$61,5,false)/SUM('中獎結果表'!$E$7:$E$61)*
$B15*
(0.9+rand()*0.2)))</f>
        <v>303</v>
      </c>
      <c r="AT15" s="51">
        <f>INT(
(vlookup(AT$6,'中獎結果表'!$A$7:$E$61,5,false)/SUM('中獎結果表'!$E$7:$E$61)*
$B15*
(0.9+rand()*0.2)))</f>
        <v>519</v>
      </c>
      <c r="AU15" s="51">
        <f>INT(
(vlookup(AU$6,'中獎結果表'!$A$7:$E$61,5,false)/SUM('中獎結果表'!$E$7:$E$61)*
$B15*
(0.9+rand()*0.2)))</f>
        <v>700</v>
      </c>
      <c r="AV15" s="51">
        <f>INT(
(vlookup(AV$6,'中獎結果表'!$A$7:$E$61,5,false)/SUM('中獎結果表'!$E$7:$E$61)*
$B15*
(0.9+rand()*0.2)))</f>
        <v>928</v>
      </c>
      <c r="AW15" s="51">
        <f>INT(
(vlookup(AW$6,'中獎結果表'!$A$7:$E$61,5,false)/SUM('中獎結果表'!$E$7:$E$61)*
$B15*
(0.9+rand()*0.2)))</f>
        <v>316</v>
      </c>
      <c r="AX15" s="51">
        <f>INT(
(vlookup(AX$6,'中獎結果表'!$A$7:$E$61,5,false)/SUM('中獎結果表'!$E$7:$E$61)*
$B15*
(0.9+rand()*0.2)))</f>
        <v>861</v>
      </c>
      <c r="AY15" s="51">
        <f>INT(
(vlookup(AY$6,'中獎結果表'!$A$7:$E$61,5,false)/SUM('中獎結果表'!$E$7:$E$61)*
$B15*
(0.9+rand()*0.2)))</f>
        <v>937</v>
      </c>
      <c r="AZ15" s="51">
        <f>INT(
(vlookup(AZ$6,'中獎結果表'!$A$7:$E$61,5,false)/SUM('中獎結果表'!$E$7:$E$61)*
$B15*
(0.9+rand()*0.2)))</f>
        <v>2403</v>
      </c>
      <c r="BA15" s="51">
        <f>INT(
(vlookup(BA$6,'中獎結果表'!$A$7:$E$61,5,false)/SUM('中獎結果表'!$E$7:$E$61)*
$B15*
(0.9+rand()*0.2)))</f>
        <v>1445</v>
      </c>
      <c r="BB15" s="51">
        <f>INT(
(vlookup(BB$6,'中獎結果表'!$A$7:$E$61,5,false)/SUM('中獎結果表'!$E$7:$E$61)*
$B15*
(0.9+rand()*0.2)))</f>
        <v>1212</v>
      </c>
      <c r="BC15" s="51">
        <f>INT(
(vlookup(BC$6,'中獎結果表'!$A$7:$E$61,5,false)/SUM('中獎結果表'!$E$7:$E$61)*
$B15*
(0.9+rand()*0.2)))</f>
        <v>2827</v>
      </c>
      <c r="BD15" s="51">
        <f>INT(
(vlookup(BD$6,'中獎結果表'!$A$7:$E$61,5,false)/SUM('中獎結果表'!$E$7:$E$61)*
$B15*
(0.9+rand()*0.2)))</f>
        <v>3221</v>
      </c>
      <c r="BE15" s="51">
        <f>INT(
(vlookup(BE$6,'中獎結果表'!$A$7:$E$61,5,false)/SUM('中獎結果表'!$E$7:$E$61)*
$B15*
(0.9+rand()*0.2)))</f>
        <v>8800</v>
      </c>
      <c r="BF15" s="51">
        <f>INT(
(vlookup(BF$6,'中獎結果表'!$A$7:$E$61,5,false)/SUM('中獎結果表'!$E$7:$E$61)*
$B15*
(0.9+rand()*0.2)))</f>
        <v>4478</v>
      </c>
      <c r="BG15" s="51">
        <f>INT(
(vlookup(BG$6,'中獎結果表'!$A$7:$E$61,5,false)/SUM('中獎結果表'!$E$7:$E$61)*
$B15*
(0.9+rand()*0.2)))</f>
        <v>7858</v>
      </c>
      <c r="BH15" s="51">
        <f>INT(
(vlookup(BH$6,'中獎結果表'!$A$7:$E$61,5,false)/SUM('中獎結果表'!$E$7:$E$61)*
$B15*
(0.9+rand()*0.2)))</f>
        <v>13541</v>
      </c>
      <c r="BI15" s="51">
        <f>INT(
(vlookup(BI$6,'中獎結果表'!$A$7:$E$61,5,false)/SUM('中獎結果表'!$E$7:$E$61)*
$B15*
(0.9+rand()*0.2)))</f>
        <v>54028</v>
      </c>
      <c r="BJ15" s="51">
        <f>INT(
(vlookup(BJ$6,'中獎結果表'!$A$7:$E$61,5,false)/SUM('中獎結果表'!$E$7:$E$61)*
$B15*
(0.9+rand()*0.2)))</f>
        <v>79348</v>
      </c>
      <c r="BK15" s="51">
        <f>INT(
(vlookup(BK$6,'中獎結果表'!$A$7:$E$61,5,false)/SUM('中獎結果表'!$E$7:$E$61)*
$B15*
(0.9+rand()*0.2)))</f>
        <v>127339</v>
      </c>
    </row>
    <row r="16">
      <c r="A16" s="34">
        <v>8.0</v>
      </c>
      <c r="B16" s="51">
        <f t="shared" si="6"/>
        <v>1000000</v>
      </c>
      <c r="C16" s="51">
        <f t="shared" si="2"/>
        <v>951122</v>
      </c>
      <c r="D16" s="52">
        <f t="shared" si="3"/>
        <v>0.951122</v>
      </c>
      <c r="E16" s="53"/>
      <c r="F16" s="53"/>
      <c r="G16" s="53">
        <f t="shared" si="4"/>
        <v>317235</v>
      </c>
      <c r="H16" s="54">
        <f t="shared" si="5"/>
        <v>0.317235</v>
      </c>
      <c r="I16" s="51">
        <f>INT(
(vlookup(I$6,'中獎結果表'!$A$7:$E$61,5,false)/SUM('中獎結果表'!$E$7:$E$61)*
$B16*
(0.9+rand()*0.2)))</f>
        <v>487381</v>
      </c>
      <c r="J16" s="51">
        <f>INT(
(vlookup(J$6,'中獎結果表'!$A$7:$E$61,5,false)/SUM('中獎結果表'!$E$7:$E$61)*
$B16*
(0.9+rand()*0.2)))</f>
        <v>134198</v>
      </c>
      <c r="K16" s="51">
        <f>INT(
(vlookup(K$6,'中獎結果表'!$A$7:$E$61,5,false)/SUM('中獎結果表'!$E$7:$E$61)*
$B16*
(0.9+rand()*0.2)))</f>
        <v>57812</v>
      </c>
      <c r="L16" s="51">
        <f>INT(
(vlookup(L$6,'中獎結果表'!$A$7:$E$61,5,false)/SUM('中獎結果表'!$E$7:$E$61)*
$B16*
(0.9+rand()*0.2)))</f>
        <v>25100</v>
      </c>
      <c r="M16" s="51">
        <f>INT(
(vlookup(M$6,'中獎結果表'!$A$7:$E$61,5,false)/SUM('中獎結果表'!$E$7:$E$61)*
$B16*
(0.9+rand()*0.2)))</f>
        <v>0</v>
      </c>
      <c r="N16" s="51">
        <f>INT(
(vlookup(N$6,'中獎結果表'!$A$7:$E$61,5,false)/SUM('中獎結果表'!$E$7:$E$61)*
$B16*
(0.9+rand()*0.2)))</f>
        <v>1</v>
      </c>
      <c r="O16" s="51">
        <f>INT(
(vlookup(O$6,'中獎結果表'!$A$7:$E$61,5,false)/SUM('中獎結果表'!$E$7:$E$61)*
$B16*
(0.9+rand()*0.2)))</f>
        <v>2</v>
      </c>
      <c r="P16" s="51">
        <f>INT(
(vlookup(P$6,'中獎結果表'!$A$7:$E$61,5,false)/SUM('中獎結果表'!$E$7:$E$61)*
$B16*
(0.9+rand()*0.2)))</f>
        <v>1</v>
      </c>
      <c r="Q16" s="51">
        <f>INT(
(vlookup(Q$6,'中獎結果表'!$A$7:$E$61,5,false)/SUM('中獎結果表'!$E$7:$E$61)*
$B16*
(0.9+rand()*0.2)))</f>
        <v>2</v>
      </c>
      <c r="R16" s="51">
        <f>INT(
(vlookup(R$6,'中獎結果表'!$A$7:$E$61,5,false)/SUM('中獎結果表'!$E$7:$E$61)*
$B16*
(0.9+rand()*0.2)))</f>
        <v>1</v>
      </c>
      <c r="S16" s="51">
        <f>INT(
(vlookup(S$6,'中獎結果表'!$A$7:$E$61,5,false)/SUM('中獎結果表'!$E$7:$E$61)*
$B16*
(0.9+rand()*0.2)))</f>
        <v>1</v>
      </c>
      <c r="T16" s="51">
        <f>INT(
(vlookup(T$6,'中獎結果表'!$A$7:$E$61,5,false)/SUM('中獎結果表'!$E$7:$E$61)*
$B16*
(0.9+rand()*0.2)))</f>
        <v>4</v>
      </c>
      <c r="U16" s="51">
        <f>INT(
(vlookup(U$6,'中獎結果表'!$A$7:$E$61,5,false)/SUM('中獎結果表'!$E$7:$E$61)*
$B16*
(0.9+rand()*0.2)))</f>
        <v>1</v>
      </c>
      <c r="V16" s="51">
        <f>INT(
(vlookup(V$6,'中獎結果表'!$A$7:$E$61,5,false)/SUM('中獎結果表'!$E$7:$E$61)*
$B16*
(0.9+rand()*0.2)))</f>
        <v>0</v>
      </c>
      <c r="W16" s="51">
        <f>INT(
(vlookup(W$6,'中獎結果表'!$A$7:$E$61,5,false)/SUM('中獎結果表'!$E$7:$E$61)*
$B16*
(0.9+rand()*0.2)))</f>
        <v>1</v>
      </c>
      <c r="X16" s="51">
        <f>INT(
(vlookup(X$6,'中獎結果表'!$A$7:$E$61,5,false)/SUM('中獎結果表'!$E$7:$E$61)*
$B16*
(0.9+rand()*0.2)))</f>
        <v>4</v>
      </c>
      <c r="Y16" s="51">
        <f>INT(
(vlookup(Y$6,'中獎結果表'!$A$7:$E$61,5,false)/SUM('中獎結果表'!$E$7:$E$61)*
$B16*
(0.9+rand()*0.2)))</f>
        <v>3</v>
      </c>
      <c r="Z16" s="51">
        <f>INT(
(vlookup(Z$6,'中獎結果表'!$A$7:$E$61,5,false)/SUM('中獎結果表'!$E$7:$E$61)*
$B16*
(0.9+rand()*0.2)))</f>
        <v>4</v>
      </c>
      <c r="AA16" s="51">
        <f>INT(
(vlookup(AA$6,'中獎結果表'!$A$7:$E$61,5,false)/SUM('中獎結果表'!$E$7:$E$61)*
$B16*
(0.9+rand()*0.2)))</f>
        <v>9</v>
      </c>
      <c r="AB16" s="51">
        <f>INT(
(vlookup(AB$6,'中獎結果表'!$A$7:$E$61,5,false)/SUM('中獎結果表'!$E$7:$E$61)*
$B16*
(0.9+rand()*0.2)))</f>
        <v>10</v>
      </c>
      <c r="AC16" s="51">
        <f>INT(
(vlookup(AC$6,'中獎結果表'!$A$7:$E$61,5,false)/SUM('中獎結果表'!$E$7:$E$61)*
$B16*
(0.9+rand()*0.2)))</f>
        <v>19</v>
      </c>
      <c r="AD16" s="51">
        <f>INT(
(vlookup(AD$6,'中獎結果表'!$A$7:$E$61,5,false)/SUM('中獎結果表'!$E$7:$E$61)*
$B16*
(0.9+rand()*0.2)))</f>
        <v>13</v>
      </c>
      <c r="AE16" s="51">
        <f>INT(
(vlookup(AE$6,'中獎結果表'!$A$7:$E$61,5,false)/SUM('中獎結果表'!$E$7:$E$61)*
$B16*
(0.9+rand()*0.2)))</f>
        <v>15</v>
      </c>
      <c r="AF16" s="51">
        <f>INT(
(vlookup(AF$6,'中獎結果表'!$A$7:$E$61,5,false)/SUM('中獎結果表'!$E$7:$E$61)*
$B16*
(0.9+rand()*0.2)))</f>
        <v>38</v>
      </c>
      <c r="AG16" s="51">
        <f>INT(
(vlookup(AG$6,'中獎結果表'!$A$7:$E$61,5,false)/SUM('中獎結果表'!$E$7:$E$61)*
$B16*
(0.9+rand()*0.2)))</f>
        <v>10</v>
      </c>
      <c r="AH16" s="51">
        <f>INT(
(vlookup(AH$6,'中獎結果表'!$A$7:$E$61,5,false)/SUM('中獎結果表'!$E$7:$E$61)*
$B16*
(0.9+rand()*0.2)))</f>
        <v>12</v>
      </c>
      <c r="AI16" s="51">
        <f>INT(
(vlookup(AI$6,'中獎結果表'!$A$7:$E$61,5,false)/SUM('中獎結果表'!$E$7:$E$61)*
$B16*
(0.9+rand()*0.2)))</f>
        <v>21</v>
      </c>
      <c r="AJ16" s="51">
        <f>INT(
(vlookup(AJ$6,'中獎結果表'!$A$7:$E$61,5,false)/SUM('中獎結果表'!$E$7:$E$61)*
$B16*
(0.9+rand()*0.2)))</f>
        <v>49</v>
      </c>
      <c r="AK16" s="51">
        <f>INT(
(vlookup(AK$6,'中獎結果表'!$A$7:$E$61,5,false)/SUM('中獎結果表'!$E$7:$E$61)*
$B16*
(0.9+rand()*0.2)))</f>
        <v>15</v>
      </c>
      <c r="AL16" s="51">
        <f>INT(
(vlookup(AL$6,'中獎結果表'!$A$7:$E$61,5,false)/SUM('中獎結果表'!$E$7:$E$61)*
$B16*
(0.9+rand()*0.2)))</f>
        <v>32</v>
      </c>
      <c r="AM16" s="51">
        <f>INT(
(vlookup(AM$6,'中獎結果表'!$A$7:$E$61,5,false)/SUM('中獎結果表'!$E$7:$E$61)*
$B16*
(0.9+rand()*0.2)))</f>
        <v>77</v>
      </c>
      <c r="AN16" s="51">
        <f>INT(
(vlookup(AN$6,'中獎結果表'!$A$7:$E$61,5,false)/SUM('中獎結果表'!$E$7:$E$61)*
$B16*
(0.9+rand()*0.2)))</f>
        <v>149</v>
      </c>
      <c r="AO16" s="51">
        <f>INT(
(vlookup(AO$6,'中獎結果表'!$A$7:$E$61,5,false)/SUM('中獎結果表'!$E$7:$E$61)*
$B16*
(0.9+rand()*0.2)))</f>
        <v>136</v>
      </c>
      <c r="AP16" s="51">
        <f>INT(
(vlookup(AP$6,'中獎結果表'!$A$7:$E$61,5,false)/SUM('中獎結果表'!$E$7:$E$61)*
$B16*
(0.9+rand()*0.2)))</f>
        <v>196</v>
      </c>
      <c r="AQ16" s="51">
        <f>INT(
(vlookup(AQ$6,'中獎結果表'!$A$7:$E$61,5,false)/SUM('中獎結果表'!$E$7:$E$61)*
$B16*
(0.9+rand()*0.2)))</f>
        <v>271</v>
      </c>
      <c r="AR16" s="51">
        <f>INT(
(vlookup(AR$6,'中獎結果表'!$A$7:$E$61,5,false)/SUM('中獎結果表'!$E$7:$E$61)*
$B16*
(0.9+rand()*0.2)))</f>
        <v>246</v>
      </c>
      <c r="AS16" s="51">
        <f>INT(
(vlookup(AS$6,'中獎結果表'!$A$7:$E$61,5,false)/SUM('中獎結果表'!$E$7:$E$61)*
$B16*
(0.9+rand()*0.2)))</f>
        <v>292</v>
      </c>
      <c r="AT16" s="51">
        <f>INT(
(vlookup(AT$6,'中獎結果表'!$A$7:$E$61,5,false)/SUM('中獎結果表'!$E$7:$E$61)*
$B16*
(0.9+rand()*0.2)))</f>
        <v>526</v>
      </c>
      <c r="AU16" s="51">
        <f>INT(
(vlookup(AU$6,'中獎結果表'!$A$7:$E$61,5,false)/SUM('中獎結果表'!$E$7:$E$61)*
$B16*
(0.9+rand()*0.2)))</f>
        <v>602</v>
      </c>
      <c r="AV16" s="51">
        <f>INT(
(vlookup(AV$6,'中獎結果表'!$A$7:$E$61,5,false)/SUM('中獎結果表'!$E$7:$E$61)*
$B16*
(0.9+rand()*0.2)))</f>
        <v>1021</v>
      </c>
      <c r="AW16" s="51">
        <f>INT(
(vlookup(AW$6,'中獎結果表'!$A$7:$E$61,5,false)/SUM('中獎結果表'!$E$7:$E$61)*
$B16*
(0.9+rand()*0.2)))</f>
        <v>303</v>
      </c>
      <c r="AX16" s="51">
        <f>INT(
(vlookup(AX$6,'中獎結果表'!$A$7:$E$61,5,false)/SUM('中獎結果表'!$E$7:$E$61)*
$B16*
(0.9+rand()*0.2)))</f>
        <v>887</v>
      </c>
      <c r="AY16" s="51">
        <f>INT(
(vlookup(AY$6,'中獎結果表'!$A$7:$E$61,5,false)/SUM('中獎結果表'!$E$7:$E$61)*
$B16*
(0.9+rand()*0.2)))</f>
        <v>1021</v>
      </c>
      <c r="AZ16" s="51">
        <f>INT(
(vlookup(AZ$6,'中獎結果表'!$A$7:$E$61,5,false)/SUM('中獎結果表'!$E$7:$E$61)*
$B16*
(0.9+rand()*0.2)))</f>
        <v>2300</v>
      </c>
      <c r="BA16" s="51">
        <f>INT(
(vlookup(BA$6,'中獎結果表'!$A$7:$E$61,5,false)/SUM('中獎結果表'!$E$7:$E$61)*
$B16*
(0.9+rand()*0.2)))</f>
        <v>1548</v>
      </c>
      <c r="BB16" s="51">
        <f>INT(
(vlookup(BB$6,'中獎結果表'!$A$7:$E$61,5,false)/SUM('中獎結果表'!$E$7:$E$61)*
$B16*
(0.9+rand()*0.2)))</f>
        <v>1214</v>
      </c>
      <c r="BC16" s="51">
        <f>INT(
(vlookup(BC$6,'中獎結果表'!$A$7:$E$61,5,false)/SUM('中獎結果表'!$E$7:$E$61)*
$B16*
(0.9+rand()*0.2)))</f>
        <v>2995</v>
      </c>
      <c r="BD16" s="51">
        <f>INT(
(vlookup(BD$6,'中獎結果表'!$A$7:$E$61,5,false)/SUM('中獎結果表'!$E$7:$E$61)*
$B16*
(0.9+rand()*0.2)))</f>
        <v>2758</v>
      </c>
      <c r="BE16" s="51">
        <f>INT(
(vlookup(BE$6,'中獎結果表'!$A$7:$E$61,5,false)/SUM('中獎結果表'!$E$7:$E$61)*
$B16*
(0.9+rand()*0.2)))</f>
        <v>8228</v>
      </c>
      <c r="BF16" s="51">
        <f>INT(
(vlookup(BF$6,'中獎結果表'!$A$7:$E$61,5,false)/SUM('中獎結果表'!$E$7:$E$61)*
$B16*
(0.9+rand()*0.2)))</f>
        <v>4923</v>
      </c>
      <c r="BG16" s="51">
        <f>INT(
(vlookup(BG$6,'中獎結果表'!$A$7:$E$61,5,false)/SUM('中獎結果表'!$E$7:$E$61)*
$B16*
(0.9+rand()*0.2)))</f>
        <v>6797</v>
      </c>
      <c r="BH16" s="51">
        <f>INT(
(vlookup(BH$6,'中獎結果表'!$A$7:$E$61,5,false)/SUM('中獎結果表'!$E$7:$E$61)*
$B16*
(0.9+rand()*0.2)))</f>
        <v>13495</v>
      </c>
      <c r="BI16" s="51">
        <f>INT(
(vlookup(BI$6,'中獎結果表'!$A$7:$E$61,5,false)/SUM('中獎結果表'!$E$7:$E$61)*
$B16*
(0.9+rand()*0.2)))</f>
        <v>52672</v>
      </c>
      <c r="BJ16" s="51">
        <f>INT(
(vlookup(BJ$6,'中獎結果表'!$A$7:$E$61,5,false)/SUM('中獎結果表'!$E$7:$E$61)*
$B16*
(0.9+rand()*0.2)))</f>
        <v>67430</v>
      </c>
      <c r="BK16" s="51">
        <f>INT(
(vlookup(BK$6,'中獎結果表'!$A$7:$E$61,5,false)/SUM('中獎結果表'!$E$7:$E$61)*
$B16*
(0.9+rand()*0.2)))</f>
        <v>146880</v>
      </c>
    </row>
    <row r="17">
      <c r="A17" s="34">
        <v>9.0</v>
      </c>
      <c r="B17" s="51">
        <f t="shared" si="6"/>
        <v>1000000</v>
      </c>
      <c r="C17" s="51">
        <f t="shared" si="2"/>
        <v>968810</v>
      </c>
      <c r="D17" s="52">
        <f t="shared" si="3"/>
        <v>0.96881</v>
      </c>
      <c r="E17" s="53"/>
      <c r="F17" s="53"/>
      <c r="G17" s="53">
        <f t="shared" si="4"/>
        <v>309112</v>
      </c>
      <c r="H17" s="54">
        <f t="shared" si="5"/>
        <v>0.309112</v>
      </c>
      <c r="I17" s="51">
        <f>INT(
(vlookup(I$6,'中獎結果表'!$A$7:$E$61,5,false)/SUM('中獎結果表'!$E$7:$E$61)*
$B17*
(0.9+rand()*0.2)))</f>
        <v>446819</v>
      </c>
      <c r="J17" s="51">
        <f>INT(
(vlookup(J$6,'中獎結果表'!$A$7:$E$61,5,false)/SUM('中獎結果表'!$E$7:$E$61)*
$B17*
(0.9+rand()*0.2)))</f>
        <v>125017</v>
      </c>
      <c r="K17" s="51">
        <f>INT(
(vlookup(K$6,'中獎結果表'!$A$7:$E$61,5,false)/SUM('中獎結果表'!$E$7:$E$61)*
$B17*
(0.9+rand()*0.2)))</f>
        <v>59273</v>
      </c>
      <c r="L17" s="51">
        <f>INT(
(vlookup(L$6,'中獎結果表'!$A$7:$E$61,5,false)/SUM('中獎結果表'!$E$7:$E$61)*
$B17*
(0.9+rand()*0.2)))</f>
        <v>25947</v>
      </c>
      <c r="M17" s="51">
        <f>INT(
(vlookup(M$6,'中獎結果表'!$A$7:$E$61,5,false)/SUM('中獎結果表'!$E$7:$E$61)*
$B17*
(0.9+rand()*0.2)))</f>
        <v>1</v>
      </c>
      <c r="N17" s="51">
        <f>INT(
(vlookup(N$6,'中獎結果表'!$A$7:$E$61,5,false)/SUM('中獎結果表'!$E$7:$E$61)*
$B17*
(0.9+rand()*0.2)))</f>
        <v>1</v>
      </c>
      <c r="O17" s="51">
        <f>INT(
(vlookup(O$6,'中獎結果表'!$A$7:$E$61,5,false)/SUM('中獎結果表'!$E$7:$E$61)*
$B17*
(0.9+rand()*0.2)))</f>
        <v>2</v>
      </c>
      <c r="P17" s="51">
        <f>INT(
(vlookup(P$6,'中獎結果表'!$A$7:$E$61,5,false)/SUM('中獎結果表'!$E$7:$E$61)*
$B17*
(0.9+rand()*0.2)))</f>
        <v>2</v>
      </c>
      <c r="Q17" s="51">
        <f>INT(
(vlookup(Q$6,'中獎結果表'!$A$7:$E$61,5,false)/SUM('中獎結果表'!$E$7:$E$61)*
$B17*
(0.9+rand()*0.2)))</f>
        <v>2</v>
      </c>
      <c r="R17" s="51">
        <f>INT(
(vlookup(R$6,'中獎結果表'!$A$7:$E$61,5,false)/SUM('中獎結果表'!$E$7:$E$61)*
$B17*
(0.9+rand()*0.2)))</f>
        <v>1</v>
      </c>
      <c r="S17" s="51">
        <f>INT(
(vlookup(S$6,'中獎結果表'!$A$7:$E$61,5,false)/SUM('中獎結果表'!$E$7:$E$61)*
$B17*
(0.9+rand()*0.2)))</f>
        <v>1</v>
      </c>
      <c r="T17" s="51">
        <f>INT(
(vlookup(T$6,'中獎結果表'!$A$7:$E$61,5,false)/SUM('中獎結果表'!$E$7:$E$61)*
$B17*
(0.9+rand()*0.2)))</f>
        <v>4</v>
      </c>
      <c r="U17" s="51">
        <f>INT(
(vlookup(U$6,'中獎結果表'!$A$7:$E$61,5,false)/SUM('中獎結果表'!$E$7:$E$61)*
$B17*
(0.9+rand()*0.2)))</f>
        <v>0</v>
      </c>
      <c r="V17" s="51">
        <f>INT(
(vlookup(V$6,'中獎結果表'!$A$7:$E$61,5,false)/SUM('中獎結果表'!$E$7:$E$61)*
$B17*
(0.9+rand()*0.2)))</f>
        <v>0</v>
      </c>
      <c r="W17" s="51">
        <f>INT(
(vlookup(W$6,'中獎結果表'!$A$7:$E$61,5,false)/SUM('中獎結果表'!$E$7:$E$61)*
$B17*
(0.9+rand()*0.2)))</f>
        <v>2</v>
      </c>
      <c r="X17" s="51">
        <f>INT(
(vlookup(X$6,'中獎結果表'!$A$7:$E$61,5,false)/SUM('中獎結果表'!$E$7:$E$61)*
$B17*
(0.9+rand()*0.2)))</f>
        <v>4</v>
      </c>
      <c r="Y17" s="51">
        <f>INT(
(vlookup(Y$6,'中獎結果表'!$A$7:$E$61,5,false)/SUM('中獎結果表'!$E$7:$E$61)*
$B17*
(0.9+rand()*0.2)))</f>
        <v>3</v>
      </c>
      <c r="Z17" s="51">
        <f>INT(
(vlookup(Z$6,'中獎結果表'!$A$7:$E$61,5,false)/SUM('中獎結果表'!$E$7:$E$61)*
$B17*
(0.9+rand()*0.2)))</f>
        <v>4</v>
      </c>
      <c r="AA17" s="51">
        <f>INT(
(vlookup(AA$6,'中獎結果表'!$A$7:$E$61,5,false)/SUM('中獎結果表'!$E$7:$E$61)*
$B17*
(0.9+rand()*0.2)))</f>
        <v>9</v>
      </c>
      <c r="AB17" s="51">
        <f>INT(
(vlookup(AB$6,'中獎結果表'!$A$7:$E$61,5,false)/SUM('中獎結果表'!$E$7:$E$61)*
$B17*
(0.9+rand()*0.2)))</f>
        <v>10</v>
      </c>
      <c r="AC17" s="51">
        <f>INT(
(vlookup(AC$6,'中獎結果表'!$A$7:$E$61,5,false)/SUM('中獎結果表'!$E$7:$E$61)*
$B17*
(0.9+rand()*0.2)))</f>
        <v>20</v>
      </c>
      <c r="AD17" s="51">
        <f>INT(
(vlookup(AD$6,'中獎結果表'!$A$7:$E$61,5,false)/SUM('中獎結果表'!$E$7:$E$61)*
$B17*
(0.9+rand()*0.2)))</f>
        <v>14</v>
      </c>
      <c r="AE17" s="51">
        <f>INT(
(vlookup(AE$6,'中獎結果表'!$A$7:$E$61,5,false)/SUM('中獎結果表'!$E$7:$E$61)*
$B17*
(0.9+rand()*0.2)))</f>
        <v>16</v>
      </c>
      <c r="AF17" s="51">
        <f>INT(
(vlookup(AF$6,'中獎結果表'!$A$7:$E$61,5,false)/SUM('中獎結果表'!$E$7:$E$61)*
$B17*
(0.9+rand()*0.2)))</f>
        <v>42</v>
      </c>
      <c r="AG17" s="51">
        <f>INT(
(vlookup(AG$6,'中獎結果表'!$A$7:$E$61,5,false)/SUM('中獎結果表'!$E$7:$E$61)*
$B17*
(0.9+rand()*0.2)))</f>
        <v>9</v>
      </c>
      <c r="AH17" s="51">
        <f>INT(
(vlookup(AH$6,'中獎結果表'!$A$7:$E$61,5,false)/SUM('中獎結果表'!$E$7:$E$61)*
$B17*
(0.9+rand()*0.2)))</f>
        <v>14</v>
      </c>
      <c r="AI17" s="51">
        <f>INT(
(vlookup(AI$6,'中獎結果表'!$A$7:$E$61,5,false)/SUM('中獎結果表'!$E$7:$E$61)*
$B17*
(0.9+rand()*0.2)))</f>
        <v>20</v>
      </c>
      <c r="AJ17" s="51">
        <f>INT(
(vlookup(AJ$6,'中獎結果表'!$A$7:$E$61,5,false)/SUM('中獎結果表'!$E$7:$E$61)*
$B17*
(0.9+rand()*0.2)))</f>
        <v>47</v>
      </c>
      <c r="AK17" s="51">
        <f>INT(
(vlookup(AK$6,'中獎結果表'!$A$7:$E$61,5,false)/SUM('中獎結果表'!$E$7:$E$61)*
$B17*
(0.9+rand()*0.2)))</f>
        <v>15</v>
      </c>
      <c r="AL17" s="51">
        <f>INT(
(vlookup(AL$6,'中獎結果表'!$A$7:$E$61,5,false)/SUM('中獎結果表'!$E$7:$E$61)*
$B17*
(0.9+rand()*0.2)))</f>
        <v>27</v>
      </c>
      <c r="AM17" s="51">
        <f>INT(
(vlookup(AM$6,'中獎結果表'!$A$7:$E$61,5,false)/SUM('中獎結果表'!$E$7:$E$61)*
$B17*
(0.9+rand()*0.2)))</f>
        <v>80</v>
      </c>
      <c r="AN17" s="51">
        <f>INT(
(vlookup(AN$6,'中獎結果表'!$A$7:$E$61,5,false)/SUM('中獎結果表'!$E$7:$E$61)*
$B17*
(0.9+rand()*0.2)))</f>
        <v>156</v>
      </c>
      <c r="AO17" s="51">
        <f>INT(
(vlookup(AO$6,'中獎結果表'!$A$7:$E$61,5,false)/SUM('中獎結果表'!$E$7:$E$61)*
$B17*
(0.9+rand()*0.2)))</f>
        <v>162</v>
      </c>
      <c r="AP17" s="51">
        <f>INT(
(vlookup(AP$6,'中獎結果表'!$A$7:$E$61,5,false)/SUM('中獎結果表'!$E$7:$E$61)*
$B17*
(0.9+rand()*0.2)))</f>
        <v>196</v>
      </c>
      <c r="AQ17" s="51">
        <f>INT(
(vlookup(AQ$6,'中獎結果表'!$A$7:$E$61,5,false)/SUM('中獎結果表'!$E$7:$E$61)*
$B17*
(0.9+rand()*0.2)))</f>
        <v>231</v>
      </c>
      <c r="AR17" s="51">
        <f>INT(
(vlookup(AR$6,'中獎結果表'!$A$7:$E$61,5,false)/SUM('中獎結果表'!$E$7:$E$61)*
$B17*
(0.9+rand()*0.2)))</f>
        <v>262</v>
      </c>
      <c r="AS17" s="51">
        <f>INT(
(vlookup(AS$6,'中獎結果表'!$A$7:$E$61,5,false)/SUM('中獎結果表'!$E$7:$E$61)*
$B17*
(0.9+rand()*0.2)))</f>
        <v>283</v>
      </c>
      <c r="AT17" s="51">
        <f>INT(
(vlookup(AT$6,'中獎結果表'!$A$7:$E$61,5,false)/SUM('中獎結果表'!$E$7:$E$61)*
$B17*
(0.9+rand()*0.2)))</f>
        <v>512</v>
      </c>
      <c r="AU17" s="51">
        <f>INT(
(vlookup(AU$6,'中獎結果表'!$A$7:$E$61,5,false)/SUM('中獎結果表'!$E$7:$E$61)*
$B17*
(0.9+rand()*0.2)))</f>
        <v>593</v>
      </c>
      <c r="AV17" s="51">
        <f>INT(
(vlookup(AV$6,'中獎結果表'!$A$7:$E$61,5,false)/SUM('中獎結果表'!$E$7:$E$61)*
$B17*
(0.9+rand()*0.2)))</f>
        <v>1041</v>
      </c>
      <c r="AW17" s="51">
        <f>INT(
(vlookup(AW$6,'中獎結果表'!$A$7:$E$61,5,false)/SUM('中獎結果表'!$E$7:$E$61)*
$B17*
(0.9+rand()*0.2)))</f>
        <v>326</v>
      </c>
      <c r="AX17" s="51">
        <f>INT(
(vlookup(AX$6,'中獎結果表'!$A$7:$E$61,5,false)/SUM('中獎結果表'!$E$7:$E$61)*
$B17*
(0.9+rand()*0.2)))</f>
        <v>802</v>
      </c>
      <c r="AY17" s="51">
        <f>INT(
(vlookup(AY$6,'中獎結果表'!$A$7:$E$61,5,false)/SUM('中獎結果表'!$E$7:$E$61)*
$B17*
(0.9+rand()*0.2)))</f>
        <v>1098</v>
      </c>
      <c r="AZ17" s="51">
        <f>INT(
(vlookup(AZ$6,'中獎結果表'!$A$7:$E$61,5,false)/SUM('中獎結果表'!$E$7:$E$61)*
$B17*
(0.9+rand()*0.2)))</f>
        <v>2327</v>
      </c>
      <c r="BA17" s="51">
        <f>INT(
(vlookup(BA$6,'中獎結果表'!$A$7:$E$61,5,false)/SUM('中獎結果表'!$E$7:$E$61)*
$B17*
(0.9+rand()*0.2)))</f>
        <v>1404</v>
      </c>
      <c r="BB17" s="51">
        <f>INT(
(vlookup(BB$6,'中獎結果表'!$A$7:$E$61,5,false)/SUM('中獎結果表'!$E$7:$E$61)*
$B17*
(0.9+rand()*0.2)))</f>
        <v>1283</v>
      </c>
      <c r="BC17" s="51">
        <f>INT(
(vlookup(BC$6,'中獎結果表'!$A$7:$E$61,5,false)/SUM('中獎結果表'!$E$7:$E$61)*
$B17*
(0.9+rand()*0.2)))</f>
        <v>2956</v>
      </c>
      <c r="BD17" s="51">
        <f>INT(
(vlookup(BD$6,'中獎結果表'!$A$7:$E$61,5,false)/SUM('中獎結果表'!$E$7:$E$61)*
$B17*
(0.9+rand()*0.2)))</f>
        <v>2761</v>
      </c>
      <c r="BE17" s="51">
        <f>INT(
(vlookup(BE$6,'中獎結果表'!$A$7:$E$61,5,false)/SUM('中獎結果表'!$E$7:$E$61)*
$B17*
(0.9+rand()*0.2)))</f>
        <v>8513</v>
      </c>
      <c r="BF17" s="51">
        <f>INT(
(vlookup(BF$6,'中獎結果表'!$A$7:$E$61,5,false)/SUM('中獎結果表'!$E$7:$E$61)*
$B17*
(0.9+rand()*0.2)))</f>
        <v>4747</v>
      </c>
      <c r="BG17" s="51">
        <f>INT(
(vlookup(BG$6,'中獎結果表'!$A$7:$E$61,5,false)/SUM('中獎結果表'!$E$7:$E$61)*
$B17*
(0.9+rand()*0.2)))</f>
        <v>7415</v>
      </c>
      <c r="BH17" s="51">
        <f>INT(
(vlookup(BH$6,'中獎結果表'!$A$7:$E$61,5,false)/SUM('中獎結果表'!$E$7:$E$61)*
$B17*
(0.9+rand()*0.2)))</f>
        <v>13469</v>
      </c>
      <c r="BI17" s="51">
        <f>INT(
(vlookup(BI$6,'中獎結果表'!$A$7:$E$61,5,false)/SUM('中獎結果表'!$E$7:$E$61)*
$B17*
(0.9+rand()*0.2)))</f>
        <v>54278</v>
      </c>
      <c r="BJ17" s="51">
        <f>INT(
(vlookup(BJ$6,'中獎結果表'!$A$7:$E$61,5,false)/SUM('中獎結果表'!$E$7:$E$61)*
$B17*
(0.9+rand()*0.2)))</f>
        <v>70873</v>
      </c>
      <c r="BK17" s="51">
        <f>INT(
(vlookup(BK$6,'中獎結果表'!$A$7:$E$61,5,false)/SUM('中獎結果表'!$E$7:$E$61)*
$B17*
(0.9+rand()*0.2)))</f>
        <v>133074</v>
      </c>
    </row>
    <row r="18">
      <c r="A18" s="34">
        <v>10.0</v>
      </c>
      <c r="B18" s="51">
        <f t="shared" si="6"/>
        <v>1000000</v>
      </c>
      <c r="C18" s="51">
        <f t="shared" si="2"/>
        <v>988266</v>
      </c>
      <c r="D18" s="52">
        <f t="shared" si="3"/>
        <v>0.988266</v>
      </c>
      <c r="E18" s="53"/>
      <c r="F18" s="53"/>
      <c r="G18" s="53">
        <f t="shared" si="4"/>
        <v>327444</v>
      </c>
      <c r="H18" s="54">
        <f t="shared" si="5"/>
        <v>0.327444</v>
      </c>
      <c r="I18" s="51">
        <f>INT(
(vlookup(I$6,'中獎結果表'!$A$7:$E$61,5,false)/SUM('中獎結果表'!$E$7:$E$61)*
$B18*
(0.9+rand()*0.2)))</f>
        <v>435911</v>
      </c>
      <c r="J18" s="51">
        <f>INT(
(vlookup(J$6,'中獎結果表'!$A$7:$E$61,5,false)/SUM('中獎結果表'!$E$7:$E$61)*
$B18*
(0.9+rand()*0.2)))</f>
        <v>146000</v>
      </c>
      <c r="K18" s="51">
        <f>INT(
(vlookup(K$6,'中獎結果表'!$A$7:$E$61,5,false)/SUM('中獎結果表'!$E$7:$E$61)*
$B18*
(0.9+rand()*0.2)))</f>
        <v>62394</v>
      </c>
      <c r="L18" s="51">
        <f>INT(
(vlookup(L$6,'中獎結果表'!$A$7:$E$61,5,false)/SUM('中獎結果表'!$E$7:$E$61)*
$B18*
(0.9+rand()*0.2)))</f>
        <v>29614</v>
      </c>
      <c r="M18" s="51">
        <f>INT(
(vlookup(M$6,'中獎結果表'!$A$7:$E$61,5,false)/SUM('中獎結果表'!$E$7:$E$61)*
$B18*
(0.9+rand()*0.2)))</f>
        <v>0</v>
      </c>
      <c r="N18" s="51">
        <f>INT(
(vlookup(N$6,'中獎結果表'!$A$7:$E$61,5,false)/SUM('中獎結果表'!$E$7:$E$61)*
$B18*
(0.9+rand()*0.2)))</f>
        <v>2</v>
      </c>
      <c r="O18" s="51">
        <f>INT(
(vlookup(O$6,'中獎結果表'!$A$7:$E$61,5,false)/SUM('中獎結果表'!$E$7:$E$61)*
$B18*
(0.9+rand()*0.2)))</f>
        <v>1</v>
      </c>
      <c r="P18" s="51">
        <f>INT(
(vlookup(P$6,'中獎結果表'!$A$7:$E$61,5,false)/SUM('中獎結果表'!$E$7:$E$61)*
$B18*
(0.9+rand()*0.2)))</f>
        <v>1</v>
      </c>
      <c r="Q18" s="51">
        <f>INT(
(vlookup(Q$6,'中獎結果表'!$A$7:$E$61,5,false)/SUM('中獎結果表'!$E$7:$E$61)*
$B18*
(0.9+rand()*0.2)))</f>
        <v>2</v>
      </c>
      <c r="R18" s="51">
        <f>INT(
(vlookup(R$6,'中獎結果表'!$A$7:$E$61,5,false)/SUM('中獎結果表'!$E$7:$E$61)*
$B18*
(0.9+rand()*0.2)))</f>
        <v>1</v>
      </c>
      <c r="S18" s="51">
        <f>INT(
(vlookup(S$6,'中獎結果表'!$A$7:$E$61,5,false)/SUM('中獎結果表'!$E$7:$E$61)*
$B18*
(0.9+rand()*0.2)))</f>
        <v>2</v>
      </c>
      <c r="T18" s="51">
        <f>INT(
(vlookup(T$6,'中獎結果表'!$A$7:$E$61,5,false)/SUM('中獎結果表'!$E$7:$E$61)*
$B18*
(0.9+rand()*0.2)))</f>
        <v>4</v>
      </c>
      <c r="U18" s="51">
        <f>INT(
(vlookup(U$6,'中獎結果表'!$A$7:$E$61,5,false)/SUM('中獎結果表'!$E$7:$E$61)*
$B18*
(0.9+rand()*0.2)))</f>
        <v>1</v>
      </c>
      <c r="V18" s="51">
        <f>INT(
(vlookup(V$6,'中獎結果表'!$A$7:$E$61,5,false)/SUM('中獎結果表'!$E$7:$E$61)*
$B18*
(0.9+rand()*0.2)))</f>
        <v>1</v>
      </c>
      <c r="W18" s="51">
        <f>INT(
(vlookup(W$6,'中獎結果表'!$A$7:$E$61,5,false)/SUM('中獎結果表'!$E$7:$E$61)*
$B18*
(0.9+rand()*0.2)))</f>
        <v>2</v>
      </c>
      <c r="X18" s="51">
        <f>INT(
(vlookup(X$6,'中獎結果表'!$A$7:$E$61,5,false)/SUM('中獎結果表'!$E$7:$E$61)*
$B18*
(0.9+rand()*0.2)))</f>
        <v>4</v>
      </c>
      <c r="Y18" s="51">
        <f>INT(
(vlookup(Y$6,'中獎結果表'!$A$7:$E$61,5,false)/SUM('中獎結果表'!$E$7:$E$61)*
$B18*
(0.9+rand()*0.2)))</f>
        <v>4</v>
      </c>
      <c r="Z18" s="51">
        <f>INT(
(vlookup(Z$6,'中獎結果表'!$A$7:$E$61,5,false)/SUM('中獎結果表'!$E$7:$E$61)*
$B18*
(0.9+rand()*0.2)))</f>
        <v>3</v>
      </c>
      <c r="AA18" s="51">
        <f>INT(
(vlookup(AA$6,'中獎結果表'!$A$7:$E$61,5,false)/SUM('中獎結果表'!$E$7:$E$61)*
$B18*
(0.9+rand()*0.2)))</f>
        <v>9</v>
      </c>
      <c r="AB18" s="51">
        <f>INT(
(vlookup(AB$6,'中獎結果表'!$A$7:$E$61,5,false)/SUM('中獎結果表'!$E$7:$E$61)*
$B18*
(0.9+rand()*0.2)))</f>
        <v>10</v>
      </c>
      <c r="AC18" s="51">
        <f>INT(
(vlookup(AC$6,'中獎結果表'!$A$7:$E$61,5,false)/SUM('中獎結果表'!$E$7:$E$61)*
$B18*
(0.9+rand()*0.2)))</f>
        <v>19</v>
      </c>
      <c r="AD18" s="51">
        <f>INT(
(vlookup(AD$6,'中獎結果表'!$A$7:$E$61,5,false)/SUM('中獎結果表'!$E$7:$E$61)*
$B18*
(0.9+rand()*0.2)))</f>
        <v>14</v>
      </c>
      <c r="AE18" s="51">
        <f>INT(
(vlookup(AE$6,'中獎結果表'!$A$7:$E$61,5,false)/SUM('中獎結果表'!$E$7:$E$61)*
$B18*
(0.9+rand()*0.2)))</f>
        <v>14</v>
      </c>
      <c r="AF18" s="51">
        <f>INT(
(vlookup(AF$6,'中獎結果表'!$A$7:$E$61,5,false)/SUM('中獎結果表'!$E$7:$E$61)*
$B18*
(0.9+rand()*0.2)))</f>
        <v>37</v>
      </c>
      <c r="AG18" s="51">
        <f>INT(
(vlookup(AG$6,'中獎結果表'!$A$7:$E$61,5,false)/SUM('中獎結果表'!$E$7:$E$61)*
$B18*
(0.9+rand()*0.2)))</f>
        <v>10</v>
      </c>
      <c r="AH18" s="51">
        <f>INT(
(vlookup(AH$6,'中獎結果表'!$A$7:$E$61,5,false)/SUM('中獎結果表'!$E$7:$E$61)*
$B18*
(0.9+rand()*0.2)))</f>
        <v>14</v>
      </c>
      <c r="AI18" s="51">
        <f>INT(
(vlookup(AI$6,'中獎結果表'!$A$7:$E$61,5,false)/SUM('中獎結果表'!$E$7:$E$61)*
$B18*
(0.9+rand()*0.2)))</f>
        <v>21</v>
      </c>
      <c r="AJ18" s="51">
        <f>INT(
(vlookup(AJ$6,'中獎結果表'!$A$7:$E$61,5,false)/SUM('中獎結果表'!$E$7:$E$61)*
$B18*
(0.9+rand()*0.2)))</f>
        <v>47</v>
      </c>
      <c r="AK18" s="51">
        <f>INT(
(vlookup(AK$6,'中獎結果表'!$A$7:$E$61,5,false)/SUM('中獎結果表'!$E$7:$E$61)*
$B18*
(0.9+rand()*0.2)))</f>
        <v>16</v>
      </c>
      <c r="AL18" s="51">
        <f>INT(
(vlookup(AL$6,'中獎結果表'!$A$7:$E$61,5,false)/SUM('中獎結果表'!$E$7:$E$61)*
$B18*
(0.9+rand()*0.2)))</f>
        <v>32</v>
      </c>
      <c r="AM18" s="51">
        <f>INT(
(vlookup(AM$6,'中獎結果表'!$A$7:$E$61,5,false)/SUM('中獎結果表'!$E$7:$E$61)*
$B18*
(0.9+rand()*0.2)))</f>
        <v>80</v>
      </c>
      <c r="AN18" s="51">
        <f>INT(
(vlookup(AN$6,'中獎結果表'!$A$7:$E$61,5,false)/SUM('中獎結果表'!$E$7:$E$61)*
$B18*
(0.9+rand()*0.2)))</f>
        <v>162</v>
      </c>
      <c r="AO18" s="51">
        <f>INT(
(vlookup(AO$6,'中獎結果表'!$A$7:$E$61,5,false)/SUM('中獎結果表'!$E$7:$E$61)*
$B18*
(0.9+rand()*0.2)))</f>
        <v>149</v>
      </c>
      <c r="AP18" s="51">
        <f>INT(
(vlookup(AP$6,'中獎結果表'!$A$7:$E$61,5,false)/SUM('中獎結果表'!$E$7:$E$61)*
$B18*
(0.9+rand()*0.2)))</f>
        <v>196</v>
      </c>
      <c r="AQ18" s="51">
        <f>INT(
(vlookup(AQ$6,'中獎結果表'!$A$7:$E$61,5,false)/SUM('中獎結果表'!$E$7:$E$61)*
$B18*
(0.9+rand()*0.2)))</f>
        <v>256</v>
      </c>
      <c r="AR18" s="51">
        <f>INT(
(vlookup(AR$6,'中獎結果表'!$A$7:$E$61,5,false)/SUM('中獎結果表'!$E$7:$E$61)*
$B18*
(0.9+rand()*0.2)))</f>
        <v>237</v>
      </c>
      <c r="AS18" s="51">
        <f>INT(
(vlookup(AS$6,'中獎結果表'!$A$7:$E$61,5,false)/SUM('中獎結果表'!$E$7:$E$61)*
$B18*
(0.9+rand()*0.2)))</f>
        <v>309</v>
      </c>
      <c r="AT18" s="51">
        <f>INT(
(vlookup(AT$6,'中獎結果表'!$A$7:$E$61,5,false)/SUM('中獎結果表'!$E$7:$E$61)*
$B18*
(0.9+rand()*0.2)))</f>
        <v>535</v>
      </c>
      <c r="AU18" s="51">
        <f>INT(
(vlookup(AU$6,'中獎結果表'!$A$7:$E$61,5,false)/SUM('中獎結果表'!$E$7:$E$61)*
$B18*
(0.9+rand()*0.2)))</f>
        <v>611</v>
      </c>
      <c r="AV18" s="51">
        <f>INT(
(vlookup(AV$6,'中獎結果表'!$A$7:$E$61,5,false)/SUM('中獎結果表'!$E$7:$E$61)*
$B18*
(0.9+rand()*0.2)))</f>
        <v>1011</v>
      </c>
      <c r="AW18" s="51">
        <f>INT(
(vlookup(AW$6,'中獎結果表'!$A$7:$E$61,5,false)/SUM('中獎結果表'!$E$7:$E$61)*
$B18*
(0.9+rand()*0.2)))</f>
        <v>314</v>
      </c>
      <c r="AX18" s="51">
        <f>INT(
(vlookup(AX$6,'中獎結果表'!$A$7:$E$61,5,false)/SUM('中獎結果表'!$E$7:$E$61)*
$B18*
(0.9+rand()*0.2)))</f>
        <v>856</v>
      </c>
      <c r="AY18" s="51">
        <f>INT(
(vlookup(AY$6,'中獎結果表'!$A$7:$E$61,5,false)/SUM('中獎結果表'!$E$7:$E$61)*
$B18*
(0.9+rand()*0.2)))</f>
        <v>983</v>
      </c>
      <c r="AZ18" s="51">
        <f>INT(
(vlookup(AZ$6,'中獎結果表'!$A$7:$E$61,5,false)/SUM('中獎結果表'!$E$7:$E$61)*
$B18*
(0.9+rand()*0.2)))</f>
        <v>2313</v>
      </c>
      <c r="BA18" s="51">
        <f>INT(
(vlookup(BA$6,'中獎結果表'!$A$7:$E$61,5,false)/SUM('中獎結果表'!$E$7:$E$61)*
$B18*
(0.9+rand()*0.2)))</f>
        <v>1638</v>
      </c>
      <c r="BB18" s="51">
        <f>INT(
(vlookup(BB$6,'中獎結果表'!$A$7:$E$61,5,false)/SUM('中獎結果表'!$E$7:$E$61)*
$B18*
(0.9+rand()*0.2)))</f>
        <v>1361</v>
      </c>
      <c r="BC18" s="51">
        <f>INT(
(vlookup(BC$6,'中獎結果表'!$A$7:$E$61,5,false)/SUM('中獎結果表'!$E$7:$E$61)*
$B18*
(0.9+rand()*0.2)))</f>
        <v>3107</v>
      </c>
      <c r="BD18" s="51">
        <f>INT(
(vlookup(BD$6,'中獎結果表'!$A$7:$E$61,5,false)/SUM('中獎結果表'!$E$7:$E$61)*
$B18*
(0.9+rand()*0.2)))</f>
        <v>2866</v>
      </c>
      <c r="BE18" s="51">
        <f>INT(
(vlookup(BE$6,'中獎結果表'!$A$7:$E$61,5,false)/SUM('中獎結果表'!$E$7:$E$61)*
$B18*
(0.9+rand()*0.2)))</f>
        <v>7942</v>
      </c>
      <c r="BF18" s="51">
        <f>INT(
(vlookup(BF$6,'中獎結果表'!$A$7:$E$61,5,false)/SUM('中獎結果表'!$E$7:$E$61)*
$B18*
(0.9+rand()*0.2)))</f>
        <v>4783</v>
      </c>
      <c r="BG18" s="51">
        <f>INT(
(vlookup(BG$6,'中獎結果表'!$A$7:$E$61,5,false)/SUM('中獎結果表'!$E$7:$E$61)*
$B18*
(0.9+rand()*0.2)))</f>
        <v>7113</v>
      </c>
      <c r="BH18" s="51">
        <f>INT(
(vlookup(BH$6,'中獎結果表'!$A$7:$E$61,5,false)/SUM('中獎結果表'!$E$7:$E$61)*
$B18*
(0.9+rand()*0.2)))</f>
        <v>14681</v>
      </c>
      <c r="BI18" s="51">
        <f>INT(
(vlookup(BI$6,'中獎結果表'!$A$7:$E$61,5,false)/SUM('中獎結果表'!$E$7:$E$61)*
$B18*
(0.9+rand()*0.2)))</f>
        <v>50955</v>
      </c>
      <c r="BJ18" s="51">
        <f>INT(
(vlookup(BJ$6,'中獎結果表'!$A$7:$E$61,5,false)/SUM('中獎結果表'!$E$7:$E$61)*
$B18*
(0.9+rand()*0.2)))</f>
        <v>79747</v>
      </c>
      <c r="BK18" s="51">
        <f>INT(
(vlookup(BK$6,'中獎結果表'!$A$7:$E$61,5,false)/SUM('中獎結果表'!$E$7:$E$61)*
$B18*
(0.9+rand()*0.2)))</f>
        <v>144968</v>
      </c>
    </row>
    <row r="19">
      <c r="A19" s="34">
        <v>11.0</v>
      </c>
      <c r="B19" s="51">
        <f t="shared" si="6"/>
        <v>1000000</v>
      </c>
      <c r="C19" s="51">
        <f t="shared" si="2"/>
        <v>972958</v>
      </c>
      <c r="D19" s="52">
        <f t="shared" si="3"/>
        <v>0.972958</v>
      </c>
      <c r="E19" s="53"/>
      <c r="F19" s="53"/>
      <c r="G19" s="53">
        <f t="shared" si="4"/>
        <v>310273</v>
      </c>
      <c r="H19" s="54">
        <f t="shared" si="5"/>
        <v>0.310273</v>
      </c>
      <c r="I19" s="51">
        <f>INT(
(vlookup(I$6,'中獎結果表'!$A$7:$E$61,5,false)/SUM('中獎結果表'!$E$7:$E$61)*
$B19*
(0.9+rand()*0.2)))</f>
        <v>423626</v>
      </c>
      <c r="J19" s="51">
        <f>INT(
(vlookup(J$6,'中獎結果表'!$A$7:$E$61,5,false)/SUM('中獎結果表'!$E$7:$E$61)*
$B19*
(0.9+rand()*0.2)))</f>
        <v>132590</v>
      </c>
      <c r="K19" s="51">
        <f>INT(
(vlookup(K$6,'中獎結果表'!$A$7:$E$61,5,false)/SUM('中獎結果表'!$E$7:$E$61)*
$B19*
(0.9+rand()*0.2)))</f>
        <v>57445</v>
      </c>
      <c r="L19" s="51">
        <f>INT(
(vlookup(L$6,'中獎結果表'!$A$7:$E$61,5,false)/SUM('中獎結果表'!$E$7:$E$61)*
$B19*
(0.9+rand()*0.2)))</f>
        <v>25605</v>
      </c>
      <c r="M19" s="51">
        <f>INT(
(vlookup(M$6,'中獎結果表'!$A$7:$E$61,5,false)/SUM('中獎結果表'!$E$7:$E$61)*
$B19*
(0.9+rand()*0.2)))</f>
        <v>1</v>
      </c>
      <c r="N19" s="51">
        <f>INT(
(vlookup(N$6,'中獎結果表'!$A$7:$E$61,5,false)/SUM('中獎結果表'!$E$7:$E$61)*
$B19*
(0.9+rand()*0.2)))</f>
        <v>2</v>
      </c>
      <c r="O19" s="51">
        <f>INT(
(vlookup(O$6,'中獎結果表'!$A$7:$E$61,5,false)/SUM('中獎結果表'!$E$7:$E$61)*
$B19*
(0.9+rand()*0.2)))</f>
        <v>2</v>
      </c>
      <c r="P19" s="51">
        <f>INT(
(vlookup(P$6,'中獎結果表'!$A$7:$E$61,5,false)/SUM('中獎結果表'!$E$7:$E$61)*
$B19*
(0.9+rand()*0.2)))</f>
        <v>2</v>
      </c>
      <c r="Q19" s="51">
        <f>INT(
(vlookup(Q$6,'中獎結果表'!$A$7:$E$61,5,false)/SUM('中獎結果表'!$E$7:$E$61)*
$B19*
(0.9+rand()*0.2)))</f>
        <v>1</v>
      </c>
      <c r="R19" s="51">
        <f>INT(
(vlookup(R$6,'中獎結果表'!$A$7:$E$61,5,false)/SUM('中獎結果表'!$E$7:$E$61)*
$B19*
(0.9+rand()*0.2)))</f>
        <v>2</v>
      </c>
      <c r="S19" s="51">
        <f>INT(
(vlookup(S$6,'中獎結果表'!$A$7:$E$61,5,false)/SUM('中獎結果表'!$E$7:$E$61)*
$B19*
(0.9+rand()*0.2)))</f>
        <v>2</v>
      </c>
      <c r="T19" s="51">
        <f>INT(
(vlookup(T$6,'中獎結果表'!$A$7:$E$61,5,false)/SUM('中獎結果表'!$E$7:$E$61)*
$B19*
(0.9+rand()*0.2)))</f>
        <v>3</v>
      </c>
      <c r="U19" s="51">
        <f>INT(
(vlookup(U$6,'中獎結果表'!$A$7:$E$61,5,false)/SUM('中獎結果表'!$E$7:$E$61)*
$B19*
(0.9+rand()*0.2)))</f>
        <v>1</v>
      </c>
      <c r="V19" s="51">
        <f>INT(
(vlookup(V$6,'中獎結果表'!$A$7:$E$61,5,false)/SUM('中獎結果表'!$E$7:$E$61)*
$B19*
(0.9+rand()*0.2)))</f>
        <v>0</v>
      </c>
      <c r="W19" s="51">
        <f>INT(
(vlookup(W$6,'中獎結果表'!$A$7:$E$61,5,false)/SUM('中獎結果表'!$E$7:$E$61)*
$B19*
(0.9+rand()*0.2)))</f>
        <v>2</v>
      </c>
      <c r="X19" s="51">
        <f>INT(
(vlookup(X$6,'中獎結果表'!$A$7:$E$61,5,false)/SUM('中獎結果表'!$E$7:$E$61)*
$B19*
(0.9+rand()*0.2)))</f>
        <v>4</v>
      </c>
      <c r="Y19" s="51">
        <f>INT(
(vlookup(Y$6,'中獎結果表'!$A$7:$E$61,5,false)/SUM('中獎結果表'!$E$7:$E$61)*
$B19*
(0.9+rand()*0.2)))</f>
        <v>4</v>
      </c>
      <c r="Z19" s="51">
        <f>INT(
(vlookup(Z$6,'中獎結果表'!$A$7:$E$61,5,false)/SUM('中獎結果表'!$E$7:$E$61)*
$B19*
(0.9+rand()*0.2)))</f>
        <v>4</v>
      </c>
      <c r="AA19" s="51">
        <f>INT(
(vlookup(AA$6,'中獎結果表'!$A$7:$E$61,5,false)/SUM('中獎結果表'!$E$7:$E$61)*
$B19*
(0.9+rand()*0.2)))</f>
        <v>9</v>
      </c>
      <c r="AB19" s="51">
        <f>INT(
(vlookup(AB$6,'中獎結果表'!$A$7:$E$61,5,false)/SUM('中獎結果表'!$E$7:$E$61)*
$B19*
(0.9+rand()*0.2)))</f>
        <v>10</v>
      </c>
      <c r="AC19" s="51">
        <f>INT(
(vlookup(AC$6,'中獎結果表'!$A$7:$E$61,5,false)/SUM('中獎結果表'!$E$7:$E$61)*
$B19*
(0.9+rand()*0.2)))</f>
        <v>18</v>
      </c>
      <c r="AD19" s="51">
        <f>INT(
(vlookup(AD$6,'中獎結果表'!$A$7:$E$61,5,false)/SUM('中獎結果表'!$E$7:$E$61)*
$B19*
(0.9+rand()*0.2)))</f>
        <v>15</v>
      </c>
      <c r="AE19" s="51">
        <f>INT(
(vlookup(AE$6,'中獎結果表'!$A$7:$E$61,5,false)/SUM('中獎結果表'!$E$7:$E$61)*
$B19*
(0.9+rand()*0.2)))</f>
        <v>13</v>
      </c>
      <c r="AF19" s="51">
        <f>INT(
(vlookup(AF$6,'中獎結果表'!$A$7:$E$61,5,false)/SUM('中獎結果表'!$E$7:$E$61)*
$B19*
(0.9+rand()*0.2)))</f>
        <v>38</v>
      </c>
      <c r="AG19" s="51">
        <f>INT(
(vlookup(AG$6,'中獎結果表'!$A$7:$E$61,5,false)/SUM('中獎結果表'!$E$7:$E$61)*
$B19*
(0.9+rand()*0.2)))</f>
        <v>9</v>
      </c>
      <c r="AH19" s="51">
        <f>INT(
(vlookup(AH$6,'中獎結果表'!$A$7:$E$61,5,false)/SUM('中獎結果表'!$E$7:$E$61)*
$B19*
(0.9+rand()*0.2)))</f>
        <v>13</v>
      </c>
      <c r="AI19" s="51">
        <f>INT(
(vlookup(AI$6,'中獎結果表'!$A$7:$E$61,5,false)/SUM('中獎結果表'!$E$7:$E$61)*
$B19*
(0.9+rand()*0.2)))</f>
        <v>19</v>
      </c>
      <c r="AJ19" s="51">
        <f>INT(
(vlookup(AJ$6,'中獎結果表'!$A$7:$E$61,5,false)/SUM('中獎結果表'!$E$7:$E$61)*
$B19*
(0.9+rand()*0.2)))</f>
        <v>51</v>
      </c>
      <c r="AK19" s="51">
        <f>INT(
(vlookup(AK$6,'中獎結果表'!$A$7:$E$61,5,false)/SUM('中獎結果表'!$E$7:$E$61)*
$B19*
(0.9+rand()*0.2)))</f>
        <v>15</v>
      </c>
      <c r="AL19" s="51">
        <f>INT(
(vlookup(AL$6,'中獎結果表'!$A$7:$E$61,5,false)/SUM('中獎結果表'!$E$7:$E$61)*
$B19*
(0.9+rand()*0.2)))</f>
        <v>28</v>
      </c>
      <c r="AM19" s="51">
        <f>INT(
(vlookup(AM$6,'中獎結果表'!$A$7:$E$61,5,false)/SUM('中獎結果表'!$E$7:$E$61)*
$B19*
(0.9+rand()*0.2)))</f>
        <v>83</v>
      </c>
      <c r="AN19" s="51">
        <f>INT(
(vlookup(AN$6,'中獎結果表'!$A$7:$E$61,5,false)/SUM('中獎結果表'!$E$7:$E$61)*
$B19*
(0.9+rand()*0.2)))</f>
        <v>163</v>
      </c>
      <c r="AO19" s="51">
        <f>INT(
(vlookup(AO$6,'中獎結果表'!$A$7:$E$61,5,false)/SUM('中獎結果表'!$E$7:$E$61)*
$B19*
(0.9+rand()*0.2)))</f>
        <v>160</v>
      </c>
      <c r="AP19" s="51">
        <f>INT(
(vlookup(AP$6,'中獎結果表'!$A$7:$E$61,5,false)/SUM('中獎結果表'!$E$7:$E$61)*
$B19*
(0.9+rand()*0.2)))</f>
        <v>189</v>
      </c>
      <c r="AQ19" s="51">
        <f>INT(
(vlookup(AQ$6,'中獎結果表'!$A$7:$E$61,5,false)/SUM('中獎結果表'!$E$7:$E$61)*
$B19*
(0.9+rand()*0.2)))</f>
        <v>226</v>
      </c>
      <c r="AR19" s="51">
        <f>INT(
(vlookup(AR$6,'中獎結果表'!$A$7:$E$61,5,false)/SUM('中獎結果表'!$E$7:$E$61)*
$B19*
(0.9+rand()*0.2)))</f>
        <v>235</v>
      </c>
      <c r="AS19" s="51">
        <f>INT(
(vlookup(AS$6,'中獎結果表'!$A$7:$E$61,5,false)/SUM('中獎結果表'!$E$7:$E$61)*
$B19*
(0.9+rand()*0.2)))</f>
        <v>303</v>
      </c>
      <c r="AT19" s="51">
        <f>INT(
(vlookup(AT$6,'中獎結果表'!$A$7:$E$61,5,false)/SUM('中獎結果表'!$E$7:$E$61)*
$B19*
(0.9+rand()*0.2)))</f>
        <v>471</v>
      </c>
      <c r="AU19" s="51">
        <f>INT(
(vlookup(AU$6,'中獎結果表'!$A$7:$E$61,5,false)/SUM('中獎結果表'!$E$7:$E$61)*
$B19*
(0.9+rand()*0.2)))</f>
        <v>633</v>
      </c>
      <c r="AV19" s="51">
        <f>INT(
(vlookup(AV$6,'中獎結果表'!$A$7:$E$61,5,false)/SUM('中獎結果表'!$E$7:$E$61)*
$B19*
(0.9+rand()*0.2)))</f>
        <v>981</v>
      </c>
      <c r="AW19" s="51">
        <f>INT(
(vlookup(AW$6,'中獎結果表'!$A$7:$E$61,5,false)/SUM('中獎結果表'!$E$7:$E$61)*
$B19*
(0.9+rand()*0.2)))</f>
        <v>309</v>
      </c>
      <c r="AX19" s="51">
        <f>INT(
(vlookup(AX$6,'中獎結果表'!$A$7:$E$61,5,false)/SUM('中獎結果表'!$E$7:$E$61)*
$B19*
(0.9+rand()*0.2)))</f>
        <v>774</v>
      </c>
      <c r="AY19" s="51">
        <f>INT(
(vlookup(AY$6,'中獎結果表'!$A$7:$E$61,5,false)/SUM('中獎結果表'!$E$7:$E$61)*
$B19*
(0.9+rand()*0.2)))</f>
        <v>1035</v>
      </c>
      <c r="AZ19" s="51">
        <f>INT(
(vlookup(AZ$6,'中獎結果表'!$A$7:$E$61,5,false)/SUM('中獎結果表'!$E$7:$E$61)*
$B19*
(0.9+rand()*0.2)))</f>
        <v>2296</v>
      </c>
      <c r="BA19" s="51">
        <f>INT(
(vlookup(BA$6,'中獎結果表'!$A$7:$E$61,5,false)/SUM('中獎結果表'!$E$7:$E$61)*
$B19*
(0.9+rand()*0.2)))</f>
        <v>1387</v>
      </c>
      <c r="BB19" s="51">
        <f>INT(
(vlookup(BB$6,'中獎結果表'!$A$7:$E$61,5,false)/SUM('中獎結果表'!$E$7:$E$61)*
$B19*
(0.9+rand()*0.2)))</f>
        <v>1257</v>
      </c>
      <c r="BC19" s="51">
        <f>INT(
(vlookup(BC$6,'中獎結果表'!$A$7:$E$61,5,false)/SUM('中獎結果表'!$E$7:$E$61)*
$B19*
(0.9+rand()*0.2)))</f>
        <v>3113</v>
      </c>
      <c r="BD19" s="51">
        <f>INT(
(vlookup(BD$6,'中獎結果表'!$A$7:$E$61,5,false)/SUM('中獎結果表'!$E$7:$E$61)*
$B19*
(0.9+rand()*0.2)))</f>
        <v>3267</v>
      </c>
      <c r="BE19" s="51">
        <f>INT(
(vlookup(BE$6,'中獎結果表'!$A$7:$E$61,5,false)/SUM('中獎結果表'!$E$7:$E$61)*
$B19*
(0.9+rand()*0.2)))</f>
        <v>8396</v>
      </c>
      <c r="BF19" s="51">
        <f>INT(
(vlookup(BF$6,'中獎結果表'!$A$7:$E$61,5,false)/SUM('中獎結果表'!$E$7:$E$61)*
$B19*
(0.9+rand()*0.2)))</f>
        <v>4241</v>
      </c>
      <c r="BG19" s="51">
        <f>INT(
(vlookup(BG$6,'中獎結果表'!$A$7:$E$61,5,false)/SUM('中獎結果表'!$E$7:$E$61)*
$B19*
(0.9+rand()*0.2)))</f>
        <v>7745</v>
      </c>
      <c r="BH19" s="51">
        <f>INT(
(vlookup(BH$6,'中獎結果表'!$A$7:$E$61,5,false)/SUM('中獎結果表'!$E$7:$E$61)*
$B19*
(0.9+rand()*0.2)))</f>
        <v>14026</v>
      </c>
      <c r="BI19" s="51">
        <f>INT(
(vlookup(BI$6,'中獎結果表'!$A$7:$E$61,5,false)/SUM('中獎結果表'!$E$7:$E$61)*
$B19*
(0.9+rand()*0.2)))</f>
        <v>46082</v>
      </c>
      <c r="BJ19" s="51">
        <f>INT(
(vlookup(BJ$6,'中獎結果表'!$A$7:$E$61,5,false)/SUM('中獎結果表'!$E$7:$E$61)*
$B19*
(0.9+rand()*0.2)))</f>
        <v>73258</v>
      </c>
      <c r="BK19" s="51">
        <f>INT(
(vlookup(BK$6,'中獎結果表'!$A$7:$E$61,5,false)/SUM('中獎結果表'!$E$7:$E$61)*
$B19*
(0.9+rand()*0.2)))</f>
        <v>139375</v>
      </c>
    </row>
    <row r="20">
      <c r="A20" s="34">
        <v>12.0</v>
      </c>
      <c r="B20" s="51">
        <f t="shared" si="6"/>
        <v>1000000</v>
      </c>
      <c r="C20" s="51">
        <f t="shared" si="2"/>
        <v>969068</v>
      </c>
      <c r="D20" s="52">
        <f t="shared" si="3"/>
        <v>0.969068</v>
      </c>
      <c r="E20" s="53"/>
      <c r="F20" s="53"/>
      <c r="G20" s="53">
        <f t="shared" si="4"/>
        <v>318110</v>
      </c>
      <c r="H20" s="54">
        <f t="shared" si="5"/>
        <v>0.31811</v>
      </c>
      <c r="I20" s="51">
        <f>INT(
(vlookup(I$6,'中獎結果表'!$A$7:$E$61,5,false)/SUM('中獎結果表'!$E$7:$E$61)*
$B20*
(0.9+rand()*0.2)))</f>
        <v>420152</v>
      </c>
      <c r="J20" s="51">
        <f>INT(
(vlookup(J$6,'中獎結果表'!$A$7:$E$61,5,false)/SUM('中獎結果表'!$E$7:$E$61)*
$B20*
(0.9+rand()*0.2)))</f>
        <v>137730</v>
      </c>
      <c r="K20" s="51">
        <f>INT(
(vlookup(K$6,'中獎結果表'!$A$7:$E$61,5,false)/SUM('中獎結果表'!$E$7:$E$61)*
$B20*
(0.9+rand()*0.2)))</f>
        <v>51800</v>
      </c>
      <c r="L20" s="51">
        <f>INT(
(vlookup(L$6,'中獎結果表'!$A$7:$E$61,5,false)/SUM('中獎結果表'!$E$7:$E$61)*
$B20*
(0.9+rand()*0.2)))</f>
        <v>26326</v>
      </c>
      <c r="M20" s="51">
        <f>INT(
(vlookup(M$6,'中獎結果表'!$A$7:$E$61,5,false)/SUM('中獎結果表'!$E$7:$E$61)*
$B20*
(0.9+rand()*0.2)))</f>
        <v>0</v>
      </c>
      <c r="N20" s="51">
        <f>INT(
(vlookup(N$6,'中獎結果表'!$A$7:$E$61,5,false)/SUM('中獎結果表'!$E$7:$E$61)*
$B20*
(0.9+rand()*0.2)))</f>
        <v>2</v>
      </c>
      <c r="O20" s="51">
        <f>INT(
(vlookup(O$6,'中獎結果表'!$A$7:$E$61,5,false)/SUM('中獎結果表'!$E$7:$E$61)*
$B20*
(0.9+rand()*0.2)))</f>
        <v>1</v>
      </c>
      <c r="P20" s="51">
        <f>INT(
(vlookup(P$6,'中獎結果表'!$A$7:$E$61,5,false)/SUM('中獎結果表'!$E$7:$E$61)*
$B20*
(0.9+rand()*0.2)))</f>
        <v>2</v>
      </c>
      <c r="Q20" s="51">
        <f>INT(
(vlookup(Q$6,'中獎結果表'!$A$7:$E$61,5,false)/SUM('中獎結果表'!$E$7:$E$61)*
$B20*
(0.9+rand()*0.2)))</f>
        <v>2</v>
      </c>
      <c r="R20" s="51">
        <f>INT(
(vlookup(R$6,'中獎結果表'!$A$7:$E$61,5,false)/SUM('中獎結果表'!$E$7:$E$61)*
$B20*
(0.9+rand()*0.2)))</f>
        <v>1</v>
      </c>
      <c r="S20" s="51">
        <f>INT(
(vlookup(S$6,'中獎結果表'!$A$7:$E$61,5,false)/SUM('中獎結果表'!$E$7:$E$61)*
$B20*
(0.9+rand()*0.2)))</f>
        <v>2</v>
      </c>
      <c r="T20" s="51">
        <f>INT(
(vlookup(T$6,'中獎結果表'!$A$7:$E$61,5,false)/SUM('中獎結果表'!$E$7:$E$61)*
$B20*
(0.9+rand()*0.2)))</f>
        <v>4</v>
      </c>
      <c r="U20" s="51">
        <f>INT(
(vlookup(U$6,'中獎結果表'!$A$7:$E$61,5,false)/SUM('中獎結果表'!$E$7:$E$61)*
$B20*
(0.9+rand()*0.2)))</f>
        <v>0</v>
      </c>
      <c r="V20" s="51">
        <f>INT(
(vlookup(V$6,'中獎結果表'!$A$7:$E$61,5,false)/SUM('中獎結果表'!$E$7:$E$61)*
$B20*
(0.9+rand()*0.2)))</f>
        <v>1</v>
      </c>
      <c r="W20" s="51">
        <f>INT(
(vlookup(W$6,'中獎結果表'!$A$7:$E$61,5,false)/SUM('中獎結果表'!$E$7:$E$61)*
$B20*
(0.9+rand()*0.2)))</f>
        <v>1</v>
      </c>
      <c r="X20" s="51">
        <f>INT(
(vlookup(X$6,'中獎結果表'!$A$7:$E$61,5,false)/SUM('中獎結果表'!$E$7:$E$61)*
$B20*
(0.9+rand()*0.2)))</f>
        <v>4</v>
      </c>
      <c r="Y20" s="51">
        <f>INT(
(vlookup(Y$6,'中獎結果表'!$A$7:$E$61,5,false)/SUM('中獎結果表'!$E$7:$E$61)*
$B20*
(0.9+rand()*0.2)))</f>
        <v>4</v>
      </c>
      <c r="Z20" s="51">
        <f>INT(
(vlookup(Z$6,'中獎結果表'!$A$7:$E$61,5,false)/SUM('中獎結果表'!$E$7:$E$61)*
$B20*
(0.9+rand()*0.2)))</f>
        <v>4</v>
      </c>
      <c r="AA20" s="51">
        <f>INT(
(vlookup(AA$6,'中獎結果表'!$A$7:$E$61,5,false)/SUM('中獎結果表'!$E$7:$E$61)*
$B20*
(0.9+rand()*0.2)))</f>
        <v>10</v>
      </c>
      <c r="AB20" s="51">
        <f>INT(
(vlookup(AB$6,'中獎結果表'!$A$7:$E$61,5,false)/SUM('中獎結果表'!$E$7:$E$61)*
$B20*
(0.9+rand()*0.2)))</f>
        <v>10</v>
      </c>
      <c r="AC20" s="51">
        <f>INT(
(vlookup(AC$6,'中獎結果表'!$A$7:$E$61,5,false)/SUM('中獎結果表'!$E$7:$E$61)*
$B20*
(0.9+rand()*0.2)))</f>
        <v>18</v>
      </c>
      <c r="AD20" s="51">
        <f>INT(
(vlookup(AD$6,'中獎結果表'!$A$7:$E$61,5,false)/SUM('中獎結果表'!$E$7:$E$61)*
$B20*
(0.9+rand()*0.2)))</f>
        <v>15</v>
      </c>
      <c r="AE20" s="51">
        <f>INT(
(vlookup(AE$6,'中獎結果表'!$A$7:$E$61,5,false)/SUM('中獎結果表'!$E$7:$E$61)*
$B20*
(0.9+rand()*0.2)))</f>
        <v>13</v>
      </c>
      <c r="AF20" s="51">
        <f>INT(
(vlookup(AF$6,'中獎結果表'!$A$7:$E$61,5,false)/SUM('中獎結果表'!$E$7:$E$61)*
$B20*
(0.9+rand()*0.2)))</f>
        <v>43</v>
      </c>
      <c r="AG20" s="51">
        <f>INT(
(vlookup(AG$6,'中獎結果表'!$A$7:$E$61,5,false)/SUM('中獎結果表'!$E$7:$E$61)*
$B20*
(0.9+rand()*0.2)))</f>
        <v>10</v>
      </c>
      <c r="AH20" s="51">
        <f>INT(
(vlookup(AH$6,'中獎結果表'!$A$7:$E$61,5,false)/SUM('中獎結果表'!$E$7:$E$61)*
$B20*
(0.9+rand()*0.2)))</f>
        <v>14</v>
      </c>
      <c r="AI20" s="51">
        <f>INT(
(vlookup(AI$6,'中獎結果表'!$A$7:$E$61,5,false)/SUM('中獎結果表'!$E$7:$E$61)*
$B20*
(0.9+rand()*0.2)))</f>
        <v>18</v>
      </c>
      <c r="AJ20" s="51">
        <f>INT(
(vlookup(AJ$6,'中獎結果表'!$A$7:$E$61,5,false)/SUM('中獎結果表'!$E$7:$E$61)*
$B20*
(0.9+rand()*0.2)))</f>
        <v>51</v>
      </c>
      <c r="AK20" s="51">
        <f>INT(
(vlookup(AK$6,'中獎結果表'!$A$7:$E$61,5,false)/SUM('中獎結果表'!$E$7:$E$61)*
$B20*
(0.9+rand()*0.2)))</f>
        <v>14</v>
      </c>
      <c r="AL20" s="51">
        <f>INT(
(vlookup(AL$6,'中獎結果表'!$A$7:$E$61,5,false)/SUM('中獎結果表'!$E$7:$E$61)*
$B20*
(0.9+rand()*0.2)))</f>
        <v>30</v>
      </c>
      <c r="AM20" s="51">
        <f>INT(
(vlookup(AM$6,'中獎結果表'!$A$7:$E$61,5,false)/SUM('中獎結果表'!$E$7:$E$61)*
$B20*
(0.9+rand()*0.2)))</f>
        <v>75</v>
      </c>
      <c r="AN20" s="51">
        <f>INT(
(vlookup(AN$6,'中獎結果表'!$A$7:$E$61,5,false)/SUM('中獎結果表'!$E$7:$E$61)*
$B20*
(0.9+rand()*0.2)))</f>
        <v>135</v>
      </c>
      <c r="AO20" s="51">
        <f>INT(
(vlookup(AO$6,'中獎結果表'!$A$7:$E$61,5,false)/SUM('中獎結果表'!$E$7:$E$61)*
$B20*
(0.9+rand()*0.2)))</f>
        <v>146</v>
      </c>
      <c r="AP20" s="51">
        <f>INT(
(vlookup(AP$6,'中獎結果表'!$A$7:$E$61,5,false)/SUM('中獎結果表'!$E$7:$E$61)*
$B20*
(0.9+rand()*0.2)))</f>
        <v>217</v>
      </c>
      <c r="AQ20" s="51">
        <f>INT(
(vlookup(AQ$6,'中獎結果表'!$A$7:$E$61,5,false)/SUM('中獎結果表'!$E$7:$E$61)*
$B20*
(0.9+rand()*0.2)))</f>
        <v>259</v>
      </c>
      <c r="AR20" s="51">
        <f>INT(
(vlookup(AR$6,'中獎結果表'!$A$7:$E$61,5,false)/SUM('中獎結果表'!$E$7:$E$61)*
$B20*
(0.9+rand()*0.2)))</f>
        <v>233</v>
      </c>
      <c r="AS20" s="51">
        <f>INT(
(vlookup(AS$6,'中獎結果表'!$A$7:$E$61,5,false)/SUM('中獎結果表'!$E$7:$E$61)*
$B20*
(0.9+rand()*0.2)))</f>
        <v>313</v>
      </c>
      <c r="AT20" s="51">
        <f>INT(
(vlookup(AT$6,'中獎結果表'!$A$7:$E$61,5,false)/SUM('中獎結果表'!$E$7:$E$61)*
$B20*
(0.9+rand()*0.2)))</f>
        <v>549</v>
      </c>
      <c r="AU20" s="51">
        <f>INT(
(vlookup(AU$6,'中獎結果表'!$A$7:$E$61,5,false)/SUM('中獎結果表'!$E$7:$E$61)*
$B20*
(0.9+rand()*0.2)))</f>
        <v>588</v>
      </c>
      <c r="AV20" s="51">
        <f>INT(
(vlookup(AV$6,'中獎結果表'!$A$7:$E$61,5,false)/SUM('中獎結果表'!$E$7:$E$61)*
$B20*
(0.9+rand()*0.2)))</f>
        <v>952</v>
      </c>
      <c r="AW20" s="51">
        <f>INT(
(vlookup(AW$6,'中獎結果表'!$A$7:$E$61,5,false)/SUM('中獎結果表'!$E$7:$E$61)*
$B20*
(0.9+rand()*0.2)))</f>
        <v>291</v>
      </c>
      <c r="AX20" s="51">
        <f>INT(
(vlookup(AX$6,'中獎結果表'!$A$7:$E$61,5,false)/SUM('中獎結果表'!$E$7:$E$61)*
$B20*
(0.9+rand()*0.2)))</f>
        <v>789</v>
      </c>
      <c r="AY20" s="51">
        <f>INT(
(vlookup(AY$6,'中獎結果表'!$A$7:$E$61,5,false)/SUM('中獎結果表'!$E$7:$E$61)*
$B20*
(0.9+rand()*0.2)))</f>
        <v>965</v>
      </c>
      <c r="AZ20" s="51">
        <f>INT(
(vlookup(AZ$6,'中獎結果表'!$A$7:$E$61,5,false)/SUM('中獎結果表'!$E$7:$E$61)*
$B20*
(0.9+rand()*0.2)))</f>
        <v>2415</v>
      </c>
      <c r="BA20" s="51">
        <f>INT(
(vlookup(BA$6,'中獎結果表'!$A$7:$E$61,5,false)/SUM('中獎結果表'!$E$7:$E$61)*
$B20*
(0.9+rand()*0.2)))</f>
        <v>1427</v>
      </c>
      <c r="BB20" s="51">
        <f>INT(
(vlookup(BB$6,'中獎結果表'!$A$7:$E$61,5,false)/SUM('中獎結果表'!$E$7:$E$61)*
$B20*
(0.9+rand()*0.2)))</f>
        <v>1316</v>
      </c>
      <c r="BC20" s="51">
        <f>INT(
(vlookup(BC$6,'中獎結果表'!$A$7:$E$61,5,false)/SUM('中獎結果表'!$E$7:$E$61)*
$B20*
(0.9+rand()*0.2)))</f>
        <v>2642</v>
      </c>
      <c r="BD20" s="51">
        <f>INT(
(vlookup(BD$6,'中獎結果表'!$A$7:$E$61,5,false)/SUM('中獎結果表'!$E$7:$E$61)*
$B20*
(0.9+rand()*0.2)))</f>
        <v>2881</v>
      </c>
      <c r="BE20" s="51">
        <f>INT(
(vlookup(BE$6,'中獎結果表'!$A$7:$E$61,5,false)/SUM('中獎結果表'!$E$7:$E$61)*
$B20*
(0.9+rand()*0.2)))</f>
        <v>9076</v>
      </c>
      <c r="BF20" s="51">
        <f>INT(
(vlookup(BF$6,'中獎結果表'!$A$7:$E$61,5,false)/SUM('中獎結果表'!$E$7:$E$61)*
$B20*
(0.9+rand()*0.2)))</f>
        <v>4606</v>
      </c>
      <c r="BG20" s="51">
        <f>INT(
(vlookup(BG$6,'中獎結果表'!$A$7:$E$61,5,false)/SUM('中獎結果表'!$E$7:$E$61)*
$B20*
(0.9+rand()*0.2)))</f>
        <v>6886</v>
      </c>
      <c r="BH20" s="51">
        <f>INT(
(vlookup(BH$6,'中獎結果表'!$A$7:$E$61,5,false)/SUM('中獎結果表'!$E$7:$E$61)*
$B20*
(0.9+rand()*0.2)))</f>
        <v>13978</v>
      </c>
      <c r="BI20" s="51">
        <f>INT(
(vlookup(BI$6,'中獎結果表'!$A$7:$E$61,5,false)/SUM('中獎結果表'!$E$7:$E$61)*
$B20*
(0.9+rand()*0.2)))</f>
        <v>55224</v>
      </c>
      <c r="BJ20" s="51">
        <f>INT(
(vlookup(BJ$6,'中獎結果表'!$A$7:$E$61,5,false)/SUM('中獎結果表'!$E$7:$E$61)*
$B20*
(0.9+rand()*0.2)))</f>
        <v>68148</v>
      </c>
      <c r="BK20" s="51">
        <f>INT(
(vlookup(BK$6,'中獎結果表'!$A$7:$E$61,5,false)/SUM('中獎結果表'!$E$7:$E$61)*
$B20*
(0.9+rand()*0.2)))</f>
        <v>143725</v>
      </c>
    </row>
    <row r="21">
      <c r="A21" s="34">
        <v>13.0</v>
      </c>
      <c r="B21" s="51">
        <f t="shared" si="6"/>
        <v>1000000</v>
      </c>
      <c r="C21" s="51">
        <f t="shared" si="2"/>
        <v>946339</v>
      </c>
      <c r="D21" s="52">
        <f t="shared" si="3"/>
        <v>0.946339</v>
      </c>
      <c r="E21" s="53"/>
      <c r="F21" s="53"/>
      <c r="G21" s="53">
        <f t="shared" si="4"/>
        <v>315717</v>
      </c>
      <c r="H21" s="54">
        <f t="shared" si="5"/>
        <v>0.315717</v>
      </c>
      <c r="I21" s="51">
        <f>INT(
(vlookup(I$6,'中獎結果表'!$A$7:$E$61,5,false)/SUM('中獎結果表'!$E$7:$E$61)*
$B21*
(0.9+rand()*0.2)))</f>
        <v>419536</v>
      </c>
      <c r="J21" s="51">
        <f>INT(
(vlookup(J$6,'中獎結果表'!$A$7:$E$61,5,false)/SUM('中獎結果表'!$E$7:$E$61)*
$B21*
(0.9+rand()*0.2)))</f>
        <v>148669</v>
      </c>
      <c r="K21" s="51">
        <f>INT(
(vlookup(K$6,'中獎結果表'!$A$7:$E$61,5,false)/SUM('中獎結果表'!$E$7:$E$61)*
$B21*
(0.9+rand()*0.2)))</f>
        <v>59819</v>
      </c>
      <c r="L21" s="51">
        <f>INT(
(vlookup(L$6,'中獎結果表'!$A$7:$E$61,5,false)/SUM('中獎結果表'!$E$7:$E$61)*
$B21*
(0.9+rand()*0.2)))</f>
        <v>26678</v>
      </c>
      <c r="M21" s="51">
        <f>INT(
(vlookup(M$6,'中獎結果表'!$A$7:$E$61,5,false)/SUM('中獎結果表'!$E$7:$E$61)*
$B21*
(0.9+rand()*0.2)))</f>
        <v>1</v>
      </c>
      <c r="N21" s="51">
        <f>INT(
(vlookup(N$6,'中獎結果表'!$A$7:$E$61,5,false)/SUM('中獎結果表'!$E$7:$E$61)*
$B21*
(0.9+rand()*0.2)))</f>
        <v>1</v>
      </c>
      <c r="O21" s="51">
        <f>INT(
(vlookup(O$6,'中獎結果表'!$A$7:$E$61,5,false)/SUM('中獎結果表'!$E$7:$E$61)*
$B21*
(0.9+rand()*0.2)))</f>
        <v>1</v>
      </c>
      <c r="P21" s="51">
        <f>INT(
(vlookup(P$6,'中獎結果表'!$A$7:$E$61,5,false)/SUM('中獎結果表'!$E$7:$E$61)*
$B21*
(0.9+rand()*0.2)))</f>
        <v>2</v>
      </c>
      <c r="Q21" s="51">
        <f>INT(
(vlookup(Q$6,'中獎結果表'!$A$7:$E$61,5,false)/SUM('中獎結果表'!$E$7:$E$61)*
$B21*
(0.9+rand()*0.2)))</f>
        <v>1</v>
      </c>
      <c r="R21" s="51">
        <f>INT(
(vlookup(R$6,'中獎結果表'!$A$7:$E$61,5,false)/SUM('中獎結果表'!$E$7:$E$61)*
$B21*
(0.9+rand()*0.2)))</f>
        <v>1</v>
      </c>
      <c r="S21" s="51">
        <f>INT(
(vlookup(S$6,'中獎結果表'!$A$7:$E$61,5,false)/SUM('中獎結果表'!$E$7:$E$61)*
$B21*
(0.9+rand()*0.2)))</f>
        <v>1</v>
      </c>
      <c r="T21" s="51">
        <f>INT(
(vlookup(T$6,'中獎結果表'!$A$7:$E$61,5,false)/SUM('中獎結果表'!$E$7:$E$61)*
$B21*
(0.9+rand()*0.2)))</f>
        <v>3</v>
      </c>
      <c r="U21" s="51">
        <f>INT(
(vlookup(U$6,'中獎結果表'!$A$7:$E$61,5,false)/SUM('中獎結果表'!$E$7:$E$61)*
$B21*
(0.9+rand()*0.2)))</f>
        <v>0</v>
      </c>
      <c r="V21" s="51">
        <f>INT(
(vlookup(V$6,'中獎結果表'!$A$7:$E$61,5,false)/SUM('中獎結果表'!$E$7:$E$61)*
$B21*
(0.9+rand()*0.2)))</f>
        <v>1</v>
      </c>
      <c r="W21" s="51">
        <f>INT(
(vlookup(W$6,'中獎結果表'!$A$7:$E$61,5,false)/SUM('中獎結果表'!$E$7:$E$61)*
$B21*
(0.9+rand()*0.2)))</f>
        <v>2</v>
      </c>
      <c r="X21" s="51">
        <f>INT(
(vlookup(X$6,'中獎結果表'!$A$7:$E$61,5,false)/SUM('中獎結果表'!$E$7:$E$61)*
$B21*
(0.9+rand()*0.2)))</f>
        <v>4</v>
      </c>
      <c r="Y21" s="51">
        <f>INT(
(vlookup(Y$6,'中獎結果表'!$A$7:$E$61,5,false)/SUM('中獎結果表'!$E$7:$E$61)*
$B21*
(0.9+rand()*0.2)))</f>
        <v>4</v>
      </c>
      <c r="Z21" s="51">
        <f>INT(
(vlookup(Z$6,'中獎結果表'!$A$7:$E$61,5,false)/SUM('中獎結果表'!$E$7:$E$61)*
$B21*
(0.9+rand()*0.2)))</f>
        <v>3</v>
      </c>
      <c r="AA21" s="51">
        <f>INT(
(vlookup(AA$6,'中獎結果表'!$A$7:$E$61,5,false)/SUM('中獎結果表'!$E$7:$E$61)*
$B21*
(0.9+rand()*0.2)))</f>
        <v>10</v>
      </c>
      <c r="AB21" s="51">
        <f>INT(
(vlookup(AB$6,'中獎結果表'!$A$7:$E$61,5,false)/SUM('中獎結果表'!$E$7:$E$61)*
$B21*
(0.9+rand()*0.2)))</f>
        <v>9</v>
      </c>
      <c r="AC21" s="51">
        <f>INT(
(vlookup(AC$6,'中獎結果表'!$A$7:$E$61,5,false)/SUM('中獎結果表'!$E$7:$E$61)*
$B21*
(0.9+rand()*0.2)))</f>
        <v>20</v>
      </c>
      <c r="AD21" s="51">
        <f>INT(
(vlookup(AD$6,'中獎結果表'!$A$7:$E$61,5,false)/SUM('中獎結果表'!$E$7:$E$61)*
$B21*
(0.9+rand()*0.2)))</f>
        <v>14</v>
      </c>
      <c r="AE21" s="51">
        <f>INT(
(vlookup(AE$6,'中獎結果表'!$A$7:$E$61,5,false)/SUM('中獎結果表'!$E$7:$E$61)*
$B21*
(0.9+rand()*0.2)))</f>
        <v>16</v>
      </c>
      <c r="AF21" s="51">
        <f>INT(
(vlookup(AF$6,'中獎結果表'!$A$7:$E$61,5,false)/SUM('中獎結果表'!$E$7:$E$61)*
$B21*
(0.9+rand()*0.2)))</f>
        <v>38</v>
      </c>
      <c r="AG21" s="51">
        <f>INT(
(vlookup(AG$6,'中獎結果表'!$A$7:$E$61,5,false)/SUM('中獎結果表'!$E$7:$E$61)*
$B21*
(0.9+rand()*0.2)))</f>
        <v>10</v>
      </c>
      <c r="AH21" s="51">
        <f>INT(
(vlookup(AH$6,'中獎結果表'!$A$7:$E$61,5,false)/SUM('中獎結果表'!$E$7:$E$61)*
$B21*
(0.9+rand()*0.2)))</f>
        <v>14</v>
      </c>
      <c r="AI21" s="51">
        <f>INT(
(vlookup(AI$6,'中獎結果表'!$A$7:$E$61,5,false)/SUM('中獎結果表'!$E$7:$E$61)*
$B21*
(0.9+rand()*0.2)))</f>
        <v>19</v>
      </c>
      <c r="AJ21" s="51">
        <f>INT(
(vlookup(AJ$6,'中獎結果表'!$A$7:$E$61,5,false)/SUM('中獎結果表'!$E$7:$E$61)*
$B21*
(0.9+rand()*0.2)))</f>
        <v>52</v>
      </c>
      <c r="AK21" s="51">
        <f>INT(
(vlookup(AK$6,'中獎結果表'!$A$7:$E$61,5,false)/SUM('中獎結果表'!$E$7:$E$61)*
$B21*
(0.9+rand()*0.2)))</f>
        <v>16</v>
      </c>
      <c r="AL21" s="51">
        <f>INT(
(vlookup(AL$6,'中獎結果表'!$A$7:$E$61,5,false)/SUM('中獎結果表'!$E$7:$E$61)*
$B21*
(0.9+rand()*0.2)))</f>
        <v>27</v>
      </c>
      <c r="AM21" s="51">
        <f>INT(
(vlookup(AM$6,'中獎結果表'!$A$7:$E$61,5,false)/SUM('中獎結果表'!$E$7:$E$61)*
$B21*
(0.9+rand()*0.2)))</f>
        <v>82</v>
      </c>
      <c r="AN21" s="51">
        <f>INT(
(vlookup(AN$6,'中獎結果表'!$A$7:$E$61,5,false)/SUM('中獎結果表'!$E$7:$E$61)*
$B21*
(0.9+rand()*0.2)))</f>
        <v>139</v>
      </c>
      <c r="AO21" s="51">
        <f>INT(
(vlookup(AO$6,'中獎結果表'!$A$7:$E$61,5,false)/SUM('中獎結果表'!$E$7:$E$61)*
$B21*
(0.9+rand()*0.2)))</f>
        <v>144</v>
      </c>
      <c r="AP21" s="51">
        <f>INT(
(vlookup(AP$6,'中獎結果表'!$A$7:$E$61,5,false)/SUM('中獎結果表'!$E$7:$E$61)*
$B21*
(0.9+rand()*0.2)))</f>
        <v>213</v>
      </c>
      <c r="AQ21" s="51">
        <f>INT(
(vlookup(AQ$6,'中獎結果表'!$A$7:$E$61,5,false)/SUM('中獎結果表'!$E$7:$E$61)*
$B21*
(0.9+rand()*0.2)))</f>
        <v>229</v>
      </c>
      <c r="AR21" s="51">
        <f>INT(
(vlookup(AR$6,'中獎結果表'!$A$7:$E$61,5,false)/SUM('中獎結果表'!$E$7:$E$61)*
$B21*
(0.9+rand()*0.2)))</f>
        <v>255</v>
      </c>
      <c r="AS21" s="51">
        <f>INT(
(vlookup(AS$6,'中獎結果表'!$A$7:$E$61,5,false)/SUM('中獎結果表'!$E$7:$E$61)*
$B21*
(0.9+rand()*0.2)))</f>
        <v>293</v>
      </c>
      <c r="AT21" s="51">
        <f>INT(
(vlookup(AT$6,'中獎結果表'!$A$7:$E$61,5,false)/SUM('中獎結果表'!$E$7:$E$61)*
$B21*
(0.9+rand()*0.2)))</f>
        <v>452</v>
      </c>
      <c r="AU21" s="51">
        <f>INT(
(vlookup(AU$6,'中獎結果表'!$A$7:$E$61,5,false)/SUM('中獎結果表'!$E$7:$E$61)*
$B21*
(0.9+rand()*0.2)))</f>
        <v>637</v>
      </c>
      <c r="AV21" s="51">
        <f>INT(
(vlookup(AV$6,'中獎結果表'!$A$7:$E$61,5,false)/SUM('中獎結果表'!$E$7:$E$61)*
$B21*
(0.9+rand()*0.2)))</f>
        <v>1061</v>
      </c>
      <c r="AW21" s="51">
        <f>INT(
(vlookup(AW$6,'中獎結果表'!$A$7:$E$61,5,false)/SUM('中獎結果表'!$E$7:$E$61)*
$B21*
(0.9+rand()*0.2)))</f>
        <v>305</v>
      </c>
      <c r="AX21" s="51">
        <f>INT(
(vlookup(AX$6,'中獎結果表'!$A$7:$E$61,5,false)/SUM('中獎結果表'!$E$7:$E$61)*
$B21*
(0.9+rand()*0.2)))</f>
        <v>886</v>
      </c>
      <c r="AY21" s="51">
        <f>INT(
(vlookup(AY$6,'中獎結果表'!$A$7:$E$61,5,false)/SUM('中獎結果表'!$E$7:$E$61)*
$B21*
(0.9+rand()*0.2)))</f>
        <v>1031</v>
      </c>
      <c r="AZ21" s="51">
        <f>INT(
(vlookup(AZ$6,'中獎結果表'!$A$7:$E$61,5,false)/SUM('中獎結果表'!$E$7:$E$61)*
$B21*
(0.9+rand()*0.2)))</f>
        <v>2003</v>
      </c>
      <c r="BA21" s="51">
        <f>INT(
(vlookup(BA$6,'中獎結果表'!$A$7:$E$61,5,false)/SUM('中獎結果表'!$E$7:$E$61)*
$B21*
(0.9+rand()*0.2)))</f>
        <v>1412</v>
      </c>
      <c r="BB21" s="51">
        <f>INT(
(vlookup(BB$6,'中獎結果表'!$A$7:$E$61,5,false)/SUM('中獎結果表'!$E$7:$E$61)*
$B21*
(0.9+rand()*0.2)))</f>
        <v>1314</v>
      </c>
      <c r="BC21" s="51">
        <f>INT(
(vlookup(BC$6,'中獎結果表'!$A$7:$E$61,5,false)/SUM('中獎結果表'!$E$7:$E$61)*
$B21*
(0.9+rand()*0.2)))</f>
        <v>2721</v>
      </c>
      <c r="BD21" s="51">
        <f>INT(
(vlookup(BD$6,'中獎結果表'!$A$7:$E$61,5,false)/SUM('中獎結果表'!$E$7:$E$61)*
$B21*
(0.9+rand()*0.2)))</f>
        <v>2865</v>
      </c>
      <c r="BE21" s="51">
        <f>INT(
(vlookup(BE$6,'中獎結果表'!$A$7:$E$61,5,false)/SUM('中獎結果表'!$E$7:$E$61)*
$B21*
(0.9+rand()*0.2)))</f>
        <v>8723</v>
      </c>
      <c r="BF21" s="51">
        <f>INT(
(vlookup(BF$6,'中獎結果表'!$A$7:$E$61,5,false)/SUM('中獎結果表'!$E$7:$E$61)*
$B21*
(0.9+rand()*0.2)))</f>
        <v>4149</v>
      </c>
      <c r="BG21" s="51">
        <f>INT(
(vlookup(BG$6,'中獎結果表'!$A$7:$E$61,5,false)/SUM('中獎結果表'!$E$7:$E$61)*
$B21*
(0.9+rand()*0.2)))</f>
        <v>7076</v>
      </c>
      <c r="BH21" s="51">
        <f>INT(
(vlookup(BH$6,'中獎結果表'!$A$7:$E$61,5,false)/SUM('中獎結果表'!$E$7:$E$61)*
$B21*
(0.9+rand()*0.2)))</f>
        <v>14249</v>
      </c>
      <c r="BI21" s="51">
        <f>INT(
(vlookup(BI$6,'中獎結果表'!$A$7:$E$61,5,false)/SUM('中獎結果表'!$E$7:$E$61)*
$B21*
(0.9+rand()*0.2)))</f>
        <v>48079</v>
      </c>
      <c r="BJ21" s="51">
        <f>INT(
(vlookup(BJ$6,'中獎結果表'!$A$7:$E$61,5,false)/SUM('中獎結果表'!$E$7:$E$61)*
$B21*
(0.9+rand()*0.2)))</f>
        <v>70052</v>
      </c>
      <c r="BK21" s="51">
        <f>INT(
(vlookup(BK$6,'中獎結果表'!$A$7:$E$61,5,false)/SUM('中獎結果表'!$E$7:$E$61)*
$B21*
(0.9+rand()*0.2)))</f>
        <v>147077</v>
      </c>
    </row>
    <row r="22">
      <c r="A22" s="34">
        <v>14.0</v>
      </c>
      <c r="B22" s="51">
        <f t="shared" si="6"/>
        <v>1000000</v>
      </c>
      <c r="C22" s="51">
        <f t="shared" si="2"/>
        <v>969695</v>
      </c>
      <c r="D22" s="52">
        <f t="shared" si="3"/>
        <v>0.969695</v>
      </c>
      <c r="E22" s="53"/>
      <c r="F22" s="53"/>
      <c r="G22" s="53">
        <f t="shared" si="4"/>
        <v>319411</v>
      </c>
      <c r="H22" s="54">
        <f t="shared" si="5"/>
        <v>0.319411</v>
      </c>
      <c r="I22" s="51">
        <f>INT(
(vlookup(I$6,'中獎結果表'!$A$7:$E$61,5,false)/SUM('中獎結果表'!$E$7:$E$61)*
$B22*
(0.9+rand()*0.2)))</f>
        <v>482013</v>
      </c>
      <c r="J22" s="51">
        <f>INT(
(vlookup(J$6,'中獎結果表'!$A$7:$E$61,5,false)/SUM('中獎結果表'!$E$7:$E$61)*
$B22*
(0.9+rand()*0.2)))</f>
        <v>133912</v>
      </c>
      <c r="K22" s="51">
        <f>INT(
(vlookup(K$6,'中獎結果表'!$A$7:$E$61,5,false)/SUM('中獎結果表'!$E$7:$E$61)*
$B22*
(0.9+rand()*0.2)))</f>
        <v>61244</v>
      </c>
      <c r="L22" s="51">
        <f>INT(
(vlookup(L$6,'中獎結果表'!$A$7:$E$61,5,false)/SUM('中獎結果表'!$E$7:$E$61)*
$B22*
(0.9+rand()*0.2)))</f>
        <v>25406</v>
      </c>
      <c r="M22" s="51">
        <f>INT(
(vlookup(M$6,'中獎結果表'!$A$7:$E$61,5,false)/SUM('中獎結果表'!$E$7:$E$61)*
$B22*
(0.9+rand()*0.2)))</f>
        <v>1</v>
      </c>
      <c r="N22" s="51">
        <f>INT(
(vlookup(N$6,'中獎結果表'!$A$7:$E$61,5,false)/SUM('中獎結果表'!$E$7:$E$61)*
$B22*
(0.9+rand()*0.2)))</f>
        <v>2</v>
      </c>
      <c r="O22" s="51">
        <f>INT(
(vlookup(O$6,'中獎結果表'!$A$7:$E$61,5,false)/SUM('中獎結果表'!$E$7:$E$61)*
$B22*
(0.9+rand()*0.2)))</f>
        <v>1</v>
      </c>
      <c r="P22" s="51">
        <f>INT(
(vlookup(P$6,'中獎結果表'!$A$7:$E$61,5,false)/SUM('中獎結果表'!$E$7:$E$61)*
$B22*
(0.9+rand()*0.2)))</f>
        <v>2</v>
      </c>
      <c r="Q22" s="51">
        <f>INT(
(vlookup(Q$6,'中獎結果表'!$A$7:$E$61,5,false)/SUM('中獎結果表'!$E$7:$E$61)*
$B22*
(0.9+rand()*0.2)))</f>
        <v>2</v>
      </c>
      <c r="R22" s="51">
        <f>INT(
(vlookup(R$6,'中獎結果表'!$A$7:$E$61,5,false)/SUM('中獎結果表'!$E$7:$E$61)*
$B22*
(0.9+rand()*0.2)))</f>
        <v>2</v>
      </c>
      <c r="S22" s="51">
        <f>INT(
(vlookup(S$6,'中獎結果表'!$A$7:$E$61,5,false)/SUM('中獎結果表'!$E$7:$E$61)*
$B22*
(0.9+rand()*0.2)))</f>
        <v>1</v>
      </c>
      <c r="T22" s="51">
        <f>INT(
(vlookup(T$6,'中獎結果表'!$A$7:$E$61,5,false)/SUM('中獎結果表'!$E$7:$E$61)*
$B22*
(0.9+rand()*0.2)))</f>
        <v>3</v>
      </c>
      <c r="U22" s="51">
        <f>INT(
(vlookup(U$6,'中獎結果表'!$A$7:$E$61,5,false)/SUM('中獎結果表'!$E$7:$E$61)*
$B22*
(0.9+rand()*0.2)))</f>
        <v>0</v>
      </c>
      <c r="V22" s="51">
        <f>INT(
(vlookup(V$6,'中獎結果表'!$A$7:$E$61,5,false)/SUM('中獎結果表'!$E$7:$E$61)*
$B22*
(0.9+rand()*0.2)))</f>
        <v>1</v>
      </c>
      <c r="W22" s="51">
        <f>INT(
(vlookup(W$6,'中獎結果表'!$A$7:$E$61,5,false)/SUM('中獎結果表'!$E$7:$E$61)*
$B22*
(0.9+rand()*0.2)))</f>
        <v>1</v>
      </c>
      <c r="X22" s="51">
        <f>INT(
(vlookup(X$6,'中獎結果表'!$A$7:$E$61,5,false)/SUM('中獎結果表'!$E$7:$E$61)*
$B22*
(0.9+rand()*0.2)))</f>
        <v>4</v>
      </c>
      <c r="Y22" s="51">
        <f>INT(
(vlookup(Y$6,'中獎結果表'!$A$7:$E$61,5,false)/SUM('中獎結果表'!$E$7:$E$61)*
$B22*
(0.9+rand()*0.2)))</f>
        <v>3</v>
      </c>
      <c r="Z22" s="51">
        <f>INT(
(vlookup(Z$6,'中獎結果表'!$A$7:$E$61,5,false)/SUM('中獎結果表'!$E$7:$E$61)*
$B22*
(0.9+rand()*0.2)))</f>
        <v>3</v>
      </c>
      <c r="AA22" s="51">
        <f>INT(
(vlookup(AA$6,'中獎結果表'!$A$7:$E$61,5,false)/SUM('中獎結果表'!$E$7:$E$61)*
$B22*
(0.9+rand()*0.2)))</f>
        <v>10</v>
      </c>
      <c r="AB22" s="51">
        <f>INT(
(vlookup(AB$6,'中獎結果表'!$A$7:$E$61,5,false)/SUM('中獎結果表'!$E$7:$E$61)*
$B22*
(0.9+rand()*0.2)))</f>
        <v>9</v>
      </c>
      <c r="AC22" s="51">
        <f>INT(
(vlookup(AC$6,'中獎結果表'!$A$7:$E$61,5,false)/SUM('中獎結果表'!$E$7:$E$61)*
$B22*
(0.9+rand()*0.2)))</f>
        <v>21</v>
      </c>
      <c r="AD22" s="51">
        <f>INT(
(vlookup(AD$6,'中獎結果表'!$A$7:$E$61,5,false)/SUM('中獎結果表'!$E$7:$E$61)*
$B22*
(0.9+rand()*0.2)))</f>
        <v>14</v>
      </c>
      <c r="AE22" s="51">
        <f>INT(
(vlookup(AE$6,'中獎結果表'!$A$7:$E$61,5,false)/SUM('中獎結果表'!$E$7:$E$61)*
$B22*
(0.9+rand()*0.2)))</f>
        <v>14</v>
      </c>
      <c r="AF22" s="51">
        <f>INT(
(vlookup(AF$6,'中獎結果表'!$A$7:$E$61,5,false)/SUM('中獎結果表'!$E$7:$E$61)*
$B22*
(0.9+rand()*0.2)))</f>
        <v>38</v>
      </c>
      <c r="AG22" s="51">
        <f>INT(
(vlookup(AG$6,'中獎結果表'!$A$7:$E$61,5,false)/SUM('中獎結果表'!$E$7:$E$61)*
$B22*
(0.9+rand()*0.2)))</f>
        <v>10</v>
      </c>
      <c r="AH22" s="51">
        <f>INT(
(vlookup(AH$6,'中獎結果表'!$A$7:$E$61,5,false)/SUM('中獎結果表'!$E$7:$E$61)*
$B22*
(0.9+rand()*0.2)))</f>
        <v>12</v>
      </c>
      <c r="AI22" s="51">
        <f>INT(
(vlookup(AI$6,'中獎結果表'!$A$7:$E$61,5,false)/SUM('中獎結果表'!$E$7:$E$61)*
$B22*
(0.9+rand()*0.2)))</f>
        <v>19</v>
      </c>
      <c r="AJ22" s="51">
        <f>INT(
(vlookup(AJ$6,'中獎結果表'!$A$7:$E$61,5,false)/SUM('中獎結果表'!$E$7:$E$61)*
$B22*
(0.9+rand()*0.2)))</f>
        <v>51</v>
      </c>
      <c r="AK22" s="51">
        <f>INT(
(vlookup(AK$6,'中獎結果表'!$A$7:$E$61,5,false)/SUM('中獎結果表'!$E$7:$E$61)*
$B22*
(0.9+rand()*0.2)))</f>
        <v>16</v>
      </c>
      <c r="AL22" s="51">
        <f>INT(
(vlookup(AL$6,'中獎結果表'!$A$7:$E$61,5,false)/SUM('中獎結果表'!$E$7:$E$61)*
$B22*
(0.9+rand()*0.2)))</f>
        <v>30</v>
      </c>
      <c r="AM22" s="51">
        <f>INT(
(vlookup(AM$6,'中獎結果表'!$A$7:$E$61,5,false)/SUM('中獎結果表'!$E$7:$E$61)*
$B22*
(0.9+rand()*0.2)))</f>
        <v>84</v>
      </c>
      <c r="AN22" s="51">
        <f>INT(
(vlookup(AN$6,'中獎結果表'!$A$7:$E$61,5,false)/SUM('中獎結果表'!$E$7:$E$61)*
$B22*
(0.9+rand()*0.2)))</f>
        <v>138</v>
      </c>
      <c r="AO22" s="51">
        <f>INT(
(vlookup(AO$6,'中獎結果表'!$A$7:$E$61,5,false)/SUM('中獎結果表'!$E$7:$E$61)*
$B22*
(0.9+rand()*0.2)))</f>
        <v>142</v>
      </c>
      <c r="AP22" s="51">
        <f>INT(
(vlookup(AP$6,'中獎結果表'!$A$7:$E$61,5,false)/SUM('中獎結果表'!$E$7:$E$61)*
$B22*
(0.9+rand()*0.2)))</f>
        <v>199</v>
      </c>
      <c r="AQ22" s="51">
        <f>INT(
(vlookup(AQ$6,'中獎結果表'!$A$7:$E$61,5,false)/SUM('中獎結果表'!$E$7:$E$61)*
$B22*
(0.9+rand()*0.2)))</f>
        <v>230</v>
      </c>
      <c r="AR22" s="51">
        <f>INT(
(vlookup(AR$6,'中獎結果表'!$A$7:$E$61,5,false)/SUM('中獎結果表'!$E$7:$E$61)*
$B22*
(0.9+rand()*0.2)))</f>
        <v>232</v>
      </c>
      <c r="AS22" s="51">
        <f>INT(
(vlookup(AS$6,'中獎結果表'!$A$7:$E$61,5,false)/SUM('中獎結果表'!$E$7:$E$61)*
$B22*
(0.9+rand()*0.2)))</f>
        <v>319</v>
      </c>
      <c r="AT22" s="51">
        <f>INT(
(vlookup(AT$6,'中獎結果表'!$A$7:$E$61,5,false)/SUM('中獎結果表'!$E$7:$E$61)*
$B22*
(0.9+rand()*0.2)))</f>
        <v>482</v>
      </c>
      <c r="AU22" s="51">
        <f>INT(
(vlookup(AU$6,'中獎結果表'!$A$7:$E$61,5,false)/SUM('中獎結果表'!$E$7:$E$61)*
$B22*
(0.9+rand()*0.2)))</f>
        <v>707</v>
      </c>
      <c r="AV22" s="51">
        <f>INT(
(vlookup(AV$6,'中獎結果表'!$A$7:$E$61,5,false)/SUM('中獎結果表'!$E$7:$E$61)*
$B22*
(0.9+rand()*0.2)))</f>
        <v>1021</v>
      </c>
      <c r="AW22" s="51">
        <f>INT(
(vlookup(AW$6,'中獎結果表'!$A$7:$E$61,5,false)/SUM('中獎結果表'!$E$7:$E$61)*
$B22*
(0.9+rand()*0.2)))</f>
        <v>276</v>
      </c>
      <c r="AX22" s="51">
        <f>INT(
(vlookup(AX$6,'中獎結果表'!$A$7:$E$61,5,false)/SUM('中獎結果表'!$E$7:$E$61)*
$B22*
(0.9+rand()*0.2)))</f>
        <v>834</v>
      </c>
      <c r="AY22" s="51">
        <f>INT(
(vlookup(AY$6,'中獎結果表'!$A$7:$E$61,5,false)/SUM('中獎結果表'!$E$7:$E$61)*
$B22*
(0.9+rand()*0.2)))</f>
        <v>978</v>
      </c>
      <c r="AZ22" s="51">
        <f>INT(
(vlookup(AZ$6,'中獎結果表'!$A$7:$E$61,5,false)/SUM('中獎結果表'!$E$7:$E$61)*
$B22*
(0.9+rand()*0.2)))</f>
        <v>2003</v>
      </c>
      <c r="BA22" s="51">
        <f>INT(
(vlookup(BA$6,'中獎結果表'!$A$7:$E$61,5,false)/SUM('中獎結果表'!$E$7:$E$61)*
$B22*
(0.9+rand()*0.2)))</f>
        <v>1537</v>
      </c>
      <c r="BB22" s="51">
        <f>INT(
(vlookup(BB$6,'中獎結果表'!$A$7:$E$61,5,false)/SUM('中獎結果表'!$E$7:$E$61)*
$B22*
(0.9+rand()*0.2)))</f>
        <v>1358</v>
      </c>
      <c r="BC22" s="51">
        <f>INT(
(vlookup(BC$6,'中獎結果表'!$A$7:$E$61,5,false)/SUM('中獎結果表'!$E$7:$E$61)*
$B22*
(0.9+rand()*0.2)))</f>
        <v>3145</v>
      </c>
      <c r="BD22" s="51">
        <f>INT(
(vlookup(BD$6,'中獎結果表'!$A$7:$E$61,5,false)/SUM('中獎結果表'!$E$7:$E$61)*
$B22*
(0.9+rand()*0.2)))</f>
        <v>2777</v>
      </c>
      <c r="BE22" s="51">
        <f>INT(
(vlookup(BE$6,'中獎結果表'!$A$7:$E$61,5,false)/SUM('中獎結果表'!$E$7:$E$61)*
$B22*
(0.9+rand()*0.2)))</f>
        <v>8780</v>
      </c>
      <c r="BF22" s="51">
        <f>INT(
(vlookup(BF$6,'中獎結果表'!$A$7:$E$61,5,false)/SUM('中獎結果表'!$E$7:$E$61)*
$B22*
(0.9+rand()*0.2)))</f>
        <v>4329</v>
      </c>
      <c r="BG22" s="51">
        <f>INT(
(vlookup(BG$6,'中獎結果表'!$A$7:$E$61,5,false)/SUM('中獎結果表'!$E$7:$E$61)*
$B22*
(0.9+rand()*0.2)))</f>
        <v>6819</v>
      </c>
      <c r="BH22" s="51">
        <f>INT(
(vlookup(BH$6,'中獎結果表'!$A$7:$E$61,5,false)/SUM('中獎結果表'!$E$7:$E$61)*
$B22*
(0.9+rand()*0.2)))</f>
        <v>13867</v>
      </c>
      <c r="BI22" s="51">
        <f>INT(
(vlookup(BI$6,'中獎結果表'!$A$7:$E$61,5,false)/SUM('中獎結果表'!$E$7:$E$61)*
$B22*
(0.9+rand()*0.2)))</f>
        <v>46786</v>
      </c>
      <c r="BJ22" s="51">
        <f>INT(
(vlookup(BJ$6,'中獎結果表'!$A$7:$E$61,5,false)/SUM('中獎結果表'!$E$7:$E$61)*
$B22*
(0.9+rand()*0.2)))</f>
        <v>73500</v>
      </c>
      <c r="BK22" s="51">
        <f>INT(
(vlookup(BK$6,'中獎結果表'!$A$7:$E$61,5,false)/SUM('中獎結果表'!$E$7:$E$61)*
$B22*
(0.9+rand()*0.2)))</f>
        <v>148598</v>
      </c>
    </row>
    <row r="23">
      <c r="A23" s="34">
        <v>15.0</v>
      </c>
      <c r="B23" s="51">
        <f t="shared" si="6"/>
        <v>1000000</v>
      </c>
      <c r="C23" s="51">
        <f t="shared" si="2"/>
        <v>978225</v>
      </c>
      <c r="D23" s="52">
        <f t="shared" si="3"/>
        <v>0.978225</v>
      </c>
      <c r="E23" s="53"/>
      <c r="F23" s="53"/>
      <c r="G23" s="53">
        <f t="shared" si="4"/>
        <v>316141</v>
      </c>
      <c r="H23" s="54">
        <f t="shared" si="5"/>
        <v>0.316141</v>
      </c>
      <c r="I23" s="51">
        <f>INT(
(vlookup(I$6,'中獎結果表'!$A$7:$E$61,5,false)/SUM('中獎結果表'!$E$7:$E$61)*
$B23*
(0.9+rand()*0.2)))</f>
        <v>435577</v>
      </c>
      <c r="J23" s="51">
        <f>INT(
(vlookup(J$6,'中獎結果表'!$A$7:$E$61,5,false)/SUM('中獎結果表'!$E$7:$E$61)*
$B23*
(0.9+rand()*0.2)))</f>
        <v>146730</v>
      </c>
      <c r="K23" s="51">
        <f>INT(
(vlookup(K$6,'中獎結果表'!$A$7:$E$61,5,false)/SUM('中獎結果表'!$E$7:$E$61)*
$B23*
(0.9+rand()*0.2)))</f>
        <v>54523</v>
      </c>
      <c r="L23" s="51">
        <f>INT(
(vlookup(L$6,'中獎結果表'!$A$7:$E$61,5,false)/SUM('中獎結果表'!$E$7:$E$61)*
$B23*
(0.9+rand()*0.2)))</f>
        <v>26311</v>
      </c>
      <c r="M23" s="51">
        <f>INT(
(vlookup(M$6,'中獎結果表'!$A$7:$E$61,5,false)/SUM('中獎結果表'!$E$7:$E$61)*
$B23*
(0.9+rand()*0.2)))</f>
        <v>1</v>
      </c>
      <c r="N23" s="51">
        <f>INT(
(vlookup(N$6,'中獎結果表'!$A$7:$E$61,5,false)/SUM('中獎結果表'!$E$7:$E$61)*
$B23*
(0.9+rand()*0.2)))</f>
        <v>2</v>
      </c>
      <c r="O23" s="51">
        <f>INT(
(vlookup(O$6,'中獎結果表'!$A$7:$E$61,5,false)/SUM('中獎結果表'!$E$7:$E$61)*
$B23*
(0.9+rand()*0.2)))</f>
        <v>2</v>
      </c>
      <c r="P23" s="51">
        <f>INT(
(vlookup(P$6,'中獎結果表'!$A$7:$E$61,5,false)/SUM('中獎結果表'!$E$7:$E$61)*
$B23*
(0.9+rand()*0.2)))</f>
        <v>2</v>
      </c>
      <c r="Q23" s="51">
        <f>INT(
(vlookup(Q$6,'中獎結果表'!$A$7:$E$61,5,false)/SUM('中獎結果表'!$E$7:$E$61)*
$B23*
(0.9+rand()*0.2)))</f>
        <v>1</v>
      </c>
      <c r="R23" s="51">
        <f>INT(
(vlookup(R$6,'中獎結果表'!$A$7:$E$61,5,false)/SUM('中獎結果表'!$E$7:$E$61)*
$B23*
(0.9+rand()*0.2)))</f>
        <v>1</v>
      </c>
      <c r="S23" s="51">
        <f>INT(
(vlookup(S$6,'中獎結果表'!$A$7:$E$61,5,false)/SUM('中獎結果表'!$E$7:$E$61)*
$B23*
(0.9+rand()*0.2)))</f>
        <v>2</v>
      </c>
      <c r="T23" s="51">
        <f>INT(
(vlookup(T$6,'中獎結果表'!$A$7:$E$61,5,false)/SUM('中獎結果表'!$E$7:$E$61)*
$B23*
(0.9+rand()*0.2)))</f>
        <v>4</v>
      </c>
      <c r="U23" s="51">
        <f>INT(
(vlookup(U$6,'中獎結果表'!$A$7:$E$61,5,false)/SUM('中獎結果表'!$E$7:$E$61)*
$B23*
(0.9+rand()*0.2)))</f>
        <v>0</v>
      </c>
      <c r="V23" s="51">
        <f>INT(
(vlookup(V$6,'中獎結果表'!$A$7:$E$61,5,false)/SUM('中獎結果表'!$E$7:$E$61)*
$B23*
(0.9+rand()*0.2)))</f>
        <v>1</v>
      </c>
      <c r="W23" s="51">
        <f>INT(
(vlookup(W$6,'中獎結果表'!$A$7:$E$61,5,false)/SUM('中獎結果表'!$E$7:$E$61)*
$B23*
(0.9+rand()*0.2)))</f>
        <v>1</v>
      </c>
      <c r="X23" s="51">
        <f>INT(
(vlookup(X$6,'中獎結果表'!$A$7:$E$61,5,false)/SUM('中獎結果表'!$E$7:$E$61)*
$B23*
(0.9+rand()*0.2)))</f>
        <v>5</v>
      </c>
      <c r="Y23" s="51">
        <f>INT(
(vlookup(Y$6,'中獎結果表'!$A$7:$E$61,5,false)/SUM('中獎結果表'!$E$7:$E$61)*
$B23*
(0.9+rand()*0.2)))</f>
        <v>3</v>
      </c>
      <c r="Z23" s="51">
        <f>INT(
(vlookup(Z$6,'中獎結果表'!$A$7:$E$61,5,false)/SUM('中獎結果表'!$E$7:$E$61)*
$B23*
(0.9+rand()*0.2)))</f>
        <v>4</v>
      </c>
      <c r="AA23" s="51">
        <f>INT(
(vlookup(AA$6,'中獎結果表'!$A$7:$E$61,5,false)/SUM('中獎結果表'!$E$7:$E$61)*
$B23*
(0.9+rand()*0.2)))</f>
        <v>9</v>
      </c>
      <c r="AB23" s="51">
        <f>INT(
(vlookup(AB$6,'中獎結果表'!$A$7:$E$61,5,false)/SUM('中獎結果表'!$E$7:$E$61)*
$B23*
(0.9+rand()*0.2)))</f>
        <v>10</v>
      </c>
      <c r="AC23" s="51">
        <f>INT(
(vlookup(AC$6,'中獎結果表'!$A$7:$E$61,5,false)/SUM('中獎結果表'!$E$7:$E$61)*
$B23*
(0.9+rand()*0.2)))</f>
        <v>19</v>
      </c>
      <c r="AD23" s="51">
        <f>INT(
(vlookup(AD$6,'中獎結果表'!$A$7:$E$61,5,false)/SUM('中獎結果表'!$E$7:$E$61)*
$B23*
(0.9+rand()*0.2)))</f>
        <v>13</v>
      </c>
      <c r="AE23" s="51">
        <f>INT(
(vlookup(AE$6,'中獎結果表'!$A$7:$E$61,5,false)/SUM('中獎結果表'!$E$7:$E$61)*
$B23*
(0.9+rand()*0.2)))</f>
        <v>15</v>
      </c>
      <c r="AF23" s="51">
        <f>INT(
(vlookup(AF$6,'中獎結果表'!$A$7:$E$61,5,false)/SUM('中獎結果表'!$E$7:$E$61)*
$B23*
(0.9+rand()*0.2)))</f>
        <v>39</v>
      </c>
      <c r="AG23" s="51">
        <f>INT(
(vlookup(AG$6,'中獎結果表'!$A$7:$E$61,5,false)/SUM('中獎結果表'!$E$7:$E$61)*
$B23*
(0.9+rand()*0.2)))</f>
        <v>10</v>
      </c>
      <c r="AH23" s="51">
        <f>INT(
(vlookup(AH$6,'中獎結果表'!$A$7:$E$61,5,false)/SUM('中獎結果表'!$E$7:$E$61)*
$B23*
(0.9+rand()*0.2)))</f>
        <v>12</v>
      </c>
      <c r="AI23" s="51">
        <f>INT(
(vlookup(AI$6,'中獎結果表'!$A$7:$E$61,5,false)/SUM('中獎結果表'!$E$7:$E$61)*
$B23*
(0.9+rand()*0.2)))</f>
        <v>18</v>
      </c>
      <c r="AJ23" s="51">
        <f>INT(
(vlookup(AJ$6,'中獎結果表'!$A$7:$E$61,5,false)/SUM('中獎結果表'!$E$7:$E$61)*
$B23*
(0.9+rand()*0.2)))</f>
        <v>49</v>
      </c>
      <c r="AK23" s="51">
        <f>INT(
(vlookup(AK$6,'中獎結果表'!$A$7:$E$61,5,false)/SUM('中獎結果表'!$E$7:$E$61)*
$B23*
(0.9+rand()*0.2)))</f>
        <v>14</v>
      </c>
      <c r="AL23" s="51">
        <f>INT(
(vlookup(AL$6,'中獎結果表'!$A$7:$E$61,5,false)/SUM('中獎結果表'!$E$7:$E$61)*
$B23*
(0.9+rand()*0.2)))</f>
        <v>29</v>
      </c>
      <c r="AM23" s="51">
        <f>INT(
(vlookup(AM$6,'中獎結果表'!$A$7:$E$61,5,false)/SUM('中獎結果表'!$E$7:$E$61)*
$B23*
(0.9+rand()*0.2)))</f>
        <v>85</v>
      </c>
      <c r="AN23" s="51">
        <f>INT(
(vlookup(AN$6,'中獎結果表'!$A$7:$E$61,5,false)/SUM('中獎結果表'!$E$7:$E$61)*
$B23*
(0.9+rand()*0.2)))</f>
        <v>140</v>
      </c>
      <c r="AO23" s="51">
        <f>INT(
(vlookup(AO$6,'中獎結果表'!$A$7:$E$61,5,false)/SUM('中獎結果表'!$E$7:$E$61)*
$B23*
(0.9+rand()*0.2)))</f>
        <v>149</v>
      </c>
      <c r="AP23" s="51">
        <f>INT(
(vlookup(AP$6,'中獎結果表'!$A$7:$E$61,5,false)/SUM('中獎結果表'!$E$7:$E$61)*
$B23*
(0.9+rand()*0.2)))</f>
        <v>212</v>
      </c>
      <c r="AQ23" s="51">
        <f>INT(
(vlookup(AQ$6,'中獎結果表'!$A$7:$E$61,5,false)/SUM('中獎結果表'!$E$7:$E$61)*
$B23*
(0.9+rand()*0.2)))</f>
        <v>233</v>
      </c>
      <c r="AR23" s="51">
        <f>INT(
(vlookup(AR$6,'中獎結果表'!$A$7:$E$61,5,false)/SUM('中獎結果表'!$E$7:$E$61)*
$B23*
(0.9+rand()*0.2)))</f>
        <v>252</v>
      </c>
      <c r="AS23" s="51">
        <f>INT(
(vlookup(AS$6,'中獎結果表'!$A$7:$E$61,5,false)/SUM('中獎結果表'!$E$7:$E$61)*
$B23*
(0.9+rand()*0.2)))</f>
        <v>326</v>
      </c>
      <c r="AT23" s="51">
        <f>INT(
(vlookup(AT$6,'中獎結果表'!$A$7:$E$61,5,false)/SUM('中獎結果表'!$E$7:$E$61)*
$B23*
(0.9+rand()*0.2)))</f>
        <v>523</v>
      </c>
      <c r="AU23" s="51">
        <f>INT(
(vlookup(AU$6,'中獎結果表'!$A$7:$E$61,5,false)/SUM('中獎結果表'!$E$7:$E$61)*
$B23*
(0.9+rand()*0.2)))</f>
        <v>632</v>
      </c>
      <c r="AV23" s="51">
        <f>INT(
(vlookup(AV$6,'中獎結果表'!$A$7:$E$61,5,false)/SUM('中獎結果表'!$E$7:$E$61)*
$B23*
(0.9+rand()*0.2)))</f>
        <v>1033</v>
      </c>
      <c r="AW23" s="51">
        <f>INT(
(vlookup(AW$6,'中獎結果表'!$A$7:$E$61,5,false)/SUM('中獎結果表'!$E$7:$E$61)*
$B23*
(0.9+rand()*0.2)))</f>
        <v>278</v>
      </c>
      <c r="AX23" s="51">
        <f>INT(
(vlookup(AX$6,'中獎結果表'!$A$7:$E$61,5,false)/SUM('中獎結果表'!$E$7:$E$61)*
$B23*
(0.9+rand()*0.2)))</f>
        <v>735</v>
      </c>
      <c r="AY23" s="51">
        <f>INT(
(vlookup(AY$6,'中獎結果表'!$A$7:$E$61,5,false)/SUM('中獎結果表'!$E$7:$E$61)*
$B23*
(0.9+rand()*0.2)))</f>
        <v>1036</v>
      </c>
      <c r="AZ23" s="51">
        <f>INT(
(vlookup(AZ$6,'中獎結果表'!$A$7:$E$61,5,false)/SUM('中獎結果表'!$E$7:$E$61)*
$B23*
(0.9+rand()*0.2)))</f>
        <v>2137</v>
      </c>
      <c r="BA23" s="51">
        <f>INT(
(vlookup(BA$6,'中獎結果表'!$A$7:$E$61,5,false)/SUM('中獎結果表'!$E$7:$E$61)*
$B23*
(0.9+rand()*0.2)))</f>
        <v>1379</v>
      </c>
      <c r="BB23" s="51">
        <f>INT(
(vlookup(BB$6,'中獎結果表'!$A$7:$E$61,5,false)/SUM('中獎結果表'!$E$7:$E$61)*
$B23*
(0.9+rand()*0.2)))</f>
        <v>1359</v>
      </c>
      <c r="BC23" s="51">
        <f>INT(
(vlookup(BC$6,'中獎結果表'!$A$7:$E$61,5,false)/SUM('中獎結果表'!$E$7:$E$61)*
$B23*
(0.9+rand()*0.2)))</f>
        <v>2767</v>
      </c>
      <c r="BD23" s="51">
        <f>INT(
(vlookup(BD$6,'中獎結果表'!$A$7:$E$61,5,false)/SUM('中獎結果表'!$E$7:$E$61)*
$B23*
(0.9+rand()*0.2)))</f>
        <v>3196</v>
      </c>
      <c r="BE23" s="51">
        <f>INT(
(vlookup(BE$6,'中獎結果表'!$A$7:$E$61,5,false)/SUM('中獎結果表'!$E$7:$E$61)*
$B23*
(0.9+rand()*0.2)))</f>
        <v>9101</v>
      </c>
      <c r="BF23" s="51">
        <f>INT(
(vlookup(BF$6,'中獎結果表'!$A$7:$E$61,5,false)/SUM('中獎結果表'!$E$7:$E$61)*
$B23*
(0.9+rand()*0.2)))</f>
        <v>4807</v>
      </c>
      <c r="BG23" s="51">
        <f>INT(
(vlookup(BG$6,'中獎結果表'!$A$7:$E$61,5,false)/SUM('中獎結果表'!$E$7:$E$61)*
$B23*
(0.9+rand()*0.2)))</f>
        <v>7019</v>
      </c>
      <c r="BH23" s="51">
        <f>INT(
(vlookup(BH$6,'中獎結果表'!$A$7:$E$61,5,false)/SUM('中獎結果表'!$E$7:$E$61)*
$B23*
(0.9+rand()*0.2)))</f>
        <v>15071</v>
      </c>
      <c r="BI23" s="51">
        <f>INT(
(vlookup(BI$6,'中獎結果表'!$A$7:$E$61,5,false)/SUM('中獎結果表'!$E$7:$E$61)*
$B23*
(0.9+rand()*0.2)))</f>
        <v>46369</v>
      </c>
      <c r="BJ23" s="51">
        <f>INT(
(vlookup(BJ$6,'中獎結果表'!$A$7:$E$61,5,false)/SUM('中獎結果表'!$E$7:$E$61)*
$B23*
(0.9+rand()*0.2)))</f>
        <v>71362</v>
      </c>
      <c r="BK23" s="51">
        <f>INT(
(vlookup(BK$6,'中獎結果表'!$A$7:$E$61,5,false)/SUM('中獎結果表'!$E$7:$E$61)*
$B23*
(0.9+rand()*0.2)))</f>
        <v>145674</v>
      </c>
    </row>
    <row r="24">
      <c r="A24" s="34">
        <v>16.0</v>
      </c>
      <c r="B24" s="51">
        <f t="shared" si="6"/>
        <v>1000000</v>
      </c>
      <c r="C24" s="51">
        <f t="shared" si="2"/>
        <v>986897</v>
      </c>
      <c r="D24" s="52">
        <f t="shared" si="3"/>
        <v>0.986897</v>
      </c>
      <c r="E24" s="53"/>
      <c r="F24" s="53"/>
      <c r="G24" s="53">
        <f t="shared" si="4"/>
        <v>328339</v>
      </c>
      <c r="H24" s="54">
        <f t="shared" si="5"/>
        <v>0.328339</v>
      </c>
      <c r="I24" s="51">
        <f>INT(
(vlookup(I$6,'中獎結果表'!$A$7:$E$61,5,false)/SUM('中獎結果表'!$E$7:$E$61)*
$B24*
(0.9+rand()*0.2)))</f>
        <v>465989</v>
      </c>
      <c r="J24" s="51">
        <f>INT(
(vlookup(J$6,'中獎結果表'!$A$7:$E$61,5,false)/SUM('中獎結果表'!$E$7:$E$61)*
$B24*
(0.9+rand()*0.2)))</f>
        <v>148447</v>
      </c>
      <c r="K24" s="51">
        <f>INT(
(vlookup(K$6,'中獎結果表'!$A$7:$E$61,5,false)/SUM('中獎結果表'!$E$7:$E$61)*
$B24*
(0.9+rand()*0.2)))</f>
        <v>60479</v>
      </c>
      <c r="L24" s="51">
        <f>INT(
(vlookup(L$6,'中獎結果表'!$A$7:$E$61,5,false)/SUM('中獎結果表'!$E$7:$E$61)*
$B24*
(0.9+rand()*0.2)))</f>
        <v>25585</v>
      </c>
      <c r="M24" s="51">
        <f>INT(
(vlookup(M$6,'中獎結果表'!$A$7:$E$61,5,false)/SUM('中獎結果表'!$E$7:$E$61)*
$B24*
(0.9+rand()*0.2)))</f>
        <v>1</v>
      </c>
      <c r="N24" s="51">
        <f>INT(
(vlookup(N$6,'中獎結果表'!$A$7:$E$61,5,false)/SUM('中獎結果表'!$E$7:$E$61)*
$B24*
(0.9+rand()*0.2)))</f>
        <v>1</v>
      </c>
      <c r="O24" s="51">
        <f>INT(
(vlookup(O$6,'中獎結果表'!$A$7:$E$61,5,false)/SUM('中獎結果表'!$E$7:$E$61)*
$B24*
(0.9+rand()*0.2)))</f>
        <v>1</v>
      </c>
      <c r="P24" s="51">
        <f>INT(
(vlookup(P$6,'中獎結果表'!$A$7:$E$61,5,false)/SUM('中獎結果表'!$E$7:$E$61)*
$B24*
(0.9+rand()*0.2)))</f>
        <v>2</v>
      </c>
      <c r="Q24" s="51">
        <f>INT(
(vlookup(Q$6,'中獎結果表'!$A$7:$E$61,5,false)/SUM('中獎結果表'!$E$7:$E$61)*
$B24*
(0.9+rand()*0.2)))</f>
        <v>2</v>
      </c>
      <c r="R24" s="51">
        <f>INT(
(vlookup(R$6,'中獎結果表'!$A$7:$E$61,5,false)/SUM('中獎結果表'!$E$7:$E$61)*
$B24*
(0.9+rand()*0.2)))</f>
        <v>1</v>
      </c>
      <c r="S24" s="51">
        <f>INT(
(vlookup(S$6,'中獎結果表'!$A$7:$E$61,5,false)/SUM('中獎結果表'!$E$7:$E$61)*
$B24*
(0.9+rand()*0.2)))</f>
        <v>2</v>
      </c>
      <c r="T24" s="51">
        <f>INT(
(vlookup(T$6,'中獎結果表'!$A$7:$E$61,5,false)/SUM('中獎結果表'!$E$7:$E$61)*
$B24*
(0.9+rand()*0.2)))</f>
        <v>3</v>
      </c>
      <c r="U24" s="51">
        <f>INT(
(vlookup(U$6,'中獎結果表'!$A$7:$E$61,5,false)/SUM('中獎結果表'!$E$7:$E$61)*
$B24*
(0.9+rand()*0.2)))</f>
        <v>1</v>
      </c>
      <c r="V24" s="51">
        <f>INT(
(vlookup(V$6,'中獎結果表'!$A$7:$E$61,5,false)/SUM('中獎結果表'!$E$7:$E$61)*
$B24*
(0.9+rand()*0.2)))</f>
        <v>1</v>
      </c>
      <c r="W24" s="51">
        <f>INT(
(vlookup(W$6,'中獎結果表'!$A$7:$E$61,5,false)/SUM('中獎結果表'!$E$7:$E$61)*
$B24*
(0.9+rand()*0.2)))</f>
        <v>1</v>
      </c>
      <c r="X24" s="51">
        <f>INT(
(vlookup(X$6,'中獎結果表'!$A$7:$E$61,5,false)/SUM('中獎結果表'!$E$7:$E$61)*
$B24*
(0.9+rand()*0.2)))</f>
        <v>5</v>
      </c>
      <c r="Y24" s="51">
        <f>INT(
(vlookup(Y$6,'中獎結果表'!$A$7:$E$61,5,false)/SUM('中獎結果表'!$E$7:$E$61)*
$B24*
(0.9+rand()*0.2)))</f>
        <v>4</v>
      </c>
      <c r="Z24" s="51">
        <f>INT(
(vlookup(Z$6,'中獎結果表'!$A$7:$E$61,5,false)/SUM('中獎結果表'!$E$7:$E$61)*
$B24*
(0.9+rand()*0.2)))</f>
        <v>3</v>
      </c>
      <c r="AA24" s="51">
        <f>INT(
(vlookup(AA$6,'中獎結果表'!$A$7:$E$61,5,false)/SUM('中獎結果表'!$E$7:$E$61)*
$B24*
(0.9+rand()*0.2)))</f>
        <v>10</v>
      </c>
      <c r="AB24" s="51">
        <f>INT(
(vlookup(AB$6,'中獎結果表'!$A$7:$E$61,5,false)/SUM('中獎結果表'!$E$7:$E$61)*
$B24*
(0.9+rand()*0.2)))</f>
        <v>9</v>
      </c>
      <c r="AC24" s="51">
        <f>INT(
(vlookup(AC$6,'中獎結果表'!$A$7:$E$61,5,false)/SUM('中獎結果表'!$E$7:$E$61)*
$B24*
(0.9+rand()*0.2)))</f>
        <v>19</v>
      </c>
      <c r="AD24" s="51">
        <f>INT(
(vlookup(AD$6,'中獎結果表'!$A$7:$E$61,5,false)/SUM('中獎結果表'!$E$7:$E$61)*
$B24*
(0.9+rand()*0.2)))</f>
        <v>15</v>
      </c>
      <c r="AE24" s="51">
        <f>INT(
(vlookup(AE$6,'中獎結果表'!$A$7:$E$61,5,false)/SUM('中獎結果表'!$E$7:$E$61)*
$B24*
(0.9+rand()*0.2)))</f>
        <v>14</v>
      </c>
      <c r="AF24" s="51">
        <f>INT(
(vlookup(AF$6,'中獎結果表'!$A$7:$E$61,5,false)/SUM('中獎結果表'!$E$7:$E$61)*
$B24*
(0.9+rand()*0.2)))</f>
        <v>40</v>
      </c>
      <c r="AG24" s="51">
        <f>INT(
(vlookup(AG$6,'中獎結果表'!$A$7:$E$61,5,false)/SUM('中獎結果表'!$E$7:$E$61)*
$B24*
(0.9+rand()*0.2)))</f>
        <v>9</v>
      </c>
      <c r="AH24" s="51">
        <f>INT(
(vlookup(AH$6,'中獎結果表'!$A$7:$E$61,5,false)/SUM('中獎結果表'!$E$7:$E$61)*
$B24*
(0.9+rand()*0.2)))</f>
        <v>12</v>
      </c>
      <c r="AI24" s="51">
        <f>INT(
(vlookup(AI$6,'中獎結果表'!$A$7:$E$61,5,false)/SUM('中獎結果表'!$E$7:$E$61)*
$B24*
(0.9+rand()*0.2)))</f>
        <v>20</v>
      </c>
      <c r="AJ24" s="51">
        <f>INT(
(vlookup(AJ$6,'中獎結果表'!$A$7:$E$61,5,false)/SUM('中獎結果表'!$E$7:$E$61)*
$B24*
(0.9+rand()*0.2)))</f>
        <v>46</v>
      </c>
      <c r="AK24" s="51">
        <f>INT(
(vlookup(AK$6,'中獎結果表'!$A$7:$E$61,5,false)/SUM('中獎結果表'!$E$7:$E$61)*
$B24*
(0.9+rand()*0.2)))</f>
        <v>15</v>
      </c>
      <c r="AL24" s="51">
        <f>INT(
(vlookup(AL$6,'中獎結果表'!$A$7:$E$61,5,false)/SUM('中獎結果表'!$E$7:$E$61)*
$B24*
(0.9+rand()*0.2)))</f>
        <v>28</v>
      </c>
      <c r="AM24" s="51">
        <f>INT(
(vlookup(AM$6,'中獎結果表'!$A$7:$E$61,5,false)/SUM('中獎結果表'!$E$7:$E$61)*
$B24*
(0.9+rand()*0.2)))</f>
        <v>83</v>
      </c>
      <c r="AN24" s="51">
        <f>INT(
(vlookup(AN$6,'中獎結果表'!$A$7:$E$61,5,false)/SUM('中獎結果表'!$E$7:$E$61)*
$B24*
(0.9+rand()*0.2)))</f>
        <v>142</v>
      </c>
      <c r="AO24" s="51">
        <f>INT(
(vlookup(AO$6,'中獎結果表'!$A$7:$E$61,5,false)/SUM('中獎結果表'!$E$7:$E$61)*
$B24*
(0.9+rand()*0.2)))</f>
        <v>148</v>
      </c>
      <c r="AP24" s="51">
        <f>INT(
(vlookup(AP$6,'中獎結果表'!$A$7:$E$61,5,false)/SUM('中獎結果表'!$E$7:$E$61)*
$B24*
(0.9+rand()*0.2)))</f>
        <v>205</v>
      </c>
      <c r="AQ24" s="51">
        <f>INT(
(vlookup(AQ$6,'中獎結果表'!$A$7:$E$61,5,false)/SUM('中獎結果表'!$E$7:$E$61)*
$B24*
(0.9+rand()*0.2)))</f>
        <v>252</v>
      </c>
      <c r="AR24" s="51">
        <f>INT(
(vlookup(AR$6,'中獎結果表'!$A$7:$E$61,5,false)/SUM('中獎結果表'!$E$7:$E$61)*
$B24*
(0.9+rand()*0.2)))</f>
        <v>243</v>
      </c>
      <c r="AS24" s="51">
        <f>INT(
(vlookup(AS$6,'中獎結果表'!$A$7:$E$61,5,false)/SUM('中獎結果表'!$E$7:$E$61)*
$B24*
(0.9+rand()*0.2)))</f>
        <v>315</v>
      </c>
      <c r="AT24" s="51">
        <f>INT(
(vlookup(AT$6,'中獎結果表'!$A$7:$E$61,5,false)/SUM('中獎結果表'!$E$7:$E$61)*
$B24*
(0.9+rand()*0.2)))</f>
        <v>464</v>
      </c>
      <c r="AU24" s="51">
        <f>INT(
(vlookup(AU$6,'中獎結果表'!$A$7:$E$61,5,false)/SUM('中獎結果表'!$E$7:$E$61)*
$B24*
(0.9+rand()*0.2)))</f>
        <v>650</v>
      </c>
      <c r="AV24" s="51">
        <f>INT(
(vlookup(AV$6,'中獎結果表'!$A$7:$E$61,5,false)/SUM('中獎結果表'!$E$7:$E$61)*
$B24*
(0.9+rand()*0.2)))</f>
        <v>1038</v>
      </c>
      <c r="AW24" s="51">
        <f>INT(
(vlookup(AW$6,'中獎結果表'!$A$7:$E$61,5,false)/SUM('中獎結果表'!$E$7:$E$61)*
$B24*
(0.9+rand()*0.2)))</f>
        <v>281</v>
      </c>
      <c r="AX24" s="51">
        <f>INT(
(vlookup(AX$6,'中獎結果表'!$A$7:$E$61,5,false)/SUM('中獎結果表'!$E$7:$E$61)*
$B24*
(0.9+rand()*0.2)))</f>
        <v>785</v>
      </c>
      <c r="AY24" s="51">
        <f>INT(
(vlookup(AY$6,'中獎結果表'!$A$7:$E$61,5,false)/SUM('中獎結果表'!$E$7:$E$61)*
$B24*
(0.9+rand()*0.2)))</f>
        <v>1071</v>
      </c>
      <c r="AZ24" s="51">
        <f>INT(
(vlookup(AZ$6,'中獎結果表'!$A$7:$E$61,5,false)/SUM('中獎結果表'!$E$7:$E$61)*
$B24*
(0.9+rand()*0.2)))</f>
        <v>2308</v>
      </c>
      <c r="BA24" s="51">
        <f>INT(
(vlookup(BA$6,'中獎結果表'!$A$7:$E$61,5,false)/SUM('中獎結果表'!$E$7:$E$61)*
$B24*
(0.9+rand()*0.2)))</f>
        <v>1507</v>
      </c>
      <c r="BB24" s="51">
        <f>INT(
(vlookup(BB$6,'中獎結果表'!$A$7:$E$61,5,false)/SUM('中獎結果表'!$E$7:$E$61)*
$B24*
(0.9+rand()*0.2)))</f>
        <v>1376</v>
      </c>
      <c r="BC24" s="51">
        <f>INT(
(vlookup(BC$6,'中獎結果表'!$A$7:$E$61,5,false)/SUM('中獎結果表'!$E$7:$E$61)*
$B24*
(0.9+rand()*0.2)))</f>
        <v>2785</v>
      </c>
      <c r="BD24" s="51">
        <f>INT(
(vlookup(BD$6,'中獎結果表'!$A$7:$E$61,5,false)/SUM('中獎結果表'!$E$7:$E$61)*
$B24*
(0.9+rand()*0.2)))</f>
        <v>2742</v>
      </c>
      <c r="BE24" s="51">
        <f>INT(
(vlookup(BE$6,'中獎結果表'!$A$7:$E$61,5,false)/SUM('中獎結果表'!$E$7:$E$61)*
$B24*
(0.9+rand()*0.2)))</f>
        <v>8638</v>
      </c>
      <c r="BF24" s="51">
        <f>INT(
(vlookup(BF$6,'中獎結果表'!$A$7:$E$61,5,false)/SUM('中獎結果表'!$E$7:$E$61)*
$B24*
(0.9+rand()*0.2)))</f>
        <v>4515</v>
      </c>
      <c r="BG24" s="51">
        <f>INT(
(vlookup(BG$6,'中獎結果表'!$A$7:$E$61,5,false)/SUM('中獎結果表'!$E$7:$E$61)*
$B24*
(0.9+rand()*0.2)))</f>
        <v>7097</v>
      </c>
      <c r="BH24" s="51">
        <f>INT(
(vlookup(BH$6,'中獎結果表'!$A$7:$E$61,5,false)/SUM('中獎結果表'!$E$7:$E$61)*
$B24*
(0.9+rand()*0.2)))</f>
        <v>15141</v>
      </c>
      <c r="BI24" s="51">
        <f>INT(
(vlookup(BI$6,'中獎結果表'!$A$7:$E$61,5,false)/SUM('中獎結果表'!$E$7:$E$61)*
$B24*
(0.9+rand()*0.2)))</f>
        <v>49082</v>
      </c>
      <c r="BJ24" s="51">
        <f>INT(
(vlookup(BJ$6,'中獎結果表'!$A$7:$E$61,5,false)/SUM('中獎結果表'!$E$7:$E$61)*
$B24*
(0.9+rand()*0.2)))</f>
        <v>79724</v>
      </c>
      <c r="BK24" s="51">
        <f>INT(
(vlookup(BK$6,'中獎結果表'!$A$7:$E$61,5,false)/SUM('中獎結果表'!$E$7:$E$61)*
$B24*
(0.9+rand()*0.2)))</f>
        <v>147482</v>
      </c>
    </row>
    <row r="25">
      <c r="A25" s="34">
        <v>17.0</v>
      </c>
      <c r="B25" s="51">
        <f t="shared" si="6"/>
        <v>1000000</v>
      </c>
      <c r="C25" s="51">
        <f t="shared" si="2"/>
        <v>963596</v>
      </c>
      <c r="D25" s="52">
        <f t="shared" si="3"/>
        <v>0.963596</v>
      </c>
      <c r="E25" s="53"/>
      <c r="F25" s="53"/>
      <c r="G25" s="53">
        <f t="shared" si="4"/>
        <v>321070</v>
      </c>
      <c r="H25" s="54">
        <f t="shared" si="5"/>
        <v>0.32107</v>
      </c>
      <c r="I25" s="51">
        <f>INT(
(vlookup(I$6,'中獎結果表'!$A$7:$E$61,5,false)/SUM('中獎結果表'!$E$7:$E$61)*
$B25*
(0.9+rand()*0.2)))</f>
        <v>455791</v>
      </c>
      <c r="J25" s="51">
        <f>INT(
(vlookup(J$6,'中獎結果表'!$A$7:$E$61,5,false)/SUM('中獎結果表'!$E$7:$E$61)*
$B25*
(0.9+rand()*0.2)))</f>
        <v>142538</v>
      </c>
      <c r="K25" s="51">
        <f>INT(
(vlookup(K$6,'中獎結果表'!$A$7:$E$61,5,false)/SUM('中獎結果表'!$E$7:$E$61)*
$B25*
(0.9+rand()*0.2)))</f>
        <v>54112</v>
      </c>
      <c r="L25" s="51">
        <f>INT(
(vlookup(L$6,'中獎結果表'!$A$7:$E$61,5,false)/SUM('中獎結果表'!$E$7:$E$61)*
$B25*
(0.9+rand()*0.2)))</f>
        <v>27920</v>
      </c>
      <c r="M25" s="51">
        <f>INT(
(vlookup(M$6,'中獎結果表'!$A$7:$E$61,5,false)/SUM('中獎結果表'!$E$7:$E$61)*
$B25*
(0.9+rand()*0.2)))</f>
        <v>1</v>
      </c>
      <c r="N25" s="51">
        <f>INT(
(vlookup(N$6,'中獎結果表'!$A$7:$E$61,5,false)/SUM('中獎結果表'!$E$7:$E$61)*
$B25*
(0.9+rand()*0.2)))</f>
        <v>1</v>
      </c>
      <c r="O25" s="51">
        <f>INT(
(vlookup(O$6,'中獎結果表'!$A$7:$E$61,5,false)/SUM('中獎結果表'!$E$7:$E$61)*
$B25*
(0.9+rand()*0.2)))</f>
        <v>2</v>
      </c>
      <c r="P25" s="51">
        <f>INT(
(vlookup(P$6,'中獎結果表'!$A$7:$E$61,5,false)/SUM('中獎結果表'!$E$7:$E$61)*
$B25*
(0.9+rand()*0.2)))</f>
        <v>1</v>
      </c>
      <c r="Q25" s="51">
        <f>INT(
(vlookup(Q$6,'中獎結果表'!$A$7:$E$61,5,false)/SUM('中獎結果表'!$E$7:$E$61)*
$B25*
(0.9+rand()*0.2)))</f>
        <v>2</v>
      </c>
      <c r="R25" s="51">
        <f>INT(
(vlookup(R$6,'中獎結果表'!$A$7:$E$61,5,false)/SUM('中獎結果表'!$E$7:$E$61)*
$B25*
(0.9+rand()*0.2)))</f>
        <v>1</v>
      </c>
      <c r="S25" s="51">
        <f>INT(
(vlookup(S$6,'中獎結果表'!$A$7:$E$61,5,false)/SUM('中獎結果表'!$E$7:$E$61)*
$B25*
(0.9+rand()*0.2)))</f>
        <v>1</v>
      </c>
      <c r="T25" s="51">
        <f>INT(
(vlookup(T$6,'中獎結果表'!$A$7:$E$61,5,false)/SUM('中獎結果表'!$E$7:$E$61)*
$B25*
(0.9+rand()*0.2)))</f>
        <v>3</v>
      </c>
      <c r="U25" s="51">
        <f>INT(
(vlookup(U$6,'中獎結果表'!$A$7:$E$61,5,false)/SUM('中獎結果表'!$E$7:$E$61)*
$B25*
(0.9+rand()*0.2)))</f>
        <v>1</v>
      </c>
      <c r="V25" s="51">
        <f>INT(
(vlookup(V$6,'中獎結果表'!$A$7:$E$61,5,false)/SUM('中獎結果表'!$E$7:$E$61)*
$B25*
(0.9+rand()*0.2)))</f>
        <v>1</v>
      </c>
      <c r="W25" s="51">
        <f>INT(
(vlookup(W$6,'中獎結果表'!$A$7:$E$61,5,false)/SUM('中獎結果表'!$E$7:$E$61)*
$B25*
(0.9+rand()*0.2)))</f>
        <v>1</v>
      </c>
      <c r="X25" s="51">
        <f>INT(
(vlookup(X$6,'中獎結果表'!$A$7:$E$61,5,false)/SUM('中獎結果表'!$E$7:$E$61)*
$B25*
(0.9+rand()*0.2)))</f>
        <v>5</v>
      </c>
      <c r="Y25" s="51">
        <f>INT(
(vlookup(Y$6,'中獎結果表'!$A$7:$E$61,5,false)/SUM('中獎結果表'!$E$7:$E$61)*
$B25*
(0.9+rand()*0.2)))</f>
        <v>3</v>
      </c>
      <c r="Z25" s="51">
        <f>INT(
(vlookup(Z$6,'中獎結果表'!$A$7:$E$61,5,false)/SUM('中獎結果表'!$E$7:$E$61)*
$B25*
(0.9+rand()*0.2)))</f>
        <v>3</v>
      </c>
      <c r="AA25" s="51">
        <f>INT(
(vlookup(AA$6,'中獎結果表'!$A$7:$E$61,5,false)/SUM('中獎結果表'!$E$7:$E$61)*
$B25*
(0.9+rand()*0.2)))</f>
        <v>10</v>
      </c>
      <c r="AB25" s="51">
        <f>INT(
(vlookup(AB$6,'中獎結果表'!$A$7:$E$61,5,false)/SUM('中獎結果表'!$E$7:$E$61)*
$B25*
(0.9+rand()*0.2)))</f>
        <v>9</v>
      </c>
      <c r="AC25" s="51">
        <f>INT(
(vlookup(AC$6,'中獎結果表'!$A$7:$E$61,5,false)/SUM('中獎結果表'!$E$7:$E$61)*
$B25*
(0.9+rand()*0.2)))</f>
        <v>19</v>
      </c>
      <c r="AD25" s="51">
        <f>INT(
(vlookup(AD$6,'中獎結果表'!$A$7:$E$61,5,false)/SUM('中獎結果表'!$E$7:$E$61)*
$B25*
(0.9+rand()*0.2)))</f>
        <v>16</v>
      </c>
      <c r="AE25" s="51">
        <f>INT(
(vlookup(AE$6,'中獎結果表'!$A$7:$E$61,5,false)/SUM('中獎結果表'!$E$7:$E$61)*
$B25*
(0.9+rand()*0.2)))</f>
        <v>13</v>
      </c>
      <c r="AF25" s="51">
        <f>INT(
(vlookup(AF$6,'中獎結果表'!$A$7:$E$61,5,false)/SUM('中獎結果表'!$E$7:$E$61)*
$B25*
(0.9+rand()*0.2)))</f>
        <v>36</v>
      </c>
      <c r="AG25" s="51">
        <f>INT(
(vlookup(AG$6,'中獎結果表'!$A$7:$E$61,5,false)/SUM('中獎結果表'!$E$7:$E$61)*
$B25*
(0.9+rand()*0.2)))</f>
        <v>9</v>
      </c>
      <c r="AH25" s="51">
        <f>INT(
(vlookup(AH$6,'中獎結果表'!$A$7:$E$61,5,false)/SUM('中獎結果表'!$E$7:$E$61)*
$B25*
(0.9+rand()*0.2)))</f>
        <v>13</v>
      </c>
      <c r="AI25" s="51">
        <f>INT(
(vlookup(AI$6,'中獎結果表'!$A$7:$E$61,5,false)/SUM('中獎結果表'!$E$7:$E$61)*
$B25*
(0.9+rand()*0.2)))</f>
        <v>19</v>
      </c>
      <c r="AJ25" s="51">
        <f>INT(
(vlookup(AJ$6,'中獎結果表'!$A$7:$E$61,5,false)/SUM('中獎結果表'!$E$7:$E$61)*
$B25*
(0.9+rand()*0.2)))</f>
        <v>51</v>
      </c>
      <c r="AK25" s="51">
        <f>INT(
(vlookup(AK$6,'中獎結果表'!$A$7:$E$61,5,false)/SUM('中獎結果表'!$E$7:$E$61)*
$B25*
(0.9+rand()*0.2)))</f>
        <v>14</v>
      </c>
      <c r="AL25" s="51">
        <f>INT(
(vlookup(AL$6,'中獎結果表'!$A$7:$E$61,5,false)/SUM('中獎結果表'!$E$7:$E$61)*
$B25*
(0.9+rand()*0.2)))</f>
        <v>32</v>
      </c>
      <c r="AM25" s="51">
        <f>INT(
(vlookup(AM$6,'中獎結果表'!$A$7:$E$61,5,false)/SUM('中獎結果表'!$E$7:$E$61)*
$B25*
(0.9+rand()*0.2)))</f>
        <v>82</v>
      </c>
      <c r="AN25" s="51">
        <f>INT(
(vlookup(AN$6,'中獎結果表'!$A$7:$E$61,5,false)/SUM('中獎結果表'!$E$7:$E$61)*
$B25*
(0.9+rand()*0.2)))</f>
        <v>143</v>
      </c>
      <c r="AO25" s="51">
        <f>INT(
(vlookup(AO$6,'中獎結果表'!$A$7:$E$61,5,false)/SUM('中獎結果表'!$E$7:$E$61)*
$B25*
(0.9+rand()*0.2)))</f>
        <v>151</v>
      </c>
      <c r="AP25" s="51">
        <f>INT(
(vlookup(AP$6,'中獎結果表'!$A$7:$E$61,5,false)/SUM('中獎結果表'!$E$7:$E$61)*
$B25*
(0.9+rand()*0.2)))</f>
        <v>183</v>
      </c>
      <c r="AQ25" s="51">
        <f>INT(
(vlookup(AQ$6,'中獎結果表'!$A$7:$E$61,5,false)/SUM('中獎結果表'!$E$7:$E$61)*
$B25*
(0.9+rand()*0.2)))</f>
        <v>230</v>
      </c>
      <c r="AR25" s="51">
        <f>INT(
(vlookup(AR$6,'中獎結果表'!$A$7:$E$61,5,false)/SUM('中獎結果表'!$E$7:$E$61)*
$B25*
(0.9+rand()*0.2)))</f>
        <v>242</v>
      </c>
      <c r="AS25" s="51">
        <f>INT(
(vlookup(AS$6,'中獎結果表'!$A$7:$E$61,5,false)/SUM('中獎結果表'!$E$7:$E$61)*
$B25*
(0.9+rand()*0.2)))</f>
        <v>315</v>
      </c>
      <c r="AT25" s="51">
        <f>INT(
(vlookup(AT$6,'中獎結果表'!$A$7:$E$61,5,false)/SUM('中獎結果表'!$E$7:$E$61)*
$B25*
(0.9+rand()*0.2)))</f>
        <v>477</v>
      </c>
      <c r="AU25" s="51">
        <f>INT(
(vlookup(AU$6,'中獎結果表'!$A$7:$E$61,5,false)/SUM('中獎結果表'!$E$7:$E$61)*
$B25*
(0.9+rand()*0.2)))</f>
        <v>641</v>
      </c>
      <c r="AV25" s="51">
        <f>INT(
(vlookup(AV$6,'中獎結果表'!$A$7:$E$61,5,false)/SUM('中獎結果表'!$E$7:$E$61)*
$B25*
(0.9+rand()*0.2)))</f>
        <v>1042</v>
      </c>
      <c r="AW25" s="51">
        <f>INT(
(vlookup(AW$6,'中獎結果表'!$A$7:$E$61,5,false)/SUM('中獎結果表'!$E$7:$E$61)*
$B25*
(0.9+rand()*0.2)))</f>
        <v>282</v>
      </c>
      <c r="AX25" s="51">
        <f>INT(
(vlookup(AX$6,'中獎結果表'!$A$7:$E$61,5,false)/SUM('中獎結果表'!$E$7:$E$61)*
$B25*
(0.9+rand()*0.2)))</f>
        <v>788</v>
      </c>
      <c r="AY25" s="51">
        <f>INT(
(vlookup(AY$6,'中獎結果表'!$A$7:$E$61,5,false)/SUM('中獎結果表'!$E$7:$E$61)*
$B25*
(0.9+rand()*0.2)))</f>
        <v>1081</v>
      </c>
      <c r="AZ25" s="51">
        <f>INT(
(vlookup(AZ$6,'中獎結果表'!$A$7:$E$61,5,false)/SUM('中獎結果表'!$E$7:$E$61)*
$B25*
(0.9+rand()*0.2)))</f>
        <v>2175</v>
      </c>
      <c r="BA25" s="51">
        <f>INT(
(vlookup(BA$6,'中獎結果表'!$A$7:$E$61,5,false)/SUM('中獎結果表'!$E$7:$E$61)*
$B25*
(0.9+rand()*0.2)))</f>
        <v>1547</v>
      </c>
      <c r="BB25" s="51">
        <f>INT(
(vlookup(BB$6,'中獎結果表'!$A$7:$E$61,5,false)/SUM('中獎結果表'!$E$7:$E$61)*
$B25*
(0.9+rand()*0.2)))</f>
        <v>1324</v>
      </c>
      <c r="BC25" s="51">
        <f>INT(
(vlookup(BC$6,'中獎結果表'!$A$7:$E$61,5,false)/SUM('中獎結果表'!$E$7:$E$61)*
$B25*
(0.9+rand()*0.2)))</f>
        <v>2745</v>
      </c>
      <c r="BD25" s="51">
        <f>INT(
(vlookup(BD$6,'中獎結果表'!$A$7:$E$61,5,false)/SUM('中獎結果表'!$E$7:$E$61)*
$B25*
(0.9+rand()*0.2)))</f>
        <v>3000</v>
      </c>
      <c r="BE25" s="51">
        <f>INT(
(vlookup(BE$6,'中獎結果表'!$A$7:$E$61,5,false)/SUM('中獎結果表'!$E$7:$E$61)*
$B25*
(0.9+rand()*0.2)))</f>
        <v>9318</v>
      </c>
      <c r="BF25" s="51">
        <f>INT(
(vlookup(BF$6,'中獎結果表'!$A$7:$E$61,5,false)/SUM('中獎結果表'!$E$7:$E$61)*
$B25*
(0.9+rand()*0.2)))</f>
        <v>4862</v>
      </c>
      <c r="BG25" s="51">
        <f>INT(
(vlookup(BG$6,'中獎結果表'!$A$7:$E$61,5,false)/SUM('中獎結果表'!$E$7:$E$61)*
$B25*
(0.9+rand()*0.2)))</f>
        <v>7245</v>
      </c>
      <c r="BH25" s="51">
        <f>INT(
(vlookup(BH$6,'中獎結果表'!$A$7:$E$61,5,false)/SUM('中獎結果表'!$E$7:$E$61)*
$B25*
(0.9+rand()*0.2)))</f>
        <v>12838</v>
      </c>
      <c r="BI25" s="51">
        <f>INT(
(vlookup(BI$6,'中獎結果表'!$A$7:$E$61,5,false)/SUM('中獎結果表'!$E$7:$E$61)*
$B25*
(0.9+rand()*0.2)))</f>
        <v>48132</v>
      </c>
      <c r="BJ25" s="51">
        <f>INT(
(vlookup(BJ$6,'中獎結果表'!$A$7:$E$61,5,false)/SUM('中獎結果表'!$E$7:$E$61)*
$B25*
(0.9+rand()*0.2)))</f>
        <v>70770</v>
      </c>
      <c r="BK25" s="51">
        <f>INT(
(vlookup(BK$6,'中獎結果表'!$A$7:$E$61,5,false)/SUM('中獎結果表'!$E$7:$E$61)*
$B25*
(0.9+rand()*0.2)))</f>
        <v>151190</v>
      </c>
    </row>
    <row r="26">
      <c r="A26" s="34">
        <v>18.0</v>
      </c>
      <c r="B26" s="51">
        <f t="shared" si="6"/>
        <v>1000000</v>
      </c>
      <c r="C26" s="51">
        <f t="shared" si="2"/>
        <v>956878</v>
      </c>
      <c r="D26" s="52">
        <f t="shared" si="3"/>
        <v>0.956878</v>
      </c>
      <c r="E26" s="53"/>
      <c r="F26" s="53"/>
      <c r="G26" s="53">
        <f t="shared" si="4"/>
        <v>310239</v>
      </c>
      <c r="H26" s="54">
        <f t="shared" si="5"/>
        <v>0.310239</v>
      </c>
      <c r="I26" s="51">
        <f>INT(
(vlookup(I$6,'中獎結果表'!$A$7:$E$61,5,false)/SUM('中獎結果表'!$E$7:$E$61)*
$B26*
(0.9+rand()*0.2)))</f>
        <v>474771</v>
      </c>
      <c r="J26" s="51">
        <f>INT(
(vlookup(J$6,'中獎結果表'!$A$7:$E$61,5,false)/SUM('中獎結果表'!$E$7:$E$61)*
$B26*
(0.9+rand()*0.2)))</f>
        <v>126163</v>
      </c>
      <c r="K26" s="51">
        <f>INT(
(vlookup(K$6,'中獎結果表'!$A$7:$E$61,5,false)/SUM('中獎結果表'!$E$7:$E$61)*
$B26*
(0.9+rand()*0.2)))</f>
        <v>51331</v>
      </c>
      <c r="L26" s="51">
        <f>INT(
(vlookup(L$6,'中獎結果表'!$A$7:$E$61,5,false)/SUM('中獎結果表'!$E$7:$E$61)*
$B26*
(0.9+rand()*0.2)))</f>
        <v>28051</v>
      </c>
      <c r="M26" s="51">
        <f>INT(
(vlookup(M$6,'中獎結果表'!$A$7:$E$61,5,false)/SUM('中獎結果表'!$E$7:$E$61)*
$B26*
(0.9+rand()*0.2)))</f>
        <v>0</v>
      </c>
      <c r="N26" s="51">
        <f>INT(
(vlookup(N$6,'中獎結果表'!$A$7:$E$61,5,false)/SUM('中獎結果表'!$E$7:$E$61)*
$B26*
(0.9+rand()*0.2)))</f>
        <v>2</v>
      </c>
      <c r="O26" s="51">
        <f>INT(
(vlookup(O$6,'中獎結果表'!$A$7:$E$61,5,false)/SUM('中獎結果表'!$E$7:$E$61)*
$B26*
(0.9+rand()*0.2)))</f>
        <v>1</v>
      </c>
      <c r="P26" s="51">
        <f>INT(
(vlookup(P$6,'中獎結果表'!$A$7:$E$61,5,false)/SUM('中獎結果表'!$E$7:$E$61)*
$B26*
(0.9+rand()*0.2)))</f>
        <v>2</v>
      </c>
      <c r="Q26" s="51">
        <f>INT(
(vlookup(Q$6,'中獎結果表'!$A$7:$E$61,5,false)/SUM('中獎結果表'!$E$7:$E$61)*
$B26*
(0.9+rand()*0.2)))</f>
        <v>1</v>
      </c>
      <c r="R26" s="51">
        <f>INT(
(vlookup(R$6,'中獎結果表'!$A$7:$E$61,5,false)/SUM('中獎結果表'!$E$7:$E$61)*
$B26*
(0.9+rand()*0.2)))</f>
        <v>2</v>
      </c>
      <c r="S26" s="51">
        <f>INT(
(vlookup(S$6,'中獎結果表'!$A$7:$E$61,5,false)/SUM('中獎結果表'!$E$7:$E$61)*
$B26*
(0.9+rand()*0.2)))</f>
        <v>2</v>
      </c>
      <c r="T26" s="51">
        <f>INT(
(vlookup(T$6,'中獎結果表'!$A$7:$E$61,5,false)/SUM('中獎結果表'!$E$7:$E$61)*
$B26*
(0.9+rand()*0.2)))</f>
        <v>3</v>
      </c>
      <c r="U26" s="51">
        <f>INT(
(vlookup(U$6,'中獎結果表'!$A$7:$E$61,5,false)/SUM('中獎結果表'!$E$7:$E$61)*
$B26*
(0.9+rand()*0.2)))</f>
        <v>0</v>
      </c>
      <c r="V26" s="51">
        <f>INT(
(vlookup(V$6,'中獎結果表'!$A$7:$E$61,5,false)/SUM('中獎結果表'!$E$7:$E$61)*
$B26*
(0.9+rand()*0.2)))</f>
        <v>0</v>
      </c>
      <c r="W26" s="51">
        <f>INT(
(vlookup(W$6,'中獎結果表'!$A$7:$E$61,5,false)/SUM('中獎結果表'!$E$7:$E$61)*
$B26*
(0.9+rand()*0.2)))</f>
        <v>1</v>
      </c>
      <c r="X26" s="51">
        <f>INT(
(vlookup(X$6,'中獎結果表'!$A$7:$E$61,5,false)/SUM('中獎結果表'!$E$7:$E$61)*
$B26*
(0.9+rand()*0.2)))</f>
        <v>4</v>
      </c>
      <c r="Y26" s="51">
        <f>INT(
(vlookup(Y$6,'中獎結果表'!$A$7:$E$61,5,false)/SUM('中獎結果表'!$E$7:$E$61)*
$B26*
(0.9+rand()*0.2)))</f>
        <v>4</v>
      </c>
      <c r="Z26" s="51">
        <f>INT(
(vlookup(Z$6,'中獎結果表'!$A$7:$E$61,5,false)/SUM('中獎結果表'!$E$7:$E$61)*
$B26*
(0.9+rand()*0.2)))</f>
        <v>4</v>
      </c>
      <c r="AA26" s="51">
        <f>INT(
(vlookup(AA$6,'中獎結果表'!$A$7:$E$61,5,false)/SUM('中獎結果表'!$E$7:$E$61)*
$B26*
(0.9+rand()*0.2)))</f>
        <v>10</v>
      </c>
      <c r="AB26" s="51">
        <f>INT(
(vlookup(AB$6,'中獎結果表'!$A$7:$E$61,5,false)/SUM('中獎結果表'!$E$7:$E$61)*
$B26*
(0.9+rand()*0.2)))</f>
        <v>9</v>
      </c>
      <c r="AC26" s="51">
        <f>INT(
(vlookup(AC$6,'中獎結果表'!$A$7:$E$61,5,false)/SUM('中獎結果表'!$E$7:$E$61)*
$B26*
(0.9+rand()*0.2)))</f>
        <v>20</v>
      </c>
      <c r="AD26" s="51">
        <f>INT(
(vlookup(AD$6,'中獎結果表'!$A$7:$E$61,5,false)/SUM('中獎結果表'!$E$7:$E$61)*
$B26*
(0.9+rand()*0.2)))</f>
        <v>15</v>
      </c>
      <c r="AE26" s="51">
        <f>INT(
(vlookup(AE$6,'中獎結果表'!$A$7:$E$61,5,false)/SUM('中獎結果表'!$E$7:$E$61)*
$B26*
(0.9+rand()*0.2)))</f>
        <v>14</v>
      </c>
      <c r="AF26" s="51">
        <f>INT(
(vlookup(AF$6,'中獎結果表'!$A$7:$E$61,5,false)/SUM('中獎結果表'!$E$7:$E$61)*
$B26*
(0.9+rand()*0.2)))</f>
        <v>42</v>
      </c>
      <c r="AG26" s="51">
        <f>INT(
(vlookup(AG$6,'中獎結果表'!$A$7:$E$61,5,false)/SUM('中獎結果表'!$E$7:$E$61)*
$B26*
(0.9+rand()*0.2)))</f>
        <v>9</v>
      </c>
      <c r="AH26" s="51">
        <f>INT(
(vlookup(AH$6,'中獎結果表'!$A$7:$E$61,5,false)/SUM('中獎結果表'!$E$7:$E$61)*
$B26*
(0.9+rand()*0.2)))</f>
        <v>14</v>
      </c>
      <c r="AI26" s="51">
        <f>INT(
(vlookup(AI$6,'中獎結果表'!$A$7:$E$61,5,false)/SUM('中獎結果表'!$E$7:$E$61)*
$B26*
(0.9+rand()*0.2)))</f>
        <v>19</v>
      </c>
      <c r="AJ26" s="51">
        <f>INT(
(vlookup(AJ$6,'中獎結果表'!$A$7:$E$61,5,false)/SUM('中獎結果表'!$E$7:$E$61)*
$B26*
(0.9+rand()*0.2)))</f>
        <v>53</v>
      </c>
      <c r="AK26" s="51">
        <f>INT(
(vlookup(AK$6,'中獎結果表'!$A$7:$E$61,5,false)/SUM('中獎結果表'!$E$7:$E$61)*
$B26*
(0.9+rand()*0.2)))</f>
        <v>14</v>
      </c>
      <c r="AL26" s="51">
        <f>INT(
(vlookup(AL$6,'中獎結果表'!$A$7:$E$61,5,false)/SUM('中獎結果表'!$E$7:$E$61)*
$B26*
(0.9+rand()*0.2)))</f>
        <v>28</v>
      </c>
      <c r="AM26" s="51">
        <f>INT(
(vlookup(AM$6,'中獎結果表'!$A$7:$E$61,5,false)/SUM('中獎結果表'!$E$7:$E$61)*
$B26*
(0.9+rand()*0.2)))</f>
        <v>77</v>
      </c>
      <c r="AN26" s="51">
        <f>INT(
(vlookup(AN$6,'中獎結果表'!$A$7:$E$61,5,false)/SUM('中獎結果表'!$E$7:$E$61)*
$B26*
(0.9+rand()*0.2)))</f>
        <v>149</v>
      </c>
      <c r="AO26" s="51">
        <f>INT(
(vlookup(AO$6,'中獎結果表'!$A$7:$E$61,5,false)/SUM('中獎結果表'!$E$7:$E$61)*
$B26*
(0.9+rand()*0.2)))</f>
        <v>153</v>
      </c>
      <c r="AP26" s="51">
        <f>INT(
(vlookup(AP$6,'中獎結果表'!$A$7:$E$61,5,false)/SUM('中獎結果表'!$E$7:$E$61)*
$B26*
(0.9+rand()*0.2)))</f>
        <v>219</v>
      </c>
      <c r="AQ26" s="51">
        <f>INT(
(vlookup(AQ$6,'中獎結果表'!$A$7:$E$61,5,false)/SUM('中獎結果表'!$E$7:$E$61)*
$B26*
(0.9+rand()*0.2)))</f>
        <v>237</v>
      </c>
      <c r="AR26" s="51">
        <f>INT(
(vlookup(AR$6,'中獎結果表'!$A$7:$E$61,5,false)/SUM('中獎結果表'!$E$7:$E$61)*
$B26*
(0.9+rand()*0.2)))</f>
        <v>271</v>
      </c>
      <c r="AS26" s="51">
        <f>INT(
(vlookup(AS$6,'中獎結果表'!$A$7:$E$61,5,false)/SUM('中獎結果表'!$E$7:$E$61)*
$B26*
(0.9+rand()*0.2)))</f>
        <v>319</v>
      </c>
      <c r="AT26" s="51">
        <f>INT(
(vlookup(AT$6,'中獎結果表'!$A$7:$E$61,5,false)/SUM('中獎結果表'!$E$7:$E$61)*
$B26*
(0.9+rand()*0.2)))</f>
        <v>453</v>
      </c>
      <c r="AU26" s="51">
        <f>INT(
(vlookup(AU$6,'中獎結果表'!$A$7:$E$61,5,false)/SUM('中獎結果表'!$E$7:$E$61)*
$B26*
(0.9+rand()*0.2)))</f>
        <v>628</v>
      </c>
      <c r="AV26" s="51">
        <f>INT(
(vlookup(AV$6,'中獎結果表'!$A$7:$E$61,5,false)/SUM('中獎結果表'!$E$7:$E$61)*
$B26*
(0.9+rand()*0.2)))</f>
        <v>1096</v>
      </c>
      <c r="AW26" s="51">
        <f>INT(
(vlookup(AW$6,'中獎結果表'!$A$7:$E$61,5,false)/SUM('中獎結果表'!$E$7:$E$61)*
$B26*
(0.9+rand()*0.2)))</f>
        <v>278</v>
      </c>
      <c r="AX26" s="51">
        <f>INT(
(vlookup(AX$6,'中獎結果表'!$A$7:$E$61,5,false)/SUM('中獎結果表'!$E$7:$E$61)*
$B26*
(0.9+rand()*0.2)))</f>
        <v>786</v>
      </c>
      <c r="AY26" s="51">
        <f>INT(
(vlookup(AY$6,'中獎結果表'!$A$7:$E$61,5,false)/SUM('中獎結果表'!$E$7:$E$61)*
$B26*
(0.9+rand()*0.2)))</f>
        <v>1088</v>
      </c>
      <c r="AZ26" s="51">
        <f>INT(
(vlookup(AZ$6,'中獎結果表'!$A$7:$E$61,5,false)/SUM('中獎結果表'!$E$7:$E$61)*
$B26*
(0.9+rand()*0.2)))</f>
        <v>2113</v>
      </c>
      <c r="BA26" s="51">
        <f>INT(
(vlookup(BA$6,'中獎結果表'!$A$7:$E$61,5,false)/SUM('中獎結果表'!$E$7:$E$61)*
$B26*
(0.9+rand()*0.2)))</f>
        <v>1416</v>
      </c>
      <c r="BB26" s="51">
        <f>INT(
(vlookup(BB$6,'中獎結果表'!$A$7:$E$61,5,false)/SUM('中獎結果表'!$E$7:$E$61)*
$B26*
(0.9+rand()*0.2)))</f>
        <v>1210</v>
      </c>
      <c r="BC26" s="51">
        <f>INT(
(vlookup(BC$6,'中獎結果表'!$A$7:$E$61,5,false)/SUM('中獎結果表'!$E$7:$E$61)*
$B26*
(0.9+rand()*0.2)))</f>
        <v>2821</v>
      </c>
      <c r="BD26" s="51">
        <f>INT(
(vlookup(BD$6,'中獎結果表'!$A$7:$E$61,5,false)/SUM('中獎結果表'!$E$7:$E$61)*
$B26*
(0.9+rand()*0.2)))</f>
        <v>3016</v>
      </c>
      <c r="BE26" s="51">
        <f>INT(
(vlookup(BE$6,'中獎結果表'!$A$7:$E$61,5,false)/SUM('中獎結果表'!$E$7:$E$61)*
$B26*
(0.9+rand()*0.2)))</f>
        <v>7710</v>
      </c>
      <c r="BF26" s="51">
        <f>INT(
(vlookup(BF$6,'中獎結果表'!$A$7:$E$61,5,false)/SUM('中獎結果表'!$E$7:$E$61)*
$B26*
(0.9+rand()*0.2)))</f>
        <v>4592</v>
      </c>
      <c r="BG26" s="51">
        <f>INT(
(vlookup(BG$6,'中獎結果表'!$A$7:$E$61,5,false)/SUM('中獎結果表'!$E$7:$E$61)*
$B26*
(0.9+rand()*0.2)))</f>
        <v>7470</v>
      </c>
      <c r="BH26" s="51">
        <f>INT(
(vlookup(BH$6,'中獎結果表'!$A$7:$E$61,5,false)/SUM('中獎結果表'!$E$7:$E$61)*
$B26*
(0.9+rand()*0.2)))</f>
        <v>14229</v>
      </c>
      <c r="BI26" s="51">
        <f>INT(
(vlookup(BI$6,'中獎結果表'!$A$7:$E$61,5,false)/SUM('中獎結果表'!$E$7:$E$61)*
$B26*
(0.9+rand()*0.2)))</f>
        <v>48351</v>
      </c>
      <c r="BJ26" s="51">
        <f>INT(
(vlookup(BJ$6,'中獎結果表'!$A$7:$E$61,5,false)/SUM('中獎結果表'!$E$7:$E$61)*
$B26*
(0.9+rand()*0.2)))</f>
        <v>76843</v>
      </c>
      <c r="BK26" s="51">
        <f>INT(
(vlookup(BK$6,'中獎結果表'!$A$7:$E$61,5,false)/SUM('中獎結果表'!$E$7:$E$61)*
$B26*
(0.9+rand()*0.2)))</f>
        <v>134441</v>
      </c>
    </row>
    <row r="27">
      <c r="A27" s="34">
        <v>19.0</v>
      </c>
      <c r="B27" s="51">
        <f t="shared" si="6"/>
        <v>1000000</v>
      </c>
      <c r="C27" s="51">
        <f t="shared" si="2"/>
        <v>984763</v>
      </c>
      <c r="D27" s="52">
        <f t="shared" si="3"/>
        <v>0.984763</v>
      </c>
      <c r="E27" s="53"/>
      <c r="F27" s="53"/>
      <c r="G27" s="53">
        <f t="shared" si="4"/>
        <v>330760</v>
      </c>
      <c r="H27" s="54">
        <f t="shared" si="5"/>
        <v>0.33076</v>
      </c>
      <c r="I27" s="51">
        <f>INT(
(vlookup(I$6,'中獎結果表'!$A$7:$E$61,5,false)/SUM('中獎結果表'!$E$7:$E$61)*
$B27*
(0.9+rand()*0.2)))</f>
        <v>484518</v>
      </c>
      <c r="J27" s="51">
        <f>INT(
(vlookup(J$6,'中獎結果表'!$A$7:$E$61,5,false)/SUM('中獎結果表'!$E$7:$E$61)*
$B27*
(0.9+rand()*0.2)))</f>
        <v>144314</v>
      </c>
      <c r="K27" s="51">
        <f>INT(
(vlookup(K$6,'中獎結果表'!$A$7:$E$61,5,false)/SUM('中獎結果表'!$E$7:$E$61)*
$B27*
(0.9+rand()*0.2)))</f>
        <v>55072</v>
      </c>
      <c r="L27" s="51">
        <f>INT(
(vlookup(L$6,'中獎結果表'!$A$7:$E$61,5,false)/SUM('中獎結果表'!$E$7:$E$61)*
$B27*
(0.9+rand()*0.2)))</f>
        <v>28315</v>
      </c>
      <c r="M27" s="51">
        <f>INT(
(vlookup(M$6,'中獎結果表'!$A$7:$E$61,5,false)/SUM('中獎結果表'!$E$7:$E$61)*
$B27*
(0.9+rand()*0.2)))</f>
        <v>1</v>
      </c>
      <c r="N27" s="51">
        <f>INT(
(vlookup(N$6,'中獎結果表'!$A$7:$E$61,5,false)/SUM('中獎結果表'!$E$7:$E$61)*
$B27*
(0.9+rand()*0.2)))</f>
        <v>2</v>
      </c>
      <c r="O27" s="51">
        <f>INT(
(vlookup(O$6,'中獎結果表'!$A$7:$E$61,5,false)/SUM('中獎結果表'!$E$7:$E$61)*
$B27*
(0.9+rand()*0.2)))</f>
        <v>2</v>
      </c>
      <c r="P27" s="51">
        <f>INT(
(vlookup(P$6,'中獎結果表'!$A$7:$E$61,5,false)/SUM('中獎結果表'!$E$7:$E$61)*
$B27*
(0.9+rand()*0.2)))</f>
        <v>1</v>
      </c>
      <c r="Q27" s="51">
        <f>INT(
(vlookup(Q$6,'中獎結果表'!$A$7:$E$61,5,false)/SUM('中獎結果表'!$E$7:$E$61)*
$B27*
(0.9+rand()*0.2)))</f>
        <v>1</v>
      </c>
      <c r="R27" s="51">
        <f>INT(
(vlookup(R$6,'中獎結果表'!$A$7:$E$61,5,false)/SUM('中獎結果表'!$E$7:$E$61)*
$B27*
(0.9+rand()*0.2)))</f>
        <v>2</v>
      </c>
      <c r="S27" s="51">
        <f>INT(
(vlookup(S$6,'中獎結果表'!$A$7:$E$61,5,false)/SUM('中獎結果表'!$E$7:$E$61)*
$B27*
(0.9+rand()*0.2)))</f>
        <v>1</v>
      </c>
      <c r="T27" s="51">
        <f>INT(
(vlookup(T$6,'中獎結果表'!$A$7:$E$61,5,false)/SUM('中獎結果表'!$E$7:$E$61)*
$B27*
(0.9+rand()*0.2)))</f>
        <v>3</v>
      </c>
      <c r="U27" s="51">
        <f>INT(
(vlookup(U$6,'中獎結果表'!$A$7:$E$61,5,false)/SUM('中獎結果表'!$E$7:$E$61)*
$B27*
(0.9+rand()*0.2)))</f>
        <v>0</v>
      </c>
      <c r="V27" s="51">
        <f>INT(
(vlookup(V$6,'中獎結果表'!$A$7:$E$61,5,false)/SUM('中獎結果表'!$E$7:$E$61)*
$B27*
(0.9+rand()*0.2)))</f>
        <v>1</v>
      </c>
      <c r="W27" s="51">
        <f>INT(
(vlookup(W$6,'中獎結果表'!$A$7:$E$61,5,false)/SUM('中獎結果表'!$E$7:$E$61)*
$B27*
(0.9+rand()*0.2)))</f>
        <v>2</v>
      </c>
      <c r="X27" s="51">
        <f>INT(
(vlookup(X$6,'中獎結果表'!$A$7:$E$61,5,false)/SUM('中獎結果表'!$E$7:$E$61)*
$B27*
(0.9+rand()*0.2)))</f>
        <v>4</v>
      </c>
      <c r="Y27" s="51">
        <f>INT(
(vlookup(Y$6,'中獎結果表'!$A$7:$E$61,5,false)/SUM('中獎結果表'!$E$7:$E$61)*
$B27*
(0.9+rand()*0.2)))</f>
        <v>4</v>
      </c>
      <c r="Z27" s="51">
        <f>INT(
(vlookup(Z$6,'中獎結果表'!$A$7:$E$61,5,false)/SUM('中獎結果表'!$E$7:$E$61)*
$B27*
(0.9+rand()*0.2)))</f>
        <v>3</v>
      </c>
      <c r="AA27" s="51">
        <f>INT(
(vlookup(AA$6,'中獎結果表'!$A$7:$E$61,5,false)/SUM('中獎結果表'!$E$7:$E$61)*
$B27*
(0.9+rand()*0.2)))</f>
        <v>10</v>
      </c>
      <c r="AB27" s="51">
        <f>INT(
(vlookup(AB$6,'中獎結果表'!$A$7:$E$61,5,false)/SUM('中獎結果表'!$E$7:$E$61)*
$B27*
(0.9+rand()*0.2)))</f>
        <v>9</v>
      </c>
      <c r="AC27" s="51">
        <f>INT(
(vlookup(AC$6,'中獎結果表'!$A$7:$E$61,5,false)/SUM('中獎結果表'!$E$7:$E$61)*
$B27*
(0.9+rand()*0.2)))</f>
        <v>20</v>
      </c>
      <c r="AD27" s="51">
        <f>INT(
(vlookup(AD$6,'中獎結果表'!$A$7:$E$61,5,false)/SUM('中獎結果表'!$E$7:$E$61)*
$B27*
(0.9+rand()*0.2)))</f>
        <v>13</v>
      </c>
      <c r="AE27" s="51">
        <f>INT(
(vlookup(AE$6,'中獎結果表'!$A$7:$E$61,5,false)/SUM('中獎結果表'!$E$7:$E$61)*
$B27*
(0.9+rand()*0.2)))</f>
        <v>15</v>
      </c>
      <c r="AF27" s="51">
        <f>INT(
(vlookup(AF$6,'中獎結果表'!$A$7:$E$61,5,false)/SUM('中獎結果表'!$E$7:$E$61)*
$B27*
(0.9+rand()*0.2)))</f>
        <v>39</v>
      </c>
      <c r="AG27" s="51">
        <f>INT(
(vlookup(AG$6,'中獎結果表'!$A$7:$E$61,5,false)/SUM('中獎結果表'!$E$7:$E$61)*
$B27*
(0.9+rand()*0.2)))</f>
        <v>9</v>
      </c>
      <c r="AH27" s="51">
        <f>INT(
(vlookup(AH$6,'中獎結果表'!$A$7:$E$61,5,false)/SUM('中獎結果表'!$E$7:$E$61)*
$B27*
(0.9+rand()*0.2)))</f>
        <v>12</v>
      </c>
      <c r="AI27" s="51">
        <f>INT(
(vlookup(AI$6,'中獎結果表'!$A$7:$E$61,5,false)/SUM('中獎結果表'!$E$7:$E$61)*
$B27*
(0.9+rand()*0.2)))</f>
        <v>20</v>
      </c>
      <c r="AJ27" s="51">
        <f>INT(
(vlookup(AJ$6,'中獎結果表'!$A$7:$E$61,5,false)/SUM('中獎結果表'!$E$7:$E$61)*
$B27*
(0.9+rand()*0.2)))</f>
        <v>53</v>
      </c>
      <c r="AK27" s="51">
        <f>INT(
(vlookup(AK$6,'中獎結果表'!$A$7:$E$61,5,false)/SUM('中獎結果表'!$E$7:$E$61)*
$B27*
(0.9+rand()*0.2)))</f>
        <v>14</v>
      </c>
      <c r="AL27" s="51">
        <f>INT(
(vlookup(AL$6,'中獎結果表'!$A$7:$E$61,5,false)/SUM('中獎結果表'!$E$7:$E$61)*
$B27*
(0.9+rand()*0.2)))</f>
        <v>31</v>
      </c>
      <c r="AM27" s="51">
        <f>INT(
(vlookup(AM$6,'中獎結果表'!$A$7:$E$61,5,false)/SUM('中獎結果表'!$E$7:$E$61)*
$B27*
(0.9+rand()*0.2)))</f>
        <v>86</v>
      </c>
      <c r="AN27" s="51">
        <f>INT(
(vlookup(AN$6,'中獎結果表'!$A$7:$E$61,5,false)/SUM('中獎結果表'!$E$7:$E$61)*
$B27*
(0.9+rand()*0.2)))</f>
        <v>138</v>
      </c>
      <c r="AO27" s="51">
        <f>INT(
(vlookup(AO$6,'中獎結果表'!$A$7:$E$61,5,false)/SUM('中獎結果表'!$E$7:$E$61)*
$B27*
(0.9+rand()*0.2)))</f>
        <v>155</v>
      </c>
      <c r="AP27" s="51">
        <f>INT(
(vlookup(AP$6,'中獎結果表'!$A$7:$E$61,5,false)/SUM('中獎結果表'!$E$7:$E$61)*
$B27*
(0.9+rand()*0.2)))</f>
        <v>181</v>
      </c>
      <c r="AQ27" s="51">
        <f>INT(
(vlookup(AQ$6,'中獎結果表'!$A$7:$E$61,5,false)/SUM('中獎結果表'!$E$7:$E$61)*
$B27*
(0.9+rand()*0.2)))</f>
        <v>251</v>
      </c>
      <c r="AR27" s="51">
        <f>INT(
(vlookup(AR$6,'中獎結果表'!$A$7:$E$61,5,false)/SUM('中獎結果表'!$E$7:$E$61)*
$B27*
(0.9+rand()*0.2)))</f>
        <v>227</v>
      </c>
      <c r="AS27" s="51">
        <f>INT(
(vlookup(AS$6,'中獎結果表'!$A$7:$E$61,5,false)/SUM('中獎結果表'!$E$7:$E$61)*
$B27*
(0.9+rand()*0.2)))</f>
        <v>327</v>
      </c>
      <c r="AT27" s="51">
        <f>INT(
(vlookup(AT$6,'中獎結果表'!$A$7:$E$61,5,false)/SUM('中獎結果表'!$E$7:$E$61)*
$B27*
(0.9+rand()*0.2)))</f>
        <v>510</v>
      </c>
      <c r="AU27" s="51">
        <f>INT(
(vlookup(AU$6,'中獎結果表'!$A$7:$E$61,5,false)/SUM('中獎結果表'!$E$7:$E$61)*
$B27*
(0.9+rand()*0.2)))</f>
        <v>653</v>
      </c>
      <c r="AV27" s="51">
        <f>INT(
(vlookup(AV$6,'中獎結果表'!$A$7:$E$61,5,false)/SUM('中獎結果表'!$E$7:$E$61)*
$B27*
(0.9+rand()*0.2)))</f>
        <v>901</v>
      </c>
      <c r="AW27" s="51">
        <f>INT(
(vlookup(AW$6,'中獎結果表'!$A$7:$E$61,5,false)/SUM('中獎結果表'!$E$7:$E$61)*
$B27*
(0.9+rand()*0.2)))</f>
        <v>286</v>
      </c>
      <c r="AX27" s="51">
        <f>INT(
(vlookup(AX$6,'中獎結果表'!$A$7:$E$61,5,false)/SUM('中獎結果表'!$E$7:$E$61)*
$B27*
(0.9+rand()*0.2)))</f>
        <v>736</v>
      </c>
      <c r="AY27" s="51">
        <f>INT(
(vlookup(AY$6,'中獎結果表'!$A$7:$E$61,5,false)/SUM('中獎結果表'!$E$7:$E$61)*
$B27*
(0.9+rand()*0.2)))</f>
        <v>1043</v>
      </c>
      <c r="AZ27" s="51">
        <f>INT(
(vlookup(AZ$6,'中獎結果表'!$A$7:$E$61,5,false)/SUM('中獎結果表'!$E$7:$E$61)*
$B27*
(0.9+rand()*0.2)))</f>
        <v>2007</v>
      </c>
      <c r="BA27" s="51">
        <f>INT(
(vlookup(BA$6,'中獎結果表'!$A$7:$E$61,5,false)/SUM('中獎結果表'!$E$7:$E$61)*
$B27*
(0.9+rand()*0.2)))</f>
        <v>1529</v>
      </c>
      <c r="BB27" s="51">
        <f>INT(
(vlookup(BB$6,'中獎結果表'!$A$7:$E$61,5,false)/SUM('中獎結果表'!$E$7:$E$61)*
$B27*
(0.9+rand()*0.2)))</f>
        <v>1172</v>
      </c>
      <c r="BC27" s="51">
        <f>INT(
(vlookup(BC$6,'中獎結果表'!$A$7:$E$61,5,false)/SUM('中獎結果表'!$E$7:$E$61)*
$B27*
(0.9+rand()*0.2)))</f>
        <v>2797</v>
      </c>
      <c r="BD27" s="51">
        <f>INT(
(vlookup(BD$6,'中獎結果表'!$A$7:$E$61,5,false)/SUM('中獎結果表'!$E$7:$E$61)*
$B27*
(0.9+rand()*0.2)))</f>
        <v>3054</v>
      </c>
      <c r="BE27" s="51">
        <f>INT(
(vlookup(BE$6,'中獎結果表'!$A$7:$E$61,5,false)/SUM('中獎結果表'!$E$7:$E$61)*
$B27*
(0.9+rand()*0.2)))</f>
        <v>9080</v>
      </c>
      <c r="BF27" s="51">
        <f>INT(
(vlookup(BF$6,'中獎結果表'!$A$7:$E$61,5,false)/SUM('中獎結果表'!$E$7:$E$61)*
$B27*
(0.9+rand()*0.2)))</f>
        <v>4351</v>
      </c>
      <c r="BG27" s="51">
        <f>INT(
(vlookup(BG$6,'中獎結果表'!$A$7:$E$61,5,false)/SUM('中獎結果表'!$E$7:$E$61)*
$B27*
(0.9+rand()*0.2)))</f>
        <v>7024</v>
      </c>
      <c r="BH27" s="51">
        <f>INT(
(vlookup(BH$6,'中獎結果表'!$A$7:$E$61,5,false)/SUM('中獎結果表'!$E$7:$E$61)*
$B27*
(0.9+rand()*0.2)))</f>
        <v>13386</v>
      </c>
      <c r="BI27" s="51">
        <f>INT(
(vlookup(BI$6,'中獎結果表'!$A$7:$E$61,5,false)/SUM('中獎結果表'!$E$7:$E$61)*
$B27*
(0.9+rand()*0.2)))</f>
        <v>51220</v>
      </c>
      <c r="BJ27" s="51">
        <f>INT(
(vlookup(BJ$6,'中獎結果表'!$A$7:$E$61,5,false)/SUM('中獎結果表'!$E$7:$E$61)*
$B27*
(0.9+rand()*0.2)))</f>
        <v>77206</v>
      </c>
      <c r="BK27" s="51">
        <f>INT(
(vlookup(BK$6,'中獎結果表'!$A$7:$E$61,5,false)/SUM('中獎結果表'!$E$7:$E$61)*
$B27*
(0.9+rand()*0.2)))</f>
        <v>152168</v>
      </c>
    </row>
    <row r="28">
      <c r="A28" s="34">
        <v>20.0</v>
      </c>
      <c r="B28" s="51">
        <f t="shared" si="6"/>
        <v>1000000</v>
      </c>
      <c r="C28" s="51">
        <f t="shared" si="2"/>
        <v>968221</v>
      </c>
      <c r="D28" s="52">
        <f t="shared" si="3"/>
        <v>0.968221</v>
      </c>
      <c r="E28" s="53"/>
      <c r="F28" s="53"/>
      <c r="G28" s="53">
        <f t="shared" si="4"/>
        <v>323655</v>
      </c>
      <c r="H28" s="54">
        <f t="shared" si="5"/>
        <v>0.323655</v>
      </c>
      <c r="I28" s="51">
        <f>INT(
(vlookup(I$6,'中獎結果表'!$A$7:$E$61,5,false)/SUM('中獎結果表'!$E$7:$E$61)*
$B28*
(0.9+rand()*0.2)))</f>
        <v>489524</v>
      </c>
      <c r="J28" s="51">
        <f>INT(
(vlookup(J$6,'中獎結果表'!$A$7:$E$61,5,false)/SUM('中獎結果表'!$E$7:$E$61)*
$B28*
(0.9+rand()*0.2)))</f>
        <v>127841</v>
      </c>
      <c r="K28" s="51">
        <f>INT(
(vlookup(K$6,'中獎結果表'!$A$7:$E$61,5,false)/SUM('中獎結果表'!$E$7:$E$61)*
$B28*
(0.9+rand()*0.2)))</f>
        <v>55942</v>
      </c>
      <c r="L28" s="51">
        <f>INT(
(vlookup(L$6,'中獎結果表'!$A$7:$E$61,5,false)/SUM('中獎結果表'!$E$7:$E$61)*
$B28*
(0.9+rand()*0.2)))</f>
        <v>27275</v>
      </c>
      <c r="M28" s="51">
        <f>INT(
(vlookup(M$6,'中獎結果表'!$A$7:$E$61,5,false)/SUM('中獎結果表'!$E$7:$E$61)*
$B28*
(0.9+rand()*0.2)))</f>
        <v>0</v>
      </c>
      <c r="N28" s="51">
        <f>INT(
(vlookup(N$6,'中獎結果表'!$A$7:$E$61,5,false)/SUM('中獎結果表'!$E$7:$E$61)*
$B28*
(0.9+rand()*0.2)))</f>
        <v>1</v>
      </c>
      <c r="O28" s="51">
        <f>INT(
(vlookup(O$6,'中獎結果表'!$A$7:$E$61,5,false)/SUM('中獎結果表'!$E$7:$E$61)*
$B28*
(0.9+rand()*0.2)))</f>
        <v>2</v>
      </c>
      <c r="P28" s="51">
        <f>INT(
(vlookup(P$6,'中獎結果表'!$A$7:$E$61,5,false)/SUM('中獎結果表'!$E$7:$E$61)*
$B28*
(0.9+rand()*0.2)))</f>
        <v>2</v>
      </c>
      <c r="Q28" s="51">
        <f>INT(
(vlookup(Q$6,'中獎結果表'!$A$7:$E$61,5,false)/SUM('中獎結果表'!$E$7:$E$61)*
$B28*
(0.9+rand()*0.2)))</f>
        <v>1</v>
      </c>
      <c r="R28" s="51">
        <f>INT(
(vlookup(R$6,'中獎結果表'!$A$7:$E$61,5,false)/SUM('中獎結果表'!$E$7:$E$61)*
$B28*
(0.9+rand()*0.2)))</f>
        <v>2</v>
      </c>
      <c r="S28" s="51">
        <f>INT(
(vlookup(S$6,'中獎結果表'!$A$7:$E$61,5,false)/SUM('中獎結果表'!$E$7:$E$61)*
$B28*
(0.9+rand()*0.2)))</f>
        <v>2</v>
      </c>
      <c r="T28" s="51">
        <f>INT(
(vlookup(T$6,'中獎結果表'!$A$7:$E$61,5,false)/SUM('中獎結果表'!$E$7:$E$61)*
$B28*
(0.9+rand()*0.2)))</f>
        <v>3</v>
      </c>
      <c r="U28" s="51">
        <f>INT(
(vlookup(U$6,'中獎結果表'!$A$7:$E$61,5,false)/SUM('中獎結果表'!$E$7:$E$61)*
$B28*
(0.9+rand()*0.2)))</f>
        <v>1</v>
      </c>
      <c r="V28" s="51">
        <f>INT(
(vlookup(V$6,'中獎結果表'!$A$7:$E$61,5,false)/SUM('中獎結果表'!$E$7:$E$61)*
$B28*
(0.9+rand()*0.2)))</f>
        <v>1</v>
      </c>
      <c r="W28" s="51">
        <f>INT(
(vlookup(W$6,'中獎結果表'!$A$7:$E$61,5,false)/SUM('中獎結果表'!$E$7:$E$61)*
$B28*
(0.9+rand()*0.2)))</f>
        <v>1</v>
      </c>
      <c r="X28" s="51">
        <f>INT(
(vlookup(X$6,'中獎結果表'!$A$7:$E$61,5,false)/SUM('中獎結果表'!$E$7:$E$61)*
$B28*
(0.9+rand()*0.2)))</f>
        <v>5</v>
      </c>
      <c r="Y28" s="51">
        <f>INT(
(vlookup(Y$6,'中獎結果表'!$A$7:$E$61,5,false)/SUM('中獎結果表'!$E$7:$E$61)*
$B28*
(0.9+rand()*0.2)))</f>
        <v>3</v>
      </c>
      <c r="Z28" s="51">
        <f>INT(
(vlookup(Z$6,'中獎結果表'!$A$7:$E$61,5,false)/SUM('中獎結果表'!$E$7:$E$61)*
$B28*
(0.9+rand()*0.2)))</f>
        <v>4</v>
      </c>
      <c r="AA28" s="51">
        <f>INT(
(vlookup(AA$6,'中獎結果表'!$A$7:$E$61,5,false)/SUM('中獎結果表'!$E$7:$E$61)*
$B28*
(0.9+rand()*0.2)))</f>
        <v>9</v>
      </c>
      <c r="AB28" s="51">
        <f>INT(
(vlookup(AB$6,'中獎結果表'!$A$7:$E$61,5,false)/SUM('中獎結果表'!$E$7:$E$61)*
$B28*
(0.9+rand()*0.2)))</f>
        <v>9</v>
      </c>
      <c r="AC28" s="51">
        <f>INT(
(vlookup(AC$6,'中獎結果表'!$A$7:$E$61,5,false)/SUM('中獎結果表'!$E$7:$E$61)*
$B28*
(0.9+rand()*0.2)))</f>
        <v>20</v>
      </c>
      <c r="AD28" s="51">
        <f>INT(
(vlookup(AD$6,'中獎結果表'!$A$7:$E$61,5,false)/SUM('中獎結果表'!$E$7:$E$61)*
$B28*
(0.9+rand()*0.2)))</f>
        <v>14</v>
      </c>
      <c r="AE28" s="51">
        <f>INT(
(vlookup(AE$6,'中獎結果表'!$A$7:$E$61,5,false)/SUM('中獎結果表'!$E$7:$E$61)*
$B28*
(0.9+rand()*0.2)))</f>
        <v>13</v>
      </c>
      <c r="AF28" s="51">
        <f>INT(
(vlookup(AF$6,'中獎結果表'!$A$7:$E$61,5,false)/SUM('中獎結果表'!$E$7:$E$61)*
$B28*
(0.9+rand()*0.2)))</f>
        <v>39</v>
      </c>
      <c r="AG28" s="51">
        <f>INT(
(vlookup(AG$6,'中獎結果表'!$A$7:$E$61,5,false)/SUM('中獎結果表'!$E$7:$E$61)*
$B28*
(0.9+rand()*0.2)))</f>
        <v>10</v>
      </c>
      <c r="AH28" s="51">
        <f>INT(
(vlookup(AH$6,'中獎結果表'!$A$7:$E$61,5,false)/SUM('中獎結果表'!$E$7:$E$61)*
$B28*
(0.9+rand()*0.2)))</f>
        <v>13</v>
      </c>
      <c r="AI28" s="51">
        <f>INT(
(vlookup(AI$6,'中獎結果表'!$A$7:$E$61,5,false)/SUM('中獎結果表'!$E$7:$E$61)*
$B28*
(0.9+rand()*0.2)))</f>
        <v>20</v>
      </c>
      <c r="AJ28" s="51">
        <f>INT(
(vlookup(AJ$6,'中獎結果表'!$A$7:$E$61,5,false)/SUM('中獎結果表'!$E$7:$E$61)*
$B28*
(0.9+rand()*0.2)))</f>
        <v>45</v>
      </c>
      <c r="AK28" s="51">
        <f>INT(
(vlookup(AK$6,'中獎結果表'!$A$7:$E$61,5,false)/SUM('中獎結果表'!$E$7:$E$61)*
$B28*
(0.9+rand()*0.2)))</f>
        <v>15</v>
      </c>
      <c r="AL28" s="51">
        <f>INT(
(vlookup(AL$6,'中獎結果表'!$A$7:$E$61,5,false)/SUM('中獎結果表'!$E$7:$E$61)*
$B28*
(0.9+rand()*0.2)))</f>
        <v>29</v>
      </c>
      <c r="AM28" s="51">
        <f>INT(
(vlookup(AM$6,'中獎結果表'!$A$7:$E$61,5,false)/SUM('中獎結果表'!$E$7:$E$61)*
$B28*
(0.9+rand()*0.2)))</f>
        <v>73</v>
      </c>
      <c r="AN28" s="51">
        <f>INT(
(vlookup(AN$6,'中獎結果表'!$A$7:$E$61,5,false)/SUM('中獎結果表'!$E$7:$E$61)*
$B28*
(0.9+rand()*0.2)))</f>
        <v>155</v>
      </c>
      <c r="AO28" s="51">
        <f>INT(
(vlookup(AO$6,'中獎結果表'!$A$7:$E$61,5,false)/SUM('中獎結果表'!$E$7:$E$61)*
$B28*
(0.9+rand()*0.2)))</f>
        <v>161</v>
      </c>
      <c r="AP28" s="51">
        <f>INT(
(vlookup(AP$6,'中獎結果表'!$A$7:$E$61,5,false)/SUM('中獎結果表'!$E$7:$E$61)*
$B28*
(0.9+rand()*0.2)))</f>
        <v>212</v>
      </c>
      <c r="AQ28" s="51">
        <f>INT(
(vlookup(AQ$6,'中獎結果表'!$A$7:$E$61,5,false)/SUM('中獎結果表'!$E$7:$E$61)*
$B28*
(0.9+rand()*0.2)))</f>
        <v>231</v>
      </c>
      <c r="AR28" s="51">
        <f>INT(
(vlookup(AR$6,'中獎結果表'!$A$7:$E$61,5,false)/SUM('中獎結果表'!$E$7:$E$61)*
$B28*
(0.9+rand()*0.2)))</f>
        <v>262</v>
      </c>
      <c r="AS28" s="51">
        <f>INT(
(vlookup(AS$6,'中獎結果表'!$A$7:$E$61,5,false)/SUM('中獎結果表'!$E$7:$E$61)*
$B28*
(0.9+rand()*0.2)))</f>
        <v>285</v>
      </c>
      <c r="AT28" s="51">
        <f>INT(
(vlookup(AT$6,'中獎結果表'!$A$7:$E$61,5,false)/SUM('中獎結果表'!$E$7:$E$61)*
$B28*
(0.9+rand()*0.2)))</f>
        <v>548</v>
      </c>
      <c r="AU28" s="51">
        <f>INT(
(vlookup(AU$6,'中獎結果表'!$A$7:$E$61,5,false)/SUM('中獎結果表'!$E$7:$E$61)*
$B28*
(0.9+rand()*0.2)))</f>
        <v>657</v>
      </c>
      <c r="AV28" s="51">
        <f>INT(
(vlookup(AV$6,'中獎結果表'!$A$7:$E$61,5,false)/SUM('中獎結果表'!$E$7:$E$61)*
$B28*
(0.9+rand()*0.2)))</f>
        <v>914</v>
      </c>
      <c r="AW28" s="51">
        <f>INT(
(vlookup(AW$6,'中獎結果表'!$A$7:$E$61,5,false)/SUM('中獎結果表'!$E$7:$E$61)*
$B28*
(0.9+rand()*0.2)))</f>
        <v>296</v>
      </c>
      <c r="AX28" s="51">
        <f>INT(
(vlookup(AX$6,'中獎結果表'!$A$7:$E$61,5,false)/SUM('中獎結果表'!$E$7:$E$61)*
$B28*
(0.9+rand()*0.2)))</f>
        <v>763</v>
      </c>
      <c r="AY28" s="51">
        <f>INT(
(vlookup(AY$6,'中獎結果表'!$A$7:$E$61,5,false)/SUM('中獎結果表'!$E$7:$E$61)*
$B28*
(0.9+rand()*0.2)))</f>
        <v>1096</v>
      </c>
      <c r="AZ28" s="51">
        <f>INT(
(vlookup(AZ$6,'中獎結果表'!$A$7:$E$61,5,false)/SUM('中獎結果表'!$E$7:$E$61)*
$B28*
(0.9+rand()*0.2)))</f>
        <v>2315</v>
      </c>
      <c r="BA28" s="51">
        <f>INT(
(vlookup(BA$6,'中獎結果表'!$A$7:$E$61,5,false)/SUM('中獎結果表'!$E$7:$E$61)*
$B28*
(0.9+rand()*0.2)))</f>
        <v>1544</v>
      </c>
      <c r="BB28" s="51">
        <f>INT(
(vlookup(BB$6,'中獎結果表'!$A$7:$E$61,5,false)/SUM('中獎結果表'!$E$7:$E$61)*
$B28*
(0.9+rand()*0.2)))</f>
        <v>1250</v>
      </c>
      <c r="BC28" s="51">
        <f>INT(
(vlookup(BC$6,'中獎結果表'!$A$7:$E$61,5,false)/SUM('中獎結果表'!$E$7:$E$61)*
$B28*
(0.9+rand()*0.2)))</f>
        <v>2710</v>
      </c>
      <c r="BD28" s="51">
        <f>INT(
(vlookup(BD$6,'中獎結果表'!$A$7:$E$61,5,false)/SUM('中獎結果表'!$E$7:$E$61)*
$B28*
(0.9+rand()*0.2)))</f>
        <v>3100</v>
      </c>
      <c r="BE28" s="51">
        <f>INT(
(vlookup(BE$6,'中獎結果表'!$A$7:$E$61,5,false)/SUM('中獎結果表'!$E$7:$E$61)*
$B28*
(0.9+rand()*0.2)))</f>
        <v>7700</v>
      </c>
      <c r="BF28" s="51">
        <f>INT(
(vlookup(BF$6,'中獎結果表'!$A$7:$E$61,5,false)/SUM('中獎結果表'!$E$7:$E$61)*
$B28*
(0.9+rand()*0.2)))</f>
        <v>4319</v>
      </c>
      <c r="BG28" s="51">
        <f>INT(
(vlookup(BG$6,'中獎結果表'!$A$7:$E$61,5,false)/SUM('中獎結果表'!$E$7:$E$61)*
$B28*
(0.9+rand()*0.2)))</f>
        <v>7600</v>
      </c>
      <c r="BH28" s="51">
        <f>INT(
(vlookup(BH$6,'中獎結果表'!$A$7:$E$61,5,false)/SUM('中獎結果表'!$E$7:$E$61)*
$B28*
(0.9+rand()*0.2)))</f>
        <v>12977</v>
      </c>
      <c r="BI28" s="51">
        <f>INT(
(vlookup(BI$6,'中獎結果表'!$A$7:$E$61,5,false)/SUM('中獎結果表'!$E$7:$E$61)*
$B28*
(0.9+rand()*0.2)))</f>
        <v>48135</v>
      </c>
      <c r="BJ28" s="51">
        <f>INT(
(vlookup(BJ$6,'中獎結果表'!$A$7:$E$61,5,false)/SUM('中獎結果表'!$E$7:$E$61)*
$B28*
(0.9+rand()*0.2)))</f>
        <v>76336</v>
      </c>
      <c r="BK28" s="51">
        <f>INT(
(vlookup(BK$6,'中獎結果表'!$A$7:$E$61,5,false)/SUM('中獎結果表'!$E$7:$E$61)*
$B28*
(0.9+rand()*0.2)))</f>
        <v>149752</v>
      </c>
    </row>
    <row r="29">
      <c r="A29" s="34">
        <v>21.0</v>
      </c>
      <c r="B29" s="51">
        <f t="shared" si="6"/>
        <v>1000000</v>
      </c>
      <c r="C29" s="51">
        <f t="shared" si="2"/>
        <v>975445</v>
      </c>
      <c r="D29" s="52">
        <f t="shared" si="3"/>
        <v>0.975445</v>
      </c>
      <c r="E29" s="53"/>
      <c r="F29" s="53"/>
      <c r="G29" s="53">
        <f t="shared" si="4"/>
        <v>317324</v>
      </c>
      <c r="H29" s="54">
        <f t="shared" si="5"/>
        <v>0.317324</v>
      </c>
      <c r="I29" s="51">
        <f>INT(
(vlookup(I$6,'中獎結果表'!$A$7:$E$61,5,false)/SUM('中獎結果表'!$E$7:$E$61)*
$B29*
(0.9+rand()*0.2)))</f>
        <v>468693</v>
      </c>
      <c r="J29" s="51">
        <f>INT(
(vlookup(J$6,'中獎結果表'!$A$7:$E$61,5,false)/SUM('中獎結果表'!$E$7:$E$61)*
$B29*
(0.9+rand()*0.2)))</f>
        <v>128684</v>
      </c>
      <c r="K29" s="51">
        <f>INT(
(vlookup(K$6,'中獎結果表'!$A$7:$E$61,5,false)/SUM('中獎結果表'!$E$7:$E$61)*
$B29*
(0.9+rand()*0.2)))</f>
        <v>52385</v>
      </c>
      <c r="L29" s="51">
        <f>INT(
(vlookup(L$6,'中獎結果表'!$A$7:$E$61,5,false)/SUM('中獎結果表'!$E$7:$E$61)*
$B29*
(0.9+rand()*0.2)))</f>
        <v>29462</v>
      </c>
      <c r="M29" s="51">
        <f>INT(
(vlookup(M$6,'中獎結果表'!$A$7:$E$61,5,false)/SUM('中獎結果表'!$E$7:$E$61)*
$B29*
(0.9+rand()*0.2)))</f>
        <v>0</v>
      </c>
      <c r="N29" s="51">
        <f>INT(
(vlookup(N$6,'中獎結果表'!$A$7:$E$61,5,false)/SUM('中獎結果表'!$E$7:$E$61)*
$B29*
(0.9+rand()*0.2)))</f>
        <v>2</v>
      </c>
      <c r="O29" s="51">
        <f>INT(
(vlookup(O$6,'中獎結果表'!$A$7:$E$61,5,false)/SUM('中獎結果表'!$E$7:$E$61)*
$B29*
(0.9+rand()*0.2)))</f>
        <v>2</v>
      </c>
      <c r="P29" s="51">
        <f>INT(
(vlookup(P$6,'中獎結果表'!$A$7:$E$61,5,false)/SUM('中獎結果表'!$E$7:$E$61)*
$B29*
(0.9+rand()*0.2)))</f>
        <v>2</v>
      </c>
      <c r="Q29" s="51">
        <f>INT(
(vlookup(Q$6,'中獎結果表'!$A$7:$E$61,5,false)/SUM('中獎結果表'!$E$7:$E$61)*
$B29*
(0.9+rand()*0.2)))</f>
        <v>2</v>
      </c>
      <c r="R29" s="51">
        <f>INT(
(vlookup(R$6,'中獎結果表'!$A$7:$E$61,5,false)/SUM('中獎結果表'!$E$7:$E$61)*
$B29*
(0.9+rand()*0.2)))</f>
        <v>1</v>
      </c>
      <c r="S29" s="51">
        <f>INT(
(vlookup(S$6,'中獎結果表'!$A$7:$E$61,5,false)/SUM('中獎結果表'!$E$7:$E$61)*
$B29*
(0.9+rand()*0.2)))</f>
        <v>1</v>
      </c>
      <c r="T29" s="51">
        <f>INT(
(vlookup(T$6,'中獎結果表'!$A$7:$E$61,5,false)/SUM('中獎結果表'!$E$7:$E$61)*
$B29*
(0.9+rand()*0.2)))</f>
        <v>4</v>
      </c>
      <c r="U29" s="51">
        <f>INT(
(vlookup(U$6,'中獎結果表'!$A$7:$E$61,5,false)/SUM('中獎結果表'!$E$7:$E$61)*
$B29*
(0.9+rand()*0.2)))</f>
        <v>1</v>
      </c>
      <c r="V29" s="51">
        <f>INT(
(vlookup(V$6,'中獎結果表'!$A$7:$E$61,5,false)/SUM('中獎結果表'!$E$7:$E$61)*
$B29*
(0.9+rand()*0.2)))</f>
        <v>0</v>
      </c>
      <c r="W29" s="51">
        <f>INT(
(vlookup(W$6,'中獎結果表'!$A$7:$E$61,5,false)/SUM('中獎結果表'!$E$7:$E$61)*
$B29*
(0.9+rand()*0.2)))</f>
        <v>1</v>
      </c>
      <c r="X29" s="51">
        <f>INT(
(vlookup(X$6,'中獎結果表'!$A$7:$E$61,5,false)/SUM('中獎結果表'!$E$7:$E$61)*
$B29*
(0.9+rand()*0.2)))</f>
        <v>4</v>
      </c>
      <c r="Y29" s="51">
        <f>INT(
(vlookup(Y$6,'中獎結果表'!$A$7:$E$61,5,false)/SUM('中獎結果表'!$E$7:$E$61)*
$B29*
(0.9+rand()*0.2)))</f>
        <v>3</v>
      </c>
      <c r="Z29" s="51">
        <f>INT(
(vlookup(Z$6,'中獎結果表'!$A$7:$E$61,5,false)/SUM('中獎結果表'!$E$7:$E$61)*
$B29*
(0.9+rand()*0.2)))</f>
        <v>4</v>
      </c>
      <c r="AA29" s="51">
        <f>INT(
(vlookup(AA$6,'中獎結果表'!$A$7:$E$61,5,false)/SUM('中獎結果表'!$E$7:$E$61)*
$B29*
(0.9+rand()*0.2)))</f>
        <v>9</v>
      </c>
      <c r="AB29" s="51">
        <f>INT(
(vlookup(AB$6,'中獎結果表'!$A$7:$E$61,5,false)/SUM('中獎結果表'!$E$7:$E$61)*
$B29*
(0.9+rand()*0.2)))</f>
        <v>10</v>
      </c>
      <c r="AC29" s="51">
        <f>INT(
(vlookup(AC$6,'中獎結果表'!$A$7:$E$61,5,false)/SUM('中獎結果表'!$E$7:$E$61)*
$B29*
(0.9+rand()*0.2)))</f>
        <v>20</v>
      </c>
      <c r="AD29" s="51">
        <f>INT(
(vlookup(AD$6,'中獎結果表'!$A$7:$E$61,5,false)/SUM('中獎結果表'!$E$7:$E$61)*
$B29*
(0.9+rand()*0.2)))</f>
        <v>16</v>
      </c>
      <c r="AE29" s="51">
        <f>INT(
(vlookup(AE$6,'中獎結果表'!$A$7:$E$61,5,false)/SUM('中獎結果表'!$E$7:$E$61)*
$B29*
(0.9+rand()*0.2)))</f>
        <v>14</v>
      </c>
      <c r="AF29" s="51">
        <f>INT(
(vlookup(AF$6,'中獎結果表'!$A$7:$E$61,5,false)/SUM('中獎結果表'!$E$7:$E$61)*
$B29*
(0.9+rand()*0.2)))</f>
        <v>37</v>
      </c>
      <c r="AG29" s="51">
        <f>INT(
(vlookup(AG$6,'中獎結果表'!$A$7:$E$61,5,false)/SUM('中獎結果表'!$E$7:$E$61)*
$B29*
(0.9+rand()*0.2)))</f>
        <v>9</v>
      </c>
      <c r="AH29" s="51">
        <f>INT(
(vlookup(AH$6,'中獎結果表'!$A$7:$E$61,5,false)/SUM('中獎結果表'!$E$7:$E$61)*
$B29*
(0.9+rand()*0.2)))</f>
        <v>12</v>
      </c>
      <c r="AI29" s="51">
        <f>INT(
(vlookup(AI$6,'中獎結果表'!$A$7:$E$61,5,false)/SUM('中獎結果表'!$E$7:$E$61)*
$B29*
(0.9+rand()*0.2)))</f>
        <v>20</v>
      </c>
      <c r="AJ29" s="51">
        <f>INT(
(vlookup(AJ$6,'中獎結果表'!$A$7:$E$61,5,false)/SUM('中獎結果表'!$E$7:$E$61)*
$B29*
(0.9+rand()*0.2)))</f>
        <v>47</v>
      </c>
      <c r="AK29" s="51">
        <f>INT(
(vlookup(AK$6,'中獎結果表'!$A$7:$E$61,5,false)/SUM('中獎結果表'!$E$7:$E$61)*
$B29*
(0.9+rand()*0.2)))</f>
        <v>14</v>
      </c>
      <c r="AL29" s="51">
        <f>INT(
(vlookup(AL$6,'中獎結果表'!$A$7:$E$61,5,false)/SUM('中獎結果表'!$E$7:$E$61)*
$B29*
(0.9+rand()*0.2)))</f>
        <v>30</v>
      </c>
      <c r="AM29" s="51">
        <f>INT(
(vlookup(AM$6,'中獎結果表'!$A$7:$E$61,5,false)/SUM('中獎結果表'!$E$7:$E$61)*
$B29*
(0.9+rand()*0.2)))</f>
        <v>74</v>
      </c>
      <c r="AN29" s="51">
        <f>INT(
(vlookup(AN$6,'中獎結果表'!$A$7:$E$61,5,false)/SUM('中獎結果表'!$E$7:$E$61)*
$B29*
(0.9+rand()*0.2)))</f>
        <v>150</v>
      </c>
      <c r="AO29" s="51">
        <f>INT(
(vlookup(AO$6,'中獎結果表'!$A$7:$E$61,5,false)/SUM('中獎結果表'!$E$7:$E$61)*
$B29*
(0.9+rand()*0.2)))</f>
        <v>152</v>
      </c>
      <c r="AP29" s="51">
        <f>INT(
(vlookup(AP$6,'中獎結果表'!$A$7:$E$61,5,false)/SUM('中獎結果表'!$E$7:$E$61)*
$B29*
(0.9+rand()*0.2)))</f>
        <v>183</v>
      </c>
      <c r="AQ29" s="51">
        <f>INT(
(vlookup(AQ$6,'中獎結果表'!$A$7:$E$61,5,false)/SUM('中獎結果表'!$E$7:$E$61)*
$B29*
(0.9+rand()*0.2)))</f>
        <v>254</v>
      </c>
      <c r="AR29" s="51">
        <f>INT(
(vlookup(AR$6,'中獎結果表'!$A$7:$E$61,5,false)/SUM('中獎結果表'!$E$7:$E$61)*
$B29*
(0.9+rand()*0.2)))</f>
        <v>256</v>
      </c>
      <c r="AS29" s="51">
        <f>INT(
(vlookup(AS$6,'中獎結果表'!$A$7:$E$61,5,false)/SUM('中獎結果表'!$E$7:$E$61)*
$B29*
(0.9+rand()*0.2)))</f>
        <v>273</v>
      </c>
      <c r="AT29" s="51">
        <f>INT(
(vlookup(AT$6,'中獎結果表'!$A$7:$E$61,5,false)/SUM('中獎結果表'!$E$7:$E$61)*
$B29*
(0.9+rand()*0.2)))</f>
        <v>518</v>
      </c>
      <c r="AU29" s="51">
        <f>INT(
(vlookup(AU$6,'中獎結果表'!$A$7:$E$61,5,false)/SUM('中獎結果表'!$E$7:$E$61)*
$B29*
(0.9+rand()*0.2)))</f>
        <v>692</v>
      </c>
      <c r="AV29" s="51">
        <f>INT(
(vlookup(AV$6,'中獎結果表'!$A$7:$E$61,5,false)/SUM('中獎結果表'!$E$7:$E$61)*
$B29*
(0.9+rand()*0.2)))</f>
        <v>1067</v>
      </c>
      <c r="AW29" s="51">
        <f>INT(
(vlookup(AW$6,'中獎結果表'!$A$7:$E$61,5,false)/SUM('中獎結果表'!$E$7:$E$61)*
$B29*
(0.9+rand()*0.2)))</f>
        <v>284</v>
      </c>
      <c r="AX29" s="51">
        <f>INT(
(vlookup(AX$6,'中獎結果表'!$A$7:$E$61,5,false)/SUM('中獎結果表'!$E$7:$E$61)*
$B29*
(0.9+rand()*0.2)))</f>
        <v>854</v>
      </c>
      <c r="AY29" s="51">
        <f>INT(
(vlookup(AY$6,'中獎結果表'!$A$7:$E$61,5,false)/SUM('中獎結果表'!$E$7:$E$61)*
$B29*
(0.9+rand()*0.2)))</f>
        <v>981</v>
      </c>
      <c r="AZ29" s="51">
        <f>INT(
(vlookup(AZ$6,'中獎結果表'!$A$7:$E$61,5,false)/SUM('中獎結果表'!$E$7:$E$61)*
$B29*
(0.9+rand()*0.2)))</f>
        <v>2046</v>
      </c>
      <c r="BA29" s="51">
        <f>INT(
(vlookup(BA$6,'中獎結果表'!$A$7:$E$61,5,false)/SUM('中獎結果表'!$E$7:$E$61)*
$B29*
(0.9+rand()*0.2)))</f>
        <v>1487</v>
      </c>
      <c r="BB29" s="51">
        <f>INT(
(vlookup(BB$6,'中獎結果表'!$A$7:$E$61,5,false)/SUM('中獎結果表'!$E$7:$E$61)*
$B29*
(0.9+rand()*0.2)))</f>
        <v>1422</v>
      </c>
      <c r="BC29" s="51">
        <f>INT(
(vlookup(BC$6,'中獎結果表'!$A$7:$E$61,5,false)/SUM('中獎結果表'!$E$7:$E$61)*
$B29*
(0.9+rand()*0.2)))</f>
        <v>2878</v>
      </c>
      <c r="BD29" s="51">
        <f>INT(
(vlookup(BD$6,'中獎結果表'!$A$7:$E$61,5,false)/SUM('中獎結果表'!$E$7:$E$61)*
$B29*
(0.9+rand()*0.2)))</f>
        <v>3072</v>
      </c>
      <c r="BE29" s="51">
        <f>INT(
(vlookup(BE$6,'中獎結果表'!$A$7:$E$61,5,false)/SUM('中獎結果表'!$E$7:$E$61)*
$B29*
(0.9+rand()*0.2)))</f>
        <v>7885</v>
      </c>
      <c r="BF29" s="51">
        <f>INT(
(vlookup(BF$6,'中獎結果表'!$A$7:$E$61,5,false)/SUM('中獎結果表'!$E$7:$E$61)*
$B29*
(0.9+rand()*0.2)))</f>
        <v>4741</v>
      </c>
      <c r="BG29" s="51">
        <f>INT(
(vlookup(BG$6,'中獎結果表'!$A$7:$E$61,5,false)/SUM('中獎結果表'!$E$7:$E$61)*
$B29*
(0.9+rand()*0.2)))</f>
        <v>7273</v>
      </c>
      <c r="BH29" s="51">
        <f>INT(
(vlookup(BH$6,'中獎結果表'!$A$7:$E$61,5,false)/SUM('中獎結果表'!$E$7:$E$61)*
$B29*
(0.9+rand()*0.2)))</f>
        <v>12994</v>
      </c>
      <c r="BI29" s="51">
        <f>INT(
(vlookup(BI$6,'中獎結果表'!$A$7:$E$61,5,false)/SUM('中獎結果表'!$E$7:$E$61)*
$B29*
(0.9+rand()*0.2)))</f>
        <v>50873</v>
      </c>
      <c r="BJ29" s="51">
        <f>INT(
(vlookup(BJ$6,'中獎結果表'!$A$7:$E$61,5,false)/SUM('中獎結果表'!$E$7:$E$61)*
$B29*
(0.9+rand()*0.2)))</f>
        <v>79665</v>
      </c>
      <c r="BK29" s="51">
        <f>INT(
(vlookup(BK$6,'中獎結果表'!$A$7:$E$61,5,false)/SUM('中獎結果表'!$E$7:$E$61)*
$B29*
(0.9+rand()*0.2)))</f>
        <v>136985</v>
      </c>
    </row>
    <row r="30">
      <c r="A30" s="34">
        <v>22.0</v>
      </c>
      <c r="B30" s="51">
        <f t="shared" si="6"/>
        <v>1000000</v>
      </c>
      <c r="C30" s="51">
        <f t="shared" si="2"/>
        <v>951035</v>
      </c>
      <c r="D30" s="52">
        <f t="shared" si="3"/>
        <v>0.951035</v>
      </c>
      <c r="E30" s="53"/>
      <c r="F30" s="53"/>
      <c r="G30" s="53">
        <f t="shared" si="4"/>
        <v>310248</v>
      </c>
      <c r="H30" s="54">
        <f t="shared" si="5"/>
        <v>0.310248</v>
      </c>
      <c r="I30" s="51">
        <f>INT(
(vlookup(I$6,'中獎結果表'!$A$7:$E$61,5,false)/SUM('中獎結果表'!$E$7:$E$61)*
$B30*
(0.9+rand()*0.2)))</f>
        <v>485851</v>
      </c>
      <c r="J30" s="51">
        <f>INT(
(vlookup(J$6,'中獎結果表'!$A$7:$E$61,5,false)/SUM('中獎結果表'!$E$7:$E$61)*
$B30*
(0.9+rand()*0.2)))</f>
        <v>146836</v>
      </c>
      <c r="K30" s="51">
        <f>INT(
(vlookup(K$6,'中獎結果表'!$A$7:$E$61,5,false)/SUM('中獎結果表'!$E$7:$E$61)*
$B30*
(0.9+rand()*0.2)))</f>
        <v>56976</v>
      </c>
      <c r="L30" s="51">
        <f>INT(
(vlookup(L$6,'中獎結果表'!$A$7:$E$61,5,false)/SUM('中獎結果表'!$E$7:$E$61)*
$B30*
(0.9+rand()*0.2)))</f>
        <v>24842</v>
      </c>
      <c r="M30" s="51">
        <f>INT(
(vlookup(M$6,'中獎結果表'!$A$7:$E$61,5,false)/SUM('中獎結果表'!$E$7:$E$61)*
$B30*
(0.9+rand()*0.2)))</f>
        <v>1</v>
      </c>
      <c r="N30" s="51">
        <f>INT(
(vlookup(N$6,'中獎結果表'!$A$7:$E$61,5,false)/SUM('中獎結果表'!$E$7:$E$61)*
$B30*
(0.9+rand()*0.2)))</f>
        <v>1</v>
      </c>
      <c r="O30" s="51">
        <f>INT(
(vlookup(O$6,'中獎結果表'!$A$7:$E$61,5,false)/SUM('中獎結果表'!$E$7:$E$61)*
$B30*
(0.9+rand()*0.2)))</f>
        <v>2</v>
      </c>
      <c r="P30" s="51">
        <f>INT(
(vlookup(P$6,'中獎結果表'!$A$7:$E$61,5,false)/SUM('中獎結果表'!$E$7:$E$61)*
$B30*
(0.9+rand()*0.2)))</f>
        <v>1</v>
      </c>
      <c r="Q30" s="51">
        <f>INT(
(vlookup(Q$6,'中獎結果表'!$A$7:$E$61,5,false)/SUM('中獎結果表'!$E$7:$E$61)*
$B30*
(0.9+rand()*0.2)))</f>
        <v>1</v>
      </c>
      <c r="R30" s="51">
        <f>INT(
(vlookup(R$6,'中獎結果表'!$A$7:$E$61,5,false)/SUM('中獎結果表'!$E$7:$E$61)*
$B30*
(0.9+rand()*0.2)))</f>
        <v>1</v>
      </c>
      <c r="S30" s="51">
        <f>INT(
(vlookup(S$6,'中獎結果表'!$A$7:$E$61,5,false)/SUM('中獎結果表'!$E$7:$E$61)*
$B30*
(0.9+rand()*0.2)))</f>
        <v>1</v>
      </c>
      <c r="T30" s="51">
        <f>INT(
(vlookup(T$6,'中獎結果表'!$A$7:$E$61,5,false)/SUM('中獎結果表'!$E$7:$E$61)*
$B30*
(0.9+rand()*0.2)))</f>
        <v>3</v>
      </c>
      <c r="U30" s="51">
        <f>INT(
(vlookup(U$6,'中獎結果表'!$A$7:$E$61,5,false)/SUM('中獎結果表'!$E$7:$E$61)*
$B30*
(0.9+rand()*0.2)))</f>
        <v>0</v>
      </c>
      <c r="V30" s="51">
        <f>INT(
(vlookup(V$6,'中獎結果表'!$A$7:$E$61,5,false)/SUM('中獎結果表'!$E$7:$E$61)*
$B30*
(0.9+rand()*0.2)))</f>
        <v>1</v>
      </c>
      <c r="W30" s="51">
        <f>INT(
(vlookup(W$6,'中獎結果表'!$A$7:$E$61,5,false)/SUM('中獎結果表'!$E$7:$E$61)*
$B30*
(0.9+rand()*0.2)))</f>
        <v>2</v>
      </c>
      <c r="X30" s="51">
        <f>INT(
(vlookup(X$6,'中獎結果表'!$A$7:$E$61,5,false)/SUM('中獎結果表'!$E$7:$E$61)*
$B30*
(0.9+rand()*0.2)))</f>
        <v>5</v>
      </c>
      <c r="Y30" s="51">
        <f>INT(
(vlookup(Y$6,'中獎結果表'!$A$7:$E$61,5,false)/SUM('中獎結果表'!$E$7:$E$61)*
$B30*
(0.9+rand()*0.2)))</f>
        <v>3</v>
      </c>
      <c r="Z30" s="51">
        <f>INT(
(vlookup(Z$6,'中獎結果表'!$A$7:$E$61,5,false)/SUM('中獎結果表'!$E$7:$E$61)*
$B30*
(0.9+rand()*0.2)))</f>
        <v>4</v>
      </c>
      <c r="AA30" s="51">
        <f>INT(
(vlookup(AA$6,'中獎結果表'!$A$7:$E$61,5,false)/SUM('中獎結果表'!$E$7:$E$61)*
$B30*
(0.9+rand()*0.2)))</f>
        <v>9</v>
      </c>
      <c r="AB30" s="51">
        <f>INT(
(vlookup(AB$6,'中獎結果表'!$A$7:$E$61,5,false)/SUM('中獎結果表'!$E$7:$E$61)*
$B30*
(0.9+rand()*0.2)))</f>
        <v>9</v>
      </c>
      <c r="AC30" s="51">
        <f>INT(
(vlookup(AC$6,'中獎結果表'!$A$7:$E$61,5,false)/SUM('中獎結果表'!$E$7:$E$61)*
$B30*
(0.9+rand()*0.2)))</f>
        <v>19</v>
      </c>
      <c r="AD30" s="51">
        <f>INT(
(vlookup(AD$6,'中獎結果表'!$A$7:$E$61,5,false)/SUM('中獎結果表'!$E$7:$E$61)*
$B30*
(0.9+rand()*0.2)))</f>
        <v>14</v>
      </c>
      <c r="AE30" s="51">
        <f>INT(
(vlookup(AE$6,'中獎結果表'!$A$7:$E$61,5,false)/SUM('中獎結果表'!$E$7:$E$61)*
$B30*
(0.9+rand()*0.2)))</f>
        <v>15</v>
      </c>
      <c r="AF30" s="51">
        <f>INT(
(vlookup(AF$6,'中獎結果表'!$A$7:$E$61,5,false)/SUM('中獎結果表'!$E$7:$E$61)*
$B30*
(0.9+rand()*0.2)))</f>
        <v>38</v>
      </c>
      <c r="AG30" s="51">
        <f>INT(
(vlookup(AG$6,'中獎結果表'!$A$7:$E$61,5,false)/SUM('中獎結果表'!$E$7:$E$61)*
$B30*
(0.9+rand()*0.2)))</f>
        <v>9</v>
      </c>
      <c r="AH30" s="51">
        <f>INT(
(vlookup(AH$6,'中獎結果表'!$A$7:$E$61,5,false)/SUM('中獎結果表'!$E$7:$E$61)*
$B30*
(0.9+rand()*0.2)))</f>
        <v>13</v>
      </c>
      <c r="AI30" s="51">
        <f>INT(
(vlookup(AI$6,'中獎結果表'!$A$7:$E$61,5,false)/SUM('中獎結果表'!$E$7:$E$61)*
$B30*
(0.9+rand()*0.2)))</f>
        <v>21</v>
      </c>
      <c r="AJ30" s="51">
        <f>INT(
(vlookup(AJ$6,'中獎結果表'!$A$7:$E$61,5,false)/SUM('中獎結果表'!$E$7:$E$61)*
$B30*
(0.9+rand()*0.2)))</f>
        <v>45</v>
      </c>
      <c r="AK30" s="51">
        <f>INT(
(vlookup(AK$6,'中獎結果表'!$A$7:$E$61,5,false)/SUM('中獎結果表'!$E$7:$E$61)*
$B30*
(0.9+rand()*0.2)))</f>
        <v>15</v>
      </c>
      <c r="AL30" s="51">
        <f>INT(
(vlookup(AL$6,'中獎結果表'!$A$7:$E$61,5,false)/SUM('中獎結果表'!$E$7:$E$61)*
$B30*
(0.9+rand()*0.2)))</f>
        <v>27</v>
      </c>
      <c r="AM30" s="51">
        <f>INT(
(vlookup(AM$6,'中獎結果表'!$A$7:$E$61,5,false)/SUM('中獎結果表'!$E$7:$E$61)*
$B30*
(0.9+rand()*0.2)))</f>
        <v>87</v>
      </c>
      <c r="AN30" s="51">
        <f>INT(
(vlookup(AN$6,'中獎結果表'!$A$7:$E$61,5,false)/SUM('中獎結果表'!$E$7:$E$61)*
$B30*
(0.9+rand()*0.2)))</f>
        <v>150</v>
      </c>
      <c r="AO30" s="51">
        <f>INT(
(vlookup(AO$6,'中獎結果表'!$A$7:$E$61,5,false)/SUM('中獎結果表'!$E$7:$E$61)*
$B30*
(0.9+rand()*0.2)))</f>
        <v>156</v>
      </c>
      <c r="AP30" s="51">
        <f>INT(
(vlookup(AP$6,'中獎結果表'!$A$7:$E$61,5,false)/SUM('中獎結果表'!$E$7:$E$61)*
$B30*
(0.9+rand()*0.2)))</f>
        <v>183</v>
      </c>
      <c r="AQ30" s="51">
        <f>INT(
(vlookup(AQ$6,'中獎結果表'!$A$7:$E$61,5,false)/SUM('中獎結果表'!$E$7:$E$61)*
$B30*
(0.9+rand()*0.2)))</f>
        <v>246</v>
      </c>
      <c r="AR30" s="51">
        <f>INT(
(vlookup(AR$6,'中獎結果表'!$A$7:$E$61,5,false)/SUM('中獎結果表'!$E$7:$E$61)*
$B30*
(0.9+rand()*0.2)))</f>
        <v>259</v>
      </c>
      <c r="AS30" s="51">
        <f>INT(
(vlookup(AS$6,'中獎結果表'!$A$7:$E$61,5,false)/SUM('中獎結果表'!$E$7:$E$61)*
$B30*
(0.9+rand()*0.2)))</f>
        <v>324</v>
      </c>
      <c r="AT30" s="51">
        <f>INT(
(vlookup(AT$6,'中獎結果表'!$A$7:$E$61,5,false)/SUM('中獎結果表'!$E$7:$E$61)*
$B30*
(0.9+rand()*0.2)))</f>
        <v>479</v>
      </c>
      <c r="AU30" s="51">
        <f>INT(
(vlookup(AU$6,'中獎結果表'!$A$7:$E$61,5,false)/SUM('中獎結果表'!$E$7:$E$61)*
$B30*
(0.9+rand()*0.2)))</f>
        <v>644</v>
      </c>
      <c r="AV30" s="51">
        <f>INT(
(vlookup(AV$6,'中獎結果表'!$A$7:$E$61,5,false)/SUM('中獎結果表'!$E$7:$E$61)*
$B30*
(0.9+rand()*0.2)))</f>
        <v>979</v>
      </c>
      <c r="AW30" s="51">
        <f>INT(
(vlookup(AW$6,'中獎結果表'!$A$7:$E$61,5,false)/SUM('中獎結果表'!$E$7:$E$61)*
$B30*
(0.9+rand()*0.2)))</f>
        <v>315</v>
      </c>
      <c r="AX30" s="51">
        <f>INT(
(vlookup(AX$6,'中獎結果表'!$A$7:$E$61,5,false)/SUM('中獎結果表'!$E$7:$E$61)*
$B30*
(0.9+rand()*0.2)))</f>
        <v>859</v>
      </c>
      <c r="AY30" s="51">
        <f>INT(
(vlookup(AY$6,'中獎結果表'!$A$7:$E$61,5,false)/SUM('中獎結果表'!$E$7:$E$61)*
$B30*
(0.9+rand()*0.2)))</f>
        <v>1062</v>
      </c>
      <c r="AZ30" s="51">
        <f>INT(
(vlookup(AZ$6,'中獎結果表'!$A$7:$E$61,5,false)/SUM('中獎結果表'!$E$7:$E$61)*
$B30*
(0.9+rand()*0.2)))</f>
        <v>2238</v>
      </c>
      <c r="BA30" s="51">
        <f>INT(
(vlookup(BA$6,'中獎結果表'!$A$7:$E$61,5,false)/SUM('中獎結果表'!$E$7:$E$61)*
$B30*
(0.9+rand()*0.2)))</f>
        <v>1643</v>
      </c>
      <c r="BB30" s="51">
        <f>INT(
(vlookup(BB$6,'中獎結果表'!$A$7:$E$61,5,false)/SUM('中獎結果表'!$E$7:$E$61)*
$B30*
(0.9+rand()*0.2)))</f>
        <v>1393</v>
      </c>
      <c r="BC30" s="51">
        <f>INT(
(vlookup(BC$6,'中獎結果表'!$A$7:$E$61,5,false)/SUM('中獎結果表'!$E$7:$E$61)*
$B30*
(0.9+rand()*0.2)))</f>
        <v>2839</v>
      </c>
      <c r="BD30" s="51">
        <f>INT(
(vlookup(BD$6,'中獎結果表'!$A$7:$E$61,5,false)/SUM('中獎結果表'!$E$7:$E$61)*
$B30*
(0.9+rand()*0.2)))</f>
        <v>3240</v>
      </c>
      <c r="BE30" s="51">
        <f>INT(
(vlookup(BE$6,'中獎結果表'!$A$7:$E$61,5,false)/SUM('中獎結果表'!$E$7:$E$61)*
$B30*
(0.9+rand()*0.2)))</f>
        <v>8610</v>
      </c>
      <c r="BF30" s="51">
        <f>INT(
(vlookup(BF$6,'中獎結果表'!$A$7:$E$61,5,false)/SUM('中獎結果表'!$E$7:$E$61)*
$B30*
(0.9+rand()*0.2)))</f>
        <v>4228</v>
      </c>
      <c r="BG30" s="51">
        <f>INT(
(vlookup(BG$6,'中獎結果表'!$A$7:$E$61,5,false)/SUM('中獎結果表'!$E$7:$E$61)*
$B30*
(0.9+rand()*0.2)))</f>
        <v>7124</v>
      </c>
      <c r="BH30" s="51">
        <f>INT(
(vlookup(BH$6,'中獎結果表'!$A$7:$E$61,5,false)/SUM('中獎結果表'!$E$7:$E$61)*
$B30*
(0.9+rand()*0.2)))</f>
        <v>12903</v>
      </c>
      <c r="BI30" s="51">
        <f>INT(
(vlookup(BI$6,'中獎結果表'!$A$7:$E$61,5,false)/SUM('中獎結果表'!$E$7:$E$61)*
$B30*
(0.9+rand()*0.2)))</f>
        <v>52220</v>
      </c>
      <c r="BJ30" s="51">
        <f>INT(
(vlookup(BJ$6,'中獎結果表'!$A$7:$E$61,5,false)/SUM('中獎結果表'!$E$7:$E$61)*
$B30*
(0.9+rand()*0.2)))</f>
        <v>67124</v>
      </c>
      <c r="BK30" s="51">
        <f>INT(
(vlookup(BK$6,'中獎結果表'!$A$7:$E$61,5,false)/SUM('中獎結果表'!$E$7:$E$61)*
$B30*
(0.9+rand()*0.2)))</f>
        <v>140683</v>
      </c>
    </row>
    <row r="31">
      <c r="A31" s="34">
        <v>23.0</v>
      </c>
      <c r="B31" s="51">
        <f t="shared" si="6"/>
        <v>1000000</v>
      </c>
      <c r="C31" s="51">
        <f t="shared" si="2"/>
        <v>1004029</v>
      </c>
      <c r="D31" s="52">
        <f t="shared" si="3"/>
        <v>1.004029</v>
      </c>
      <c r="E31" s="53"/>
      <c r="F31" s="53"/>
      <c r="G31" s="53">
        <f t="shared" si="4"/>
        <v>328311</v>
      </c>
      <c r="H31" s="54">
        <f t="shared" si="5"/>
        <v>0.328311</v>
      </c>
      <c r="I31" s="51">
        <f>INT(
(vlookup(I$6,'中獎結果表'!$A$7:$E$61,5,false)/SUM('中獎結果表'!$E$7:$E$61)*
$B31*
(0.9+rand()*0.2)))</f>
        <v>419409</v>
      </c>
      <c r="J31" s="51">
        <f>INT(
(vlookup(J$6,'中獎結果表'!$A$7:$E$61,5,false)/SUM('中獎結果表'!$E$7:$E$61)*
$B31*
(0.9+rand()*0.2)))</f>
        <v>141112</v>
      </c>
      <c r="K31" s="51">
        <f>INT(
(vlookup(K$6,'中獎結果表'!$A$7:$E$61,5,false)/SUM('中獎結果表'!$E$7:$E$61)*
$B31*
(0.9+rand()*0.2)))</f>
        <v>55029</v>
      </c>
      <c r="L31" s="51">
        <f>INT(
(vlookup(L$6,'中獎結果表'!$A$7:$E$61,5,false)/SUM('中獎結果表'!$E$7:$E$61)*
$B31*
(0.9+rand()*0.2)))</f>
        <v>28511</v>
      </c>
      <c r="M31" s="51">
        <f>INT(
(vlookup(M$6,'中獎結果表'!$A$7:$E$61,5,false)/SUM('中獎結果表'!$E$7:$E$61)*
$B31*
(0.9+rand()*0.2)))</f>
        <v>0</v>
      </c>
      <c r="N31" s="51">
        <f>INT(
(vlookup(N$6,'中獎結果表'!$A$7:$E$61,5,false)/SUM('中獎結果表'!$E$7:$E$61)*
$B31*
(0.9+rand()*0.2)))</f>
        <v>2</v>
      </c>
      <c r="O31" s="51">
        <f>INT(
(vlookup(O$6,'中獎結果表'!$A$7:$E$61,5,false)/SUM('中獎結果表'!$E$7:$E$61)*
$B31*
(0.9+rand()*0.2)))</f>
        <v>2</v>
      </c>
      <c r="P31" s="51">
        <f>INT(
(vlookup(P$6,'中獎結果表'!$A$7:$E$61,5,false)/SUM('中獎結果表'!$E$7:$E$61)*
$B31*
(0.9+rand()*0.2)))</f>
        <v>1</v>
      </c>
      <c r="Q31" s="51">
        <f>INT(
(vlookup(Q$6,'中獎結果表'!$A$7:$E$61,5,false)/SUM('中獎結果表'!$E$7:$E$61)*
$B31*
(0.9+rand()*0.2)))</f>
        <v>2</v>
      </c>
      <c r="R31" s="51">
        <f>INT(
(vlookup(R$6,'中獎結果表'!$A$7:$E$61,5,false)/SUM('中獎結果表'!$E$7:$E$61)*
$B31*
(0.9+rand()*0.2)))</f>
        <v>2</v>
      </c>
      <c r="S31" s="51">
        <f>INT(
(vlookup(S$6,'中獎結果表'!$A$7:$E$61,5,false)/SUM('中獎結果表'!$E$7:$E$61)*
$B31*
(0.9+rand()*0.2)))</f>
        <v>2</v>
      </c>
      <c r="T31" s="51">
        <f>INT(
(vlookup(T$6,'中獎結果表'!$A$7:$E$61,5,false)/SUM('中獎結果表'!$E$7:$E$61)*
$B31*
(0.9+rand()*0.2)))</f>
        <v>4</v>
      </c>
      <c r="U31" s="51">
        <f>INT(
(vlookup(U$6,'中獎結果表'!$A$7:$E$61,5,false)/SUM('中獎結果表'!$E$7:$E$61)*
$B31*
(0.9+rand()*0.2)))</f>
        <v>1</v>
      </c>
      <c r="V31" s="51">
        <f>INT(
(vlookup(V$6,'中獎結果表'!$A$7:$E$61,5,false)/SUM('中獎結果表'!$E$7:$E$61)*
$B31*
(0.9+rand()*0.2)))</f>
        <v>1</v>
      </c>
      <c r="W31" s="51">
        <f>INT(
(vlookup(W$6,'中獎結果表'!$A$7:$E$61,5,false)/SUM('中獎結果表'!$E$7:$E$61)*
$B31*
(0.9+rand()*0.2)))</f>
        <v>2</v>
      </c>
      <c r="X31" s="51">
        <f>INT(
(vlookup(X$6,'中獎結果表'!$A$7:$E$61,5,false)/SUM('中獎結果表'!$E$7:$E$61)*
$B31*
(0.9+rand()*0.2)))</f>
        <v>4</v>
      </c>
      <c r="Y31" s="51">
        <f>INT(
(vlookup(Y$6,'中獎結果表'!$A$7:$E$61,5,false)/SUM('中獎結果表'!$E$7:$E$61)*
$B31*
(0.9+rand()*0.2)))</f>
        <v>4</v>
      </c>
      <c r="Z31" s="51">
        <f>INT(
(vlookup(Z$6,'中獎結果表'!$A$7:$E$61,5,false)/SUM('中獎結果表'!$E$7:$E$61)*
$B31*
(0.9+rand()*0.2)))</f>
        <v>4</v>
      </c>
      <c r="AA31" s="51">
        <f>INT(
(vlookup(AA$6,'中獎結果表'!$A$7:$E$61,5,false)/SUM('中獎結果表'!$E$7:$E$61)*
$B31*
(0.9+rand()*0.2)))</f>
        <v>9</v>
      </c>
      <c r="AB31" s="51">
        <f>INT(
(vlookup(AB$6,'中獎結果表'!$A$7:$E$61,5,false)/SUM('中獎結果表'!$E$7:$E$61)*
$B31*
(0.9+rand()*0.2)))</f>
        <v>10</v>
      </c>
      <c r="AC31" s="51">
        <f>INT(
(vlookup(AC$6,'中獎結果表'!$A$7:$E$61,5,false)/SUM('中獎結果表'!$E$7:$E$61)*
$B31*
(0.9+rand()*0.2)))</f>
        <v>19</v>
      </c>
      <c r="AD31" s="51">
        <f>INT(
(vlookup(AD$6,'中獎結果表'!$A$7:$E$61,5,false)/SUM('中獎結果表'!$E$7:$E$61)*
$B31*
(0.9+rand()*0.2)))</f>
        <v>16</v>
      </c>
      <c r="AE31" s="51">
        <f>INT(
(vlookup(AE$6,'中獎結果表'!$A$7:$E$61,5,false)/SUM('中獎結果表'!$E$7:$E$61)*
$B31*
(0.9+rand()*0.2)))</f>
        <v>14</v>
      </c>
      <c r="AF31" s="51">
        <f>INT(
(vlookup(AF$6,'中獎結果表'!$A$7:$E$61,5,false)/SUM('中獎結果表'!$E$7:$E$61)*
$B31*
(0.9+rand()*0.2)))</f>
        <v>43</v>
      </c>
      <c r="AG31" s="51">
        <f>INT(
(vlookup(AG$6,'中獎結果表'!$A$7:$E$61,5,false)/SUM('中獎結果表'!$E$7:$E$61)*
$B31*
(0.9+rand()*0.2)))</f>
        <v>9</v>
      </c>
      <c r="AH31" s="51">
        <f>INT(
(vlookup(AH$6,'中獎結果表'!$A$7:$E$61,5,false)/SUM('中獎結果表'!$E$7:$E$61)*
$B31*
(0.9+rand()*0.2)))</f>
        <v>12</v>
      </c>
      <c r="AI31" s="51">
        <f>INT(
(vlookup(AI$6,'中獎結果表'!$A$7:$E$61,5,false)/SUM('中獎結果表'!$E$7:$E$61)*
$B31*
(0.9+rand()*0.2)))</f>
        <v>21</v>
      </c>
      <c r="AJ31" s="51">
        <f>INT(
(vlookup(AJ$6,'中獎結果表'!$A$7:$E$61,5,false)/SUM('中獎結果表'!$E$7:$E$61)*
$B31*
(0.9+rand()*0.2)))</f>
        <v>47</v>
      </c>
      <c r="AK31" s="51">
        <f>INT(
(vlookup(AK$6,'中獎結果表'!$A$7:$E$61,5,false)/SUM('中獎結果表'!$E$7:$E$61)*
$B31*
(0.9+rand()*0.2)))</f>
        <v>15</v>
      </c>
      <c r="AL31" s="51">
        <f>INT(
(vlookup(AL$6,'中獎結果表'!$A$7:$E$61,5,false)/SUM('中獎結果表'!$E$7:$E$61)*
$B31*
(0.9+rand()*0.2)))</f>
        <v>31</v>
      </c>
      <c r="AM31" s="51">
        <f>INT(
(vlookup(AM$6,'中獎結果表'!$A$7:$E$61,5,false)/SUM('中獎結果表'!$E$7:$E$61)*
$B31*
(0.9+rand()*0.2)))</f>
        <v>77</v>
      </c>
      <c r="AN31" s="51">
        <f>INT(
(vlookup(AN$6,'中獎結果表'!$A$7:$E$61,5,false)/SUM('中獎結果表'!$E$7:$E$61)*
$B31*
(0.9+rand()*0.2)))</f>
        <v>156</v>
      </c>
      <c r="AO31" s="51">
        <f>INT(
(vlookup(AO$6,'中獎結果表'!$A$7:$E$61,5,false)/SUM('中獎結果表'!$E$7:$E$61)*
$B31*
(0.9+rand()*0.2)))</f>
        <v>158</v>
      </c>
      <c r="AP31" s="51">
        <f>INT(
(vlookup(AP$6,'中獎結果表'!$A$7:$E$61,5,false)/SUM('中獎結果表'!$E$7:$E$61)*
$B31*
(0.9+rand()*0.2)))</f>
        <v>192</v>
      </c>
      <c r="AQ31" s="51">
        <f>INT(
(vlookup(AQ$6,'中獎結果表'!$A$7:$E$61,5,false)/SUM('中獎結果表'!$E$7:$E$61)*
$B31*
(0.9+rand()*0.2)))</f>
        <v>239</v>
      </c>
      <c r="AR31" s="51">
        <f>INT(
(vlookup(AR$6,'中獎結果表'!$A$7:$E$61,5,false)/SUM('中獎結果表'!$E$7:$E$61)*
$B31*
(0.9+rand()*0.2)))</f>
        <v>270</v>
      </c>
      <c r="AS31" s="51">
        <f>INT(
(vlookup(AS$6,'中獎結果表'!$A$7:$E$61,5,false)/SUM('中獎結果表'!$E$7:$E$61)*
$B31*
(0.9+rand()*0.2)))</f>
        <v>327</v>
      </c>
      <c r="AT31" s="51">
        <f>INT(
(vlookup(AT$6,'中獎結果表'!$A$7:$E$61,5,false)/SUM('中獎結果表'!$E$7:$E$61)*
$B31*
(0.9+rand()*0.2)))</f>
        <v>503</v>
      </c>
      <c r="AU31" s="51">
        <f>INT(
(vlookup(AU$6,'中獎結果表'!$A$7:$E$61,5,false)/SUM('中獎結果表'!$E$7:$E$61)*
$B31*
(0.9+rand()*0.2)))</f>
        <v>698</v>
      </c>
      <c r="AV31" s="51">
        <f>INT(
(vlookup(AV$6,'中獎結果表'!$A$7:$E$61,5,false)/SUM('中獎結果表'!$E$7:$E$61)*
$B31*
(0.9+rand()*0.2)))</f>
        <v>946</v>
      </c>
      <c r="AW31" s="51">
        <f>INT(
(vlookup(AW$6,'中獎結果表'!$A$7:$E$61,5,false)/SUM('中獎結果表'!$E$7:$E$61)*
$B31*
(0.9+rand()*0.2)))</f>
        <v>280</v>
      </c>
      <c r="AX31" s="51">
        <f>INT(
(vlookup(AX$6,'中獎結果表'!$A$7:$E$61,5,false)/SUM('中獎結果表'!$E$7:$E$61)*
$B31*
(0.9+rand()*0.2)))</f>
        <v>824</v>
      </c>
      <c r="AY31" s="51">
        <f>INT(
(vlookup(AY$6,'中獎結果表'!$A$7:$E$61,5,false)/SUM('中獎結果表'!$E$7:$E$61)*
$B31*
(0.9+rand()*0.2)))</f>
        <v>946</v>
      </c>
      <c r="AZ31" s="51">
        <f>INT(
(vlookup(AZ$6,'中獎結果表'!$A$7:$E$61,5,false)/SUM('中獎結果表'!$E$7:$E$61)*
$B31*
(0.9+rand()*0.2)))</f>
        <v>2234</v>
      </c>
      <c r="BA31" s="51">
        <f>INT(
(vlookup(BA$6,'中獎結果表'!$A$7:$E$61,5,false)/SUM('中獎結果表'!$E$7:$E$61)*
$B31*
(0.9+rand()*0.2)))</f>
        <v>1584</v>
      </c>
      <c r="BB31" s="51">
        <f>INT(
(vlookup(BB$6,'中獎結果表'!$A$7:$E$61,5,false)/SUM('中獎結果表'!$E$7:$E$61)*
$B31*
(0.9+rand()*0.2)))</f>
        <v>1315</v>
      </c>
      <c r="BC31" s="51">
        <f>INT(
(vlookup(BC$6,'中獎結果表'!$A$7:$E$61,5,false)/SUM('中獎結果表'!$E$7:$E$61)*
$B31*
(0.9+rand()*0.2)))</f>
        <v>3140</v>
      </c>
      <c r="BD31" s="51">
        <f>INT(
(vlookup(BD$6,'中獎結果表'!$A$7:$E$61,5,false)/SUM('中獎結果表'!$E$7:$E$61)*
$B31*
(0.9+rand()*0.2)))</f>
        <v>3120</v>
      </c>
      <c r="BE31" s="51">
        <f>INT(
(vlookup(BE$6,'中獎結果表'!$A$7:$E$61,5,false)/SUM('中獎結果表'!$E$7:$E$61)*
$B31*
(0.9+rand()*0.2)))</f>
        <v>9300</v>
      </c>
      <c r="BF31" s="51">
        <f>INT(
(vlookup(BF$6,'中獎結果表'!$A$7:$E$61,5,false)/SUM('中獎結果表'!$E$7:$E$61)*
$B31*
(0.9+rand()*0.2)))</f>
        <v>4601</v>
      </c>
      <c r="BG31" s="51">
        <f>INT(
(vlookup(BG$6,'中獎結果表'!$A$7:$E$61,5,false)/SUM('中獎結果表'!$E$7:$E$61)*
$B31*
(0.9+rand()*0.2)))</f>
        <v>6822</v>
      </c>
      <c r="BH31" s="51">
        <f>INT(
(vlookup(BH$6,'中獎結果表'!$A$7:$E$61,5,false)/SUM('中獎結果表'!$E$7:$E$61)*
$B31*
(0.9+rand()*0.2)))</f>
        <v>13063</v>
      </c>
      <c r="BI31" s="51">
        <f>INT(
(vlookup(BI$6,'中獎結果表'!$A$7:$E$61,5,false)/SUM('中獎結果表'!$E$7:$E$61)*
$B31*
(0.9+rand()*0.2)))</f>
        <v>51536</v>
      </c>
      <c r="BJ31" s="51">
        <f>INT(
(vlookup(BJ$6,'中獎結果表'!$A$7:$E$61,5,false)/SUM('中獎結果表'!$E$7:$E$61)*
$B31*
(0.9+rand()*0.2)))</f>
        <v>80093</v>
      </c>
      <c r="BK31" s="51">
        <f>INT(
(vlookup(BK$6,'中獎結果表'!$A$7:$E$61,5,false)/SUM('中獎結果表'!$E$7:$E$61)*
$B31*
(0.9+rand()*0.2)))</f>
        <v>145610</v>
      </c>
    </row>
    <row r="32">
      <c r="A32" s="34">
        <v>24.0</v>
      </c>
      <c r="B32" s="51">
        <f t="shared" si="6"/>
        <v>1000000</v>
      </c>
      <c r="C32" s="51">
        <f t="shared" si="2"/>
        <v>940439</v>
      </c>
      <c r="D32" s="52">
        <f t="shared" si="3"/>
        <v>0.940439</v>
      </c>
      <c r="E32" s="53"/>
      <c r="F32" s="53"/>
      <c r="G32" s="53">
        <f t="shared" si="4"/>
        <v>304874</v>
      </c>
      <c r="H32" s="54">
        <f t="shared" si="5"/>
        <v>0.304874</v>
      </c>
      <c r="I32" s="51">
        <f>INT(
(vlookup(I$6,'中獎結果表'!$A$7:$E$61,5,false)/SUM('中獎結果表'!$E$7:$E$61)*
$B32*
(0.9+rand()*0.2)))</f>
        <v>428858</v>
      </c>
      <c r="J32" s="51">
        <f>INT(
(vlookup(J$6,'中獎結果表'!$A$7:$E$61,5,false)/SUM('中獎結果表'!$E$7:$E$61)*
$B32*
(0.9+rand()*0.2)))</f>
        <v>144117</v>
      </c>
      <c r="K32" s="51">
        <f>INT(
(vlookup(K$6,'中獎結果表'!$A$7:$E$61,5,false)/SUM('中獎結果表'!$E$7:$E$61)*
$B32*
(0.9+rand()*0.2)))</f>
        <v>55148</v>
      </c>
      <c r="L32" s="51">
        <f>INT(
(vlookup(L$6,'中獎結果表'!$A$7:$E$61,5,false)/SUM('中獎結果表'!$E$7:$E$61)*
$B32*
(0.9+rand()*0.2)))</f>
        <v>24629</v>
      </c>
      <c r="M32" s="51">
        <f>INT(
(vlookup(M$6,'中獎結果表'!$A$7:$E$61,5,false)/SUM('中獎結果表'!$E$7:$E$61)*
$B32*
(0.9+rand()*0.2)))</f>
        <v>0</v>
      </c>
      <c r="N32" s="51">
        <f>INT(
(vlookup(N$6,'中獎結果表'!$A$7:$E$61,5,false)/SUM('中獎結果表'!$E$7:$E$61)*
$B32*
(0.9+rand()*0.2)))</f>
        <v>2</v>
      </c>
      <c r="O32" s="51">
        <f>INT(
(vlookup(O$6,'中獎結果表'!$A$7:$E$61,5,false)/SUM('中獎結果表'!$E$7:$E$61)*
$B32*
(0.9+rand()*0.2)))</f>
        <v>1</v>
      </c>
      <c r="P32" s="51">
        <f>INT(
(vlookup(P$6,'中獎結果表'!$A$7:$E$61,5,false)/SUM('中獎結果表'!$E$7:$E$61)*
$B32*
(0.9+rand()*0.2)))</f>
        <v>2</v>
      </c>
      <c r="Q32" s="51">
        <f>INT(
(vlookup(Q$6,'中獎結果表'!$A$7:$E$61,5,false)/SUM('中獎結果表'!$E$7:$E$61)*
$B32*
(0.9+rand()*0.2)))</f>
        <v>2</v>
      </c>
      <c r="R32" s="51">
        <f>INT(
(vlookup(R$6,'中獎結果表'!$A$7:$E$61,5,false)/SUM('中獎結果表'!$E$7:$E$61)*
$B32*
(0.9+rand()*0.2)))</f>
        <v>2</v>
      </c>
      <c r="S32" s="51">
        <f>INT(
(vlookup(S$6,'中獎結果表'!$A$7:$E$61,5,false)/SUM('中獎結果表'!$E$7:$E$61)*
$B32*
(0.9+rand()*0.2)))</f>
        <v>1</v>
      </c>
      <c r="T32" s="51">
        <f>INT(
(vlookup(T$6,'中獎結果表'!$A$7:$E$61,5,false)/SUM('中獎結果表'!$E$7:$E$61)*
$B32*
(0.9+rand()*0.2)))</f>
        <v>3</v>
      </c>
      <c r="U32" s="51">
        <f>INT(
(vlookup(U$6,'中獎結果表'!$A$7:$E$61,5,false)/SUM('中獎結果表'!$E$7:$E$61)*
$B32*
(0.9+rand()*0.2)))</f>
        <v>0</v>
      </c>
      <c r="V32" s="51">
        <f>INT(
(vlookup(V$6,'中獎結果表'!$A$7:$E$61,5,false)/SUM('中獎結果表'!$E$7:$E$61)*
$B32*
(0.9+rand()*0.2)))</f>
        <v>0</v>
      </c>
      <c r="W32" s="51">
        <f>INT(
(vlookup(W$6,'中獎結果表'!$A$7:$E$61,5,false)/SUM('中獎結果表'!$E$7:$E$61)*
$B32*
(0.9+rand()*0.2)))</f>
        <v>2</v>
      </c>
      <c r="X32" s="51">
        <f>INT(
(vlookup(X$6,'中獎結果表'!$A$7:$E$61,5,false)/SUM('中獎結果表'!$E$7:$E$61)*
$B32*
(0.9+rand()*0.2)))</f>
        <v>4</v>
      </c>
      <c r="Y32" s="51">
        <f>INT(
(vlookup(Y$6,'中獎結果表'!$A$7:$E$61,5,false)/SUM('中獎結果表'!$E$7:$E$61)*
$B32*
(0.9+rand()*0.2)))</f>
        <v>3</v>
      </c>
      <c r="Z32" s="51">
        <f>INT(
(vlookup(Z$6,'中獎結果表'!$A$7:$E$61,5,false)/SUM('中獎結果表'!$E$7:$E$61)*
$B32*
(0.9+rand()*0.2)))</f>
        <v>4</v>
      </c>
      <c r="AA32" s="51">
        <f>INT(
(vlookup(AA$6,'中獎結果表'!$A$7:$E$61,5,false)/SUM('中獎結果表'!$E$7:$E$61)*
$B32*
(0.9+rand()*0.2)))</f>
        <v>9</v>
      </c>
      <c r="AB32" s="51">
        <f>INT(
(vlookup(AB$6,'中獎結果表'!$A$7:$E$61,5,false)/SUM('中獎結果表'!$E$7:$E$61)*
$B32*
(0.9+rand()*0.2)))</f>
        <v>10</v>
      </c>
      <c r="AC32" s="51">
        <f>INT(
(vlookup(AC$6,'中獎結果表'!$A$7:$E$61,5,false)/SUM('中獎結果表'!$E$7:$E$61)*
$B32*
(0.9+rand()*0.2)))</f>
        <v>21</v>
      </c>
      <c r="AD32" s="51">
        <f>INT(
(vlookup(AD$6,'中獎結果表'!$A$7:$E$61,5,false)/SUM('中獎結果表'!$E$7:$E$61)*
$B32*
(0.9+rand()*0.2)))</f>
        <v>14</v>
      </c>
      <c r="AE32" s="51">
        <f>INT(
(vlookup(AE$6,'中獎結果表'!$A$7:$E$61,5,false)/SUM('中獎結果表'!$E$7:$E$61)*
$B32*
(0.9+rand()*0.2)))</f>
        <v>16</v>
      </c>
      <c r="AF32" s="51">
        <f>INT(
(vlookup(AF$6,'中獎結果表'!$A$7:$E$61,5,false)/SUM('中獎結果表'!$E$7:$E$61)*
$B32*
(0.9+rand()*0.2)))</f>
        <v>41</v>
      </c>
      <c r="AG32" s="51">
        <f>INT(
(vlookup(AG$6,'中獎結果表'!$A$7:$E$61,5,false)/SUM('中獎結果表'!$E$7:$E$61)*
$B32*
(0.9+rand()*0.2)))</f>
        <v>9</v>
      </c>
      <c r="AH32" s="51">
        <f>INT(
(vlookup(AH$6,'中獎結果表'!$A$7:$E$61,5,false)/SUM('中獎結果表'!$E$7:$E$61)*
$B32*
(0.9+rand()*0.2)))</f>
        <v>14</v>
      </c>
      <c r="AI32" s="51">
        <f>INT(
(vlookup(AI$6,'中獎結果表'!$A$7:$E$61,5,false)/SUM('中獎結果表'!$E$7:$E$61)*
$B32*
(0.9+rand()*0.2)))</f>
        <v>18</v>
      </c>
      <c r="AJ32" s="51">
        <f>INT(
(vlookup(AJ$6,'中獎結果表'!$A$7:$E$61,5,false)/SUM('中獎結果表'!$E$7:$E$61)*
$B32*
(0.9+rand()*0.2)))</f>
        <v>45</v>
      </c>
      <c r="AK32" s="51">
        <f>INT(
(vlookup(AK$6,'中獎結果表'!$A$7:$E$61,5,false)/SUM('中獎結果表'!$E$7:$E$61)*
$B32*
(0.9+rand()*0.2)))</f>
        <v>14</v>
      </c>
      <c r="AL32" s="51">
        <f>INT(
(vlookup(AL$6,'中獎結果表'!$A$7:$E$61,5,false)/SUM('中獎結果表'!$E$7:$E$61)*
$B32*
(0.9+rand()*0.2)))</f>
        <v>27</v>
      </c>
      <c r="AM32" s="51">
        <f>INT(
(vlookup(AM$6,'中獎結果表'!$A$7:$E$61,5,false)/SUM('中獎結果表'!$E$7:$E$61)*
$B32*
(0.9+rand()*0.2)))</f>
        <v>79</v>
      </c>
      <c r="AN32" s="51">
        <f>INT(
(vlookup(AN$6,'中獎結果表'!$A$7:$E$61,5,false)/SUM('中獎結果表'!$E$7:$E$61)*
$B32*
(0.9+rand()*0.2)))</f>
        <v>144</v>
      </c>
      <c r="AO32" s="51">
        <f>INT(
(vlookup(AO$6,'中獎結果表'!$A$7:$E$61,5,false)/SUM('中獎結果表'!$E$7:$E$61)*
$B32*
(0.9+rand()*0.2)))</f>
        <v>151</v>
      </c>
      <c r="AP32" s="51">
        <f>INT(
(vlookup(AP$6,'中獎結果表'!$A$7:$E$61,5,false)/SUM('中獎結果表'!$E$7:$E$61)*
$B32*
(0.9+rand()*0.2)))</f>
        <v>217</v>
      </c>
      <c r="AQ32" s="51">
        <f>INT(
(vlookup(AQ$6,'中獎結果表'!$A$7:$E$61,5,false)/SUM('中獎結果表'!$E$7:$E$61)*
$B32*
(0.9+rand()*0.2)))</f>
        <v>260</v>
      </c>
      <c r="AR32" s="51">
        <f>INT(
(vlookup(AR$6,'中獎結果表'!$A$7:$E$61,5,false)/SUM('中獎結果表'!$E$7:$E$61)*
$B32*
(0.9+rand()*0.2)))</f>
        <v>269</v>
      </c>
      <c r="AS32" s="51">
        <f>INT(
(vlookup(AS$6,'中獎結果表'!$A$7:$E$61,5,false)/SUM('中獎結果表'!$E$7:$E$61)*
$B32*
(0.9+rand()*0.2)))</f>
        <v>283</v>
      </c>
      <c r="AT32" s="51">
        <f>INT(
(vlookup(AT$6,'中獎結果表'!$A$7:$E$61,5,false)/SUM('中獎結果表'!$E$7:$E$61)*
$B32*
(0.9+rand()*0.2)))</f>
        <v>538</v>
      </c>
      <c r="AU32" s="51">
        <f>INT(
(vlookup(AU$6,'中獎結果表'!$A$7:$E$61,5,false)/SUM('中獎結果表'!$E$7:$E$61)*
$B32*
(0.9+rand()*0.2)))</f>
        <v>671</v>
      </c>
      <c r="AV32" s="51">
        <f>INT(
(vlookup(AV$6,'中獎結果表'!$A$7:$E$61,5,false)/SUM('中獎結果表'!$E$7:$E$61)*
$B32*
(0.9+rand()*0.2)))</f>
        <v>940</v>
      </c>
      <c r="AW32" s="51">
        <f>INT(
(vlookup(AW$6,'中獎結果表'!$A$7:$E$61,5,false)/SUM('中獎結果表'!$E$7:$E$61)*
$B32*
(0.9+rand()*0.2)))</f>
        <v>297</v>
      </c>
      <c r="AX32" s="51">
        <f>INT(
(vlookup(AX$6,'中獎結果表'!$A$7:$E$61,5,false)/SUM('中獎結果表'!$E$7:$E$61)*
$B32*
(0.9+rand()*0.2)))</f>
        <v>741</v>
      </c>
      <c r="AY32" s="51">
        <f>INT(
(vlookup(AY$6,'中獎結果表'!$A$7:$E$61,5,false)/SUM('中獎結果表'!$E$7:$E$61)*
$B32*
(0.9+rand()*0.2)))</f>
        <v>920</v>
      </c>
      <c r="AZ32" s="51">
        <f>INT(
(vlookup(AZ$6,'中獎結果表'!$A$7:$E$61,5,false)/SUM('中獎結果表'!$E$7:$E$61)*
$B32*
(0.9+rand()*0.2)))</f>
        <v>2207</v>
      </c>
      <c r="BA32" s="51">
        <f>INT(
(vlookup(BA$6,'中獎結果表'!$A$7:$E$61,5,false)/SUM('中獎結果表'!$E$7:$E$61)*
$B32*
(0.9+rand()*0.2)))</f>
        <v>1404</v>
      </c>
      <c r="BB32" s="51">
        <f>INT(
(vlookup(BB$6,'中獎結果表'!$A$7:$E$61,5,false)/SUM('中獎結果表'!$E$7:$E$61)*
$B32*
(0.9+rand()*0.2)))</f>
        <v>1209</v>
      </c>
      <c r="BC32" s="51">
        <f>INT(
(vlookup(BC$6,'中獎結果表'!$A$7:$E$61,5,false)/SUM('中獎結果表'!$E$7:$E$61)*
$B32*
(0.9+rand()*0.2)))</f>
        <v>2738</v>
      </c>
      <c r="BD32" s="51">
        <f>INT(
(vlookup(BD$6,'中獎結果表'!$A$7:$E$61,5,false)/SUM('中獎結果表'!$E$7:$E$61)*
$B32*
(0.9+rand()*0.2)))</f>
        <v>3159</v>
      </c>
      <c r="BE32" s="51">
        <f>INT(
(vlookup(BE$6,'中獎結果表'!$A$7:$E$61,5,false)/SUM('中獎結果表'!$E$7:$E$61)*
$B32*
(0.9+rand()*0.2)))</f>
        <v>8091</v>
      </c>
      <c r="BF32" s="51">
        <f>INT(
(vlookup(BF$6,'中獎結果表'!$A$7:$E$61,5,false)/SUM('中獎結果表'!$E$7:$E$61)*
$B32*
(0.9+rand()*0.2)))</f>
        <v>4711</v>
      </c>
      <c r="BG32" s="51">
        <f>INT(
(vlookup(BG$6,'中獎結果表'!$A$7:$E$61,5,false)/SUM('中獎結果表'!$E$7:$E$61)*
$B32*
(0.9+rand()*0.2)))</f>
        <v>7778</v>
      </c>
      <c r="BH32" s="51">
        <f>INT(
(vlookup(BH$6,'中獎結果表'!$A$7:$E$61,5,false)/SUM('中獎結果表'!$E$7:$E$61)*
$B32*
(0.9+rand()*0.2)))</f>
        <v>13461</v>
      </c>
      <c r="BI32" s="51">
        <f>INT(
(vlookup(BI$6,'中獎結果表'!$A$7:$E$61,5,false)/SUM('中獎結果表'!$E$7:$E$61)*
$B32*
(0.9+rand()*0.2)))</f>
        <v>46319</v>
      </c>
      <c r="BJ32" s="51">
        <f>INT(
(vlookup(BJ$6,'中獎結果表'!$A$7:$E$61,5,false)/SUM('中獎結果表'!$E$7:$E$61)*
$B32*
(0.9+rand()*0.2)))</f>
        <v>67996</v>
      </c>
      <c r="BK32" s="51">
        <f>INT(
(vlookup(BK$6,'中獎結果表'!$A$7:$E$61,5,false)/SUM('中獎結果表'!$E$7:$E$61)*
$B32*
(0.9+rand()*0.2)))</f>
        <v>140027</v>
      </c>
    </row>
    <row r="33">
      <c r="A33" s="34">
        <v>25.0</v>
      </c>
      <c r="B33" s="51">
        <f t="shared" si="6"/>
        <v>1000000</v>
      </c>
      <c r="C33" s="51">
        <f t="shared" si="2"/>
        <v>948020</v>
      </c>
      <c r="D33" s="52">
        <f t="shared" si="3"/>
        <v>0.94802</v>
      </c>
      <c r="E33" s="53"/>
      <c r="F33" s="53"/>
      <c r="G33" s="53">
        <f t="shared" si="4"/>
        <v>312851</v>
      </c>
      <c r="H33" s="54">
        <f t="shared" si="5"/>
        <v>0.312851</v>
      </c>
      <c r="I33" s="51">
        <f>INT(
(vlookup(I$6,'中獎結果表'!$A$7:$E$61,5,false)/SUM('中獎結果表'!$E$7:$E$61)*
$B33*
(0.9+rand()*0.2)))</f>
        <v>494172</v>
      </c>
      <c r="J33" s="51">
        <f>INT(
(vlookup(J$6,'中獎結果表'!$A$7:$E$61,5,false)/SUM('中獎結果表'!$E$7:$E$61)*
$B33*
(0.9+rand()*0.2)))</f>
        <v>132217</v>
      </c>
      <c r="K33" s="51">
        <f>INT(
(vlookup(K$6,'中獎結果表'!$A$7:$E$61,5,false)/SUM('中獎結果表'!$E$7:$E$61)*
$B33*
(0.9+rand()*0.2)))</f>
        <v>60891</v>
      </c>
      <c r="L33" s="51">
        <f>INT(
(vlookup(L$6,'中獎結果表'!$A$7:$E$61,5,false)/SUM('中獎結果表'!$E$7:$E$61)*
$B33*
(0.9+rand()*0.2)))</f>
        <v>28634</v>
      </c>
      <c r="M33" s="51">
        <f>INT(
(vlookup(M$6,'中獎結果表'!$A$7:$E$61,5,false)/SUM('中獎結果表'!$E$7:$E$61)*
$B33*
(0.9+rand()*0.2)))</f>
        <v>0</v>
      </c>
      <c r="N33" s="51">
        <f>INT(
(vlookup(N$6,'中獎結果表'!$A$7:$E$61,5,false)/SUM('中獎結果表'!$E$7:$E$61)*
$B33*
(0.9+rand()*0.2)))</f>
        <v>2</v>
      </c>
      <c r="O33" s="51">
        <f>INT(
(vlookup(O$6,'中獎結果表'!$A$7:$E$61,5,false)/SUM('中獎結果表'!$E$7:$E$61)*
$B33*
(0.9+rand()*0.2)))</f>
        <v>1</v>
      </c>
      <c r="P33" s="51">
        <f>INT(
(vlookup(P$6,'中獎結果表'!$A$7:$E$61,5,false)/SUM('中獎結果表'!$E$7:$E$61)*
$B33*
(0.9+rand()*0.2)))</f>
        <v>2</v>
      </c>
      <c r="Q33" s="51">
        <f>INT(
(vlookup(Q$6,'中獎結果表'!$A$7:$E$61,5,false)/SUM('中獎結果表'!$E$7:$E$61)*
$B33*
(0.9+rand()*0.2)))</f>
        <v>1</v>
      </c>
      <c r="R33" s="51">
        <f>INT(
(vlookup(R$6,'中獎結果表'!$A$7:$E$61,5,false)/SUM('中獎結果表'!$E$7:$E$61)*
$B33*
(0.9+rand()*0.2)))</f>
        <v>1</v>
      </c>
      <c r="S33" s="51">
        <f>INT(
(vlookup(S$6,'中獎結果表'!$A$7:$E$61,5,false)/SUM('中獎結果表'!$E$7:$E$61)*
$B33*
(0.9+rand()*0.2)))</f>
        <v>2</v>
      </c>
      <c r="T33" s="51">
        <f>INT(
(vlookup(T$6,'中獎結果表'!$A$7:$E$61,5,false)/SUM('中獎結果表'!$E$7:$E$61)*
$B33*
(0.9+rand()*0.2)))</f>
        <v>4</v>
      </c>
      <c r="U33" s="51">
        <f>INT(
(vlookup(U$6,'中獎結果表'!$A$7:$E$61,5,false)/SUM('中獎結果表'!$E$7:$E$61)*
$B33*
(0.9+rand()*0.2)))</f>
        <v>0</v>
      </c>
      <c r="V33" s="51">
        <f>INT(
(vlookup(V$6,'中獎結果表'!$A$7:$E$61,5,false)/SUM('中獎結果表'!$E$7:$E$61)*
$B33*
(0.9+rand()*0.2)))</f>
        <v>1</v>
      </c>
      <c r="W33" s="51">
        <f>INT(
(vlookup(W$6,'中獎結果表'!$A$7:$E$61,5,false)/SUM('中獎結果表'!$E$7:$E$61)*
$B33*
(0.9+rand()*0.2)))</f>
        <v>2</v>
      </c>
      <c r="X33" s="51">
        <f>INT(
(vlookup(X$6,'中獎結果表'!$A$7:$E$61,5,false)/SUM('中獎結果表'!$E$7:$E$61)*
$B33*
(0.9+rand()*0.2)))</f>
        <v>4</v>
      </c>
      <c r="Y33" s="51">
        <f>INT(
(vlookup(Y$6,'中獎結果表'!$A$7:$E$61,5,false)/SUM('中獎結果表'!$E$7:$E$61)*
$B33*
(0.9+rand()*0.2)))</f>
        <v>4</v>
      </c>
      <c r="Z33" s="51">
        <f>INT(
(vlookup(Z$6,'中獎結果表'!$A$7:$E$61,5,false)/SUM('中獎結果表'!$E$7:$E$61)*
$B33*
(0.9+rand()*0.2)))</f>
        <v>3</v>
      </c>
      <c r="AA33" s="51">
        <f>INT(
(vlookup(AA$6,'中獎結果表'!$A$7:$E$61,5,false)/SUM('中獎結果表'!$E$7:$E$61)*
$B33*
(0.9+rand()*0.2)))</f>
        <v>9</v>
      </c>
      <c r="AB33" s="51">
        <f>INT(
(vlookup(AB$6,'中獎結果表'!$A$7:$E$61,5,false)/SUM('中獎結果表'!$E$7:$E$61)*
$B33*
(0.9+rand()*0.2)))</f>
        <v>10</v>
      </c>
      <c r="AC33" s="51">
        <f>INT(
(vlookup(AC$6,'中獎結果表'!$A$7:$E$61,5,false)/SUM('中獎結果表'!$E$7:$E$61)*
$B33*
(0.9+rand()*0.2)))</f>
        <v>21</v>
      </c>
      <c r="AD33" s="51">
        <f>INT(
(vlookup(AD$6,'中獎結果表'!$A$7:$E$61,5,false)/SUM('中獎結果表'!$E$7:$E$61)*
$B33*
(0.9+rand()*0.2)))</f>
        <v>14</v>
      </c>
      <c r="AE33" s="51">
        <f>INT(
(vlookup(AE$6,'中獎結果表'!$A$7:$E$61,5,false)/SUM('中獎結果表'!$E$7:$E$61)*
$B33*
(0.9+rand()*0.2)))</f>
        <v>14</v>
      </c>
      <c r="AF33" s="51">
        <f>INT(
(vlookup(AF$6,'中獎結果表'!$A$7:$E$61,5,false)/SUM('中獎結果表'!$E$7:$E$61)*
$B33*
(0.9+rand()*0.2)))</f>
        <v>36</v>
      </c>
      <c r="AG33" s="51">
        <f>INT(
(vlookup(AG$6,'中獎結果表'!$A$7:$E$61,5,false)/SUM('中獎結果表'!$E$7:$E$61)*
$B33*
(0.9+rand()*0.2)))</f>
        <v>9</v>
      </c>
      <c r="AH33" s="51">
        <f>INT(
(vlookup(AH$6,'中獎結果表'!$A$7:$E$61,5,false)/SUM('中獎結果表'!$E$7:$E$61)*
$B33*
(0.9+rand()*0.2)))</f>
        <v>13</v>
      </c>
      <c r="AI33" s="51">
        <f>INT(
(vlookup(AI$6,'中獎結果表'!$A$7:$E$61,5,false)/SUM('中獎結果表'!$E$7:$E$61)*
$B33*
(0.9+rand()*0.2)))</f>
        <v>21</v>
      </c>
      <c r="AJ33" s="51">
        <f>INT(
(vlookup(AJ$6,'中獎結果表'!$A$7:$E$61,5,false)/SUM('中獎結果表'!$E$7:$E$61)*
$B33*
(0.9+rand()*0.2)))</f>
        <v>49</v>
      </c>
      <c r="AK33" s="51">
        <f>INT(
(vlookup(AK$6,'中獎結果表'!$A$7:$E$61,5,false)/SUM('中獎結果表'!$E$7:$E$61)*
$B33*
(0.9+rand()*0.2)))</f>
        <v>13</v>
      </c>
      <c r="AL33" s="51">
        <f>INT(
(vlookup(AL$6,'中獎結果表'!$A$7:$E$61,5,false)/SUM('中獎結果表'!$E$7:$E$61)*
$B33*
(0.9+rand()*0.2)))</f>
        <v>32</v>
      </c>
      <c r="AM33" s="51">
        <f>INT(
(vlookup(AM$6,'中獎結果表'!$A$7:$E$61,5,false)/SUM('中獎結果表'!$E$7:$E$61)*
$B33*
(0.9+rand()*0.2)))</f>
        <v>72</v>
      </c>
      <c r="AN33" s="51">
        <f>INT(
(vlookup(AN$6,'中獎結果表'!$A$7:$E$61,5,false)/SUM('中獎結果表'!$E$7:$E$61)*
$B33*
(0.9+rand()*0.2)))</f>
        <v>155</v>
      </c>
      <c r="AO33" s="51">
        <f>INT(
(vlookup(AO$6,'中獎結果表'!$A$7:$E$61,5,false)/SUM('中獎結果表'!$E$7:$E$61)*
$B33*
(0.9+rand()*0.2)))</f>
        <v>136</v>
      </c>
      <c r="AP33" s="51">
        <f>INT(
(vlookup(AP$6,'中獎結果表'!$A$7:$E$61,5,false)/SUM('中獎結果表'!$E$7:$E$61)*
$B33*
(0.9+rand()*0.2)))</f>
        <v>189</v>
      </c>
      <c r="AQ33" s="51">
        <f>INT(
(vlookup(AQ$6,'中獎結果表'!$A$7:$E$61,5,false)/SUM('中獎結果表'!$E$7:$E$61)*
$B33*
(0.9+rand()*0.2)))</f>
        <v>243</v>
      </c>
      <c r="AR33" s="51">
        <f>INT(
(vlookup(AR$6,'中獎結果表'!$A$7:$E$61,5,false)/SUM('中獎結果表'!$E$7:$E$61)*
$B33*
(0.9+rand()*0.2)))</f>
        <v>268</v>
      </c>
      <c r="AS33" s="51">
        <f>INT(
(vlookup(AS$6,'中獎結果表'!$A$7:$E$61,5,false)/SUM('中獎結果表'!$E$7:$E$61)*
$B33*
(0.9+rand()*0.2)))</f>
        <v>309</v>
      </c>
      <c r="AT33" s="51">
        <f>INT(
(vlookup(AT$6,'中獎結果表'!$A$7:$E$61,5,false)/SUM('中獎結果表'!$E$7:$E$61)*
$B33*
(0.9+rand()*0.2)))</f>
        <v>472</v>
      </c>
      <c r="AU33" s="51">
        <f>INT(
(vlookup(AU$6,'中獎結果表'!$A$7:$E$61,5,false)/SUM('中獎結果表'!$E$7:$E$61)*
$B33*
(0.9+rand()*0.2)))</f>
        <v>676</v>
      </c>
      <c r="AV33" s="51">
        <f>INT(
(vlookup(AV$6,'中獎結果表'!$A$7:$E$61,5,false)/SUM('中獎結果表'!$E$7:$E$61)*
$B33*
(0.9+rand()*0.2)))</f>
        <v>912</v>
      </c>
      <c r="AW33" s="51">
        <f>INT(
(vlookup(AW$6,'中獎結果表'!$A$7:$E$61,5,false)/SUM('中獎結果表'!$E$7:$E$61)*
$B33*
(0.9+rand()*0.2)))</f>
        <v>322</v>
      </c>
      <c r="AX33" s="51">
        <f>INT(
(vlookup(AX$6,'中獎結果表'!$A$7:$E$61,5,false)/SUM('中獎結果表'!$E$7:$E$61)*
$B33*
(0.9+rand()*0.2)))</f>
        <v>756</v>
      </c>
      <c r="AY33" s="51">
        <f>INT(
(vlookup(AY$6,'中獎結果表'!$A$7:$E$61,5,false)/SUM('中獎結果表'!$E$7:$E$61)*
$B33*
(0.9+rand()*0.2)))</f>
        <v>976</v>
      </c>
      <c r="AZ33" s="51">
        <f>INT(
(vlookup(AZ$6,'中獎結果表'!$A$7:$E$61,5,false)/SUM('中獎結果表'!$E$7:$E$61)*
$B33*
(0.9+rand()*0.2)))</f>
        <v>2326</v>
      </c>
      <c r="BA33" s="51">
        <f>INT(
(vlookup(BA$6,'中獎結果表'!$A$7:$E$61,5,false)/SUM('中獎結果表'!$E$7:$E$61)*
$B33*
(0.9+rand()*0.2)))</f>
        <v>1553</v>
      </c>
      <c r="BB33" s="51">
        <f>INT(
(vlookup(BB$6,'中獎結果表'!$A$7:$E$61,5,false)/SUM('中獎結果表'!$E$7:$E$61)*
$B33*
(0.9+rand()*0.2)))</f>
        <v>1263</v>
      </c>
      <c r="BC33" s="51">
        <f>INT(
(vlookup(BC$6,'中獎結果表'!$A$7:$E$61,5,false)/SUM('中獎結果表'!$E$7:$E$61)*
$B33*
(0.9+rand()*0.2)))</f>
        <v>3105</v>
      </c>
      <c r="BD33" s="51">
        <f>INT(
(vlookup(BD$6,'中獎結果表'!$A$7:$E$61,5,false)/SUM('中獎結果表'!$E$7:$E$61)*
$B33*
(0.9+rand()*0.2)))</f>
        <v>2760</v>
      </c>
      <c r="BE33" s="51">
        <f>INT(
(vlookup(BE$6,'中獎結果表'!$A$7:$E$61,5,false)/SUM('中獎結果表'!$E$7:$E$61)*
$B33*
(0.9+rand()*0.2)))</f>
        <v>7971</v>
      </c>
      <c r="BF33" s="51">
        <f>INT(
(vlookup(BF$6,'中獎結果表'!$A$7:$E$61,5,false)/SUM('中獎結果表'!$E$7:$E$61)*
$B33*
(0.9+rand()*0.2)))</f>
        <v>4445</v>
      </c>
      <c r="BG33" s="51">
        <f>INT(
(vlookup(BG$6,'中獎結果表'!$A$7:$E$61,5,false)/SUM('中獎結果表'!$E$7:$E$61)*
$B33*
(0.9+rand()*0.2)))</f>
        <v>6629</v>
      </c>
      <c r="BH33" s="51">
        <f>INT(
(vlookup(BH$6,'中獎結果表'!$A$7:$E$61,5,false)/SUM('中獎結果表'!$E$7:$E$61)*
$B33*
(0.9+rand()*0.2)))</f>
        <v>13477</v>
      </c>
      <c r="BI33" s="51">
        <f>INT(
(vlookup(BI$6,'中獎結果表'!$A$7:$E$61,5,false)/SUM('中獎結果表'!$E$7:$E$61)*
$B33*
(0.9+rand()*0.2)))</f>
        <v>50686</v>
      </c>
      <c r="BJ33" s="51">
        <f>INT(
(vlookup(BJ$6,'中獎結果表'!$A$7:$E$61,5,false)/SUM('中獎結果表'!$E$7:$E$61)*
$B33*
(0.9+rand()*0.2)))</f>
        <v>68494</v>
      </c>
      <c r="BK33" s="51">
        <f>INT(
(vlookup(BK$6,'中獎結果表'!$A$7:$E$61,5,false)/SUM('中獎結果表'!$E$7:$E$61)*
$B33*
(0.9+rand()*0.2)))</f>
        <v>144388</v>
      </c>
    </row>
    <row r="34">
      <c r="A34" s="34">
        <v>26.0</v>
      </c>
      <c r="B34" s="51">
        <f t="shared" si="6"/>
        <v>1000000</v>
      </c>
      <c r="C34" s="51">
        <f t="shared" si="2"/>
        <v>951585</v>
      </c>
      <c r="D34" s="52">
        <f t="shared" si="3"/>
        <v>0.951585</v>
      </c>
      <c r="E34" s="53"/>
      <c r="F34" s="53"/>
      <c r="G34" s="53">
        <f t="shared" si="4"/>
        <v>309578</v>
      </c>
      <c r="H34" s="54">
        <f t="shared" si="5"/>
        <v>0.309578</v>
      </c>
      <c r="I34" s="51">
        <f>INT(
(vlookup(I$6,'中獎結果表'!$A$7:$E$61,5,false)/SUM('中獎結果表'!$E$7:$E$61)*
$B34*
(0.9+rand()*0.2)))</f>
        <v>493324</v>
      </c>
      <c r="J34" s="51">
        <f>INT(
(vlookup(J$6,'中獎結果表'!$A$7:$E$61,5,false)/SUM('中獎結果表'!$E$7:$E$61)*
$B34*
(0.9+rand()*0.2)))</f>
        <v>135646</v>
      </c>
      <c r="K34" s="51">
        <f>INT(
(vlookup(K$6,'中獎結果表'!$A$7:$E$61,5,false)/SUM('中獎結果表'!$E$7:$E$61)*
$B34*
(0.9+rand()*0.2)))</f>
        <v>60463</v>
      </c>
      <c r="L34" s="51">
        <f>INT(
(vlookup(L$6,'中獎結果表'!$A$7:$E$61,5,false)/SUM('中獎結果表'!$E$7:$E$61)*
$B34*
(0.9+rand()*0.2)))</f>
        <v>25589</v>
      </c>
      <c r="M34" s="51">
        <f>INT(
(vlookup(M$6,'中獎結果表'!$A$7:$E$61,5,false)/SUM('中獎結果表'!$E$7:$E$61)*
$B34*
(0.9+rand()*0.2)))</f>
        <v>0</v>
      </c>
      <c r="N34" s="51">
        <f>INT(
(vlookup(N$6,'中獎結果表'!$A$7:$E$61,5,false)/SUM('中獎結果表'!$E$7:$E$61)*
$B34*
(0.9+rand()*0.2)))</f>
        <v>2</v>
      </c>
      <c r="O34" s="51">
        <f>INT(
(vlookup(O$6,'中獎結果表'!$A$7:$E$61,5,false)/SUM('中獎結果表'!$E$7:$E$61)*
$B34*
(0.9+rand()*0.2)))</f>
        <v>2</v>
      </c>
      <c r="P34" s="51">
        <f>INT(
(vlookup(P$6,'中獎結果表'!$A$7:$E$61,5,false)/SUM('中獎結果表'!$E$7:$E$61)*
$B34*
(0.9+rand()*0.2)))</f>
        <v>1</v>
      </c>
      <c r="Q34" s="51">
        <f>INT(
(vlookup(Q$6,'中獎結果表'!$A$7:$E$61,5,false)/SUM('中獎結果表'!$E$7:$E$61)*
$B34*
(0.9+rand()*0.2)))</f>
        <v>1</v>
      </c>
      <c r="R34" s="51">
        <f>INT(
(vlookup(R$6,'中獎結果表'!$A$7:$E$61,5,false)/SUM('中獎結果表'!$E$7:$E$61)*
$B34*
(0.9+rand()*0.2)))</f>
        <v>2</v>
      </c>
      <c r="S34" s="51">
        <f>INT(
(vlookup(S$6,'中獎結果表'!$A$7:$E$61,5,false)/SUM('中獎結果表'!$E$7:$E$61)*
$B34*
(0.9+rand()*0.2)))</f>
        <v>1</v>
      </c>
      <c r="T34" s="51">
        <f>INT(
(vlookup(T$6,'中獎結果表'!$A$7:$E$61,5,false)/SUM('中獎結果表'!$E$7:$E$61)*
$B34*
(0.9+rand()*0.2)))</f>
        <v>3</v>
      </c>
      <c r="U34" s="51">
        <f>INT(
(vlookup(U$6,'中獎結果表'!$A$7:$E$61,5,false)/SUM('中獎結果表'!$E$7:$E$61)*
$B34*
(0.9+rand()*0.2)))</f>
        <v>0</v>
      </c>
      <c r="V34" s="51">
        <f>INT(
(vlookup(V$6,'中獎結果表'!$A$7:$E$61,5,false)/SUM('中獎結果表'!$E$7:$E$61)*
$B34*
(0.9+rand()*0.2)))</f>
        <v>0</v>
      </c>
      <c r="W34" s="51">
        <f>INT(
(vlookup(W$6,'中獎結果表'!$A$7:$E$61,5,false)/SUM('中獎結果表'!$E$7:$E$61)*
$B34*
(0.9+rand()*0.2)))</f>
        <v>2</v>
      </c>
      <c r="X34" s="51">
        <f>INT(
(vlookup(X$6,'中獎結果表'!$A$7:$E$61,5,false)/SUM('中獎結果表'!$E$7:$E$61)*
$B34*
(0.9+rand()*0.2)))</f>
        <v>4</v>
      </c>
      <c r="Y34" s="51">
        <f>INT(
(vlookup(Y$6,'中獎結果表'!$A$7:$E$61,5,false)/SUM('中獎結果表'!$E$7:$E$61)*
$B34*
(0.9+rand()*0.2)))</f>
        <v>4</v>
      </c>
      <c r="Z34" s="51">
        <f>INT(
(vlookup(Z$6,'中獎結果表'!$A$7:$E$61,5,false)/SUM('中獎結果表'!$E$7:$E$61)*
$B34*
(0.9+rand()*0.2)))</f>
        <v>4</v>
      </c>
      <c r="AA34" s="51">
        <f>INT(
(vlookup(AA$6,'中獎結果表'!$A$7:$E$61,5,false)/SUM('中獎結果表'!$E$7:$E$61)*
$B34*
(0.9+rand()*0.2)))</f>
        <v>9</v>
      </c>
      <c r="AB34" s="51">
        <f>INT(
(vlookup(AB$6,'中獎結果表'!$A$7:$E$61,5,false)/SUM('中獎結果表'!$E$7:$E$61)*
$B34*
(0.9+rand()*0.2)))</f>
        <v>10</v>
      </c>
      <c r="AC34" s="51">
        <f>INT(
(vlookup(AC$6,'中獎結果表'!$A$7:$E$61,5,false)/SUM('中獎結果表'!$E$7:$E$61)*
$B34*
(0.9+rand()*0.2)))</f>
        <v>18</v>
      </c>
      <c r="AD34" s="51">
        <f>INT(
(vlookup(AD$6,'中獎結果表'!$A$7:$E$61,5,false)/SUM('中獎結果表'!$E$7:$E$61)*
$B34*
(0.9+rand()*0.2)))</f>
        <v>14</v>
      </c>
      <c r="AE34" s="51">
        <f>INT(
(vlookup(AE$6,'中獎結果表'!$A$7:$E$61,5,false)/SUM('中獎結果表'!$E$7:$E$61)*
$B34*
(0.9+rand()*0.2)))</f>
        <v>15</v>
      </c>
      <c r="AF34" s="51">
        <f>INT(
(vlookup(AF$6,'中獎結果表'!$A$7:$E$61,5,false)/SUM('中獎結果表'!$E$7:$E$61)*
$B34*
(0.9+rand()*0.2)))</f>
        <v>37</v>
      </c>
      <c r="AG34" s="51">
        <f>INT(
(vlookup(AG$6,'中獎結果表'!$A$7:$E$61,5,false)/SUM('中獎結果表'!$E$7:$E$61)*
$B34*
(0.9+rand()*0.2)))</f>
        <v>9</v>
      </c>
      <c r="AH34" s="51">
        <f>INT(
(vlookup(AH$6,'中獎結果表'!$A$7:$E$61,5,false)/SUM('中獎結果表'!$E$7:$E$61)*
$B34*
(0.9+rand()*0.2)))</f>
        <v>13</v>
      </c>
      <c r="AI34" s="51">
        <f>INT(
(vlookup(AI$6,'中獎結果表'!$A$7:$E$61,5,false)/SUM('中獎結果表'!$E$7:$E$61)*
$B34*
(0.9+rand()*0.2)))</f>
        <v>18</v>
      </c>
      <c r="AJ34" s="51">
        <f>INT(
(vlookup(AJ$6,'中獎結果表'!$A$7:$E$61,5,false)/SUM('中獎結果表'!$E$7:$E$61)*
$B34*
(0.9+rand()*0.2)))</f>
        <v>51</v>
      </c>
      <c r="AK34" s="51">
        <f>INT(
(vlookup(AK$6,'中獎結果表'!$A$7:$E$61,5,false)/SUM('中獎結果表'!$E$7:$E$61)*
$B34*
(0.9+rand()*0.2)))</f>
        <v>14</v>
      </c>
      <c r="AL34" s="51">
        <f>INT(
(vlookup(AL$6,'中獎結果表'!$A$7:$E$61,5,false)/SUM('中獎結果表'!$E$7:$E$61)*
$B34*
(0.9+rand()*0.2)))</f>
        <v>31</v>
      </c>
      <c r="AM34" s="51">
        <f>INT(
(vlookup(AM$6,'中獎結果表'!$A$7:$E$61,5,false)/SUM('中獎結果表'!$E$7:$E$61)*
$B34*
(0.9+rand()*0.2)))</f>
        <v>77</v>
      </c>
      <c r="AN34" s="51">
        <f>INT(
(vlookup(AN$6,'中獎結果表'!$A$7:$E$61,5,false)/SUM('中獎結果表'!$E$7:$E$61)*
$B34*
(0.9+rand()*0.2)))</f>
        <v>151</v>
      </c>
      <c r="AO34" s="51">
        <f>INT(
(vlookup(AO$6,'中獎結果表'!$A$7:$E$61,5,false)/SUM('中獎結果表'!$E$7:$E$61)*
$B34*
(0.9+rand()*0.2)))</f>
        <v>164</v>
      </c>
      <c r="AP34" s="51">
        <f>INT(
(vlookup(AP$6,'中獎結果表'!$A$7:$E$61,5,false)/SUM('中獎結果表'!$E$7:$E$61)*
$B34*
(0.9+rand()*0.2)))</f>
        <v>200</v>
      </c>
      <c r="AQ34" s="51">
        <f>INT(
(vlookup(AQ$6,'中獎結果表'!$A$7:$E$61,5,false)/SUM('中獎結果表'!$E$7:$E$61)*
$B34*
(0.9+rand()*0.2)))</f>
        <v>225</v>
      </c>
      <c r="AR34" s="51">
        <f>INT(
(vlookup(AR$6,'中獎結果表'!$A$7:$E$61,5,false)/SUM('中獎結果表'!$E$7:$E$61)*
$B34*
(0.9+rand()*0.2)))</f>
        <v>270</v>
      </c>
      <c r="AS34" s="51">
        <f>INT(
(vlookup(AS$6,'中獎結果表'!$A$7:$E$61,5,false)/SUM('中獎結果表'!$E$7:$E$61)*
$B34*
(0.9+rand()*0.2)))</f>
        <v>274</v>
      </c>
      <c r="AT34" s="51">
        <f>INT(
(vlookup(AT$6,'中獎結果表'!$A$7:$E$61,5,false)/SUM('中獎結果表'!$E$7:$E$61)*
$B34*
(0.9+rand()*0.2)))</f>
        <v>521</v>
      </c>
      <c r="AU34" s="51">
        <f>INT(
(vlookup(AU$6,'中獎結果表'!$A$7:$E$61,5,false)/SUM('中獎結果表'!$E$7:$E$61)*
$B34*
(0.9+rand()*0.2)))</f>
        <v>614</v>
      </c>
      <c r="AV34" s="51">
        <f>INT(
(vlookup(AV$6,'中獎結果表'!$A$7:$E$61,5,false)/SUM('中獎結果表'!$E$7:$E$61)*
$B34*
(0.9+rand()*0.2)))</f>
        <v>932</v>
      </c>
      <c r="AW34" s="51">
        <f>INT(
(vlookup(AW$6,'中獎結果表'!$A$7:$E$61,5,false)/SUM('中獎結果表'!$E$7:$E$61)*
$B34*
(0.9+rand()*0.2)))</f>
        <v>310</v>
      </c>
      <c r="AX34" s="51">
        <f>INT(
(vlookup(AX$6,'中獎結果表'!$A$7:$E$61,5,false)/SUM('中獎結果表'!$E$7:$E$61)*
$B34*
(0.9+rand()*0.2)))</f>
        <v>853</v>
      </c>
      <c r="AY34" s="51">
        <f>INT(
(vlookup(AY$6,'中獎結果表'!$A$7:$E$61,5,false)/SUM('中獎結果表'!$E$7:$E$61)*
$B34*
(0.9+rand()*0.2)))</f>
        <v>1009</v>
      </c>
      <c r="AZ34" s="51">
        <f>INT(
(vlookup(AZ$6,'中獎結果表'!$A$7:$E$61,5,false)/SUM('中獎結果表'!$E$7:$E$61)*
$B34*
(0.9+rand()*0.2)))</f>
        <v>2148</v>
      </c>
      <c r="BA34" s="51">
        <f>INT(
(vlookup(BA$6,'中獎結果表'!$A$7:$E$61,5,false)/SUM('中獎結果表'!$E$7:$E$61)*
$B34*
(0.9+rand()*0.2)))</f>
        <v>1352</v>
      </c>
      <c r="BB34" s="51">
        <f>INT(
(vlookup(BB$6,'中獎結果表'!$A$7:$E$61,5,false)/SUM('中獎結果表'!$E$7:$E$61)*
$B34*
(0.9+rand()*0.2)))</f>
        <v>1261</v>
      </c>
      <c r="BC34" s="51">
        <f>INT(
(vlookup(BC$6,'中獎結果表'!$A$7:$E$61,5,false)/SUM('中獎結果表'!$E$7:$E$61)*
$B34*
(0.9+rand()*0.2)))</f>
        <v>3024</v>
      </c>
      <c r="BD34" s="51">
        <f>INT(
(vlookup(BD$6,'中獎結果表'!$A$7:$E$61,5,false)/SUM('中獎結果表'!$E$7:$E$61)*
$B34*
(0.9+rand()*0.2)))</f>
        <v>2744</v>
      </c>
      <c r="BE34" s="51">
        <f>INT(
(vlookup(BE$6,'中獎結果表'!$A$7:$E$61,5,false)/SUM('中獎結果表'!$E$7:$E$61)*
$B34*
(0.9+rand()*0.2)))</f>
        <v>8380</v>
      </c>
      <c r="BF34" s="51">
        <f>INT(
(vlookup(BF$6,'中獎結果表'!$A$7:$E$61,5,false)/SUM('中獎結果表'!$E$7:$E$61)*
$B34*
(0.9+rand()*0.2)))</f>
        <v>4867</v>
      </c>
      <c r="BG34" s="51">
        <f>INT(
(vlookup(BG$6,'中獎結果表'!$A$7:$E$61,5,false)/SUM('中獎結果表'!$E$7:$E$61)*
$B34*
(0.9+rand()*0.2)))</f>
        <v>7684</v>
      </c>
      <c r="BH34" s="51">
        <f>INT(
(vlookup(BH$6,'中獎結果表'!$A$7:$E$61,5,false)/SUM('中獎結果表'!$E$7:$E$61)*
$B34*
(0.9+rand()*0.2)))</f>
        <v>14369</v>
      </c>
      <c r="BI34" s="51">
        <f>INT(
(vlookup(BI$6,'中獎結果表'!$A$7:$E$61,5,false)/SUM('中獎結果表'!$E$7:$E$61)*
$B34*
(0.9+rand()*0.2)))</f>
        <v>48549</v>
      </c>
      <c r="BJ34" s="51">
        <f>INT(
(vlookup(BJ$6,'中獎結果表'!$A$7:$E$61,5,false)/SUM('中獎結果表'!$E$7:$E$61)*
$B34*
(0.9+rand()*0.2)))</f>
        <v>74095</v>
      </c>
      <c r="BK34" s="51">
        <f>INT(
(vlookup(BK$6,'中獎結果表'!$A$7:$E$61,5,false)/SUM('中獎結果表'!$E$7:$E$61)*
$B34*
(0.9+rand()*0.2)))</f>
        <v>135240</v>
      </c>
    </row>
    <row r="35">
      <c r="A35" s="34">
        <v>27.0</v>
      </c>
      <c r="B35" s="51">
        <f t="shared" si="6"/>
        <v>1000000</v>
      </c>
      <c r="C35" s="51">
        <f t="shared" si="2"/>
        <v>995922</v>
      </c>
      <c r="D35" s="52">
        <f t="shared" si="3"/>
        <v>0.995922</v>
      </c>
      <c r="E35" s="53"/>
      <c r="F35" s="53"/>
      <c r="G35" s="53">
        <f t="shared" si="4"/>
        <v>329884</v>
      </c>
      <c r="H35" s="54">
        <f t="shared" si="5"/>
        <v>0.329884</v>
      </c>
      <c r="I35" s="51">
        <f>INT(
(vlookup(I$6,'中獎結果表'!$A$7:$E$61,5,false)/SUM('中獎結果表'!$E$7:$E$61)*
$B35*
(0.9+rand()*0.2)))</f>
        <v>422275</v>
      </c>
      <c r="J35" s="51">
        <f>INT(
(vlookup(J$6,'中獎結果表'!$A$7:$E$61,5,false)/SUM('中獎結果表'!$E$7:$E$61)*
$B35*
(0.9+rand()*0.2)))</f>
        <v>128398</v>
      </c>
      <c r="K35" s="51">
        <f>INT(
(vlookup(K$6,'中獎結果表'!$A$7:$E$61,5,false)/SUM('中獎結果表'!$E$7:$E$61)*
$B35*
(0.9+rand()*0.2)))</f>
        <v>58942</v>
      </c>
      <c r="L35" s="51">
        <f>INT(
(vlookup(L$6,'中獎結果表'!$A$7:$E$61,5,false)/SUM('中獎結果表'!$E$7:$E$61)*
$B35*
(0.9+rand()*0.2)))</f>
        <v>24805</v>
      </c>
      <c r="M35" s="51">
        <f>INT(
(vlookup(M$6,'中獎結果表'!$A$7:$E$61,5,false)/SUM('中獎結果表'!$E$7:$E$61)*
$B35*
(0.9+rand()*0.2)))</f>
        <v>0</v>
      </c>
      <c r="N35" s="51">
        <f>INT(
(vlookup(N$6,'中獎結果表'!$A$7:$E$61,5,false)/SUM('中獎結果表'!$E$7:$E$61)*
$B35*
(0.9+rand()*0.2)))</f>
        <v>2</v>
      </c>
      <c r="O35" s="51">
        <f>INT(
(vlookup(O$6,'中獎結果表'!$A$7:$E$61,5,false)/SUM('中獎結果表'!$E$7:$E$61)*
$B35*
(0.9+rand()*0.2)))</f>
        <v>2</v>
      </c>
      <c r="P35" s="51">
        <f>INT(
(vlookup(P$6,'中獎結果表'!$A$7:$E$61,5,false)/SUM('中獎結果表'!$E$7:$E$61)*
$B35*
(0.9+rand()*0.2)))</f>
        <v>2</v>
      </c>
      <c r="Q35" s="51">
        <f>INT(
(vlookup(Q$6,'中獎結果表'!$A$7:$E$61,5,false)/SUM('中獎結果表'!$E$7:$E$61)*
$B35*
(0.9+rand()*0.2)))</f>
        <v>2</v>
      </c>
      <c r="R35" s="51">
        <f>INT(
(vlookup(R$6,'中獎結果表'!$A$7:$E$61,5,false)/SUM('中獎結果表'!$E$7:$E$61)*
$B35*
(0.9+rand()*0.2)))</f>
        <v>2</v>
      </c>
      <c r="S35" s="51">
        <f>INT(
(vlookup(S$6,'中獎結果表'!$A$7:$E$61,5,false)/SUM('中獎結果表'!$E$7:$E$61)*
$B35*
(0.9+rand()*0.2)))</f>
        <v>1</v>
      </c>
      <c r="T35" s="51">
        <f>INT(
(vlookup(T$6,'中獎結果表'!$A$7:$E$61,5,false)/SUM('中獎結果表'!$E$7:$E$61)*
$B35*
(0.9+rand()*0.2)))</f>
        <v>4</v>
      </c>
      <c r="U35" s="51">
        <f>INT(
(vlookup(U$6,'中獎結果表'!$A$7:$E$61,5,false)/SUM('中獎結果表'!$E$7:$E$61)*
$B35*
(0.9+rand()*0.2)))</f>
        <v>0</v>
      </c>
      <c r="V35" s="51">
        <f>INT(
(vlookup(V$6,'中獎結果表'!$A$7:$E$61,5,false)/SUM('中獎結果表'!$E$7:$E$61)*
$B35*
(0.9+rand()*0.2)))</f>
        <v>1</v>
      </c>
      <c r="W35" s="51">
        <f>INT(
(vlookup(W$6,'中獎結果表'!$A$7:$E$61,5,false)/SUM('中獎結果表'!$E$7:$E$61)*
$B35*
(0.9+rand()*0.2)))</f>
        <v>1</v>
      </c>
      <c r="X35" s="51">
        <f>INT(
(vlookup(X$6,'中獎結果表'!$A$7:$E$61,5,false)/SUM('中獎結果表'!$E$7:$E$61)*
$B35*
(0.9+rand()*0.2)))</f>
        <v>5</v>
      </c>
      <c r="Y35" s="51">
        <f>INT(
(vlookup(Y$6,'中獎結果表'!$A$7:$E$61,5,false)/SUM('中獎結果表'!$E$7:$E$61)*
$B35*
(0.9+rand()*0.2)))</f>
        <v>3</v>
      </c>
      <c r="Z35" s="51">
        <f>INT(
(vlookup(Z$6,'中獎結果表'!$A$7:$E$61,5,false)/SUM('中獎結果表'!$E$7:$E$61)*
$B35*
(0.9+rand()*0.2)))</f>
        <v>3</v>
      </c>
      <c r="AA35" s="51">
        <f>INT(
(vlookup(AA$6,'中獎結果表'!$A$7:$E$61,5,false)/SUM('中獎結果表'!$E$7:$E$61)*
$B35*
(0.9+rand()*0.2)))</f>
        <v>10</v>
      </c>
      <c r="AB35" s="51">
        <f>INT(
(vlookup(AB$6,'中獎結果表'!$A$7:$E$61,5,false)/SUM('中獎結果表'!$E$7:$E$61)*
$B35*
(0.9+rand()*0.2)))</f>
        <v>10</v>
      </c>
      <c r="AC35" s="51">
        <f>INT(
(vlookup(AC$6,'中獎結果表'!$A$7:$E$61,5,false)/SUM('中獎結果表'!$E$7:$E$61)*
$B35*
(0.9+rand()*0.2)))</f>
        <v>20</v>
      </c>
      <c r="AD35" s="51">
        <f>INT(
(vlookup(AD$6,'中獎結果表'!$A$7:$E$61,5,false)/SUM('中獎結果表'!$E$7:$E$61)*
$B35*
(0.9+rand()*0.2)))</f>
        <v>13</v>
      </c>
      <c r="AE35" s="51">
        <f>INT(
(vlookup(AE$6,'中獎結果表'!$A$7:$E$61,5,false)/SUM('中獎結果表'!$E$7:$E$61)*
$B35*
(0.9+rand()*0.2)))</f>
        <v>16</v>
      </c>
      <c r="AF35" s="51">
        <f>INT(
(vlookup(AF$6,'中獎結果表'!$A$7:$E$61,5,false)/SUM('中獎結果表'!$E$7:$E$61)*
$B35*
(0.9+rand()*0.2)))</f>
        <v>36</v>
      </c>
      <c r="AG35" s="51">
        <f>INT(
(vlookup(AG$6,'中獎結果表'!$A$7:$E$61,5,false)/SUM('中獎結果表'!$E$7:$E$61)*
$B35*
(0.9+rand()*0.2)))</f>
        <v>10</v>
      </c>
      <c r="AH35" s="51">
        <f>INT(
(vlookup(AH$6,'中獎結果表'!$A$7:$E$61,5,false)/SUM('中獎結果表'!$E$7:$E$61)*
$B35*
(0.9+rand()*0.2)))</f>
        <v>14</v>
      </c>
      <c r="AI35" s="51">
        <f>INT(
(vlookup(AI$6,'中獎結果表'!$A$7:$E$61,5,false)/SUM('中獎結果表'!$E$7:$E$61)*
$B35*
(0.9+rand()*0.2)))</f>
        <v>21</v>
      </c>
      <c r="AJ35" s="51">
        <f>INT(
(vlookup(AJ$6,'中獎結果表'!$A$7:$E$61,5,false)/SUM('中獎結果表'!$E$7:$E$61)*
$B35*
(0.9+rand()*0.2)))</f>
        <v>49</v>
      </c>
      <c r="AK35" s="51">
        <f>INT(
(vlookup(AK$6,'中獎結果表'!$A$7:$E$61,5,false)/SUM('中獎結果表'!$E$7:$E$61)*
$B35*
(0.9+rand()*0.2)))</f>
        <v>15</v>
      </c>
      <c r="AL35" s="51">
        <f>INT(
(vlookup(AL$6,'中獎結果表'!$A$7:$E$61,5,false)/SUM('中獎結果表'!$E$7:$E$61)*
$B35*
(0.9+rand()*0.2)))</f>
        <v>28</v>
      </c>
      <c r="AM35" s="51">
        <f>INT(
(vlookup(AM$6,'中獎結果表'!$A$7:$E$61,5,false)/SUM('中獎結果表'!$E$7:$E$61)*
$B35*
(0.9+rand()*0.2)))</f>
        <v>87</v>
      </c>
      <c r="AN35" s="51">
        <f>INT(
(vlookup(AN$6,'中獎結果表'!$A$7:$E$61,5,false)/SUM('中獎結果表'!$E$7:$E$61)*
$B35*
(0.9+rand()*0.2)))</f>
        <v>158</v>
      </c>
      <c r="AO35" s="51">
        <f>INT(
(vlookup(AO$6,'中獎結果表'!$A$7:$E$61,5,false)/SUM('中獎結果表'!$E$7:$E$61)*
$B35*
(0.9+rand()*0.2)))</f>
        <v>143</v>
      </c>
      <c r="AP35" s="51">
        <f>INT(
(vlookup(AP$6,'中獎結果表'!$A$7:$E$61,5,false)/SUM('中獎結果表'!$E$7:$E$61)*
$B35*
(0.9+rand()*0.2)))</f>
        <v>190</v>
      </c>
      <c r="AQ35" s="51">
        <f>INT(
(vlookup(AQ$6,'中獎結果表'!$A$7:$E$61,5,false)/SUM('中獎結果表'!$E$7:$E$61)*
$B35*
(0.9+rand()*0.2)))</f>
        <v>240</v>
      </c>
      <c r="AR35" s="51">
        <f>INT(
(vlookup(AR$6,'中獎結果表'!$A$7:$E$61,5,false)/SUM('中獎結果表'!$E$7:$E$61)*
$B35*
(0.9+rand()*0.2)))</f>
        <v>266</v>
      </c>
      <c r="AS35" s="51">
        <f>INT(
(vlookup(AS$6,'中獎結果表'!$A$7:$E$61,5,false)/SUM('中獎結果表'!$E$7:$E$61)*
$B35*
(0.9+rand()*0.2)))</f>
        <v>299</v>
      </c>
      <c r="AT35" s="51">
        <f>INT(
(vlookup(AT$6,'中獎結果表'!$A$7:$E$61,5,false)/SUM('中獎結果表'!$E$7:$E$61)*
$B35*
(0.9+rand()*0.2)))</f>
        <v>534</v>
      </c>
      <c r="AU35" s="51">
        <f>INT(
(vlookup(AU$6,'中獎結果表'!$A$7:$E$61,5,false)/SUM('中獎結果表'!$E$7:$E$61)*
$B35*
(0.9+rand()*0.2)))</f>
        <v>585</v>
      </c>
      <c r="AV35" s="51">
        <f>INT(
(vlookup(AV$6,'中獎結果表'!$A$7:$E$61,5,false)/SUM('中獎結果表'!$E$7:$E$61)*
$B35*
(0.9+rand()*0.2)))</f>
        <v>980</v>
      </c>
      <c r="AW35" s="51">
        <f>INT(
(vlookup(AW$6,'中獎結果表'!$A$7:$E$61,5,false)/SUM('中獎結果表'!$E$7:$E$61)*
$B35*
(0.9+rand()*0.2)))</f>
        <v>326</v>
      </c>
      <c r="AX35" s="51">
        <f>INT(
(vlookup(AX$6,'中獎結果表'!$A$7:$E$61,5,false)/SUM('中獎結果表'!$E$7:$E$61)*
$B35*
(0.9+rand()*0.2)))</f>
        <v>729</v>
      </c>
      <c r="AY35" s="51">
        <f>INT(
(vlookup(AY$6,'中獎結果表'!$A$7:$E$61,5,false)/SUM('中獎結果表'!$E$7:$E$61)*
$B35*
(0.9+rand()*0.2)))</f>
        <v>942</v>
      </c>
      <c r="AZ35" s="51">
        <f>INT(
(vlookup(AZ$6,'中獎結果表'!$A$7:$E$61,5,false)/SUM('中獎結果表'!$E$7:$E$61)*
$B35*
(0.9+rand()*0.2)))</f>
        <v>2365</v>
      </c>
      <c r="BA35" s="51">
        <f>INT(
(vlookup(BA$6,'中獎結果表'!$A$7:$E$61,5,false)/SUM('中獎結果表'!$E$7:$E$61)*
$B35*
(0.9+rand()*0.2)))</f>
        <v>1504</v>
      </c>
      <c r="BB35" s="51">
        <f>INT(
(vlookup(BB$6,'中獎結果表'!$A$7:$E$61,5,false)/SUM('中獎結果表'!$E$7:$E$61)*
$B35*
(0.9+rand()*0.2)))</f>
        <v>1184</v>
      </c>
      <c r="BC35" s="51">
        <f>INT(
(vlookup(BC$6,'中獎結果表'!$A$7:$E$61,5,false)/SUM('中獎結果表'!$E$7:$E$61)*
$B35*
(0.9+rand()*0.2)))</f>
        <v>3027</v>
      </c>
      <c r="BD35" s="51">
        <f>INT(
(vlookup(BD$6,'中獎結果表'!$A$7:$E$61,5,false)/SUM('中獎結果表'!$E$7:$E$61)*
$B35*
(0.9+rand()*0.2)))</f>
        <v>3256</v>
      </c>
      <c r="BE35" s="51">
        <f>INT(
(vlookup(BE$6,'中獎結果表'!$A$7:$E$61,5,false)/SUM('中獎結果表'!$E$7:$E$61)*
$B35*
(0.9+rand()*0.2)))</f>
        <v>8594</v>
      </c>
      <c r="BF35" s="51">
        <f>INT(
(vlookup(BF$6,'中獎結果表'!$A$7:$E$61,5,false)/SUM('中獎結果表'!$E$7:$E$61)*
$B35*
(0.9+rand()*0.2)))</f>
        <v>4627</v>
      </c>
      <c r="BG35" s="51">
        <f>INT(
(vlookup(BG$6,'中獎結果表'!$A$7:$E$61,5,false)/SUM('中獎結果表'!$E$7:$E$61)*
$B35*
(0.9+rand()*0.2)))</f>
        <v>6852</v>
      </c>
      <c r="BH35" s="51">
        <f>INT(
(vlookup(BH$6,'中獎結果表'!$A$7:$E$61,5,false)/SUM('中獎結果表'!$E$7:$E$61)*
$B35*
(0.9+rand()*0.2)))</f>
        <v>14656</v>
      </c>
      <c r="BI35" s="51">
        <f>INT(
(vlookup(BI$6,'中獎結果表'!$A$7:$E$61,5,false)/SUM('中獎結果表'!$E$7:$E$61)*
$B35*
(0.9+rand()*0.2)))</f>
        <v>54420</v>
      </c>
      <c r="BJ35" s="51">
        <f>INT(
(vlookup(BJ$6,'中獎結果表'!$A$7:$E$61,5,false)/SUM('中獎結果表'!$E$7:$E$61)*
$B35*
(0.9+rand()*0.2)))</f>
        <v>73846</v>
      </c>
      <c r="BK35" s="51">
        <f>INT(
(vlookup(BK$6,'中獎結果表'!$A$7:$E$61,5,false)/SUM('中獎結果表'!$E$7:$E$61)*
$B35*
(0.9+rand()*0.2)))</f>
        <v>149804</v>
      </c>
    </row>
    <row r="36">
      <c r="A36" s="34">
        <v>28.0</v>
      </c>
      <c r="B36" s="51">
        <f t="shared" si="6"/>
        <v>1000000</v>
      </c>
      <c r="C36" s="51">
        <f t="shared" si="2"/>
        <v>960976</v>
      </c>
      <c r="D36" s="52">
        <f t="shared" si="3"/>
        <v>0.960976</v>
      </c>
      <c r="E36" s="53"/>
      <c r="F36" s="53"/>
      <c r="G36" s="53">
        <f t="shared" si="4"/>
        <v>318428</v>
      </c>
      <c r="H36" s="54">
        <f t="shared" si="5"/>
        <v>0.318428</v>
      </c>
      <c r="I36" s="51">
        <f>INT(
(vlookup(I$6,'中獎結果表'!$A$7:$E$61,5,false)/SUM('中獎結果表'!$E$7:$E$61)*
$B36*
(0.9+rand()*0.2)))</f>
        <v>416921</v>
      </c>
      <c r="J36" s="51">
        <f>INT(
(vlookup(J$6,'中獎結果表'!$A$7:$E$61,5,false)/SUM('中獎結果表'!$E$7:$E$61)*
$B36*
(0.9+rand()*0.2)))</f>
        <v>141833</v>
      </c>
      <c r="K36" s="51">
        <f>INT(
(vlookup(K$6,'中獎結果表'!$A$7:$E$61,5,false)/SUM('中獎結果表'!$E$7:$E$61)*
$B36*
(0.9+rand()*0.2)))</f>
        <v>58547</v>
      </c>
      <c r="L36" s="51">
        <f>INT(
(vlookup(L$6,'中獎結果表'!$A$7:$E$61,5,false)/SUM('中獎結果表'!$E$7:$E$61)*
$B36*
(0.9+rand()*0.2)))</f>
        <v>25336</v>
      </c>
      <c r="M36" s="51">
        <f>INT(
(vlookup(M$6,'中獎結果表'!$A$7:$E$61,5,false)/SUM('中獎結果表'!$E$7:$E$61)*
$B36*
(0.9+rand()*0.2)))</f>
        <v>1</v>
      </c>
      <c r="N36" s="51">
        <f>INT(
(vlookup(N$6,'中獎結果表'!$A$7:$E$61,5,false)/SUM('中獎結果表'!$E$7:$E$61)*
$B36*
(0.9+rand()*0.2)))</f>
        <v>1</v>
      </c>
      <c r="O36" s="51">
        <f>INT(
(vlookup(O$6,'中獎結果表'!$A$7:$E$61,5,false)/SUM('中獎結果表'!$E$7:$E$61)*
$B36*
(0.9+rand()*0.2)))</f>
        <v>2</v>
      </c>
      <c r="P36" s="51">
        <f>INT(
(vlookup(P$6,'中獎結果表'!$A$7:$E$61,5,false)/SUM('中獎結果表'!$E$7:$E$61)*
$B36*
(0.9+rand()*0.2)))</f>
        <v>1</v>
      </c>
      <c r="Q36" s="51">
        <f>INT(
(vlookup(Q$6,'中獎結果表'!$A$7:$E$61,5,false)/SUM('中獎結果表'!$E$7:$E$61)*
$B36*
(0.9+rand()*0.2)))</f>
        <v>1</v>
      </c>
      <c r="R36" s="51">
        <f>INT(
(vlookup(R$6,'中獎結果表'!$A$7:$E$61,5,false)/SUM('中獎結果表'!$E$7:$E$61)*
$B36*
(0.9+rand()*0.2)))</f>
        <v>2</v>
      </c>
      <c r="S36" s="51">
        <f>INT(
(vlookup(S$6,'中獎結果表'!$A$7:$E$61,5,false)/SUM('中獎結果表'!$E$7:$E$61)*
$B36*
(0.9+rand()*0.2)))</f>
        <v>1</v>
      </c>
      <c r="T36" s="51">
        <f>INT(
(vlookup(T$6,'中獎結果表'!$A$7:$E$61,5,false)/SUM('中獎結果表'!$E$7:$E$61)*
$B36*
(0.9+rand()*0.2)))</f>
        <v>3</v>
      </c>
      <c r="U36" s="51">
        <f>INT(
(vlookup(U$6,'中獎結果表'!$A$7:$E$61,5,false)/SUM('中獎結果表'!$E$7:$E$61)*
$B36*
(0.9+rand()*0.2)))</f>
        <v>0</v>
      </c>
      <c r="V36" s="51">
        <f>INT(
(vlookup(V$6,'中獎結果表'!$A$7:$E$61,5,false)/SUM('中獎結果表'!$E$7:$E$61)*
$B36*
(0.9+rand()*0.2)))</f>
        <v>1</v>
      </c>
      <c r="W36" s="51">
        <f>INT(
(vlookup(W$6,'中獎結果表'!$A$7:$E$61,5,false)/SUM('中獎結果表'!$E$7:$E$61)*
$B36*
(0.9+rand()*0.2)))</f>
        <v>1</v>
      </c>
      <c r="X36" s="51">
        <f>INT(
(vlookup(X$6,'中獎結果表'!$A$7:$E$61,5,false)/SUM('中獎結果表'!$E$7:$E$61)*
$B36*
(0.9+rand()*0.2)))</f>
        <v>5</v>
      </c>
      <c r="Y36" s="51">
        <f>INT(
(vlookup(Y$6,'中獎結果表'!$A$7:$E$61,5,false)/SUM('中獎結果表'!$E$7:$E$61)*
$B36*
(0.9+rand()*0.2)))</f>
        <v>3</v>
      </c>
      <c r="Z36" s="51">
        <f>INT(
(vlookup(Z$6,'中獎結果表'!$A$7:$E$61,5,false)/SUM('中獎結果表'!$E$7:$E$61)*
$B36*
(0.9+rand()*0.2)))</f>
        <v>4</v>
      </c>
      <c r="AA36" s="51">
        <f>INT(
(vlookup(AA$6,'中獎結果表'!$A$7:$E$61,5,false)/SUM('中獎結果表'!$E$7:$E$61)*
$B36*
(0.9+rand()*0.2)))</f>
        <v>9</v>
      </c>
      <c r="AB36" s="51">
        <f>INT(
(vlookup(AB$6,'中獎結果表'!$A$7:$E$61,5,false)/SUM('中獎結果表'!$E$7:$E$61)*
$B36*
(0.9+rand()*0.2)))</f>
        <v>10</v>
      </c>
      <c r="AC36" s="51">
        <f>INT(
(vlookup(AC$6,'中獎結果表'!$A$7:$E$61,5,false)/SUM('中獎結果表'!$E$7:$E$61)*
$B36*
(0.9+rand()*0.2)))</f>
        <v>19</v>
      </c>
      <c r="AD36" s="51">
        <f>INT(
(vlookup(AD$6,'中獎結果表'!$A$7:$E$61,5,false)/SUM('中獎結果表'!$E$7:$E$61)*
$B36*
(0.9+rand()*0.2)))</f>
        <v>14</v>
      </c>
      <c r="AE36" s="51">
        <f>INT(
(vlookup(AE$6,'中獎結果表'!$A$7:$E$61,5,false)/SUM('中獎結果表'!$E$7:$E$61)*
$B36*
(0.9+rand()*0.2)))</f>
        <v>15</v>
      </c>
      <c r="AF36" s="51">
        <f>INT(
(vlookup(AF$6,'中獎結果表'!$A$7:$E$61,5,false)/SUM('中獎結果表'!$E$7:$E$61)*
$B36*
(0.9+rand()*0.2)))</f>
        <v>37</v>
      </c>
      <c r="AG36" s="51">
        <f>INT(
(vlookup(AG$6,'中獎結果表'!$A$7:$E$61,5,false)/SUM('中獎結果表'!$E$7:$E$61)*
$B36*
(0.9+rand()*0.2)))</f>
        <v>10</v>
      </c>
      <c r="AH36" s="51">
        <f>INT(
(vlookup(AH$6,'中獎結果表'!$A$7:$E$61,5,false)/SUM('中獎結果表'!$E$7:$E$61)*
$B36*
(0.9+rand()*0.2)))</f>
        <v>13</v>
      </c>
      <c r="AI36" s="51">
        <f>INT(
(vlookup(AI$6,'中獎結果表'!$A$7:$E$61,5,false)/SUM('中獎結果表'!$E$7:$E$61)*
$B36*
(0.9+rand()*0.2)))</f>
        <v>21</v>
      </c>
      <c r="AJ36" s="51">
        <f>INT(
(vlookup(AJ$6,'中獎結果表'!$A$7:$E$61,5,false)/SUM('中獎結果表'!$E$7:$E$61)*
$B36*
(0.9+rand()*0.2)))</f>
        <v>47</v>
      </c>
      <c r="AK36" s="51">
        <f>INT(
(vlookup(AK$6,'中獎結果表'!$A$7:$E$61,5,false)/SUM('中獎結果表'!$E$7:$E$61)*
$B36*
(0.9+rand()*0.2)))</f>
        <v>16</v>
      </c>
      <c r="AL36" s="51">
        <f>INT(
(vlookup(AL$6,'中獎結果表'!$A$7:$E$61,5,false)/SUM('中獎結果表'!$E$7:$E$61)*
$B36*
(0.9+rand()*0.2)))</f>
        <v>27</v>
      </c>
      <c r="AM36" s="51">
        <f>INT(
(vlookup(AM$6,'中獎結果表'!$A$7:$E$61,5,false)/SUM('中獎結果表'!$E$7:$E$61)*
$B36*
(0.9+rand()*0.2)))</f>
        <v>84</v>
      </c>
      <c r="AN36" s="51">
        <f>INT(
(vlookup(AN$6,'中獎結果表'!$A$7:$E$61,5,false)/SUM('中獎結果表'!$E$7:$E$61)*
$B36*
(0.9+rand()*0.2)))</f>
        <v>161</v>
      </c>
      <c r="AO36" s="51">
        <f>INT(
(vlookup(AO$6,'中獎結果表'!$A$7:$E$61,5,false)/SUM('中獎結果表'!$E$7:$E$61)*
$B36*
(0.9+rand()*0.2)))</f>
        <v>156</v>
      </c>
      <c r="AP36" s="51">
        <f>INT(
(vlookup(AP$6,'中獎結果表'!$A$7:$E$61,5,false)/SUM('中獎結果表'!$E$7:$E$61)*
$B36*
(0.9+rand()*0.2)))</f>
        <v>199</v>
      </c>
      <c r="AQ36" s="51">
        <f>INT(
(vlookup(AQ$6,'中獎結果表'!$A$7:$E$61,5,false)/SUM('中獎結果表'!$E$7:$E$61)*
$B36*
(0.9+rand()*0.2)))</f>
        <v>267</v>
      </c>
      <c r="AR36" s="51">
        <f>INT(
(vlookup(AR$6,'中獎結果表'!$A$7:$E$61,5,false)/SUM('中獎結果表'!$E$7:$E$61)*
$B36*
(0.9+rand()*0.2)))</f>
        <v>241</v>
      </c>
      <c r="AS36" s="51">
        <f>INT(
(vlookup(AS$6,'中獎結果表'!$A$7:$E$61,5,false)/SUM('中獎結果表'!$E$7:$E$61)*
$B36*
(0.9+rand()*0.2)))</f>
        <v>279</v>
      </c>
      <c r="AT36" s="51">
        <f>INT(
(vlookup(AT$6,'中獎結果表'!$A$7:$E$61,5,false)/SUM('中獎結果表'!$E$7:$E$61)*
$B36*
(0.9+rand()*0.2)))</f>
        <v>503</v>
      </c>
      <c r="AU36" s="51">
        <f>INT(
(vlookup(AU$6,'中獎結果表'!$A$7:$E$61,5,false)/SUM('中獎結果表'!$E$7:$E$61)*
$B36*
(0.9+rand()*0.2)))</f>
        <v>606</v>
      </c>
      <c r="AV36" s="51">
        <f>INT(
(vlookup(AV$6,'中獎結果表'!$A$7:$E$61,5,false)/SUM('中獎結果表'!$E$7:$E$61)*
$B36*
(0.9+rand()*0.2)))</f>
        <v>1012</v>
      </c>
      <c r="AW36" s="51">
        <f>INT(
(vlookup(AW$6,'中獎結果表'!$A$7:$E$61,5,false)/SUM('中獎結果表'!$E$7:$E$61)*
$B36*
(0.9+rand()*0.2)))</f>
        <v>298</v>
      </c>
      <c r="AX36" s="51">
        <f>INT(
(vlookup(AX$6,'中獎結果表'!$A$7:$E$61,5,false)/SUM('中獎結果表'!$E$7:$E$61)*
$B36*
(0.9+rand()*0.2)))</f>
        <v>864</v>
      </c>
      <c r="AY36" s="51">
        <f>INT(
(vlookup(AY$6,'中獎結果表'!$A$7:$E$61,5,false)/SUM('中獎結果表'!$E$7:$E$61)*
$B36*
(0.9+rand()*0.2)))</f>
        <v>996</v>
      </c>
      <c r="AZ36" s="51">
        <f>INT(
(vlookup(AZ$6,'中獎結果表'!$A$7:$E$61,5,false)/SUM('中獎結果表'!$E$7:$E$61)*
$B36*
(0.9+rand()*0.2)))</f>
        <v>2292</v>
      </c>
      <c r="BA36" s="51">
        <f>INT(
(vlookup(BA$6,'中獎結果表'!$A$7:$E$61,5,false)/SUM('中獎結果表'!$E$7:$E$61)*
$B36*
(0.9+rand()*0.2)))</f>
        <v>1626</v>
      </c>
      <c r="BB36" s="51">
        <f>INT(
(vlookup(BB$6,'中獎結果表'!$A$7:$E$61,5,false)/SUM('中獎結果表'!$E$7:$E$61)*
$B36*
(0.9+rand()*0.2)))</f>
        <v>1313</v>
      </c>
      <c r="BC36" s="51">
        <f>INT(
(vlookup(BC$6,'中獎結果表'!$A$7:$E$61,5,false)/SUM('中獎結果表'!$E$7:$E$61)*
$B36*
(0.9+rand()*0.2)))</f>
        <v>2663</v>
      </c>
      <c r="BD36" s="51">
        <f>INT(
(vlookup(BD$6,'中獎結果表'!$A$7:$E$61,5,false)/SUM('中獎結果表'!$E$7:$E$61)*
$B36*
(0.9+rand()*0.2)))</f>
        <v>2795</v>
      </c>
      <c r="BE36" s="51">
        <f>INT(
(vlookup(BE$6,'中獎結果表'!$A$7:$E$61,5,false)/SUM('中獎結果表'!$E$7:$E$61)*
$B36*
(0.9+rand()*0.2)))</f>
        <v>8758</v>
      </c>
      <c r="BF36" s="51">
        <f>INT(
(vlookup(BF$6,'中獎結果表'!$A$7:$E$61,5,false)/SUM('中獎結果表'!$E$7:$E$61)*
$B36*
(0.9+rand()*0.2)))</f>
        <v>4828</v>
      </c>
      <c r="BG36" s="51">
        <f>INT(
(vlookup(BG$6,'中獎結果表'!$A$7:$E$61,5,false)/SUM('中獎結果表'!$E$7:$E$61)*
$B36*
(0.9+rand()*0.2)))</f>
        <v>7184</v>
      </c>
      <c r="BH36" s="51">
        <f>INT(
(vlookup(BH$6,'中獎結果表'!$A$7:$E$61,5,false)/SUM('中獎結果表'!$E$7:$E$61)*
$B36*
(0.9+rand()*0.2)))</f>
        <v>13828</v>
      </c>
      <c r="BI36" s="51">
        <f>INT(
(vlookup(BI$6,'中獎結果表'!$A$7:$E$61,5,false)/SUM('中獎結果表'!$E$7:$E$61)*
$B36*
(0.9+rand()*0.2)))</f>
        <v>46606</v>
      </c>
      <c r="BJ36" s="51">
        <f>INT(
(vlookup(BJ$6,'中獎結果表'!$A$7:$E$61,5,false)/SUM('中獎結果表'!$E$7:$E$61)*
$B36*
(0.9+rand()*0.2)))</f>
        <v>71703</v>
      </c>
      <c r="BK36" s="51">
        <f>INT(
(vlookup(BK$6,'中獎結果表'!$A$7:$E$61,5,false)/SUM('中獎結果表'!$E$7:$E$61)*
$B36*
(0.9+rand()*0.2)))</f>
        <v>148902</v>
      </c>
    </row>
    <row r="37">
      <c r="A37" s="34">
        <v>29.0</v>
      </c>
      <c r="B37" s="51">
        <f t="shared" si="6"/>
        <v>1000000</v>
      </c>
      <c r="C37" s="51">
        <f t="shared" si="2"/>
        <v>967056</v>
      </c>
      <c r="D37" s="52">
        <f t="shared" si="3"/>
        <v>0.967056</v>
      </c>
      <c r="E37" s="53"/>
      <c r="F37" s="53"/>
      <c r="G37" s="53">
        <f t="shared" si="4"/>
        <v>322935</v>
      </c>
      <c r="H37" s="54">
        <f t="shared" si="5"/>
        <v>0.322935</v>
      </c>
      <c r="I37" s="51">
        <f>INT(
(vlookup(I$6,'中獎結果表'!$A$7:$E$61,5,false)/SUM('中獎結果表'!$E$7:$E$61)*
$B37*
(0.9+rand()*0.2)))</f>
        <v>455781</v>
      </c>
      <c r="J37" s="51">
        <f>INT(
(vlookup(J$6,'中獎結果表'!$A$7:$E$61,5,false)/SUM('中獎結果表'!$E$7:$E$61)*
$B37*
(0.9+rand()*0.2)))</f>
        <v>130154</v>
      </c>
      <c r="K37" s="51">
        <f>INT(
(vlookup(K$6,'中獎結果表'!$A$7:$E$61,5,false)/SUM('中獎結果表'!$E$7:$E$61)*
$B37*
(0.9+rand()*0.2)))</f>
        <v>58185</v>
      </c>
      <c r="L37" s="51">
        <f>INT(
(vlookup(L$6,'中獎結果表'!$A$7:$E$61,5,false)/SUM('中獎結果表'!$E$7:$E$61)*
$B37*
(0.9+rand()*0.2)))</f>
        <v>25894</v>
      </c>
      <c r="M37" s="51">
        <f>INT(
(vlookup(M$6,'中獎結果表'!$A$7:$E$61,5,false)/SUM('中獎結果表'!$E$7:$E$61)*
$B37*
(0.9+rand()*0.2)))</f>
        <v>0</v>
      </c>
      <c r="N37" s="51">
        <f>INT(
(vlookup(N$6,'中獎結果表'!$A$7:$E$61,5,false)/SUM('中獎結果表'!$E$7:$E$61)*
$B37*
(0.9+rand()*0.2)))</f>
        <v>2</v>
      </c>
      <c r="O37" s="51">
        <f>INT(
(vlookup(O$6,'中獎結果表'!$A$7:$E$61,5,false)/SUM('中獎結果表'!$E$7:$E$61)*
$B37*
(0.9+rand()*0.2)))</f>
        <v>1</v>
      </c>
      <c r="P37" s="51">
        <f>INT(
(vlookup(P$6,'中獎結果表'!$A$7:$E$61,5,false)/SUM('中獎結果表'!$E$7:$E$61)*
$B37*
(0.9+rand()*0.2)))</f>
        <v>2</v>
      </c>
      <c r="Q37" s="51">
        <f>INT(
(vlookup(Q$6,'中獎結果表'!$A$7:$E$61,5,false)/SUM('中獎結果表'!$E$7:$E$61)*
$B37*
(0.9+rand()*0.2)))</f>
        <v>1</v>
      </c>
      <c r="R37" s="51">
        <f>INT(
(vlookup(R$6,'中獎結果表'!$A$7:$E$61,5,false)/SUM('中獎結果表'!$E$7:$E$61)*
$B37*
(0.9+rand()*0.2)))</f>
        <v>2</v>
      </c>
      <c r="S37" s="51">
        <f>INT(
(vlookup(S$6,'中獎結果表'!$A$7:$E$61,5,false)/SUM('中獎結果表'!$E$7:$E$61)*
$B37*
(0.9+rand()*0.2)))</f>
        <v>2</v>
      </c>
      <c r="T37" s="51">
        <f>INT(
(vlookup(T$6,'中獎結果表'!$A$7:$E$61,5,false)/SUM('中獎結果表'!$E$7:$E$61)*
$B37*
(0.9+rand()*0.2)))</f>
        <v>3</v>
      </c>
      <c r="U37" s="51">
        <f>INT(
(vlookup(U$6,'中獎結果表'!$A$7:$E$61,5,false)/SUM('中獎結果表'!$E$7:$E$61)*
$B37*
(0.9+rand()*0.2)))</f>
        <v>0</v>
      </c>
      <c r="V37" s="51">
        <f>INT(
(vlookup(V$6,'中獎結果表'!$A$7:$E$61,5,false)/SUM('中獎結果表'!$E$7:$E$61)*
$B37*
(0.9+rand()*0.2)))</f>
        <v>1</v>
      </c>
      <c r="W37" s="51">
        <f>INT(
(vlookup(W$6,'中獎結果表'!$A$7:$E$61,5,false)/SUM('中獎結果表'!$E$7:$E$61)*
$B37*
(0.9+rand()*0.2)))</f>
        <v>1</v>
      </c>
      <c r="X37" s="51">
        <f>INT(
(vlookup(X$6,'中獎結果表'!$A$7:$E$61,5,false)/SUM('中獎結果表'!$E$7:$E$61)*
$B37*
(0.9+rand()*0.2)))</f>
        <v>5</v>
      </c>
      <c r="Y37" s="51">
        <f>INT(
(vlookup(Y$6,'中獎結果表'!$A$7:$E$61,5,false)/SUM('中獎結果表'!$E$7:$E$61)*
$B37*
(0.9+rand()*0.2)))</f>
        <v>3</v>
      </c>
      <c r="Z37" s="51">
        <f>INT(
(vlookup(Z$6,'中獎結果表'!$A$7:$E$61,5,false)/SUM('中獎結果表'!$E$7:$E$61)*
$B37*
(0.9+rand()*0.2)))</f>
        <v>3</v>
      </c>
      <c r="AA37" s="51">
        <f>INT(
(vlookup(AA$6,'中獎結果表'!$A$7:$E$61,5,false)/SUM('中獎結果表'!$E$7:$E$61)*
$B37*
(0.9+rand()*0.2)))</f>
        <v>9</v>
      </c>
      <c r="AB37" s="51">
        <f>INT(
(vlookup(AB$6,'中獎結果表'!$A$7:$E$61,5,false)/SUM('中獎結果表'!$E$7:$E$61)*
$B37*
(0.9+rand()*0.2)))</f>
        <v>10</v>
      </c>
      <c r="AC37" s="51">
        <f>INT(
(vlookup(AC$6,'中獎結果表'!$A$7:$E$61,5,false)/SUM('中獎結果表'!$E$7:$E$61)*
$B37*
(0.9+rand()*0.2)))</f>
        <v>18</v>
      </c>
      <c r="AD37" s="51">
        <f>INT(
(vlookup(AD$6,'中獎結果表'!$A$7:$E$61,5,false)/SUM('中獎結果表'!$E$7:$E$61)*
$B37*
(0.9+rand()*0.2)))</f>
        <v>15</v>
      </c>
      <c r="AE37" s="51">
        <f>INT(
(vlookup(AE$6,'中獎結果表'!$A$7:$E$61,5,false)/SUM('中獎結果表'!$E$7:$E$61)*
$B37*
(0.9+rand()*0.2)))</f>
        <v>14</v>
      </c>
      <c r="AF37" s="51">
        <f>INT(
(vlookup(AF$6,'中獎結果表'!$A$7:$E$61,5,false)/SUM('中獎結果表'!$E$7:$E$61)*
$B37*
(0.9+rand()*0.2)))</f>
        <v>43</v>
      </c>
      <c r="AG37" s="51">
        <f>INT(
(vlookup(AG$6,'中獎結果表'!$A$7:$E$61,5,false)/SUM('中獎結果表'!$E$7:$E$61)*
$B37*
(0.9+rand()*0.2)))</f>
        <v>9</v>
      </c>
      <c r="AH37" s="51">
        <f>INT(
(vlookup(AH$6,'中獎結果表'!$A$7:$E$61,5,false)/SUM('中獎結果表'!$E$7:$E$61)*
$B37*
(0.9+rand()*0.2)))</f>
        <v>14</v>
      </c>
      <c r="AI37" s="51">
        <f>INT(
(vlookup(AI$6,'中獎結果表'!$A$7:$E$61,5,false)/SUM('中獎結果表'!$E$7:$E$61)*
$B37*
(0.9+rand()*0.2)))</f>
        <v>19</v>
      </c>
      <c r="AJ37" s="51">
        <f>INT(
(vlookup(AJ$6,'中獎結果表'!$A$7:$E$61,5,false)/SUM('中獎結果表'!$E$7:$E$61)*
$B37*
(0.9+rand()*0.2)))</f>
        <v>50</v>
      </c>
      <c r="AK37" s="51">
        <f>INT(
(vlookup(AK$6,'中獎結果表'!$A$7:$E$61,5,false)/SUM('中獎結果表'!$E$7:$E$61)*
$B37*
(0.9+rand()*0.2)))</f>
        <v>15</v>
      </c>
      <c r="AL37" s="51">
        <f>INT(
(vlookup(AL$6,'中獎結果表'!$A$7:$E$61,5,false)/SUM('中獎結果表'!$E$7:$E$61)*
$B37*
(0.9+rand()*0.2)))</f>
        <v>27</v>
      </c>
      <c r="AM37" s="51">
        <f>INT(
(vlookup(AM$6,'中獎結果表'!$A$7:$E$61,5,false)/SUM('中獎結果表'!$E$7:$E$61)*
$B37*
(0.9+rand()*0.2)))</f>
        <v>79</v>
      </c>
      <c r="AN37" s="51">
        <f>INT(
(vlookup(AN$6,'中獎結果表'!$A$7:$E$61,5,false)/SUM('中獎結果表'!$E$7:$E$61)*
$B37*
(0.9+rand()*0.2)))</f>
        <v>148</v>
      </c>
      <c r="AO37" s="51">
        <f>INT(
(vlookup(AO$6,'中獎結果表'!$A$7:$E$61,5,false)/SUM('中獎結果表'!$E$7:$E$61)*
$B37*
(0.9+rand()*0.2)))</f>
        <v>138</v>
      </c>
      <c r="AP37" s="51">
        <f>INT(
(vlookup(AP$6,'中獎結果表'!$A$7:$E$61,5,false)/SUM('中獎結果表'!$E$7:$E$61)*
$B37*
(0.9+rand()*0.2)))</f>
        <v>193</v>
      </c>
      <c r="AQ37" s="51">
        <f>INT(
(vlookup(AQ$6,'中獎結果表'!$A$7:$E$61,5,false)/SUM('中獎結果表'!$E$7:$E$61)*
$B37*
(0.9+rand()*0.2)))</f>
        <v>263</v>
      </c>
      <c r="AR37" s="51">
        <f>INT(
(vlookup(AR$6,'中獎結果表'!$A$7:$E$61,5,false)/SUM('中獎結果表'!$E$7:$E$61)*
$B37*
(0.9+rand()*0.2)))</f>
        <v>228</v>
      </c>
      <c r="AS37" s="51">
        <f>INT(
(vlookup(AS$6,'中獎結果表'!$A$7:$E$61,5,false)/SUM('中獎結果表'!$E$7:$E$61)*
$B37*
(0.9+rand()*0.2)))</f>
        <v>303</v>
      </c>
      <c r="AT37" s="51">
        <f>INT(
(vlookup(AT$6,'中獎結果表'!$A$7:$E$61,5,false)/SUM('中獎結果表'!$E$7:$E$61)*
$B37*
(0.9+rand()*0.2)))</f>
        <v>453</v>
      </c>
      <c r="AU37" s="51">
        <f>INT(
(vlookup(AU$6,'中獎結果表'!$A$7:$E$61,5,false)/SUM('中獎結果表'!$E$7:$E$61)*
$B37*
(0.9+rand()*0.2)))</f>
        <v>693</v>
      </c>
      <c r="AV37" s="51">
        <f>INT(
(vlookup(AV$6,'中獎結果表'!$A$7:$E$61,5,false)/SUM('中獎結果表'!$E$7:$E$61)*
$B37*
(0.9+rand()*0.2)))</f>
        <v>997</v>
      </c>
      <c r="AW37" s="51">
        <f>INT(
(vlookup(AW$6,'中獎結果表'!$A$7:$E$61,5,false)/SUM('中獎結果表'!$E$7:$E$61)*
$B37*
(0.9+rand()*0.2)))</f>
        <v>329</v>
      </c>
      <c r="AX37" s="51">
        <f>INT(
(vlookup(AX$6,'中獎結果表'!$A$7:$E$61,5,false)/SUM('中獎結果表'!$E$7:$E$61)*
$B37*
(0.9+rand()*0.2)))</f>
        <v>809</v>
      </c>
      <c r="AY37" s="51">
        <f>INT(
(vlookup(AY$6,'中獎結果表'!$A$7:$E$61,5,false)/SUM('中獎結果表'!$E$7:$E$61)*
$B37*
(0.9+rand()*0.2)))</f>
        <v>937</v>
      </c>
      <c r="AZ37" s="51">
        <f>INT(
(vlookup(AZ$6,'中獎結果表'!$A$7:$E$61,5,false)/SUM('中獎結果表'!$E$7:$E$61)*
$B37*
(0.9+rand()*0.2)))</f>
        <v>2219</v>
      </c>
      <c r="BA37" s="51">
        <f>INT(
(vlookup(BA$6,'中獎結果表'!$A$7:$E$61,5,false)/SUM('中獎結果表'!$E$7:$E$61)*
$B37*
(0.9+rand()*0.2)))</f>
        <v>1447</v>
      </c>
      <c r="BB37" s="51">
        <f>INT(
(vlookup(BB$6,'中獎結果表'!$A$7:$E$61,5,false)/SUM('中獎結果表'!$E$7:$E$61)*
$B37*
(0.9+rand()*0.2)))</f>
        <v>1347</v>
      </c>
      <c r="BC37" s="51">
        <f>INT(
(vlookup(BC$6,'中獎結果表'!$A$7:$E$61,5,false)/SUM('中獎結果表'!$E$7:$E$61)*
$B37*
(0.9+rand()*0.2)))</f>
        <v>2990</v>
      </c>
      <c r="BD37" s="51">
        <f>INT(
(vlookup(BD$6,'中獎結果表'!$A$7:$E$61,5,false)/SUM('中獎結果表'!$E$7:$E$61)*
$B37*
(0.9+rand()*0.2)))</f>
        <v>2789</v>
      </c>
      <c r="BE37" s="51">
        <f>INT(
(vlookup(BE$6,'中獎結果表'!$A$7:$E$61,5,false)/SUM('中獎結果表'!$E$7:$E$61)*
$B37*
(0.9+rand()*0.2)))</f>
        <v>8333</v>
      </c>
      <c r="BF37" s="51">
        <f>INT(
(vlookup(BF$6,'中獎結果表'!$A$7:$E$61,5,false)/SUM('中獎結果表'!$E$7:$E$61)*
$B37*
(0.9+rand()*0.2)))</f>
        <v>4136</v>
      </c>
      <c r="BG37" s="51">
        <f>INT(
(vlookup(BG$6,'中獎結果表'!$A$7:$E$61,5,false)/SUM('中獎結果表'!$E$7:$E$61)*
$B37*
(0.9+rand()*0.2)))</f>
        <v>7131</v>
      </c>
      <c r="BH37" s="51">
        <f>INT(
(vlookup(BH$6,'中獎結果表'!$A$7:$E$61,5,false)/SUM('中獎結果表'!$E$7:$E$61)*
$B37*
(0.9+rand()*0.2)))</f>
        <v>15206</v>
      </c>
      <c r="BI37" s="51">
        <f>INT(
(vlookup(BI$6,'中獎結果表'!$A$7:$E$61,5,false)/SUM('中獎結果表'!$E$7:$E$61)*
$B37*
(0.9+rand()*0.2)))</f>
        <v>50251</v>
      </c>
      <c r="BJ37" s="51">
        <f>INT(
(vlookup(BJ$6,'中獎結果表'!$A$7:$E$61,5,false)/SUM('中獎結果表'!$E$7:$E$61)*
$B37*
(0.9+rand()*0.2)))</f>
        <v>73102</v>
      </c>
      <c r="BK37" s="51">
        <f>INT(
(vlookup(BK$6,'中獎結果表'!$A$7:$E$61,5,false)/SUM('中獎結果表'!$E$7:$E$61)*
$B37*
(0.9+rand()*0.2)))</f>
        <v>148145</v>
      </c>
    </row>
    <row r="38">
      <c r="A38" s="34">
        <v>30.0</v>
      </c>
      <c r="B38" s="51">
        <f t="shared" si="6"/>
        <v>1000000</v>
      </c>
      <c r="C38" s="51">
        <f t="shared" si="2"/>
        <v>964798</v>
      </c>
      <c r="D38" s="52">
        <f t="shared" si="3"/>
        <v>0.964798</v>
      </c>
      <c r="E38" s="53"/>
      <c r="F38" s="53"/>
      <c r="G38" s="53">
        <f t="shared" si="4"/>
        <v>319125</v>
      </c>
      <c r="H38" s="54">
        <f t="shared" si="5"/>
        <v>0.319125</v>
      </c>
      <c r="I38" s="51">
        <f>INT(
(vlookup(I$6,'中獎結果表'!$A$7:$E$61,5,false)/SUM('中獎結果表'!$E$7:$E$61)*
$B38*
(0.9+rand()*0.2)))</f>
        <v>437136</v>
      </c>
      <c r="J38" s="51">
        <f>INT(
(vlookup(J$6,'中獎結果表'!$A$7:$E$61,5,false)/SUM('中獎結果表'!$E$7:$E$61)*
$B38*
(0.9+rand()*0.2)))</f>
        <v>144094</v>
      </c>
      <c r="K38" s="51">
        <f>INT(
(vlookup(K$6,'中獎結果表'!$A$7:$E$61,5,false)/SUM('中獎結果表'!$E$7:$E$61)*
$B38*
(0.9+rand()*0.2)))</f>
        <v>52859</v>
      </c>
      <c r="L38" s="51">
        <f>INT(
(vlookup(L$6,'中獎結果表'!$A$7:$E$61,5,false)/SUM('中獎結果表'!$E$7:$E$61)*
$B38*
(0.9+rand()*0.2)))</f>
        <v>29724</v>
      </c>
      <c r="M38" s="51">
        <f>INT(
(vlookup(M$6,'中獎結果表'!$A$7:$E$61,5,false)/SUM('中獎結果表'!$E$7:$E$61)*
$B38*
(0.9+rand()*0.2)))</f>
        <v>0</v>
      </c>
      <c r="N38" s="51">
        <f>INT(
(vlookup(N$6,'中獎結果表'!$A$7:$E$61,5,false)/SUM('中獎結果表'!$E$7:$E$61)*
$B38*
(0.9+rand()*0.2)))</f>
        <v>2</v>
      </c>
      <c r="O38" s="51">
        <f>INT(
(vlookup(O$6,'中獎結果表'!$A$7:$E$61,5,false)/SUM('中獎結果表'!$E$7:$E$61)*
$B38*
(0.9+rand()*0.2)))</f>
        <v>1</v>
      </c>
      <c r="P38" s="51">
        <f>INT(
(vlookup(P$6,'中獎結果表'!$A$7:$E$61,5,false)/SUM('中獎結果表'!$E$7:$E$61)*
$B38*
(0.9+rand()*0.2)))</f>
        <v>2</v>
      </c>
      <c r="Q38" s="51">
        <f>INT(
(vlookup(Q$6,'中獎結果表'!$A$7:$E$61,5,false)/SUM('中獎結果表'!$E$7:$E$61)*
$B38*
(0.9+rand()*0.2)))</f>
        <v>2</v>
      </c>
      <c r="R38" s="51">
        <f>INT(
(vlookup(R$6,'中獎結果表'!$A$7:$E$61,5,false)/SUM('中獎結果表'!$E$7:$E$61)*
$B38*
(0.9+rand()*0.2)))</f>
        <v>1</v>
      </c>
      <c r="S38" s="51">
        <f>INT(
(vlookup(S$6,'中獎結果表'!$A$7:$E$61,5,false)/SUM('中獎結果表'!$E$7:$E$61)*
$B38*
(0.9+rand()*0.2)))</f>
        <v>2</v>
      </c>
      <c r="T38" s="51">
        <f>INT(
(vlookup(T$6,'中獎結果表'!$A$7:$E$61,5,false)/SUM('中獎結果表'!$E$7:$E$61)*
$B38*
(0.9+rand()*0.2)))</f>
        <v>3</v>
      </c>
      <c r="U38" s="51">
        <f>INT(
(vlookup(U$6,'中獎結果表'!$A$7:$E$61,5,false)/SUM('中獎結果表'!$E$7:$E$61)*
$B38*
(0.9+rand()*0.2)))</f>
        <v>1</v>
      </c>
      <c r="V38" s="51">
        <f>INT(
(vlookup(V$6,'中獎結果表'!$A$7:$E$61,5,false)/SUM('中獎結果表'!$E$7:$E$61)*
$B38*
(0.9+rand()*0.2)))</f>
        <v>0</v>
      </c>
      <c r="W38" s="51">
        <f>INT(
(vlookup(W$6,'中獎結果表'!$A$7:$E$61,5,false)/SUM('中獎結果表'!$E$7:$E$61)*
$B38*
(0.9+rand()*0.2)))</f>
        <v>2</v>
      </c>
      <c r="X38" s="51">
        <f>INT(
(vlookup(X$6,'中獎結果表'!$A$7:$E$61,5,false)/SUM('中獎結果表'!$E$7:$E$61)*
$B38*
(0.9+rand()*0.2)))</f>
        <v>4</v>
      </c>
      <c r="Y38" s="51">
        <f>INT(
(vlookup(Y$6,'中獎結果表'!$A$7:$E$61,5,false)/SUM('中獎結果表'!$E$7:$E$61)*
$B38*
(0.9+rand()*0.2)))</f>
        <v>3</v>
      </c>
      <c r="Z38" s="51">
        <f>INT(
(vlookup(Z$6,'中獎結果表'!$A$7:$E$61,5,false)/SUM('中獎結果表'!$E$7:$E$61)*
$B38*
(0.9+rand()*0.2)))</f>
        <v>3</v>
      </c>
      <c r="AA38" s="51">
        <f>INT(
(vlookup(AA$6,'中獎結果表'!$A$7:$E$61,5,false)/SUM('中獎結果表'!$E$7:$E$61)*
$B38*
(0.9+rand()*0.2)))</f>
        <v>9</v>
      </c>
      <c r="AB38" s="51">
        <f>INT(
(vlookup(AB$6,'中獎結果表'!$A$7:$E$61,5,false)/SUM('中獎結果表'!$E$7:$E$61)*
$B38*
(0.9+rand()*0.2)))</f>
        <v>10</v>
      </c>
      <c r="AC38" s="51">
        <f>INT(
(vlookup(AC$6,'中獎結果表'!$A$7:$E$61,5,false)/SUM('中獎結果表'!$E$7:$E$61)*
$B38*
(0.9+rand()*0.2)))</f>
        <v>19</v>
      </c>
      <c r="AD38" s="51">
        <f>INT(
(vlookup(AD$6,'中獎結果表'!$A$7:$E$61,5,false)/SUM('中獎結果表'!$E$7:$E$61)*
$B38*
(0.9+rand()*0.2)))</f>
        <v>15</v>
      </c>
      <c r="AE38" s="51">
        <f>INT(
(vlookup(AE$6,'中獎結果表'!$A$7:$E$61,5,false)/SUM('中獎結果表'!$E$7:$E$61)*
$B38*
(0.9+rand()*0.2)))</f>
        <v>14</v>
      </c>
      <c r="AF38" s="51">
        <f>INT(
(vlookup(AF$6,'中獎結果表'!$A$7:$E$61,5,false)/SUM('中獎結果表'!$E$7:$E$61)*
$B38*
(0.9+rand()*0.2)))</f>
        <v>43</v>
      </c>
      <c r="AG38" s="51">
        <f>INT(
(vlookup(AG$6,'中獎結果表'!$A$7:$E$61,5,false)/SUM('中獎結果表'!$E$7:$E$61)*
$B38*
(0.9+rand()*0.2)))</f>
        <v>10</v>
      </c>
      <c r="AH38" s="51">
        <f>INT(
(vlookup(AH$6,'中獎結果表'!$A$7:$E$61,5,false)/SUM('中獎結果表'!$E$7:$E$61)*
$B38*
(0.9+rand()*0.2)))</f>
        <v>14</v>
      </c>
      <c r="AI38" s="51">
        <f>INT(
(vlookup(AI$6,'中獎結果表'!$A$7:$E$61,5,false)/SUM('中獎結果表'!$E$7:$E$61)*
$B38*
(0.9+rand()*0.2)))</f>
        <v>19</v>
      </c>
      <c r="AJ38" s="51">
        <f>INT(
(vlookup(AJ$6,'中獎結果表'!$A$7:$E$61,5,false)/SUM('中獎結果表'!$E$7:$E$61)*
$B38*
(0.9+rand()*0.2)))</f>
        <v>49</v>
      </c>
      <c r="AK38" s="51">
        <f>INT(
(vlookup(AK$6,'中獎結果表'!$A$7:$E$61,5,false)/SUM('中獎結果表'!$E$7:$E$61)*
$B38*
(0.9+rand()*0.2)))</f>
        <v>13</v>
      </c>
      <c r="AL38" s="51">
        <f>INT(
(vlookup(AL$6,'中獎結果表'!$A$7:$E$61,5,false)/SUM('中獎結果表'!$E$7:$E$61)*
$B38*
(0.9+rand()*0.2)))</f>
        <v>27</v>
      </c>
      <c r="AM38" s="51">
        <f>INT(
(vlookup(AM$6,'中獎結果表'!$A$7:$E$61,5,false)/SUM('中獎結果表'!$E$7:$E$61)*
$B38*
(0.9+rand()*0.2)))</f>
        <v>76</v>
      </c>
      <c r="AN38" s="51">
        <f>INT(
(vlookup(AN$6,'中獎結果表'!$A$7:$E$61,5,false)/SUM('中獎結果表'!$E$7:$E$61)*
$B38*
(0.9+rand()*0.2)))</f>
        <v>163</v>
      </c>
      <c r="AO38" s="51">
        <f>INT(
(vlookup(AO$6,'中獎結果表'!$A$7:$E$61,5,false)/SUM('中獎結果表'!$E$7:$E$61)*
$B38*
(0.9+rand()*0.2)))</f>
        <v>144</v>
      </c>
      <c r="AP38" s="51">
        <f>INT(
(vlookup(AP$6,'中獎結果表'!$A$7:$E$61,5,false)/SUM('中獎結果表'!$E$7:$E$61)*
$B38*
(0.9+rand()*0.2)))</f>
        <v>191</v>
      </c>
      <c r="AQ38" s="51">
        <f>INT(
(vlookup(AQ$6,'中獎結果表'!$A$7:$E$61,5,false)/SUM('中獎結果表'!$E$7:$E$61)*
$B38*
(0.9+rand()*0.2)))</f>
        <v>264</v>
      </c>
      <c r="AR38" s="51">
        <f>INT(
(vlookup(AR$6,'中獎結果表'!$A$7:$E$61,5,false)/SUM('中獎結果表'!$E$7:$E$61)*
$B38*
(0.9+rand()*0.2)))</f>
        <v>227</v>
      </c>
      <c r="AS38" s="51">
        <f>INT(
(vlookup(AS$6,'中獎結果表'!$A$7:$E$61,5,false)/SUM('中獎結果表'!$E$7:$E$61)*
$B38*
(0.9+rand()*0.2)))</f>
        <v>305</v>
      </c>
      <c r="AT38" s="51">
        <f>INT(
(vlookup(AT$6,'中獎結果表'!$A$7:$E$61,5,false)/SUM('中獎結果表'!$E$7:$E$61)*
$B38*
(0.9+rand()*0.2)))</f>
        <v>512</v>
      </c>
      <c r="AU38" s="51">
        <f>INT(
(vlookup(AU$6,'中獎結果表'!$A$7:$E$61,5,false)/SUM('中獎結果表'!$E$7:$E$61)*
$B38*
(0.9+rand()*0.2)))</f>
        <v>618</v>
      </c>
      <c r="AV38" s="51">
        <f>INT(
(vlookup(AV$6,'中獎結果表'!$A$7:$E$61,5,false)/SUM('中獎結果表'!$E$7:$E$61)*
$B38*
(0.9+rand()*0.2)))</f>
        <v>999</v>
      </c>
      <c r="AW38" s="51">
        <f>INT(
(vlookup(AW$6,'中獎結果表'!$A$7:$E$61,5,false)/SUM('中獎結果表'!$E$7:$E$61)*
$B38*
(0.9+rand()*0.2)))</f>
        <v>302</v>
      </c>
      <c r="AX38" s="51">
        <f>INT(
(vlookup(AX$6,'中獎結果表'!$A$7:$E$61,5,false)/SUM('中獎結果表'!$E$7:$E$61)*
$B38*
(0.9+rand()*0.2)))</f>
        <v>756</v>
      </c>
      <c r="AY38" s="51">
        <f>INT(
(vlookup(AY$6,'中獎結果表'!$A$7:$E$61,5,false)/SUM('中獎結果表'!$E$7:$E$61)*
$B38*
(0.9+rand()*0.2)))</f>
        <v>1041</v>
      </c>
      <c r="AZ38" s="51">
        <f>INT(
(vlookup(AZ$6,'中獎結果表'!$A$7:$E$61,5,false)/SUM('中獎結果表'!$E$7:$E$61)*
$B38*
(0.9+rand()*0.2)))</f>
        <v>2127</v>
      </c>
      <c r="BA38" s="51">
        <f>INT(
(vlookup(BA$6,'中獎結果表'!$A$7:$E$61,5,false)/SUM('中獎結果表'!$E$7:$E$61)*
$B38*
(0.9+rand()*0.2)))</f>
        <v>1646</v>
      </c>
      <c r="BB38" s="51">
        <f>INT(
(vlookup(BB$6,'中獎結果表'!$A$7:$E$61,5,false)/SUM('中獎結果表'!$E$7:$E$61)*
$B38*
(0.9+rand()*0.2)))</f>
        <v>1295</v>
      </c>
      <c r="BC38" s="51">
        <f>INT(
(vlookup(BC$6,'中獎結果表'!$A$7:$E$61,5,false)/SUM('中獎結果表'!$E$7:$E$61)*
$B38*
(0.9+rand()*0.2)))</f>
        <v>2628</v>
      </c>
      <c r="BD38" s="51">
        <f>INT(
(vlookup(BD$6,'中獎結果表'!$A$7:$E$61,5,false)/SUM('中獎結果表'!$E$7:$E$61)*
$B38*
(0.9+rand()*0.2)))</f>
        <v>2935</v>
      </c>
      <c r="BE38" s="51">
        <f>INT(
(vlookup(BE$6,'中獎結果表'!$A$7:$E$61,5,false)/SUM('中獎結果表'!$E$7:$E$61)*
$B38*
(0.9+rand()*0.2)))</f>
        <v>8179</v>
      </c>
      <c r="BF38" s="51">
        <f>INT(
(vlookup(BF$6,'中獎結果表'!$A$7:$E$61,5,false)/SUM('中獎結果表'!$E$7:$E$61)*
$B38*
(0.9+rand()*0.2)))</f>
        <v>4904</v>
      </c>
      <c r="BG38" s="51">
        <f>INT(
(vlookup(BG$6,'中獎結果表'!$A$7:$E$61,5,false)/SUM('中獎結果表'!$E$7:$E$61)*
$B38*
(0.9+rand()*0.2)))</f>
        <v>7311</v>
      </c>
      <c r="BH38" s="51">
        <f>INT(
(vlookup(BH$6,'中獎結果表'!$A$7:$E$61,5,false)/SUM('中獎結果表'!$E$7:$E$61)*
$B38*
(0.9+rand()*0.2)))</f>
        <v>12966</v>
      </c>
      <c r="BI38" s="51">
        <f>INT(
(vlookup(BI$6,'中獎結果表'!$A$7:$E$61,5,false)/SUM('中獎結果表'!$E$7:$E$61)*
$B38*
(0.9+rand()*0.2)))</f>
        <v>54032</v>
      </c>
      <c r="BJ38" s="51">
        <f>INT(
(vlookup(BJ$6,'中獎結果表'!$A$7:$E$61,5,false)/SUM('中獎結果表'!$E$7:$E$61)*
$B38*
(0.9+rand()*0.2)))</f>
        <v>71121</v>
      </c>
      <c r="BK38" s="51">
        <f>INT(
(vlookup(BK$6,'中獎結果表'!$A$7:$E$61,5,false)/SUM('中獎結果表'!$E$7:$E$61)*
$B38*
(0.9+rand()*0.2)))</f>
        <v>144115</v>
      </c>
    </row>
    <row r="39">
      <c r="B39" s="55"/>
      <c r="C39" s="55"/>
      <c r="D39" s="56"/>
    </row>
    <row r="40">
      <c r="B40" s="55"/>
      <c r="C40" s="55"/>
      <c r="D40" s="56"/>
    </row>
    <row r="41">
      <c r="B41" s="55"/>
      <c r="C41" s="55"/>
      <c r="D41" s="56"/>
    </row>
    <row r="42">
      <c r="A42" s="27" t="s">
        <v>75</v>
      </c>
      <c r="B42" s="53" t="s">
        <v>70</v>
      </c>
      <c r="C42" s="53" t="s">
        <v>71</v>
      </c>
      <c r="D42" s="57" t="s">
        <v>28</v>
      </c>
      <c r="E42" s="34"/>
      <c r="F42" s="34" t="s">
        <v>73</v>
      </c>
      <c r="G42" s="34" t="s">
        <v>74</v>
      </c>
      <c r="H42" s="34" t="s">
        <v>27</v>
      </c>
    </row>
    <row r="43">
      <c r="B43" s="51">
        <f t="shared" ref="B43:C43" si="7">SUM(B9:B38)</f>
        <v>30000000</v>
      </c>
      <c r="C43" s="51">
        <f t="shared" si="7"/>
        <v>29048665</v>
      </c>
      <c r="D43" s="52">
        <f>C43/B43</f>
        <v>0.9682888333</v>
      </c>
      <c r="E43" s="51"/>
      <c r="F43" s="51"/>
      <c r="G43" s="51">
        <f>SUM(G9:G38)</f>
        <v>9533412</v>
      </c>
      <c r="H43" s="54">
        <f>G43/B43</f>
        <v>0.3177804</v>
      </c>
    </row>
    <row r="45">
      <c r="A45" s="45" t="s">
        <v>76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7"/>
      <c r="BM45" s="47"/>
      <c r="BN45" s="47"/>
      <c r="BO45" s="47"/>
      <c r="BP45" s="47"/>
      <c r="BQ45" s="47"/>
      <c r="BR45" s="47"/>
      <c r="BS45" s="47"/>
    </row>
    <row r="46">
      <c r="A46" s="27" t="s">
        <v>77</v>
      </c>
    </row>
    <row r="47">
      <c r="A47" s="27" t="s">
        <v>78</v>
      </c>
    </row>
    <row r="48">
      <c r="A48" s="27" t="s">
        <v>79</v>
      </c>
    </row>
    <row r="49">
      <c r="A49" s="27" t="s">
        <v>80</v>
      </c>
    </row>
    <row r="50">
      <c r="A50" s="27" t="s">
        <v>81</v>
      </c>
    </row>
    <row r="52">
      <c r="A52" s="34" t="s">
        <v>82</v>
      </c>
      <c r="B52" s="34" t="s">
        <v>83</v>
      </c>
      <c r="C52" s="34" t="s">
        <v>84</v>
      </c>
    </row>
    <row r="53">
      <c r="A53" s="34" t="s">
        <v>85</v>
      </c>
      <c r="B53" s="53">
        <v>127.0</v>
      </c>
      <c r="C53" s="58">
        <f t="shared" ref="C53:C93" si="8">B53/SUM($B$53:$B$93)</f>
        <v>0.01269936802</v>
      </c>
    </row>
    <row r="54">
      <c r="A54" s="34" t="s">
        <v>86</v>
      </c>
      <c r="B54" s="53">
        <v>17.0</v>
      </c>
      <c r="C54" s="58">
        <f t="shared" si="8"/>
        <v>0.001699915405</v>
      </c>
    </row>
    <row r="55">
      <c r="A55" s="40" t="s">
        <v>87</v>
      </c>
      <c r="B55" s="53">
        <v>19.0</v>
      </c>
      <c r="C55" s="58">
        <f t="shared" si="8"/>
        <v>0.001899905452</v>
      </c>
    </row>
    <row r="56">
      <c r="A56" s="40" t="s">
        <v>88</v>
      </c>
      <c r="B56" s="53">
        <v>21.0</v>
      </c>
      <c r="C56" s="58">
        <f t="shared" si="8"/>
        <v>0.0020998955</v>
      </c>
    </row>
    <row r="57">
      <c r="A57" s="40" t="s">
        <v>89</v>
      </c>
      <c r="B57" s="53">
        <v>25.0</v>
      </c>
      <c r="C57" s="58">
        <f t="shared" si="8"/>
        <v>0.002499875595</v>
      </c>
    </row>
    <row r="58">
      <c r="A58" s="40" t="s">
        <v>90</v>
      </c>
      <c r="B58" s="53">
        <v>44.0</v>
      </c>
      <c r="C58" s="58">
        <f t="shared" si="8"/>
        <v>0.004399781048</v>
      </c>
    </row>
    <row r="59">
      <c r="A59" s="40" t="s">
        <v>91</v>
      </c>
      <c r="B59" s="53">
        <v>65.0</v>
      </c>
      <c r="C59" s="58">
        <f t="shared" si="8"/>
        <v>0.006499676548</v>
      </c>
    </row>
    <row r="60">
      <c r="A60" s="40" t="s">
        <v>92</v>
      </c>
      <c r="B60" s="53">
        <v>71.0</v>
      </c>
      <c r="C60" s="58">
        <f t="shared" si="8"/>
        <v>0.00709964669</v>
      </c>
    </row>
    <row r="61">
      <c r="A61" s="40" t="s">
        <v>93</v>
      </c>
      <c r="B61" s="53">
        <v>41.0</v>
      </c>
      <c r="C61" s="58">
        <f t="shared" si="8"/>
        <v>0.004099795976</v>
      </c>
    </row>
    <row r="62">
      <c r="A62" s="40" t="s">
        <v>94</v>
      </c>
      <c r="B62" s="53">
        <v>115.0</v>
      </c>
      <c r="C62" s="58">
        <f t="shared" si="8"/>
        <v>0.01149942774</v>
      </c>
    </row>
    <row r="63">
      <c r="A63" s="40" t="s">
        <v>95</v>
      </c>
      <c r="B63" s="53">
        <v>72.0</v>
      </c>
      <c r="C63" s="58">
        <f t="shared" si="8"/>
        <v>0.007199641714</v>
      </c>
    </row>
    <row r="64">
      <c r="A64" s="40" t="s">
        <v>96</v>
      </c>
      <c r="B64" s="53">
        <v>219.0</v>
      </c>
      <c r="C64" s="58">
        <f t="shared" si="8"/>
        <v>0.02189891021</v>
      </c>
    </row>
    <row r="65">
      <c r="A65" s="40" t="s">
        <v>97</v>
      </c>
      <c r="B65" s="53">
        <v>139.0</v>
      </c>
      <c r="C65" s="58">
        <f t="shared" si="8"/>
        <v>0.01389930831</v>
      </c>
    </row>
    <row r="66">
      <c r="A66" s="40" t="s">
        <v>98</v>
      </c>
      <c r="B66" s="53">
        <v>132.0</v>
      </c>
      <c r="C66" s="58">
        <f t="shared" si="8"/>
        <v>0.01319934314</v>
      </c>
    </row>
    <row r="67">
      <c r="A67" s="40" t="s">
        <v>99</v>
      </c>
      <c r="B67" s="53">
        <v>147.0</v>
      </c>
      <c r="C67" s="58">
        <f t="shared" si="8"/>
        <v>0.0146992685</v>
      </c>
    </row>
    <row r="68">
      <c r="A68" s="40" t="s">
        <v>100</v>
      </c>
      <c r="B68" s="53">
        <v>257.0</v>
      </c>
      <c r="C68" s="58">
        <f t="shared" si="8"/>
        <v>0.02569872112</v>
      </c>
    </row>
    <row r="69">
      <c r="A69" s="40" t="s">
        <v>101</v>
      </c>
      <c r="B69" s="53">
        <v>395.0</v>
      </c>
      <c r="C69" s="58">
        <f t="shared" si="8"/>
        <v>0.0394980344</v>
      </c>
    </row>
    <row r="70">
      <c r="A70" s="40" t="s">
        <v>102</v>
      </c>
      <c r="B70" s="53">
        <v>302.0</v>
      </c>
      <c r="C70" s="58">
        <f t="shared" si="8"/>
        <v>0.03019849719</v>
      </c>
    </row>
    <row r="71">
      <c r="A71" s="40" t="s">
        <v>103</v>
      </c>
      <c r="B71" s="53">
        <v>593.0</v>
      </c>
      <c r="C71" s="58">
        <f t="shared" si="8"/>
        <v>0.05929704912</v>
      </c>
    </row>
    <row r="72">
      <c r="A72" s="40" t="s">
        <v>104</v>
      </c>
      <c r="B72" s="53">
        <v>419.0</v>
      </c>
      <c r="C72" s="58">
        <f t="shared" si="8"/>
        <v>0.04189791498</v>
      </c>
    </row>
    <row r="73">
      <c r="A73" s="40" t="s">
        <v>105</v>
      </c>
      <c r="B73" s="53">
        <v>1597.0</v>
      </c>
      <c r="C73" s="58">
        <f t="shared" si="8"/>
        <v>0.159692053</v>
      </c>
    </row>
    <row r="74">
      <c r="A74" s="40" t="s">
        <v>106</v>
      </c>
      <c r="B74" s="53">
        <v>1582.4976438426243</v>
      </c>
      <c r="C74" s="58">
        <f t="shared" si="8"/>
        <v>0.1582418896</v>
      </c>
    </row>
    <row r="75">
      <c r="A75" s="40" t="s">
        <v>107</v>
      </c>
      <c r="B75" s="53">
        <v>574.0</v>
      </c>
      <c r="C75" s="58">
        <f t="shared" si="8"/>
        <v>0.05739714367</v>
      </c>
    </row>
    <row r="76">
      <c r="A76" s="40" t="s">
        <v>108</v>
      </c>
      <c r="B76" s="53">
        <v>709.0</v>
      </c>
      <c r="C76" s="58">
        <f t="shared" si="8"/>
        <v>0.07089647188</v>
      </c>
    </row>
    <row r="77">
      <c r="A77" s="40" t="s">
        <v>109</v>
      </c>
      <c r="B77" s="53">
        <v>233.0</v>
      </c>
      <c r="C77" s="58">
        <f t="shared" si="8"/>
        <v>0.02329884055</v>
      </c>
    </row>
    <row r="78">
      <c r="A78" s="40" t="s">
        <v>110</v>
      </c>
      <c r="B78" s="53">
        <v>521.0</v>
      </c>
      <c r="C78" s="58">
        <f t="shared" si="8"/>
        <v>0.0520974074</v>
      </c>
    </row>
    <row r="79">
      <c r="A79" s="40" t="s">
        <v>111</v>
      </c>
      <c r="B79" s="53">
        <v>229.0</v>
      </c>
      <c r="C79" s="58">
        <f t="shared" si="8"/>
        <v>0.02289886045</v>
      </c>
    </row>
    <row r="80">
      <c r="A80" s="40" t="s">
        <v>112</v>
      </c>
      <c r="B80" s="53">
        <v>302.0</v>
      </c>
      <c r="C80" s="58">
        <f t="shared" si="8"/>
        <v>0.03019849719</v>
      </c>
    </row>
    <row r="81">
      <c r="A81" s="40" t="s">
        <v>113</v>
      </c>
      <c r="B81" s="53">
        <v>107.0</v>
      </c>
      <c r="C81" s="58">
        <f t="shared" si="8"/>
        <v>0.01069946755</v>
      </c>
    </row>
    <row r="82">
      <c r="A82" s="40" t="s">
        <v>114</v>
      </c>
      <c r="B82" s="53">
        <v>208.0</v>
      </c>
      <c r="C82" s="58">
        <f t="shared" si="8"/>
        <v>0.02079896495</v>
      </c>
    </row>
    <row r="83">
      <c r="A83" s="40" t="s">
        <v>115</v>
      </c>
      <c r="B83" s="53">
        <v>207.0</v>
      </c>
      <c r="C83" s="58">
        <f t="shared" si="8"/>
        <v>0.02069896993</v>
      </c>
    </row>
    <row r="84">
      <c r="A84" s="40" t="s">
        <v>116</v>
      </c>
      <c r="B84" s="53">
        <v>129.0</v>
      </c>
      <c r="C84" s="58">
        <f t="shared" si="8"/>
        <v>0.01289935807</v>
      </c>
    </row>
    <row r="85">
      <c r="A85" s="40" t="s">
        <v>117</v>
      </c>
      <c r="B85" s="53">
        <v>130.0</v>
      </c>
      <c r="C85" s="58">
        <f t="shared" si="8"/>
        <v>0.0129993531</v>
      </c>
    </row>
    <row r="86">
      <c r="A86" s="40" t="s">
        <v>118</v>
      </c>
      <c r="B86" s="53">
        <v>37.0</v>
      </c>
      <c r="C86" s="58">
        <f t="shared" si="8"/>
        <v>0.003699815881</v>
      </c>
    </row>
    <row r="87">
      <c r="A87" s="40" t="s">
        <v>119</v>
      </c>
      <c r="B87" s="53">
        <v>74.0</v>
      </c>
      <c r="C87" s="58">
        <f t="shared" si="8"/>
        <v>0.007399631762</v>
      </c>
    </row>
    <row r="88">
      <c r="A88" s="40" t="s">
        <v>120</v>
      </c>
      <c r="B88" s="53">
        <v>29.0</v>
      </c>
      <c r="C88" s="58">
        <f t="shared" si="8"/>
        <v>0.00289985569</v>
      </c>
    </row>
    <row r="89">
      <c r="A89" s="40" t="s">
        <v>121</v>
      </c>
      <c r="B89" s="53">
        <v>20.0</v>
      </c>
      <c r="C89" s="58">
        <f t="shared" si="8"/>
        <v>0.001999900476</v>
      </c>
    </row>
    <row r="90">
      <c r="A90" s="40" t="s">
        <v>122</v>
      </c>
      <c r="B90" s="53">
        <v>42.0</v>
      </c>
      <c r="C90" s="58">
        <f t="shared" si="8"/>
        <v>0.004199791</v>
      </c>
    </row>
    <row r="91">
      <c r="A91" s="40" t="s">
        <v>123</v>
      </c>
      <c r="B91" s="53">
        <v>32.0</v>
      </c>
      <c r="C91" s="58">
        <f t="shared" si="8"/>
        <v>0.003199840762</v>
      </c>
    </row>
    <row r="92">
      <c r="A92" s="40" t="s">
        <v>124</v>
      </c>
      <c r="B92" s="53">
        <v>12.0</v>
      </c>
      <c r="C92" s="58">
        <f t="shared" si="8"/>
        <v>0.001199940286</v>
      </c>
    </row>
    <row r="93">
      <c r="A93" s="40" t="s">
        <v>125</v>
      </c>
      <c r="B93" s="53">
        <v>6.0</v>
      </c>
      <c r="C93" s="58">
        <f t="shared" si="8"/>
        <v>0.0005999701429</v>
      </c>
    </row>
    <row r="94">
      <c r="B94" s="59"/>
    </row>
    <row r="95">
      <c r="A95" s="34" t="s">
        <v>126</v>
      </c>
      <c r="B95" s="53">
        <v>1000000.0</v>
      </c>
    </row>
    <row r="96">
      <c r="A96" s="34" t="s">
        <v>127</v>
      </c>
      <c r="B96" s="53">
        <v>1006065.0</v>
      </c>
    </row>
    <row r="97">
      <c r="A97" s="34" t="s">
        <v>28</v>
      </c>
      <c r="B97" s="52">
        <f>B96/B95</f>
        <v>1.006065</v>
      </c>
    </row>
  </sheetData>
  <mergeCells count="10">
    <mergeCell ref="F6:F8"/>
    <mergeCell ref="G6:G8"/>
    <mergeCell ref="A5:A8"/>
    <mergeCell ref="B5:H5"/>
    <mergeCell ref="I5:BK5"/>
    <mergeCell ref="B6:B8"/>
    <mergeCell ref="C6:C8"/>
    <mergeCell ref="D6:D8"/>
    <mergeCell ref="E6:E8"/>
    <mergeCell ref="H6:H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8" width="12.63"/>
    <col customWidth="1" min="9" max="63" width="8.63"/>
  </cols>
  <sheetData>
    <row r="1">
      <c r="A1" s="45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7"/>
      <c r="BM1" s="47"/>
      <c r="BN1" s="47"/>
      <c r="BO1" s="47"/>
      <c r="BP1" s="47"/>
      <c r="BQ1" s="47"/>
      <c r="BR1" s="47"/>
      <c r="BS1" s="47"/>
    </row>
    <row r="2">
      <c r="A2" s="27" t="s">
        <v>65</v>
      </c>
    </row>
    <row r="3">
      <c r="A3" s="27" t="s">
        <v>66</v>
      </c>
    </row>
    <row r="4">
      <c r="A4" s="27"/>
    </row>
    <row r="5">
      <c r="A5" s="32" t="s">
        <v>67</v>
      </c>
      <c r="B5" s="33" t="s">
        <v>68</v>
      </c>
      <c r="C5" s="5"/>
      <c r="D5" s="5"/>
      <c r="E5" s="5"/>
      <c r="F5" s="5"/>
      <c r="G5" s="5"/>
      <c r="H5" s="6"/>
      <c r="I5" s="33" t="s">
        <v>69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</row>
    <row r="6">
      <c r="A6" s="48"/>
      <c r="B6" s="32" t="s">
        <v>70</v>
      </c>
      <c r="C6" s="32" t="s">
        <v>71</v>
      </c>
      <c r="D6" s="32" t="s">
        <v>28</v>
      </c>
      <c r="E6" s="32" t="s">
        <v>72</v>
      </c>
      <c r="F6" s="32" t="s">
        <v>73</v>
      </c>
      <c r="G6" s="32" t="s">
        <v>74</v>
      </c>
      <c r="H6" s="32" t="s">
        <v>27</v>
      </c>
      <c r="I6" s="35">
        <v>1.0</v>
      </c>
      <c r="J6" s="49">
        <f t="shared" ref="J6:BK6" si="1">I6+1</f>
        <v>2</v>
      </c>
      <c r="K6" s="35">
        <f t="shared" si="1"/>
        <v>3</v>
      </c>
      <c r="L6" s="35">
        <f t="shared" si="1"/>
        <v>4</v>
      </c>
      <c r="M6" s="35">
        <f t="shared" si="1"/>
        <v>5</v>
      </c>
      <c r="N6" s="35">
        <f t="shared" si="1"/>
        <v>6</v>
      </c>
      <c r="O6" s="35">
        <f t="shared" si="1"/>
        <v>7</v>
      </c>
      <c r="P6" s="35">
        <f t="shared" si="1"/>
        <v>8</v>
      </c>
      <c r="Q6" s="35">
        <f t="shared" si="1"/>
        <v>9</v>
      </c>
      <c r="R6" s="35">
        <f t="shared" si="1"/>
        <v>10</v>
      </c>
      <c r="S6" s="35">
        <f t="shared" si="1"/>
        <v>11</v>
      </c>
      <c r="T6" s="35">
        <f t="shared" si="1"/>
        <v>12</v>
      </c>
      <c r="U6" s="35">
        <f t="shared" si="1"/>
        <v>13</v>
      </c>
      <c r="V6" s="35">
        <f t="shared" si="1"/>
        <v>14</v>
      </c>
      <c r="W6" s="35">
        <f t="shared" si="1"/>
        <v>15</v>
      </c>
      <c r="X6" s="35">
        <f t="shared" si="1"/>
        <v>16</v>
      </c>
      <c r="Y6" s="35">
        <f t="shared" si="1"/>
        <v>17</v>
      </c>
      <c r="Z6" s="35">
        <f t="shared" si="1"/>
        <v>18</v>
      </c>
      <c r="AA6" s="35">
        <f t="shared" si="1"/>
        <v>19</v>
      </c>
      <c r="AB6" s="35">
        <f t="shared" si="1"/>
        <v>20</v>
      </c>
      <c r="AC6" s="35">
        <f t="shared" si="1"/>
        <v>21</v>
      </c>
      <c r="AD6" s="35">
        <f t="shared" si="1"/>
        <v>22</v>
      </c>
      <c r="AE6" s="35">
        <f t="shared" si="1"/>
        <v>23</v>
      </c>
      <c r="AF6" s="35">
        <f t="shared" si="1"/>
        <v>24</v>
      </c>
      <c r="AG6" s="35">
        <f t="shared" si="1"/>
        <v>25</v>
      </c>
      <c r="AH6" s="35">
        <f t="shared" si="1"/>
        <v>26</v>
      </c>
      <c r="AI6" s="35">
        <f t="shared" si="1"/>
        <v>27</v>
      </c>
      <c r="AJ6" s="35">
        <f t="shared" si="1"/>
        <v>28</v>
      </c>
      <c r="AK6" s="35">
        <f t="shared" si="1"/>
        <v>29</v>
      </c>
      <c r="AL6" s="35">
        <f t="shared" si="1"/>
        <v>30</v>
      </c>
      <c r="AM6" s="35">
        <f t="shared" si="1"/>
        <v>31</v>
      </c>
      <c r="AN6" s="35">
        <f t="shared" si="1"/>
        <v>32</v>
      </c>
      <c r="AO6" s="35">
        <f t="shared" si="1"/>
        <v>33</v>
      </c>
      <c r="AP6" s="35">
        <f t="shared" si="1"/>
        <v>34</v>
      </c>
      <c r="AQ6" s="35">
        <f t="shared" si="1"/>
        <v>35</v>
      </c>
      <c r="AR6" s="35">
        <f t="shared" si="1"/>
        <v>36</v>
      </c>
      <c r="AS6" s="35">
        <f t="shared" si="1"/>
        <v>37</v>
      </c>
      <c r="AT6" s="35">
        <f t="shared" si="1"/>
        <v>38</v>
      </c>
      <c r="AU6" s="35">
        <f t="shared" si="1"/>
        <v>39</v>
      </c>
      <c r="AV6" s="35">
        <f t="shared" si="1"/>
        <v>40</v>
      </c>
      <c r="AW6" s="35">
        <f t="shared" si="1"/>
        <v>41</v>
      </c>
      <c r="AX6" s="35">
        <f t="shared" si="1"/>
        <v>42</v>
      </c>
      <c r="AY6" s="35">
        <f t="shared" si="1"/>
        <v>43</v>
      </c>
      <c r="AZ6" s="35">
        <f t="shared" si="1"/>
        <v>44</v>
      </c>
      <c r="BA6" s="35">
        <f t="shared" si="1"/>
        <v>45</v>
      </c>
      <c r="BB6" s="35">
        <f t="shared" si="1"/>
        <v>46</v>
      </c>
      <c r="BC6" s="35">
        <f t="shared" si="1"/>
        <v>47</v>
      </c>
      <c r="BD6" s="35">
        <f t="shared" si="1"/>
        <v>48</v>
      </c>
      <c r="BE6" s="35">
        <f t="shared" si="1"/>
        <v>49</v>
      </c>
      <c r="BF6" s="35">
        <f t="shared" si="1"/>
        <v>50</v>
      </c>
      <c r="BG6" s="35">
        <f t="shared" si="1"/>
        <v>51</v>
      </c>
      <c r="BH6" s="35">
        <f t="shared" si="1"/>
        <v>52</v>
      </c>
      <c r="BI6" s="35">
        <f t="shared" si="1"/>
        <v>53</v>
      </c>
      <c r="BJ6" s="35">
        <f t="shared" si="1"/>
        <v>54</v>
      </c>
      <c r="BK6" s="35">
        <f t="shared" si="1"/>
        <v>55</v>
      </c>
    </row>
    <row r="7">
      <c r="A7" s="48"/>
      <c r="B7" s="48"/>
      <c r="C7" s="48"/>
      <c r="D7" s="48"/>
      <c r="E7" s="48"/>
      <c r="F7" s="48"/>
      <c r="G7" s="48"/>
      <c r="H7" s="48"/>
      <c r="I7" s="34" t="str">
        <f>vlookup(I6,'中獎結果表'!$A$7:$D$61,3,false)&amp;" / X"&amp;vlookup(I6,'中獎結果表'!$A$7:$D$61,4,false)</f>
        <v>0 / X1</v>
      </c>
      <c r="J7" s="50" t="str">
        <f>vlookup(J6,'中獎結果表'!$A$7:$D$61,3,false)&amp;" / X"&amp;vlookup(J6,'中獎結果表'!$A$7:$D$61,4,false)</f>
        <v>0 / X2</v>
      </c>
      <c r="K7" s="34" t="str">
        <f>vlookup(K6,'中獎結果表'!$A$7:$D$61,3,false)&amp;" / X"&amp;vlookup(K6,'中獎結果表'!$A$7:$D$61,4,false)</f>
        <v>0 / X3</v>
      </c>
      <c r="L7" s="34" t="str">
        <f>vlookup(L6,'中獎結果表'!$A$7:$D$61,3,false)&amp;" / X"&amp;vlookup(L6,'中獎結果表'!$A$7:$D$61,4,false)</f>
        <v>0 / X4</v>
      </c>
      <c r="M7" s="34" t="str">
        <f>vlookup(M6,'中獎結果表'!$A$7:$D$61,3,false)&amp;" / X"&amp;vlookup(M6,'中獎結果表'!$A$7:$D$61,4,false)</f>
        <v>10000 / X1</v>
      </c>
      <c r="N7" s="34" t="str">
        <f>vlookup(N6,'中獎結果表'!$A$7:$D$61,3,false)&amp;" / X"&amp;vlookup(N6,'中獎結果表'!$A$7:$D$61,4,false)</f>
        <v>5000 / X2</v>
      </c>
      <c r="O7" s="34" t="str">
        <f>vlookup(O6,'中獎結果表'!$A$7:$D$61,3,false)&amp;" / X"&amp;vlookup(O6,'中獎結果表'!$A$7:$D$61,4,false)</f>
        <v>2000 / X4</v>
      </c>
      <c r="P7" s="34" t="str">
        <f>vlookup(P6,'中獎結果表'!$A$7:$D$61,3,false)&amp;" / X"&amp;vlookup(P6,'中獎結果表'!$A$7:$D$61,4,false)</f>
        <v>2000 / X3</v>
      </c>
      <c r="Q7" s="34" t="str">
        <f>vlookup(Q6,'中獎結果表'!$A$7:$D$61,3,false)&amp;" / X"&amp;vlookup(Q6,'中獎結果表'!$A$7:$D$61,4,false)</f>
        <v>5000 / X1</v>
      </c>
      <c r="R7" s="34" t="str">
        <f>vlookup(R6,'中獎結果表'!$A$7:$D$61,3,false)&amp;" / X"&amp;vlookup(R6,'中獎結果表'!$A$7:$D$61,4,false)</f>
        <v>2000 / X2</v>
      </c>
      <c r="S7" s="34" t="str">
        <f>vlookup(S6,'中獎結果表'!$A$7:$D$61,3,false)&amp;" / X"&amp;vlookup(S6,'中獎結果表'!$A$7:$D$61,4,false)</f>
        <v>1000 / X4</v>
      </c>
      <c r="T7" s="34" t="str">
        <f>vlookup(T6,'中獎結果表'!$A$7:$D$61,3,false)&amp;" / X"&amp;vlookup(T6,'中獎結果表'!$A$7:$D$61,4,false)</f>
        <v>1000 / X3</v>
      </c>
      <c r="U7" s="34" t="str">
        <f>vlookup(U6,'中獎結果表'!$A$7:$D$61,3,false)&amp;" / X"&amp;vlookup(U6,'中獎結果表'!$A$7:$D$61,4,false)</f>
        <v>2000 / X1</v>
      </c>
      <c r="V7" s="34" t="str">
        <f>vlookup(V6,'中獎結果表'!$A$7:$D$61,3,false)&amp;" / X"&amp;vlookup(V6,'中獎結果表'!$A$7:$D$61,4,false)</f>
        <v>1000 / X2</v>
      </c>
      <c r="W7" s="34" t="str">
        <f>vlookup(W6,'中獎結果表'!$A$7:$D$61,3,false)&amp;" / X"&amp;vlookup(W6,'中獎結果表'!$A$7:$D$61,4,false)</f>
        <v>500 / X4</v>
      </c>
      <c r="X7" s="34" t="str">
        <f>vlookup(X6,'中獎結果表'!$A$7:$D$61,3,false)&amp;" / X"&amp;vlookup(X6,'中獎結果表'!$A$7:$D$61,4,false)</f>
        <v>500 / X3</v>
      </c>
      <c r="Y7" s="34" t="str">
        <f>vlookup(Y6,'中獎結果表'!$A$7:$D$61,3,false)&amp;" / X"&amp;vlookup(Y6,'中獎結果表'!$A$7:$D$61,4,false)</f>
        <v>1000 / X1</v>
      </c>
      <c r="Z7" s="34" t="str">
        <f>vlookup(Z6,'中獎結果表'!$A$7:$D$61,3,false)&amp;" / X"&amp;vlookup(Z6,'中獎結果表'!$A$7:$D$61,4,false)</f>
        <v>500 / X2</v>
      </c>
      <c r="AA7" s="34" t="str">
        <f>vlookup(AA6,'中獎結果表'!$A$7:$D$61,3,false)&amp;" / X"&amp;vlookup(AA6,'中獎結果表'!$A$7:$D$61,4,false)</f>
        <v>200 / X4</v>
      </c>
      <c r="AB7" s="34" t="str">
        <f>vlookup(AB6,'中獎結果表'!$A$7:$D$61,3,false)&amp;" / X"&amp;vlookup(AB6,'中獎結果表'!$A$7:$D$61,4,false)</f>
        <v>200 / X3</v>
      </c>
      <c r="AC7" s="34" t="str">
        <f>vlookup(AC6,'中獎結果表'!$A$7:$D$61,3,false)&amp;" / X"&amp;vlookup(AC6,'中獎結果表'!$A$7:$D$61,4,false)</f>
        <v>500 / X1</v>
      </c>
      <c r="AD7" s="34" t="str">
        <f>vlookup(AD6,'中獎結果表'!$A$7:$D$61,3,false)&amp;" / X"&amp;vlookup(AD6,'中獎結果表'!$A$7:$D$61,4,false)</f>
        <v>200 / X2</v>
      </c>
      <c r="AE7" s="34" t="str">
        <f>vlookup(AE6,'中獎結果表'!$A$7:$D$61,3,false)&amp;" / X"&amp;vlookup(AE6,'中獎結果表'!$A$7:$D$61,4,false)</f>
        <v>100 / X4</v>
      </c>
      <c r="AF7" s="34" t="str">
        <f>vlookup(AF6,'中獎結果表'!$A$7:$D$61,3,false)&amp;" / X"&amp;vlookup(AF6,'中獎結果表'!$A$7:$D$61,4,false)</f>
        <v>100 / X3</v>
      </c>
      <c r="AG7" s="34" t="str">
        <f>vlookup(AG6,'中獎結果表'!$A$7:$D$61,3,false)&amp;" / X"&amp;vlookup(AG6,'中獎結果表'!$A$7:$D$61,4,false)</f>
        <v>200 / X1</v>
      </c>
      <c r="AH7" s="34" t="str">
        <f>vlookup(AH6,'中獎結果表'!$A$7:$D$61,3,false)&amp;" / X"&amp;vlookup(AH6,'中獎結果表'!$A$7:$D$61,4,false)</f>
        <v>100 / X2</v>
      </c>
      <c r="AI7" s="34" t="str">
        <f>vlookup(AI6,'中獎結果表'!$A$7:$D$61,3,false)&amp;" / X"&amp;vlookup(AI6,'中獎結果表'!$A$7:$D$61,4,false)</f>
        <v>50 / X4</v>
      </c>
      <c r="AJ7" s="34" t="str">
        <f>vlookup(AJ6,'中獎結果表'!$A$7:$D$61,3,false)&amp;" / X"&amp;vlookup(AJ6,'中獎結果表'!$A$7:$D$61,4,false)</f>
        <v>50 / X3</v>
      </c>
      <c r="AK7" s="34" t="str">
        <f>vlookup(AK6,'中獎結果表'!$A$7:$D$61,3,false)&amp;" / X"&amp;vlookup(AK6,'中獎結果表'!$A$7:$D$61,4,false)</f>
        <v>100 / X1</v>
      </c>
      <c r="AL7" s="34" t="str">
        <f>vlookup(AL6,'中獎結果表'!$A$7:$D$61,3,false)&amp;" / X"&amp;vlookup(AL6,'中獎結果表'!$A$7:$D$61,4,false)</f>
        <v>50 / X2</v>
      </c>
      <c r="AM7" s="34" t="str">
        <f>vlookup(AM6,'中獎結果表'!$A$7:$D$61,3,false)&amp;" / X"&amp;vlookup(AM6,'中獎結果表'!$A$7:$D$61,4,false)</f>
        <v>25 / X4</v>
      </c>
      <c r="AN7" s="34" t="str">
        <f>vlookup(AN6,'中獎結果表'!$A$7:$D$61,3,false)&amp;" / X"&amp;vlookup(AN6,'中獎結果表'!$A$7:$D$61,4,false)</f>
        <v>20 / X4</v>
      </c>
      <c r="AO7" s="34" t="str">
        <f>vlookup(AO6,'中獎結果表'!$A$7:$D$61,3,false)&amp;" / X"&amp;vlookup(AO6,'中獎結果表'!$A$7:$D$61,4,false)</f>
        <v>25 / X3</v>
      </c>
      <c r="AP7" s="34" t="str">
        <f>vlookup(AP6,'中獎結果表'!$A$7:$D$61,3,false)&amp;" / X"&amp;vlookup(AP6,'中獎結果表'!$A$7:$D$61,4,false)</f>
        <v>20 / X3</v>
      </c>
      <c r="AQ7" s="34" t="str">
        <f>vlookup(AQ6,'中獎結果表'!$A$7:$D$61,3,false)&amp;" / X"&amp;vlookup(AQ6,'中獎結果表'!$A$7:$D$61,4,false)</f>
        <v>50 / X1</v>
      </c>
      <c r="AR7" s="34" t="str">
        <f>vlookup(AR6,'中獎結果表'!$A$7:$D$61,3,false)&amp;" / X"&amp;vlookup(AR6,'中獎結果表'!$A$7:$D$61,4,false)</f>
        <v>25 / X2</v>
      </c>
      <c r="AS7" s="34" t="str">
        <f>vlookup(AS6,'中獎結果表'!$A$7:$D$61,3,false)&amp;" / X"&amp;vlookup(AS6,'中獎結果表'!$A$7:$D$61,4,false)</f>
        <v>20 / X2</v>
      </c>
      <c r="AT7" s="34" t="str">
        <f>vlookup(AT6,'中獎結果表'!$A$7:$D$61,3,false)&amp;" / X"&amp;vlookup(AT6,'中獎結果表'!$A$7:$D$61,4,false)</f>
        <v>10 / X4</v>
      </c>
      <c r="AU7" s="34" t="str">
        <f>vlookup(AU6,'中獎結果表'!$A$7:$D$61,3,false)&amp;" / X"&amp;vlookup(AU6,'中獎結果表'!$A$7:$D$61,4,false)</f>
        <v>10 / X3</v>
      </c>
      <c r="AV7" s="34" t="str">
        <f>vlookup(AV6,'中獎結果表'!$A$7:$D$61,3,false)&amp;" / X"&amp;vlookup(AV6,'中獎結果表'!$A$7:$D$61,4,false)</f>
        <v>25 / X1</v>
      </c>
      <c r="AW7" s="34" t="str">
        <f>vlookup(AW6,'中獎結果表'!$A$7:$D$61,3,false)&amp;" / X"&amp;vlookup(AW6,'中獎結果表'!$A$7:$D$61,4,false)</f>
        <v>20 / X1</v>
      </c>
      <c r="AX7" s="34" t="str">
        <f>vlookup(AX6,'中獎結果表'!$A$7:$D$61,3,false)&amp;" / X"&amp;vlookup(AX6,'中獎結果表'!$A$7:$D$61,4,false)</f>
        <v>10 / X2</v>
      </c>
      <c r="AY7" s="34" t="str">
        <f>vlookup(AY6,'中獎結果表'!$A$7:$D$61,3,false)&amp;" / X"&amp;vlookup(AY6,'中獎結果表'!$A$7:$D$61,4,false)</f>
        <v>5 / X4</v>
      </c>
      <c r="AZ7" s="34" t="str">
        <f>vlookup(AZ6,'中獎結果表'!$A$7:$D$61,3,false)&amp;" / X"&amp;vlookup(AZ6,'中獎結果表'!$A$7:$D$61,4,false)</f>
        <v>5 / X3</v>
      </c>
      <c r="BA7" s="34" t="str">
        <f>vlookup(BA6,'中獎結果表'!$A$7:$D$61,3,false)&amp;" / X"&amp;vlookup(BA6,'中獎結果表'!$A$7:$D$61,4,false)</f>
        <v>10 / X1</v>
      </c>
      <c r="BB7" s="34" t="str">
        <f>vlookup(BB6,'中獎結果表'!$A$7:$D$61,3,false)&amp;" / X"&amp;vlookup(BB6,'中獎結果表'!$A$7:$D$61,4,false)</f>
        <v>5 / X2</v>
      </c>
      <c r="BC7" s="34" t="str">
        <f>vlookup(BC6,'中獎結果表'!$A$7:$D$61,3,false)&amp;" / X"&amp;vlookup(BC6,'中獎結果表'!$A$7:$D$61,4,false)</f>
        <v>2 / X4</v>
      </c>
      <c r="BD7" s="34" t="str">
        <f>vlookup(BD6,'中獎結果表'!$A$7:$D$61,3,false)&amp;" / X"&amp;vlookup(BD6,'中獎結果表'!$A$7:$D$61,4,false)</f>
        <v>2 / X3</v>
      </c>
      <c r="BE7" s="34" t="str">
        <f>vlookup(BE6,'中獎結果表'!$A$7:$D$61,3,false)&amp;" / X"&amp;vlookup(BE6,'中獎結果表'!$A$7:$D$61,4,false)</f>
        <v>5 / X1</v>
      </c>
      <c r="BF7" s="34" t="str">
        <f>vlookup(BF6,'中獎結果表'!$A$7:$D$61,3,false)&amp;" / X"&amp;vlookup(BF6,'中獎結果表'!$A$7:$D$61,4,false)</f>
        <v>2 / X2</v>
      </c>
      <c r="BG7" s="34" t="str">
        <f>vlookup(BG6,'中獎結果表'!$A$7:$D$61,3,false)&amp;" / X"&amp;vlookup(BG6,'中獎結果表'!$A$7:$D$61,4,false)</f>
        <v>1 / X4</v>
      </c>
      <c r="BH7" s="34" t="str">
        <f>vlookup(BH6,'中獎結果表'!$A$7:$D$61,3,false)&amp;" / X"&amp;vlookup(BH6,'中獎結果表'!$A$7:$D$61,4,false)</f>
        <v>1 / X3</v>
      </c>
      <c r="BI7" s="34" t="str">
        <f>vlookup(BI6,'中獎結果表'!$A$7:$D$61,3,false)&amp;" / X"&amp;vlookup(BI6,'中獎結果表'!$A$7:$D$61,4,false)</f>
        <v>2 / X1</v>
      </c>
      <c r="BJ7" s="34" t="str">
        <f>vlookup(BJ6,'中獎結果表'!$A$7:$D$61,3,false)&amp;" / X"&amp;vlookup(BJ6,'中獎結果表'!$A$7:$D$61,4,false)</f>
        <v>1 / X2</v>
      </c>
      <c r="BK7" s="34" t="str">
        <f>vlookup(BK6,'中獎結果表'!$A$7:$D$61,3,false)&amp;" / X"&amp;vlookup(BK6,'中獎結果表'!$A$7:$D$61,4,false)</f>
        <v>1 / X1</v>
      </c>
    </row>
    <row r="8">
      <c r="A8" s="36"/>
      <c r="B8" s="36"/>
      <c r="C8" s="36"/>
      <c r="D8" s="36"/>
      <c r="E8" s="36"/>
      <c r="F8" s="36"/>
      <c r="G8" s="36"/>
      <c r="H8" s="36"/>
      <c r="I8" s="34">
        <f>vlookup(I6,'中獎結果表'!$A$7:$D$61,2,false)</f>
        <v>0</v>
      </c>
      <c r="J8" s="34">
        <f>vlookup(J6,'中獎結果表'!$A$7:$D$61,2,false)</f>
        <v>0</v>
      </c>
      <c r="K8" s="34">
        <f>vlookup(K6,'中獎結果表'!$A$7:$D$61,2,false)</f>
        <v>0</v>
      </c>
      <c r="L8" s="34">
        <f>vlookup(L6,'中獎結果表'!$A$7:$D$61,2,false)</f>
        <v>0</v>
      </c>
      <c r="M8" s="34">
        <f>vlookup(M6,'中獎結果表'!$A$7:$D$61,2,false)</f>
        <v>10000</v>
      </c>
      <c r="N8" s="34">
        <f>vlookup(N6,'中獎結果表'!$A$7:$D$61,2,false)</f>
        <v>10000</v>
      </c>
      <c r="O8" s="34">
        <f>vlookup(O6,'中獎結果表'!$A$7:$D$61,2,false)</f>
        <v>8000</v>
      </c>
      <c r="P8" s="34">
        <f>vlookup(P6,'中獎結果表'!$A$7:$D$61,2,false)</f>
        <v>6000</v>
      </c>
      <c r="Q8" s="34">
        <f>vlookup(Q6,'中獎結果表'!$A$7:$D$61,2,false)</f>
        <v>5000</v>
      </c>
      <c r="R8" s="34">
        <f>vlookup(R6,'中獎結果表'!$A$7:$D$61,2,false)</f>
        <v>4000</v>
      </c>
      <c r="S8" s="34">
        <f>vlookup(S6,'中獎結果表'!$A$7:$D$61,2,false)</f>
        <v>4000</v>
      </c>
      <c r="T8" s="34">
        <f>vlookup(T6,'中獎結果表'!$A$7:$D$61,2,false)</f>
        <v>3000</v>
      </c>
      <c r="U8" s="34">
        <f>vlookup(U6,'中獎結果表'!$A$7:$D$61,2,false)</f>
        <v>2000</v>
      </c>
      <c r="V8" s="34">
        <f>vlookup(V6,'中獎結果表'!$A$7:$D$61,2,false)</f>
        <v>2000</v>
      </c>
      <c r="W8" s="34">
        <f>vlookup(W6,'中獎結果表'!$A$7:$D$61,2,false)</f>
        <v>2000</v>
      </c>
      <c r="X8" s="34">
        <f>vlookup(X6,'中獎結果表'!$A$7:$D$61,2,false)</f>
        <v>1500</v>
      </c>
      <c r="Y8" s="34">
        <f>vlookup(Y6,'中獎結果表'!$A$7:$D$61,2,false)</f>
        <v>1000</v>
      </c>
      <c r="Z8" s="34">
        <f>vlookup(Z6,'中獎結果表'!$A$7:$D$61,2,false)</f>
        <v>1000</v>
      </c>
      <c r="AA8" s="34">
        <f>vlookup(AA6,'中獎結果表'!$A$7:$D$61,2,false)</f>
        <v>800</v>
      </c>
      <c r="AB8" s="34">
        <f>vlookup(AB6,'中獎結果表'!$A$7:$D$61,2,false)</f>
        <v>600</v>
      </c>
      <c r="AC8" s="34">
        <f>vlookup(AC6,'中獎結果表'!$A$7:$D$61,2,false)</f>
        <v>500</v>
      </c>
      <c r="AD8" s="34">
        <f>vlookup(AD6,'中獎結果表'!$A$7:$D$61,2,false)</f>
        <v>400</v>
      </c>
      <c r="AE8" s="34">
        <f>vlookup(AE6,'中獎結果表'!$A$7:$D$61,2,false)</f>
        <v>400</v>
      </c>
      <c r="AF8" s="34">
        <f>vlookup(AF6,'中獎結果表'!$A$7:$D$61,2,false)</f>
        <v>300</v>
      </c>
      <c r="AG8" s="34">
        <f>vlookup(AG6,'中獎結果表'!$A$7:$D$61,2,false)</f>
        <v>200</v>
      </c>
      <c r="AH8" s="34">
        <f>vlookup(AH6,'中獎結果表'!$A$7:$D$61,2,false)</f>
        <v>200</v>
      </c>
      <c r="AI8" s="34">
        <f>vlookup(AI6,'中獎結果表'!$A$7:$D$61,2,false)</f>
        <v>200</v>
      </c>
      <c r="AJ8" s="34">
        <f>vlookup(AJ6,'中獎結果表'!$A$7:$D$61,2,false)</f>
        <v>150</v>
      </c>
      <c r="AK8" s="34">
        <f>vlookup(AK6,'中獎結果表'!$A$7:$D$61,2,false)</f>
        <v>100</v>
      </c>
      <c r="AL8" s="34">
        <f>vlookup(AL6,'中獎結果表'!$A$7:$D$61,2,false)</f>
        <v>100</v>
      </c>
      <c r="AM8" s="34">
        <f>vlookup(AM6,'中獎結果表'!$A$7:$D$61,2,false)</f>
        <v>100</v>
      </c>
      <c r="AN8" s="34">
        <f>vlookup(AN6,'中獎結果表'!$A$7:$D$61,2,false)</f>
        <v>80</v>
      </c>
      <c r="AO8" s="34">
        <f>vlookup(AO6,'中獎結果表'!$A$7:$D$61,2,false)</f>
        <v>75</v>
      </c>
      <c r="AP8" s="34">
        <f>vlookup(AP6,'中獎結果表'!$A$7:$D$61,2,false)</f>
        <v>60</v>
      </c>
      <c r="AQ8" s="34">
        <f>vlookup(AQ6,'中獎結果表'!$A$7:$D$61,2,false)</f>
        <v>50</v>
      </c>
      <c r="AR8" s="34">
        <f>vlookup(AR6,'中獎結果表'!$A$7:$D$61,2,false)</f>
        <v>50</v>
      </c>
      <c r="AS8" s="34">
        <f>vlookup(AS6,'中獎結果表'!$A$7:$D$61,2,false)</f>
        <v>40</v>
      </c>
      <c r="AT8" s="34">
        <f>vlookup(AT6,'中獎結果表'!$A$7:$D$61,2,false)</f>
        <v>40</v>
      </c>
      <c r="AU8" s="34">
        <f>vlookup(AU6,'中獎結果表'!$A$7:$D$61,2,false)</f>
        <v>30</v>
      </c>
      <c r="AV8" s="34">
        <f>vlookup(AV6,'中獎結果表'!$A$7:$D$61,2,false)</f>
        <v>25</v>
      </c>
      <c r="AW8" s="34">
        <f>vlookup(AW6,'中獎結果表'!$A$7:$D$61,2,false)</f>
        <v>20</v>
      </c>
      <c r="AX8" s="34">
        <f>vlookup(AX6,'中獎結果表'!$A$7:$D$61,2,false)</f>
        <v>20</v>
      </c>
      <c r="AY8" s="34">
        <f>vlookup(AY6,'中獎結果表'!$A$7:$D$61,2,false)</f>
        <v>20</v>
      </c>
      <c r="AZ8" s="34">
        <f>vlookup(AZ6,'中獎結果表'!$A$7:$D$61,2,false)</f>
        <v>15</v>
      </c>
      <c r="BA8" s="34">
        <f>vlookup(BA6,'中獎結果表'!$A$7:$D$61,2,false)</f>
        <v>10</v>
      </c>
      <c r="BB8" s="34">
        <f>vlookup(BB6,'中獎結果表'!$A$7:$D$61,2,false)</f>
        <v>10</v>
      </c>
      <c r="BC8" s="34">
        <f>vlookup(BC6,'中獎結果表'!$A$7:$D$61,2,false)</f>
        <v>8</v>
      </c>
      <c r="BD8" s="34">
        <f>vlookup(BD6,'中獎結果表'!$A$7:$D$61,2,false)</f>
        <v>6</v>
      </c>
      <c r="BE8" s="34">
        <f>vlookup(BE6,'中獎結果表'!$A$7:$D$61,2,false)</f>
        <v>5</v>
      </c>
      <c r="BF8" s="34">
        <f>vlookup(BF6,'中獎結果表'!$A$7:$D$61,2,false)</f>
        <v>4</v>
      </c>
      <c r="BG8" s="34">
        <f>vlookup(BG6,'中獎結果表'!$A$7:$D$61,2,false)</f>
        <v>4</v>
      </c>
      <c r="BH8" s="34">
        <f>vlookup(BH6,'中獎結果表'!$A$7:$D$61,2,false)</f>
        <v>3</v>
      </c>
      <c r="BI8" s="34">
        <f>vlookup(BI6,'中獎結果表'!$A$7:$D$61,2,false)</f>
        <v>2</v>
      </c>
      <c r="BJ8" s="34">
        <f>vlookup(BJ6,'中獎結果表'!$A$7:$D$61,2,false)</f>
        <v>2</v>
      </c>
      <c r="BK8" s="34">
        <f>vlookup(BK6,'中獎結果表'!$A$7:$D$61,2,false)</f>
        <v>1</v>
      </c>
    </row>
    <row r="9">
      <c r="A9" s="60">
        <v>1.0</v>
      </c>
      <c r="B9" s="61">
        <v>1000000.0</v>
      </c>
      <c r="C9" s="61">
        <v>974574.0</v>
      </c>
      <c r="D9" s="62">
        <v>0.974574</v>
      </c>
      <c r="E9" s="63">
        <v>0.265097693301808</v>
      </c>
      <c r="F9" s="64"/>
      <c r="G9" s="61">
        <v>316741.0</v>
      </c>
      <c r="H9" s="60">
        <v>0.316741</v>
      </c>
      <c r="I9" s="61">
        <v>462163.0</v>
      </c>
      <c r="J9" s="61">
        <v>136881.0</v>
      </c>
      <c r="K9" s="61">
        <v>56902.0</v>
      </c>
      <c r="L9" s="61">
        <v>27313.0</v>
      </c>
      <c r="M9" s="61">
        <v>2.0</v>
      </c>
      <c r="N9" s="61">
        <v>2.0</v>
      </c>
      <c r="O9" s="61">
        <v>3.0</v>
      </c>
      <c r="P9" s="61">
        <v>1.0</v>
      </c>
      <c r="Q9" s="61">
        <v>0.0</v>
      </c>
      <c r="R9" s="61">
        <v>0.0</v>
      </c>
      <c r="S9" s="61">
        <v>2.0</v>
      </c>
      <c r="T9" s="61">
        <v>3.0</v>
      </c>
      <c r="U9" s="61">
        <v>0.0</v>
      </c>
      <c r="V9" s="61">
        <v>0.0</v>
      </c>
      <c r="W9" s="61">
        <v>2.0</v>
      </c>
      <c r="X9" s="61">
        <v>3.0</v>
      </c>
      <c r="Y9" s="61">
        <v>4.0</v>
      </c>
      <c r="Z9" s="61">
        <v>4.0</v>
      </c>
      <c r="AA9" s="61">
        <v>6.0</v>
      </c>
      <c r="AB9" s="61">
        <v>12.0</v>
      </c>
      <c r="AC9" s="61">
        <v>17.0</v>
      </c>
      <c r="AD9" s="61">
        <v>11.0</v>
      </c>
      <c r="AE9" s="61">
        <v>18.0</v>
      </c>
      <c r="AF9" s="61">
        <v>29.0</v>
      </c>
      <c r="AG9" s="61">
        <v>10.0</v>
      </c>
      <c r="AH9" s="61">
        <v>16.0</v>
      </c>
      <c r="AI9" s="61">
        <v>29.0</v>
      </c>
      <c r="AJ9" s="61">
        <v>50.0</v>
      </c>
      <c r="AK9" s="61">
        <v>18.0</v>
      </c>
      <c r="AL9" s="61">
        <v>43.0</v>
      </c>
      <c r="AM9" s="61">
        <v>74.0</v>
      </c>
      <c r="AN9" s="61">
        <v>120.0</v>
      </c>
      <c r="AO9" s="61">
        <v>130.0</v>
      </c>
      <c r="AP9" s="61">
        <v>190.0</v>
      </c>
      <c r="AQ9" s="61">
        <v>261.0</v>
      </c>
      <c r="AR9" s="61">
        <v>269.0</v>
      </c>
      <c r="AS9" s="61">
        <v>287.0</v>
      </c>
      <c r="AT9" s="61">
        <v>504.0</v>
      </c>
      <c r="AU9" s="61">
        <v>658.0</v>
      </c>
      <c r="AV9" s="61">
        <v>1001.0</v>
      </c>
      <c r="AW9" s="61">
        <v>289.0</v>
      </c>
      <c r="AX9" s="61">
        <v>792.0</v>
      </c>
      <c r="AY9" s="61">
        <v>980.0</v>
      </c>
      <c r="AZ9" s="61">
        <v>2137.0</v>
      </c>
      <c r="BA9" s="61">
        <v>1476.0</v>
      </c>
      <c r="BB9" s="61">
        <v>1310.0</v>
      </c>
      <c r="BC9" s="61">
        <v>2870.0</v>
      </c>
      <c r="BD9" s="61">
        <v>2984.0</v>
      </c>
      <c r="BE9" s="61">
        <v>8431.0</v>
      </c>
      <c r="BF9" s="61">
        <v>4614.0</v>
      </c>
      <c r="BG9" s="61">
        <v>7121.0</v>
      </c>
      <c r="BH9" s="61">
        <v>14028.0</v>
      </c>
      <c r="BI9" s="61">
        <v>50767.0</v>
      </c>
      <c r="BJ9" s="61">
        <v>74744.0</v>
      </c>
      <c r="BK9" s="61">
        <v>140419.0</v>
      </c>
    </row>
    <row r="10">
      <c r="A10" s="65">
        <v>2.0</v>
      </c>
      <c r="B10" s="66">
        <v>1000000.0</v>
      </c>
      <c r="C10" s="66">
        <v>928629.0</v>
      </c>
      <c r="D10" s="67">
        <v>0.928629</v>
      </c>
      <c r="E10" s="68">
        <v>0.140033023013657</v>
      </c>
      <c r="F10" s="68">
        <v>0.0324880210616159</v>
      </c>
      <c r="G10" s="66">
        <v>316200.0</v>
      </c>
      <c r="H10" s="65">
        <v>0.3162</v>
      </c>
      <c r="I10" s="66">
        <v>462663.0</v>
      </c>
      <c r="J10" s="66">
        <v>136472.0</v>
      </c>
      <c r="K10" s="66">
        <v>57313.0</v>
      </c>
      <c r="L10" s="66">
        <v>27352.0</v>
      </c>
      <c r="M10" s="66">
        <v>0.0</v>
      </c>
      <c r="N10" s="66">
        <v>0.0</v>
      </c>
      <c r="O10" s="66">
        <v>0.0</v>
      </c>
      <c r="P10" s="66">
        <v>0.0</v>
      </c>
      <c r="Q10" s="66">
        <v>2.0</v>
      </c>
      <c r="R10" s="66">
        <v>2.0</v>
      </c>
      <c r="S10" s="66">
        <v>4.0</v>
      </c>
      <c r="T10" s="66">
        <v>0.0</v>
      </c>
      <c r="U10" s="66">
        <v>0.0</v>
      </c>
      <c r="V10" s="66">
        <v>0.0</v>
      </c>
      <c r="W10" s="66">
        <v>2.0</v>
      </c>
      <c r="X10" s="66">
        <v>3.0</v>
      </c>
      <c r="Y10" s="66">
        <v>2.0</v>
      </c>
      <c r="Z10" s="66">
        <v>7.0</v>
      </c>
      <c r="AA10" s="66">
        <v>11.0</v>
      </c>
      <c r="AB10" s="66">
        <v>16.0</v>
      </c>
      <c r="AC10" s="66">
        <v>14.0</v>
      </c>
      <c r="AD10" s="66">
        <v>19.0</v>
      </c>
      <c r="AE10" s="66">
        <v>15.0</v>
      </c>
      <c r="AF10" s="66">
        <v>36.0</v>
      </c>
      <c r="AG10" s="66">
        <v>9.0</v>
      </c>
      <c r="AH10" s="66">
        <v>10.0</v>
      </c>
      <c r="AI10" s="66">
        <v>10.0</v>
      </c>
      <c r="AJ10" s="66">
        <v>49.0</v>
      </c>
      <c r="AK10" s="66">
        <v>13.0</v>
      </c>
      <c r="AL10" s="66">
        <v>32.0</v>
      </c>
      <c r="AM10" s="66">
        <v>81.0</v>
      </c>
      <c r="AN10" s="66">
        <v>154.0</v>
      </c>
      <c r="AO10" s="66">
        <v>167.0</v>
      </c>
      <c r="AP10" s="66">
        <v>197.0</v>
      </c>
      <c r="AQ10" s="66">
        <v>222.0</v>
      </c>
      <c r="AR10" s="66">
        <v>245.0</v>
      </c>
      <c r="AS10" s="66">
        <v>276.0</v>
      </c>
      <c r="AT10" s="66">
        <v>504.0</v>
      </c>
      <c r="AU10" s="66">
        <v>702.0</v>
      </c>
      <c r="AV10" s="66">
        <v>993.0</v>
      </c>
      <c r="AW10" s="66">
        <v>316.0</v>
      </c>
      <c r="AX10" s="66">
        <v>795.0</v>
      </c>
      <c r="AY10" s="66">
        <v>983.0</v>
      </c>
      <c r="AZ10" s="66">
        <v>2217.0</v>
      </c>
      <c r="BA10" s="66">
        <v>1511.0</v>
      </c>
      <c r="BB10" s="66">
        <v>1237.0</v>
      </c>
      <c r="BC10" s="66">
        <v>2890.0</v>
      </c>
      <c r="BD10" s="66">
        <v>2936.0</v>
      </c>
      <c r="BE10" s="66">
        <v>8410.0</v>
      </c>
      <c r="BF10" s="66">
        <v>4480.0</v>
      </c>
      <c r="BG10" s="66">
        <v>7233.0</v>
      </c>
      <c r="BH10" s="66">
        <v>13932.0</v>
      </c>
      <c r="BI10" s="66">
        <v>50706.0</v>
      </c>
      <c r="BJ10" s="66">
        <v>74261.0</v>
      </c>
      <c r="BK10" s="66">
        <v>140496.0</v>
      </c>
    </row>
    <row r="11">
      <c r="A11" s="65">
        <v>3.0</v>
      </c>
      <c r="B11" s="66">
        <v>1000000.0</v>
      </c>
      <c r="C11" s="66">
        <v>980121.0</v>
      </c>
      <c r="D11" s="67">
        <v>0.980121</v>
      </c>
      <c r="E11" s="68">
        <v>0.245976126908875</v>
      </c>
      <c r="F11" s="68">
        <v>0.0282640475339255</v>
      </c>
      <c r="G11" s="66">
        <v>317021.0</v>
      </c>
      <c r="H11" s="65">
        <v>0.317021</v>
      </c>
      <c r="I11" s="66">
        <v>462763.0</v>
      </c>
      <c r="J11" s="66">
        <v>136986.0</v>
      </c>
      <c r="K11" s="66">
        <v>56104.0</v>
      </c>
      <c r="L11" s="66">
        <v>27126.0</v>
      </c>
      <c r="M11" s="66">
        <v>1.0</v>
      </c>
      <c r="N11" s="66">
        <v>2.0</v>
      </c>
      <c r="O11" s="66">
        <v>0.0</v>
      </c>
      <c r="P11" s="66">
        <v>1.0</v>
      </c>
      <c r="Q11" s="66">
        <v>4.0</v>
      </c>
      <c r="R11" s="66">
        <v>1.0</v>
      </c>
      <c r="S11" s="66">
        <v>2.0</v>
      </c>
      <c r="T11" s="66">
        <v>4.0</v>
      </c>
      <c r="U11" s="66">
        <v>1.0</v>
      </c>
      <c r="V11" s="66">
        <v>1.0</v>
      </c>
      <c r="W11" s="66">
        <v>1.0</v>
      </c>
      <c r="X11" s="66">
        <v>2.0</v>
      </c>
      <c r="Y11" s="66">
        <v>6.0</v>
      </c>
      <c r="Z11" s="66">
        <v>6.0</v>
      </c>
      <c r="AA11" s="66">
        <v>8.0</v>
      </c>
      <c r="AB11" s="66">
        <v>8.0</v>
      </c>
      <c r="AC11" s="66">
        <v>22.0</v>
      </c>
      <c r="AD11" s="66">
        <v>11.0</v>
      </c>
      <c r="AE11" s="66">
        <v>27.0</v>
      </c>
      <c r="AF11" s="66">
        <v>43.0</v>
      </c>
      <c r="AG11" s="66">
        <v>11.0</v>
      </c>
      <c r="AH11" s="66">
        <v>10.0</v>
      </c>
      <c r="AI11" s="66">
        <v>22.0</v>
      </c>
      <c r="AJ11" s="66">
        <v>47.0</v>
      </c>
      <c r="AK11" s="66">
        <v>14.0</v>
      </c>
      <c r="AL11" s="66">
        <v>21.0</v>
      </c>
      <c r="AM11" s="66">
        <v>60.0</v>
      </c>
      <c r="AN11" s="66">
        <v>148.0</v>
      </c>
      <c r="AO11" s="66">
        <v>176.0</v>
      </c>
      <c r="AP11" s="66">
        <v>216.0</v>
      </c>
      <c r="AQ11" s="66">
        <v>265.0</v>
      </c>
      <c r="AR11" s="66">
        <v>233.0</v>
      </c>
      <c r="AS11" s="66">
        <v>316.0</v>
      </c>
      <c r="AT11" s="66">
        <v>471.0</v>
      </c>
      <c r="AU11" s="66">
        <v>643.0</v>
      </c>
      <c r="AV11" s="66">
        <v>927.0</v>
      </c>
      <c r="AW11" s="66">
        <v>314.0</v>
      </c>
      <c r="AX11" s="66">
        <v>801.0</v>
      </c>
      <c r="AY11" s="66">
        <v>1007.0</v>
      </c>
      <c r="AZ11" s="66">
        <v>2172.0</v>
      </c>
      <c r="BA11" s="66">
        <v>1457.0</v>
      </c>
      <c r="BB11" s="66">
        <v>1324.0</v>
      </c>
      <c r="BC11" s="66">
        <v>2842.0</v>
      </c>
      <c r="BD11" s="66">
        <v>3149.0</v>
      </c>
      <c r="BE11" s="66">
        <v>8338.0</v>
      </c>
      <c r="BF11" s="66">
        <v>4491.0</v>
      </c>
      <c r="BG11" s="66">
        <v>7158.0</v>
      </c>
      <c r="BH11" s="66">
        <v>14067.0</v>
      </c>
      <c r="BI11" s="66">
        <v>50821.0</v>
      </c>
      <c r="BJ11" s="66">
        <v>74888.0</v>
      </c>
      <c r="BK11" s="66">
        <v>140461.0</v>
      </c>
    </row>
    <row r="12">
      <c r="A12" s="65">
        <v>4.0</v>
      </c>
      <c r="B12" s="66">
        <v>1000000.0</v>
      </c>
      <c r="C12" s="66">
        <v>997583.0</v>
      </c>
      <c r="D12" s="67">
        <v>0.997583</v>
      </c>
      <c r="E12" s="68">
        <v>0.291001793897418</v>
      </c>
      <c r="F12" s="68">
        <v>0.0294138968559081</v>
      </c>
      <c r="G12" s="66">
        <v>316792.0</v>
      </c>
      <c r="H12" s="65">
        <v>0.316792</v>
      </c>
      <c r="I12" s="66">
        <v>462467.0</v>
      </c>
      <c r="J12" s="66">
        <v>136382.0</v>
      </c>
      <c r="K12" s="66">
        <v>57054.0</v>
      </c>
      <c r="L12" s="66">
        <v>27305.0</v>
      </c>
      <c r="M12" s="66">
        <v>1.0</v>
      </c>
      <c r="N12" s="66">
        <v>1.0</v>
      </c>
      <c r="O12" s="66">
        <v>5.0</v>
      </c>
      <c r="P12" s="66">
        <v>0.0</v>
      </c>
      <c r="Q12" s="66">
        <v>3.0</v>
      </c>
      <c r="R12" s="66">
        <v>0.0</v>
      </c>
      <c r="S12" s="66">
        <v>3.0</v>
      </c>
      <c r="T12" s="66">
        <v>5.0</v>
      </c>
      <c r="U12" s="66">
        <v>1.0</v>
      </c>
      <c r="V12" s="66">
        <v>1.0</v>
      </c>
      <c r="W12" s="66">
        <v>0.0</v>
      </c>
      <c r="X12" s="66">
        <v>3.0</v>
      </c>
      <c r="Y12" s="66">
        <v>3.0</v>
      </c>
      <c r="Z12" s="66">
        <v>3.0</v>
      </c>
      <c r="AA12" s="66">
        <v>10.0</v>
      </c>
      <c r="AB12" s="66">
        <v>11.0</v>
      </c>
      <c r="AC12" s="66">
        <v>24.0</v>
      </c>
      <c r="AD12" s="66">
        <v>12.0</v>
      </c>
      <c r="AE12" s="66">
        <v>19.0</v>
      </c>
      <c r="AF12" s="66">
        <v>38.0</v>
      </c>
      <c r="AG12" s="66">
        <v>10.0</v>
      </c>
      <c r="AH12" s="66">
        <v>11.0</v>
      </c>
      <c r="AI12" s="66">
        <v>13.0</v>
      </c>
      <c r="AJ12" s="66">
        <v>47.0</v>
      </c>
      <c r="AK12" s="66">
        <v>11.0</v>
      </c>
      <c r="AL12" s="66">
        <v>26.0</v>
      </c>
      <c r="AM12" s="66">
        <v>90.0</v>
      </c>
      <c r="AN12" s="66">
        <v>134.0</v>
      </c>
      <c r="AO12" s="66">
        <v>166.0</v>
      </c>
      <c r="AP12" s="66">
        <v>206.0</v>
      </c>
      <c r="AQ12" s="66">
        <v>245.0</v>
      </c>
      <c r="AR12" s="66">
        <v>222.0</v>
      </c>
      <c r="AS12" s="66">
        <v>321.0</v>
      </c>
      <c r="AT12" s="66">
        <v>481.0</v>
      </c>
      <c r="AU12" s="66">
        <v>648.0</v>
      </c>
      <c r="AV12" s="66">
        <v>977.0</v>
      </c>
      <c r="AW12" s="66">
        <v>319.0</v>
      </c>
      <c r="AX12" s="66">
        <v>782.0</v>
      </c>
      <c r="AY12" s="66">
        <v>1044.0</v>
      </c>
      <c r="AZ12" s="66">
        <v>2280.0</v>
      </c>
      <c r="BA12" s="66">
        <v>1507.0</v>
      </c>
      <c r="BB12" s="66">
        <v>1280.0</v>
      </c>
      <c r="BC12" s="66">
        <v>2905.0</v>
      </c>
      <c r="BD12" s="66">
        <v>2978.0</v>
      </c>
      <c r="BE12" s="66">
        <v>8519.0</v>
      </c>
      <c r="BF12" s="66">
        <v>4476.0</v>
      </c>
      <c r="BG12" s="66">
        <v>7309.0</v>
      </c>
      <c r="BH12" s="66">
        <v>14134.0</v>
      </c>
      <c r="BI12" s="66">
        <v>50859.0</v>
      </c>
      <c r="BJ12" s="66">
        <v>74726.0</v>
      </c>
      <c r="BK12" s="66">
        <v>139923.0</v>
      </c>
    </row>
    <row r="13">
      <c r="A13" s="65">
        <v>5.0</v>
      </c>
      <c r="B13" s="66">
        <v>1000000.0</v>
      </c>
      <c r="C13" s="66">
        <v>1023862.0</v>
      </c>
      <c r="D13" s="67">
        <v>1.023862</v>
      </c>
      <c r="E13" s="68">
        <v>0.318071707111221</v>
      </c>
      <c r="F13" s="68">
        <v>0.0349890126282523</v>
      </c>
      <c r="G13" s="66">
        <v>317211.0</v>
      </c>
      <c r="H13" s="65">
        <v>0.317211</v>
      </c>
      <c r="I13" s="66">
        <v>461864.0</v>
      </c>
      <c r="J13" s="66">
        <v>136714.0</v>
      </c>
      <c r="K13" s="66">
        <v>56848.0</v>
      </c>
      <c r="L13" s="66">
        <v>27363.0</v>
      </c>
      <c r="M13" s="66">
        <v>3.0</v>
      </c>
      <c r="N13" s="66">
        <v>1.0</v>
      </c>
      <c r="O13" s="66">
        <v>2.0</v>
      </c>
      <c r="P13" s="66">
        <v>4.0</v>
      </c>
      <c r="Q13" s="66">
        <v>1.0</v>
      </c>
      <c r="R13" s="66">
        <v>3.0</v>
      </c>
      <c r="S13" s="66">
        <v>1.0</v>
      </c>
      <c r="T13" s="66">
        <v>4.0</v>
      </c>
      <c r="U13" s="66">
        <v>3.0</v>
      </c>
      <c r="V13" s="66">
        <v>2.0</v>
      </c>
      <c r="W13" s="66">
        <v>2.0</v>
      </c>
      <c r="X13" s="66">
        <v>5.0</v>
      </c>
      <c r="Y13" s="66">
        <v>3.0</v>
      </c>
      <c r="Z13" s="66">
        <v>6.0</v>
      </c>
      <c r="AA13" s="66">
        <v>9.0</v>
      </c>
      <c r="AB13" s="66">
        <v>12.0</v>
      </c>
      <c r="AC13" s="66">
        <v>18.0</v>
      </c>
      <c r="AD13" s="66">
        <v>15.0</v>
      </c>
      <c r="AE13" s="66">
        <v>14.0</v>
      </c>
      <c r="AF13" s="66">
        <v>34.0</v>
      </c>
      <c r="AG13" s="66">
        <v>11.0</v>
      </c>
      <c r="AH13" s="66">
        <v>10.0</v>
      </c>
      <c r="AI13" s="66">
        <v>11.0</v>
      </c>
      <c r="AJ13" s="66">
        <v>48.0</v>
      </c>
      <c r="AK13" s="66">
        <v>17.0</v>
      </c>
      <c r="AL13" s="66">
        <v>33.0</v>
      </c>
      <c r="AM13" s="66">
        <v>103.0</v>
      </c>
      <c r="AN13" s="66">
        <v>142.0</v>
      </c>
      <c r="AO13" s="66">
        <v>153.0</v>
      </c>
      <c r="AP13" s="66">
        <v>206.0</v>
      </c>
      <c r="AQ13" s="66">
        <v>271.0</v>
      </c>
      <c r="AR13" s="66">
        <v>252.0</v>
      </c>
      <c r="AS13" s="66">
        <v>315.0</v>
      </c>
      <c r="AT13" s="66">
        <v>511.0</v>
      </c>
      <c r="AU13" s="66">
        <v>643.0</v>
      </c>
      <c r="AV13" s="66">
        <v>994.0</v>
      </c>
      <c r="AW13" s="66">
        <v>298.0</v>
      </c>
      <c r="AX13" s="66">
        <v>799.0</v>
      </c>
      <c r="AY13" s="66">
        <v>1065.0</v>
      </c>
      <c r="AZ13" s="66">
        <v>2211.0</v>
      </c>
      <c r="BA13" s="66">
        <v>1470.0</v>
      </c>
      <c r="BB13" s="66">
        <v>1249.0</v>
      </c>
      <c r="BC13" s="66">
        <v>2861.0</v>
      </c>
      <c r="BD13" s="66">
        <v>3022.0</v>
      </c>
      <c r="BE13" s="66">
        <v>8502.0</v>
      </c>
      <c r="BF13" s="66">
        <v>4448.0</v>
      </c>
      <c r="BG13" s="66">
        <v>7274.0</v>
      </c>
      <c r="BH13" s="66">
        <v>13863.0</v>
      </c>
      <c r="BI13" s="66">
        <v>51109.0</v>
      </c>
      <c r="BJ13" s="66">
        <v>74739.0</v>
      </c>
      <c r="BK13" s="66">
        <v>140439.0</v>
      </c>
    </row>
    <row r="14">
      <c r="A14" s="65">
        <v>6.0</v>
      </c>
      <c r="B14" s="66">
        <v>1000000.0</v>
      </c>
      <c r="C14" s="66">
        <v>1008870.0</v>
      </c>
      <c r="D14" s="67">
        <v>1.00887</v>
      </c>
      <c r="E14" s="68">
        <v>0.251192772567005</v>
      </c>
      <c r="F14" s="68">
        <v>0.0333057128357884</v>
      </c>
      <c r="G14" s="66">
        <v>317361.0</v>
      </c>
      <c r="H14" s="65">
        <v>0.317361</v>
      </c>
      <c r="I14" s="66">
        <v>462025.0</v>
      </c>
      <c r="J14" s="66">
        <v>136385.0</v>
      </c>
      <c r="K14" s="66">
        <v>56683.0</v>
      </c>
      <c r="L14" s="66">
        <v>27546.0</v>
      </c>
      <c r="M14" s="66">
        <v>1.0</v>
      </c>
      <c r="N14" s="66">
        <v>2.0</v>
      </c>
      <c r="O14" s="66">
        <v>1.0</v>
      </c>
      <c r="P14" s="66">
        <v>3.0</v>
      </c>
      <c r="Q14" s="66">
        <v>2.0</v>
      </c>
      <c r="R14" s="66">
        <v>1.0</v>
      </c>
      <c r="S14" s="66">
        <v>3.0</v>
      </c>
      <c r="T14" s="66">
        <v>6.0</v>
      </c>
      <c r="U14" s="66">
        <v>0.0</v>
      </c>
      <c r="V14" s="66">
        <v>0.0</v>
      </c>
      <c r="W14" s="66">
        <v>5.0</v>
      </c>
      <c r="X14" s="66">
        <v>6.0</v>
      </c>
      <c r="Y14" s="66">
        <v>3.0</v>
      </c>
      <c r="Z14" s="66">
        <v>5.0</v>
      </c>
      <c r="AA14" s="66">
        <v>9.0</v>
      </c>
      <c r="AB14" s="66">
        <v>12.0</v>
      </c>
      <c r="AC14" s="66">
        <v>14.0</v>
      </c>
      <c r="AD14" s="66">
        <v>12.0</v>
      </c>
      <c r="AE14" s="66">
        <v>18.0</v>
      </c>
      <c r="AF14" s="66">
        <v>36.0</v>
      </c>
      <c r="AG14" s="66">
        <v>12.0</v>
      </c>
      <c r="AH14" s="66">
        <v>16.0</v>
      </c>
      <c r="AI14" s="66">
        <v>26.0</v>
      </c>
      <c r="AJ14" s="66">
        <v>45.0</v>
      </c>
      <c r="AK14" s="66">
        <v>17.0</v>
      </c>
      <c r="AL14" s="66">
        <v>21.0</v>
      </c>
      <c r="AM14" s="66">
        <v>96.0</v>
      </c>
      <c r="AN14" s="66">
        <v>147.0</v>
      </c>
      <c r="AO14" s="66">
        <v>142.0</v>
      </c>
      <c r="AP14" s="66">
        <v>197.0</v>
      </c>
      <c r="AQ14" s="66">
        <v>246.0</v>
      </c>
      <c r="AR14" s="66">
        <v>288.0</v>
      </c>
      <c r="AS14" s="66">
        <v>314.0</v>
      </c>
      <c r="AT14" s="66">
        <v>509.0</v>
      </c>
      <c r="AU14" s="66">
        <v>681.0</v>
      </c>
      <c r="AV14" s="66">
        <v>984.0</v>
      </c>
      <c r="AW14" s="66">
        <v>315.0</v>
      </c>
      <c r="AX14" s="66">
        <v>802.0</v>
      </c>
      <c r="AY14" s="66">
        <v>1021.0</v>
      </c>
      <c r="AZ14" s="66">
        <v>2250.0</v>
      </c>
      <c r="BA14" s="66">
        <v>1506.0</v>
      </c>
      <c r="BB14" s="66">
        <v>1254.0</v>
      </c>
      <c r="BC14" s="66">
        <v>2827.0</v>
      </c>
      <c r="BD14" s="66">
        <v>2995.0</v>
      </c>
      <c r="BE14" s="66">
        <v>8647.0</v>
      </c>
      <c r="BF14" s="66">
        <v>4286.0</v>
      </c>
      <c r="BG14" s="66">
        <v>7220.0</v>
      </c>
      <c r="BH14" s="66">
        <v>14075.0</v>
      </c>
      <c r="BI14" s="66">
        <v>51162.0</v>
      </c>
      <c r="BJ14" s="66">
        <v>74215.0</v>
      </c>
      <c r="BK14" s="66">
        <v>140906.0</v>
      </c>
    </row>
    <row r="15">
      <c r="A15" s="65">
        <v>7.0</v>
      </c>
      <c r="B15" s="66">
        <v>1000000.0</v>
      </c>
      <c r="C15" s="66">
        <v>1001146.0</v>
      </c>
      <c r="D15" s="67">
        <v>1.001146</v>
      </c>
      <c r="E15" s="68">
        <v>0.26592892056322</v>
      </c>
      <c r="F15" s="68">
        <v>0.0309659275594814</v>
      </c>
      <c r="G15" s="66">
        <v>316248.0</v>
      </c>
      <c r="H15" s="65">
        <v>0.316248</v>
      </c>
      <c r="I15" s="66">
        <v>463482.0</v>
      </c>
      <c r="J15" s="66">
        <v>136196.0</v>
      </c>
      <c r="K15" s="66">
        <v>56970.0</v>
      </c>
      <c r="L15" s="66">
        <v>27104.0</v>
      </c>
      <c r="M15" s="66">
        <v>0.0</v>
      </c>
      <c r="N15" s="66">
        <v>1.0</v>
      </c>
      <c r="O15" s="66">
        <v>3.0</v>
      </c>
      <c r="P15" s="66">
        <v>2.0</v>
      </c>
      <c r="Q15" s="66">
        <v>2.0</v>
      </c>
      <c r="R15" s="66">
        <v>3.0</v>
      </c>
      <c r="S15" s="66">
        <v>3.0</v>
      </c>
      <c r="T15" s="66">
        <v>5.0</v>
      </c>
      <c r="U15" s="66">
        <v>3.0</v>
      </c>
      <c r="V15" s="66">
        <v>2.0</v>
      </c>
      <c r="W15" s="66">
        <v>1.0</v>
      </c>
      <c r="X15" s="66">
        <v>6.0</v>
      </c>
      <c r="Y15" s="66">
        <v>4.0</v>
      </c>
      <c r="Z15" s="66">
        <v>4.0</v>
      </c>
      <c r="AA15" s="66">
        <v>11.0</v>
      </c>
      <c r="AB15" s="66">
        <v>13.0</v>
      </c>
      <c r="AC15" s="66">
        <v>23.0</v>
      </c>
      <c r="AD15" s="66">
        <v>16.0</v>
      </c>
      <c r="AE15" s="66">
        <v>18.0</v>
      </c>
      <c r="AF15" s="66">
        <v>34.0</v>
      </c>
      <c r="AG15" s="66">
        <v>8.0</v>
      </c>
      <c r="AH15" s="66">
        <v>11.0</v>
      </c>
      <c r="AI15" s="66">
        <v>13.0</v>
      </c>
      <c r="AJ15" s="66">
        <v>46.0</v>
      </c>
      <c r="AK15" s="66">
        <v>14.0</v>
      </c>
      <c r="AL15" s="66">
        <v>29.0</v>
      </c>
      <c r="AM15" s="66">
        <v>82.0</v>
      </c>
      <c r="AN15" s="66">
        <v>149.0</v>
      </c>
      <c r="AO15" s="66">
        <v>144.0</v>
      </c>
      <c r="AP15" s="66">
        <v>206.0</v>
      </c>
      <c r="AQ15" s="66">
        <v>235.0</v>
      </c>
      <c r="AR15" s="66">
        <v>260.0</v>
      </c>
      <c r="AS15" s="66">
        <v>279.0</v>
      </c>
      <c r="AT15" s="66">
        <v>484.0</v>
      </c>
      <c r="AU15" s="66">
        <v>613.0</v>
      </c>
      <c r="AV15" s="66">
        <v>993.0</v>
      </c>
      <c r="AW15" s="66">
        <v>312.0</v>
      </c>
      <c r="AX15" s="66">
        <v>830.0</v>
      </c>
      <c r="AY15" s="66">
        <v>965.0</v>
      </c>
      <c r="AZ15" s="66">
        <v>2232.0</v>
      </c>
      <c r="BA15" s="66">
        <v>1453.0</v>
      </c>
      <c r="BB15" s="66">
        <v>1298.0</v>
      </c>
      <c r="BC15" s="66">
        <v>2977.0</v>
      </c>
      <c r="BD15" s="66">
        <v>2987.0</v>
      </c>
      <c r="BE15" s="66">
        <v>8308.0</v>
      </c>
      <c r="BF15" s="66">
        <v>4445.0</v>
      </c>
      <c r="BG15" s="66">
        <v>7185.0</v>
      </c>
      <c r="BH15" s="66">
        <v>14059.0</v>
      </c>
      <c r="BI15" s="66">
        <v>50769.0</v>
      </c>
      <c r="BJ15" s="66">
        <v>74530.0</v>
      </c>
      <c r="BK15" s="66">
        <v>140178.0</v>
      </c>
    </row>
    <row r="16">
      <c r="A16" s="65">
        <v>8.0</v>
      </c>
      <c r="B16" s="66">
        <v>1000000.0</v>
      </c>
      <c r="C16" s="66">
        <v>996459.0</v>
      </c>
      <c r="D16" s="67">
        <v>0.996459</v>
      </c>
      <c r="E16" s="68">
        <v>0.286247512483568</v>
      </c>
      <c r="F16" s="68">
        <v>0.0288308816227124</v>
      </c>
      <c r="G16" s="66">
        <v>316812.0</v>
      </c>
      <c r="H16" s="65">
        <v>0.316812</v>
      </c>
      <c r="I16" s="66">
        <v>462320.0</v>
      </c>
      <c r="J16" s="66">
        <v>136933.0</v>
      </c>
      <c r="K16" s="66">
        <v>56593.0</v>
      </c>
      <c r="L16" s="66">
        <v>27342.0</v>
      </c>
      <c r="M16" s="66">
        <v>1.0</v>
      </c>
      <c r="N16" s="66">
        <v>2.0</v>
      </c>
      <c r="O16" s="66">
        <v>3.0</v>
      </c>
      <c r="P16" s="66">
        <v>1.0</v>
      </c>
      <c r="Q16" s="66">
        <v>0.0</v>
      </c>
      <c r="R16" s="66">
        <v>3.0</v>
      </c>
      <c r="S16" s="66">
        <v>3.0</v>
      </c>
      <c r="T16" s="66">
        <v>5.0</v>
      </c>
      <c r="U16" s="66">
        <v>0.0</v>
      </c>
      <c r="V16" s="66">
        <v>0.0</v>
      </c>
      <c r="W16" s="66">
        <v>1.0</v>
      </c>
      <c r="X16" s="66">
        <v>6.0</v>
      </c>
      <c r="Y16" s="66">
        <v>2.0</v>
      </c>
      <c r="Z16" s="66">
        <v>9.0</v>
      </c>
      <c r="AA16" s="66">
        <v>15.0</v>
      </c>
      <c r="AB16" s="66">
        <v>11.0</v>
      </c>
      <c r="AC16" s="66">
        <v>22.0</v>
      </c>
      <c r="AD16" s="66">
        <v>6.0</v>
      </c>
      <c r="AE16" s="66">
        <v>11.0</v>
      </c>
      <c r="AF16" s="66">
        <v>36.0</v>
      </c>
      <c r="AG16" s="66">
        <v>15.0</v>
      </c>
      <c r="AH16" s="66">
        <v>12.0</v>
      </c>
      <c r="AI16" s="66">
        <v>24.0</v>
      </c>
      <c r="AJ16" s="66">
        <v>40.0</v>
      </c>
      <c r="AK16" s="66">
        <v>11.0</v>
      </c>
      <c r="AL16" s="66">
        <v>20.0</v>
      </c>
      <c r="AM16" s="66">
        <v>79.0</v>
      </c>
      <c r="AN16" s="66">
        <v>133.0</v>
      </c>
      <c r="AO16" s="66">
        <v>142.0</v>
      </c>
      <c r="AP16" s="66">
        <v>201.0</v>
      </c>
      <c r="AQ16" s="66">
        <v>237.0</v>
      </c>
      <c r="AR16" s="66">
        <v>256.0</v>
      </c>
      <c r="AS16" s="66">
        <v>288.0</v>
      </c>
      <c r="AT16" s="66">
        <v>457.0</v>
      </c>
      <c r="AU16" s="66">
        <v>687.0</v>
      </c>
      <c r="AV16" s="66">
        <v>993.0</v>
      </c>
      <c r="AW16" s="66">
        <v>345.0</v>
      </c>
      <c r="AX16" s="66">
        <v>788.0</v>
      </c>
      <c r="AY16" s="66">
        <v>1010.0</v>
      </c>
      <c r="AZ16" s="66">
        <v>2247.0</v>
      </c>
      <c r="BA16" s="66">
        <v>1475.0</v>
      </c>
      <c r="BB16" s="66">
        <v>1332.0</v>
      </c>
      <c r="BC16" s="66">
        <v>2952.0</v>
      </c>
      <c r="BD16" s="66">
        <v>2985.0</v>
      </c>
      <c r="BE16" s="66">
        <v>8414.0</v>
      </c>
      <c r="BF16" s="66">
        <v>4491.0</v>
      </c>
      <c r="BG16" s="66">
        <v>7168.0</v>
      </c>
      <c r="BH16" s="66">
        <v>13840.0</v>
      </c>
      <c r="BI16" s="66">
        <v>51058.0</v>
      </c>
      <c r="BJ16" s="66">
        <v>74346.0</v>
      </c>
      <c r="BK16" s="66">
        <v>140629.0</v>
      </c>
    </row>
    <row r="17">
      <c r="A17" s="65">
        <v>9.0</v>
      </c>
      <c r="B17" s="66">
        <v>1000000.0</v>
      </c>
      <c r="C17" s="66">
        <v>1026835.0</v>
      </c>
      <c r="D17" s="67">
        <v>1.026835</v>
      </c>
      <c r="E17" s="68">
        <v>0.345846504568461</v>
      </c>
      <c r="F17" s="68">
        <v>0.0297853475992997</v>
      </c>
      <c r="G17" s="66">
        <v>317175.0</v>
      </c>
      <c r="H17" s="65">
        <v>0.317175</v>
      </c>
      <c r="I17" s="66">
        <v>462900.0</v>
      </c>
      <c r="J17" s="66">
        <v>135971.0</v>
      </c>
      <c r="K17" s="66">
        <v>56644.0</v>
      </c>
      <c r="L17" s="66">
        <v>27310.0</v>
      </c>
      <c r="M17" s="66">
        <v>1.0</v>
      </c>
      <c r="N17" s="66">
        <v>5.0</v>
      </c>
      <c r="O17" s="66">
        <v>4.0</v>
      </c>
      <c r="P17" s="66">
        <v>0.0</v>
      </c>
      <c r="Q17" s="66">
        <v>2.0</v>
      </c>
      <c r="R17" s="66">
        <v>0.0</v>
      </c>
      <c r="S17" s="66">
        <v>2.0</v>
      </c>
      <c r="T17" s="66">
        <v>3.0</v>
      </c>
      <c r="U17" s="66">
        <v>0.0</v>
      </c>
      <c r="V17" s="66">
        <v>0.0</v>
      </c>
      <c r="W17" s="66">
        <v>0.0</v>
      </c>
      <c r="X17" s="66">
        <v>8.0</v>
      </c>
      <c r="Y17" s="66">
        <v>3.0</v>
      </c>
      <c r="Z17" s="66">
        <v>5.0</v>
      </c>
      <c r="AA17" s="66">
        <v>7.0</v>
      </c>
      <c r="AB17" s="66">
        <v>14.0</v>
      </c>
      <c r="AC17" s="66">
        <v>19.0</v>
      </c>
      <c r="AD17" s="66">
        <v>21.0</v>
      </c>
      <c r="AE17" s="66">
        <v>15.0</v>
      </c>
      <c r="AF17" s="66">
        <v>48.0</v>
      </c>
      <c r="AG17" s="66">
        <v>13.0</v>
      </c>
      <c r="AH17" s="66">
        <v>21.0</v>
      </c>
      <c r="AI17" s="66">
        <v>25.0</v>
      </c>
      <c r="AJ17" s="66">
        <v>48.0</v>
      </c>
      <c r="AK17" s="66">
        <v>14.0</v>
      </c>
      <c r="AL17" s="66">
        <v>27.0</v>
      </c>
      <c r="AM17" s="66">
        <v>86.0</v>
      </c>
      <c r="AN17" s="66">
        <v>158.0</v>
      </c>
      <c r="AO17" s="66">
        <v>141.0</v>
      </c>
      <c r="AP17" s="66">
        <v>191.0</v>
      </c>
      <c r="AQ17" s="66">
        <v>246.0</v>
      </c>
      <c r="AR17" s="66">
        <v>253.0</v>
      </c>
      <c r="AS17" s="66">
        <v>322.0</v>
      </c>
      <c r="AT17" s="66">
        <v>504.0</v>
      </c>
      <c r="AU17" s="66">
        <v>660.0</v>
      </c>
      <c r="AV17" s="66">
        <v>936.0</v>
      </c>
      <c r="AW17" s="66">
        <v>320.0</v>
      </c>
      <c r="AX17" s="66">
        <v>802.0</v>
      </c>
      <c r="AY17" s="66">
        <v>1020.0</v>
      </c>
      <c r="AZ17" s="66">
        <v>2129.0</v>
      </c>
      <c r="BA17" s="66">
        <v>1507.0</v>
      </c>
      <c r="BB17" s="66">
        <v>1313.0</v>
      </c>
      <c r="BC17" s="66">
        <v>2940.0</v>
      </c>
      <c r="BD17" s="66">
        <v>2974.0</v>
      </c>
      <c r="BE17" s="66">
        <v>8529.0</v>
      </c>
      <c r="BF17" s="66">
        <v>4509.0</v>
      </c>
      <c r="BG17" s="66">
        <v>7327.0</v>
      </c>
      <c r="BH17" s="66">
        <v>14093.0</v>
      </c>
      <c r="BI17" s="66">
        <v>50833.0</v>
      </c>
      <c r="BJ17" s="66">
        <v>74620.0</v>
      </c>
      <c r="BK17" s="66">
        <v>140457.0</v>
      </c>
    </row>
    <row r="18">
      <c r="A18" s="65">
        <v>10.0</v>
      </c>
      <c r="B18" s="66">
        <v>1000000.0</v>
      </c>
      <c r="C18" s="66">
        <v>975831.0</v>
      </c>
      <c r="D18" s="67">
        <v>0.975831</v>
      </c>
      <c r="E18" s="68">
        <v>0.231722670664741</v>
      </c>
      <c r="F18" s="68">
        <v>0.0286091488164188</v>
      </c>
      <c r="G18" s="66">
        <v>316468.0</v>
      </c>
      <c r="H18" s="65">
        <v>0.316468</v>
      </c>
      <c r="I18" s="66">
        <v>462679.0</v>
      </c>
      <c r="J18" s="66">
        <v>136446.0</v>
      </c>
      <c r="K18" s="66">
        <v>56935.0</v>
      </c>
      <c r="L18" s="66">
        <v>27472.0</v>
      </c>
      <c r="M18" s="66">
        <v>0.0</v>
      </c>
      <c r="N18" s="66">
        <v>4.0</v>
      </c>
      <c r="O18" s="66">
        <v>0.0</v>
      </c>
      <c r="P18" s="66">
        <v>2.0</v>
      </c>
      <c r="Q18" s="66">
        <v>1.0</v>
      </c>
      <c r="R18" s="66">
        <v>1.0</v>
      </c>
      <c r="S18" s="66">
        <v>1.0</v>
      </c>
      <c r="T18" s="66">
        <v>3.0</v>
      </c>
      <c r="U18" s="66">
        <v>1.0</v>
      </c>
      <c r="V18" s="66">
        <v>0.0</v>
      </c>
      <c r="W18" s="66">
        <v>1.0</v>
      </c>
      <c r="X18" s="66">
        <v>3.0</v>
      </c>
      <c r="Y18" s="66">
        <v>11.0</v>
      </c>
      <c r="Z18" s="66">
        <v>3.0</v>
      </c>
      <c r="AA18" s="66">
        <v>11.0</v>
      </c>
      <c r="AB18" s="66">
        <v>13.0</v>
      </c>
      <c r="AC18" s="66">
        <v>26.0</v>
      </c>
      <c r="AD18" s="66">
        <v>9.0</v>
      </c>
      <c r="AE18" s="66">
        <v>21.0</v>
      </c>
      <c r="AF18" s="66">
        <v>33.0</v>
      </c>
      <c r="AG18" s="66">
        <v>7.0</v>
      </c>
      <c r="AH18" s="66">
        <v>17.0</v>
      </c>
      <c r="AI18" s="66">
        <v>16.0</v>
      </c>
      <c r="AJ18" s="66">
        <v>42.0</v>
      </c>
      <c r="AK18" s="66">
        <v>16.0</v>
      </c>
      <c r="AL18" s="66">
        <v>32.0</v>
      </c>
      <c r="AM18" s="66">
        <v>69.0</v>
      </c>
      <c r="AN18" s="66">
        <v>139.0</v>
      </c>
      <c r="AO18" s="66">
        <v>130.0</v>
      </c>
      <c r="AP18" s="66">
        <v>210.0</v>
      </c>
      <c r="AQ18" s="66">
        <v>265.0</v>
      </c>
      <c r="AR18" s="66">
        <v>253.0</v>
      </c>
      <c r="AS18" s="66">
        <v>270.0</v>
      </c>
      <c r="AT18" s="66">
        <v>526.0</v>
      </c>
      <c r="AU18" s="66">
        <v>644.0</v>
      </c>
      <c r="AV18" s="66">
        <v>1079.0</v>
      </c>
      <c r="AW18" s="66">
        <v>277.0</v>
      </c>
      <c r="AX18" s="66">
        <v>755.0</v>
      </c>
      <c r="AY18" s="66">
        <v>993.0</v>
      </c>
      <c r="AZ18" s="66">
        <v>2169.0</v>
      </c>
      <c r="BA18" s="66">
        <v>1536.0</v>
      </c>
      <c r="BB18" s="66">
        <v>1278.0</v>
      </c>
      <c r="BC18" s="66">
        <v>2910.0</v>
      </c>
      <c r="BD18" s="66">
        <v>2954.0</v>
      </c>
      <c r="BE18" s="66">
        <v>8617.0</v>
      </c>
      <c r="BF18" s="66">
        <v>4407.0</v>
      </c>
      <c r="BG18" s="66">
        <v>7123.0</v>
      </c>
      <c r="BH18" s="66">
        <v>14137.0</v>
      </c>
      <c r="BI18" s="66">
        <v>50993.0</v>
      </c>
      <c r="BJ18" s="66">
        <v>74085.0</v>
      </c>
      <c r="BK18" s="66">
        <v>140375.0</v>
      </c>
    </row>
    <row r="19">
      <c r="A19" s="65">
        <v>11.0</v>
      </c>
      <c r="B19" s="66">
        <v>1000000.0</v>
      </c>
      <c r="C19" s="66">
        <v>964753.0</v>
      </c>
      <c r="D19" s="67">
        <v>0.964753</v>
      </c>
      <c r="E19" s="68">
        <v>0.219037517866993</v>
      </c>
      <c r="F19" s="68">
        <v>0.0283044626491044</v>
      </c>
      <c r="G19" s="66">
        <v>316767.0</v>
      </c>
      <c r="H19" s="65">
        <v>0.316767</v>
      </c>
      <c r="I19" s="66">
        <v>462628.0</v>
      </c>
      <c r="J19" s="66">
        <v>136524.0</v>
      </c>
      <c r="K19" s="66">
        <v>56898.0</v>
      </c>
      <c r="L19" s="66">
        <v>27183.0</v>
      </c>
      <c r="M19" s="66">
        <v>1.0</v>
      </c>
      <c r="N19" s="66">
        <v>2.0</v>
      </c>
      <c r="O19" s="66">
        <v>1.0</v>
      </c>
      <c r="P19" s="66">
        <v>1.0</v>
      </c>
      <c r="Q19" s="66">
        <v>0.0</v>
      </c>
      <c r="R19" s="66">
        <v>2.0</v>
      </c>
      <c r="S19" s="66">
        <v>1.0</v>
      </c>
      <c r="T19" s="66">
        <v>6.0</v>
      </c>
      <c r="U19" s="66">
        <v>0.0</v>
      </c>
      <c r="V19" s="66">
        <v>2.0</v>
      </c>
      <c r="W19" s="66">
        <v>1.0</v>
      </c>
      <c r="X19" s="66">
        <v>3.0</v>
      </c>
      <c r="Y19" s="66">
        <v>5.0</v>
      </c>
      <c r="Z19" s="66">
        <v>5.0</v>
      </c>
      <c r="AA19" s="66">
        <v>6.0</v>
      </c>
      <c r="AB19" s="66">
        <v>10.0</v>
      </c>
      <c r="AC19" s="66">
        <v>17.0</v>
      </c>
      <c r="AD19" s="66">
        <v>11.0</v>
      </c>
      <c r="AE19" s="66">
        <v>10.0</v>
      </c>
      <c r="AF19" s="66">
        <v>55.0</v>
      </c>
      <c r="AG19" s="66">
        <v>12.0</v>
      </c>
      <c r="AH19" s="66">
        <v>7.0</v>
      </c>
      <c r="AI19" s="66">
        <v>17.0</v>
      </c>
      <c r="AJ19" s="66">
        <v>42.0</v>
      </c>
      <c r="AK19" s="66">
        <v>15.0</v>
      </c>
      <c r="AL19" s="66">
        <v>24.0</v>
      </c>
      <c r="AM19" s="66">
        <v>81.0</v>
      </c>
      <c r="AN19" s="66">
        <v>146.0</v>
      </c>
      <c r="AO19" s="66">
        <v>123.0</v>
      </c>
      <c r="AP19" s="66">
        <v>194.0</v>
      </c>
      <c r="AQ19" s="66">
        <v>232.0</v>
      </c>
      <c r="AR19" s="66">
        <v>223.0</v>
      </c>
      <c r="AS19" s="66">
        <v>294.0</v>
      </c>
      <c r="AT19" s="66">
        <v>529.0</v>
      </c>
      <c r="AU19" s="66">
        <v>669.0</v>
      </c>
      <c r="AV19" s="66">
        <v>994.0</v>
      </c>
      <c r="AW19" s="66">
        <v>330.0</v>
      </c>
      <c r="AX19" s="66">
        <v>792.0</v>
      </c>
      <c r="AY19" s="66">
        <v>1036.0</v>
      </c>
      <c r="AZ19" s="66">
        <v>2187.0</v>
      </c>
      <c r="BA19" s="66">
        <v>1526.0</v>
      </c>
      <c r="BB19" s="66">
        <v>1301.0</v>
      </c>
      <c r="BC19" s="66">
        <v>2917.0</v>
      </c>
      <c r="BD19" s="66">
        <v>2954.0</v>
      </c>
      <c r="BE19" s="66">
        <v>8480.0</v>
      </c>
      <c r="BF19" s="66">
        <v>4390.0</v>
      </c>
      <c r="BG19" s="66">
        <v>7270.0</v>
      </c>
      <c r="BH19" s="66">
        <v>13976.0</v>
      </c>
      <c r="BI19" s="66">
        <v>50686.0</v>
      </c>
      <c r="BJ19" s="66">
        <v>74602.0</v>
      </c>
      <c r="BK19" s="66">
        <v>140579.0</v>
      </c>
    </row>
    <row r="20">
      <c r="A20" s="65">
        <v>12.0</v>
      </c>
      <c r="B20" s="66">
        <v>1000000.0</v>
      </c>
      <c r="C20" s="66">
        <v>982585.0</v>
      </c>
      <c r="D20" s="67">
        <v>0.982585</v>
      </c>
      <c r="E20" s="68">
        <v>0.271413127785565</v>
      </c>
      <c r="F20" s="68">
        <v>0.0270501041548434</v>
      </c>
      <c r="G20" s="66">
        <v>317796.0</v>
      </c>
      <c r="H20" s="65">
        <v>0.317796</v>
      </c>
      <c r="I20" s="66">
        <v>461988.0</v>
      </c>
      <c r="J20" s="66">
        <v>136244.0</v>
      </c>
      <c r="K20" s="66">
        <v>56759.0</v>
      </c>
      <c r="L20" s="66">
        <v>27213.0</v>
      </c>
      <c r="M20" s="66">
        <v>0.0</v>
      </c>
      <c r="N20" s="66">
        <v>2.0</v>
      </c>
      <c r="O20" s="66">
        <v>3.0</v>
      </c>
      <c r="P20" s="66">
        <v>1.0</v>
      </c>
      <c r="Q20" s="66">
        <v>1.0</v>
      </c>
      <c r="R20" s="66">
        <v>2.0</v>
      </c>
      <c r="S20" s="66">
        <v>0.0</v>
      </c>
      <c r="T20" s="66">
        <v>4.0</v>
      </c>
      <c r="U20" s="66">
        <v>1.0</v>
      </c>
      <c r="V20" s="66">
        <v>0.0</v>
      </c>
      <c r="W20" s="66">
        <v>4.0</v>
      </c>
      <c r="X20" s="66">
        <v>6.0</v>
      </c>
      <c r="Y20" s="66">
        <v>2.0</v>
      </c>
      <c r="Z20" s="66">
        <v>4.0</v>
      </c>
      <c r="AA20" s="66">
        <v>10.0</v>
      </c>
      <c r="AB20" s="66">
        <v>17.0</v>
      </c>
      <c r="AC20" s="66">
        <v>21.0</v>
      </c>
      <c r="AD20" s="66">
        <v>14.0</v>
      </c>
      <c r="AE20" s="66">
        <v>7.0</v>
      </c>
      <c r="AF20" s="66">
        <v>43.0</v>
      </c>
      <c r="AG20" s="66">
        <v>9.0</v>
      </c>
      <c r="AH20" s="66">
        <v>9.0</v>
      </c>
      <c r="AI20" s="66">
        <v>22.0</v>
      </c>
      <c r="AJ20" s="66">
        <v>40.0</v>
      </c>
      <c r="AK20" s="66">
        <v>21.0</v>
      </c>
      <c r="AL20" s="66">
        <v>29.0</v>
      </c>
      <c r="AM20" s="66">
        <v>70.0</v>
      </c>
      <c r="AN20" s="66">
        <v>142.0</v>
      </c>
      <c r="AO20" s="66">
        <v>142.0</v>
      </c>
      <c r="AP20" s="66">
        <v>200.0</v>
      </c>
      <c r="AQ20" s="66">
        <v>277.0</v>
      </c>
      <c r="AR20" s="66">
        <v>238.0</v>
      </c>
      <c r="AS20" s="66">
        <v>335.0</v>
      </c>
      <c r="AT20" s="66">
        <v>495.0</v>
      </c>
      <c r="AU20" s="66">
        <v>658.0</v>
      </c>
      <c r="AV20" s="66">
        <v>965.0</v>
      </c>
      <c r="AW20" s="66">
        <v>315.0</v>
      </c>
      <c r="AX20" s="66">
        <v>825.0</v>
      </c>
      <c r="AY20" s="66">
        <v>1008.0</v>
      </c>
      <c r="AZ20" s="66">
        <v>2193.0</v>
      </c>
      <c r="BA20" s="66">
        <v>1535.0</v>
      </c>
      <c r="BB20" s="66">
        <v>1331.0</v>
      </c>
      <c r="BC20" s="66">
        <v>2962.0</v>
      </c>
      <c r="BD20" s="66">
        <v>3042.0</v>
      </c>
      <c r="BE20" s="66">
        <v>8459.0</v>
      </c>
      <c r="BF20" s="66">
        <v>4404.0</v>
      </c>
      <c r="BG20" s="66">
        <v>7250.0</v>
      </c>
      <c r="BH20" s="66">
        <v>13790.0</v>
      </c>
      <c r="BI20" s="66">
        <v>51336.0</v>
      </c>
      <c r="BJ20" s="66">
        <v>74792.0</v>
      </c>
      <c r="BK20" s="66">
        <v>140760.0</v>
      </c>
    </row>
    <row r="21">
      <c r="A21" s="65">
        <v>13.0</v>
      </c>
      <c r="B21" s="66">
        <v>1000000.0</v>
      </c>
      <c r="C21" s="66">
        <v>1006804.0</v>
      </c>
      <c r="D21" s="67">
        <v>1.006804</v>
      </c>
      <c r="E21" s="68">
        <v>0.304125062632484</v>
      </c>
      <c r="F21" s="68">
        <v>0.0263947203112231</v>
      </c>
      <c r="G21" s="66">
        <v>316862.0</v>
      </c>
      <c r="H21" s="65">
        <v>0.316862</v>
      </c>
      <c r="I21" s="66">
        <v>461833.0</v>
      </c>
      <c r="J21" s="66">
        <v>136853.0</v>
      </c>
      <c r="K21" s="66">
        <v>57224.0</v>
      </c>
      <c r="L21" s="66">
        <v>27228.0</v>
      </c>
      <c r="M21" s="66">
        <v>3.0</v>
      </c>
      <c r="N21" s="66">
        <v>2.0</v>
      </c>
      <c r="O21" s="66">
        <v>2.0</v>
      </c>
      <c r="P21" s="66">
        <v>2.0</v>
      </c>
      <c r="Q21" s="66">
        <v>0.0</v>
      </c>
      <c r="R21" s="66">
        <v>2.0</v>
      </c>
      <c r="S21" s="66">
        <v>2.0</v>
      </c>
      <c r="T21" s="66">
        <v>3.0</v>
      </c>
      <c r="U21" s="66">
        <v>0.0</v>
      </c>
      <c r="V21" s="66">
        <v>2.0</v>
      </c>
      <c r="W21" s="66">
        <v>2.0</v>
      </c>
      <c r="X21" s="66">
        <v>2.0</v>
      </c>
      <c r="Y21" s="66">
        <v>2.0</v>
      </c>
      <c r="Z21" s="66">
        <v>6.0</v>
      </c>
      <c r="AA21" s="66">
        <v>10.0</v>
      </c>
      <c r="AB21" s="66">
        <v>9.0</v>
      </c>
      <c r="AC21" s="66">
        <v>20.0</v>
      </c>
      <c r="AD21" s="66">
        <v>17.0</v>
      </c>
      <c r="AE21" s="66">
        <v>20.0</v>
      </c>
      <c r="AF21" s="66">
        <v>46.0</v>
      </c>
      <c r="AG21" s="66">
        <v>9.0</v>
      </c>
      <c r="AH21" s="66">
        <v>13.0</v>
      </c>
      <c r="AI21" s="66">
        <v>24.0</v>
      </c>
      <c r="AJ21" s="66">
        <v>49.0</v>
      </c>
      <c r="AK21" s="66">
        <v>16.0</v>
      </c>
      <c r="AL21" s="66">
        <v>31.0</v>
      </c>
      <c r="AM21" s="66">
        <v>75.0</v>
      </c>
      <c r="AN21" s="66">
        <v>141.0</v>
      </c>
      <c r="AO21" s="66">
        <v>145.0</v>
      </c>
      <c r="AP21" s="66">
        <v>208.0</v>
      </c>
      <c r="AQ21" s="66">
        <v>253.0</v>
      </c>
      <c r="AR21" s="66">
        <v>241.0</v>
      </c>
      <c r="AS21" s="66">
        <v>288.0</v>
      </c>
      <c r="AT21" s="66">
        <v>535.0</v>
      </c>
      <c r="AU21" s="66">
        <v>701.0</v>
      </c>
      <c r="AV21" s="66">
        <v>993.0</v>
      </c>
      <c r="AW21" s="66">
        <v>304.0</v>
      </c>
      <c r="AX21" s="66">
        <v>813.0</v>
      </c>
      <c r="AY21" s="66">
        <v>1044.0</v>
      </c>
      <c r="AZ21" s="66">
        <v>2158.0</v>
      </c>
      <c r="BA21" s="66">
        <v>1509.0</v>
      </c>
      <c r="BB21" s="66">
        <v>1263.0</v>
      </c>
      <c r="BC21" s="66">
        <v>2853.0</v>
      </c>
      <c r="BD21" s="66">
        <v>3071.0</v>
      </c>
      <c r="BE21" s="66">
        <v>8379.0</v>
      </c>
      <c r="BF21" s="66">
        <v>4458.0</v>
      </c>
      <c r="BG21" s="66">
        <v>7116.0</v>
      </c>
      <c r="BH21" s="66">
        <v>13771.0</v>
      </c>
      <c r="BI21" s="66">
        <v>50875.0</v>
      </c>
      <c r="BJ21" s="66">
        <v>74756.0</v>
      </c>
      <c r="BK21" s="66">
        <v>140618.0</v>
      </c>
    </row>
    <row r="22">
      <c r="A22" s="65">
        <v>14.0</v>
      </c>
      <c r="B22" s="66">
        <v>1000000.0</v>
      </c>
      <c r="C22" s="66">
        <v>1018558.0</v>
      </c>
      <c r="D22" s="67">
        <v>1.018558</v>
      </c>
      <c r="E22" s="68">
        <v>0.237448467213032</v>
      </c>
      <c r="F22" s="68">
        <v>0.026494481836002</v>
      </c>
      <c r="G22" s="66">
        <v>317667.0</v>
      </c>
      <c r="H22" s="65">
        <v>0.317667</v>
      </c>
      <c r="I22" s="66">
        <v>462255.0</v>
      </c>
      <c r="J22" s="66">
        <v>135967.0</v>
      </c>
      <c r="K22" s="66">
        <v>56773.0</v>
      </c>
      <c r="L22" s="66">
        <v>27338.0</v>
      </c>
      <c r="M22" s="66">
        <v>0.0</v>
      </c>
      <c r="N22" s="66">
        <v>1.0</v>
      </c>
      <c r="O22" s="66">
        <v>1.0</v>
      </c>
      <c r="P22" s="66">
        <v>3.0</v>
      </c>
      <c r="Q22" s="66">
        <v>1.0</v>
      </c>
      <c r="R22" s="66">
        <v>6.0</v>
      </c>
      <c r="S22" s="66">
        <v>2.0</v>
      </c>
      <c r="T22" s="66">
        <v>9.0</v>
      </c>
      <c r="U22" s="66">
        <v>2.0</v>
      </c>
      <c r="V22" s="66">
        <v>2.0</v>
      </c>
      <c r="W22" s="66">
        <v>1.0</v>
      </c>
      <c r="X22" s="66">
        <v>10.0</v>
      </c>
      <c r="Y22" s="66">
        <v>3.0</v>
      </c>
      <c r="Z22" s="66">
        <v>3.0</v>
      </c>
      <c r="AA22" s="66">
        <v>10.0</v>
      </c>
      <c r="AB22" s="66">
        <v>13.0</v>
      </c>
      <c r="AC22" s="66">
        <v>26.0</v>
      </c>
      <c r="AD22" s="66">
        <v>14.0</v>
      </c>
      <c r="AE22" s="66">
        <v>18.0</v>
      </c>
      <c r="AF22" s="66">
        <v>29.0</v>
      </c>
      <c r="AG22" s="66">
        <v>6.0</v>
      </c>
      <c r="AH22" s="66">
        <v>12.0</v>
      </c>
      <c r="AI22" s="66">
        <v>31.0</v>
      </c>
      <c r="AJ22" s="66">
        <v>49.0</v>
      </c>
      <c r="AK22" s="66">
        <v>18.0</v>
      </c>
      <c r="AL22" s="66">
        <v>22.0</v>
      </c>
      <c r="AM22" s="66">
        <v>87.0</v>
      </c>
      <c r="AN22" s="66">
        <v>144.0</v>
      </c>
      <c r="AO22" s="66">
        <v>148.0</v>
      </c>
      <c r="AP22" s="66">
        <v>232.0</v>
      </c>
      <c r="AQ22" s="66">
        <v>223.0</v>
      </c>
      <c r="AR22" s="66">
        <v>274.0</v>
      </c>
      <c r="AS22" s="66">
        <v>283.0</v>
      </c>
      <c r="AT22" s="66">
        <v>490.0</v>
      </c>
      <c r="AU22" s="66">
        <v>676.0</v>
      </c>
      <c r="AV22" s="66">
        <v>1080.0</v>
      </c>
      <c r="AW22" s="66">
        <v>309.0</v>
      </c>
      <c r="AX22" s="66">
        <v>797.0</v>
      </c>
      <c r="AY22" s="66">
        <v>1033.0</v>
      </c>
      <c r="AZ22" s="66">
        <v>2173.0</v>
      </c>
      <c r="BA22" s="66">
        <v>1509.0</v>
      </c>
      <c r="BB22" s="66">
        <v>1237.0</v>
      </c>
      <c r="BC22" s="66">
        <v>2896.0</v>
      </c>
      <c r="BD22" s="66">
        <v>3001.0</v>
      </c>
      <c r="BE22" s="66">
        <v>8629.0</v>
      </c>
      <c r="BF22" s="66">
        <v>4526.0</v>
      </c>
      <c r="BG22" s="66">
        <v>7212.0</v>
      </c>
      <c r="BH22" s="66">
        <v>13725.0</v>
      </c>
      <c r="BI22" s="66">
        <v>51135.0</v>
      </c>
      <c r="BJ22" s="66">
        <v>74711.0</v>
      </c>
      <c r="BK22" s="66">
        <v>140845.0</v>
      </c>
    </row>
    <row r="23">
      <c r="A23" s="65">
        <v>15.0</v>
      </c>
      <c r="B23" s="66">
        <v>1000000.0</v>
      </c>
      <c r="C23" s="66">
        <v>961235.0</v>
      </c>
      <c r="D23" s="67">
        <v>0.961235</v>
      </c>
      <c r="E23" s="68">
        <v>0.218487458611947</v>
      </c>
      <c r="F23" s="68">
        <v>0.0267303225507413</v>
      </c>
      <c r="G23" s="66">
        <v>316794.0</v>
      </c>
      <c r="H23" s="65">
        <v>0.316794</v>
      </c>
      <c r="I23" s="66">
        <v>462382.0</v>
      </c>
      <c r="J23" s="66">
        <v>136441.0</v>
      </c>
      <c r="K23" s="66">
        <v>57141.0</v>
      </c>
      <c r="L23" s="66">
        <v>27242.0</v>
      </c>
      <c r="M23" s="66">
        <v>1.0</v>
      </c>
      <c r="N23" s="66">
        <v>2.0</v>
      </c>
      <c r="O23" s="66">
        <v>1.0</v>
      </c>
      <c r="P23" s="66">
        <v>0.0</v>
      </c>
      <c r="Q23" s="66">
        <v>0.0</v>
      </c>
      <c r="R23" s="66">
        <v>2.0</v>
      </c>
      <c r="S23" s="66">
        <v>0.0</v>
      </c>
      <c r="T23" s="66">
        <v>6.0</v>
      </c>
      <c r="U23" s="66">
        <v>0.0</v>
      </c>
      <c r="V23" s="66">
        <v>1.0</v>
      </c>
      <c r="W23" s="66">
        <v>0.0</v>
      </c>
      <c r="X23" s="66">
        <v>4.0</v>
      </c>
      <c r="Y23" s="66">
        <v>3.0</v>
      </c>
      <c r="Z23" s="66">
        <v>1.0</v>
      </c>
      <c r="AA23" s="66">
        <v>9.0</v>
      </c>
      <c r="AB23" s="66">
        <v>9.0</v>
      </c>
      <c r="AC23" s="66">
        <v>25.0</v>
      </c>
      <c r="AD23" s="66">
        <v>12.0</v>
      </c>
      <c r="AE23" s="66">
        <v>18.0</v>
      </c>
      <c r="AF23" s="66">
        <v>47.0</v>
      </c>
      <c r="AG23" s="66">
        <v>12.0</v>
      </c>
      <c r="AH23" s="66">
        <v>9.0</v>
      </c>
      <c r="AI23" s="66">
        <v>20.0</v>
      </c>
      <c r="AJ23" s="66">
        <v>52.0</v>
      </c>
      <c r="AK23" s="66">
        <v>15.0</v>
      </c>
      <c r="AL23" s="66">
        <v>25.0</v>
      </c>
      <c r="AM23" s="66">
        <v>92.0</v>
      </c>
      <c r="AN23" s="66">
        <v>168.0</v>
      </c>
      <c r="AO23" s="66">
        <v>143.0</v>
      </c>
      <c r="AP23" s="66">
        <v>179.0</v>
      </c>
      <c r="AQ23" s="66">
        <v>253.0</v>
      </c>
      <c r="AR23" s="66">
        <v>262.0</v>
      </c>
      <c r="AS23" s="66">
        <v>304.0</v>
      </c>
      <c r="AT23" s="66">
        <v>495.0</v>
      </c>
      <c r="AU23" s="66">
        <v>647.0</v>
      </c>
      <c r="AV23" s="66">
        <v>1037.0</v>
      </c>
      <c r="AW23" s="66">
        <v>311.0</v>
      </c>
      <c r="AX23" s="66">
        <v>774.0</v>
      </c>
      <c r="AY23" s="66">
        <v>967.0</v>
      </c>
      <c r="AZ23" s="66">
        <v>2199.0</v>
      </c>
      <c r="BA23" s="66">
        <v>1483.0</v>
      </c>
      <c r="BB23" s="66">
        <v>1272.0</v>
      </c>
      <c r="BC23" s="66">
        <v>2957.0</v>
      </c>
      <c r="BD23" s="66">
        <v>3041.0</v>
      </c>
      <c r="BE23" s="66">
        <v>8457.0</v>
      </c>
      <c r="BF23" s="66">
        <v>4615.0</v>
      </c>
      <c r="BG23" s="66">
        <v>7344.0</v>
      </c>
      <c r="BH23" s="66">
        <v>13962.0</v>
      </c>
      <c r="BI23" s="66">
        <v>51163.0</v>
      </c>
      <c r="BJ23" s="66">
        <v>74680.0</v>
      </c>
      <c r="BK23" s="66">
        <v>139715.0</v>
      </c>
    </row>
    <row r="24">
      <c r="A24" s="65">
        <v>16.0</v>
      </c>
      <c r="B24" s="66">
        <v>1000000.0</v>
      </c>
      <c r="C24" s="66">
        <v>1029182.0</v>
      </c>
      <c r="D24" s="67">
        <v>1.029182</v>
      </c>
      <c r="E24" s="68">
        <v>0.274583346578378</v>
      </c>
      <c r="F24" s="68">
        <v>0.0276320988663999</v>
      </c>
      <c r="G24" s="66">
        <v>317593.0</v>
      </c>
      <c r="H24" s="65">
        <v>0.317593</v>
      </c>
      <c r="I24" s="66">
        <v>461507.0</v>
      </c>
      <c r="J24" s="66">
        <v>136267.0</v>
      </c>
      <c r="K24" s="66">
        <v>56996.0</v>
      </c>
      <c r="L24" s="66">
        <v>27637.0</v>
      </c>
      <c r="M24" s="66">
        <v>0.0</v>
      </c>
      <c r="N24" s="66">
        <v>3.0</v>
      </c>
      <c r="O24" s="66">
        <v>3.0</v>
      </c>
      <c r="P24" s="66">
        <v>1.0</v>
      </c>
      <c r="Q24" s="66">
        <v>2.0</v>
      </c>
      <c r="R24" s="66">
        <v>3.0</v>
      </c>
      <c r="S24" s="66">
        <v>4.0</v>
      </c>
      <c r="T24" s="66">
        <v>3.0</v>
      </c>
      <c r="U24" s="66">
        <v>3.0</v>
      </c>
      <c r="V24" s="66">
        <v>3.0</v>
      </c>
      <c r="W24" s="66">
        <v>1.0</v>
      </c>
      <c r="X24" s="66">
        <v>7.0</v>
      </c>
      <c r="Y24" s="66">
        <v>4.0</v>
      </c>
      <c r="Z24" s="66">
        <v>10.0</v>
      </c>
      <c r="AA24" s="66">
        <v>12.0</v>
      </c>
      <c r="AB24" s="66">
        <v>18.0</v>
      </c>
      <c r="AC24" s="66">
        <v>17.0</v>
      </c>
      <c r="AD24" s="66">
        <v>25.0</v>
      </c>
      <c r="AE24" s="66">
        <v>9.0</v>
      </c>
      <c r="AF24" s="66">
        <v>34.0</v>
      </c>
      <c r="AG24" s="66">
        <v>7.0</v>
      </c>
      <c r="AH24" s="66">
        <v>12.0</v>
      </c>
      <c r="AI24" s="66">
        <v>17.0</v>
      </c>
      <c r="AJ24" s="66">
        <v>46.0</v>
      </c>
      <c r="AK24" s="66">
        <v>14.0</v>
      </c>
      <c r="AL24" s="66">
        <v>28.0</v>
      </c>
      <c r="AM24" s="66">
        <v>69.0</v>
      </c>
      <c r="AN24" s="66">
        <v>132.0</v>
      </c>
      <c r="AO24" s="66">
        <v>145.0</v>
      </c>
      <c r="AP24" s="66">
        <v>196.0</v>
      </c>
      <c r="AQ24" s="66">
        <v>250.0</v>
      </c>
      <c r="AR24" s="66">
        <v>242.0</v>
      </c>
      <c r="AS24" s="66">
        <v>309.0</v>
      </c>
      <c r="AT24" s="66">
        <v>458.0</v>
      </c>
      <c r="AU24" s="66">
        <v>687.0</v>
      </c>
      <c r="AV24" s="66">
        <v>978.0</v>
      </c>
      <c r="AW24" s="66">
        <v>313.0</v>
      </c>
      <c r="AX24" s="66">
        <v>868.0</v>
      </c>
      <c r="AY24" s="66">
        <v>1017.0</v>
      </c>
      <c r="AZ24" s="66">
        <v>2219.0</v>
      </c>
      <c r="BA24" s="66">
        <v>1456.0</v>
      </c>
      <c r="BB24" s="66">
        <v>1330.0</v>
      </c>
      <c r="BC24" s="66">
        <v>3019.0</v>
      </c>
      <c r="BD24" s="66">
        <v>3030.0</v>
      </c>
      <c r="BE24" s="66">
        <v>8790.0</v>
      </c>
      <c r="BF24" s="66">
        <v>4527.0</v>
      </c>
      <c r="BG24" s="66">
        <v>7263.0</v>
      </c>
      <c r="BH24" s="66">
        <v>14145.0</v>
      </c>
      <c r="BI24" s="66">
        <v>51071.0</v>
      </c>
      <c r="BJ24" s="66">
        <v>74330.0</v>
      </c>
      <c r="BK24" s="66">
        <v>140463.0</v>
      </c>
    </row>
    <row r="25">
      <c r="A25" s="65">
        <v>17.0</v>
      </c>
      <c r="B25" s="66">
        <v>1000000.0</v>
      </c>
      <c r="C25" s="66">
        <v>944756.0</v>
      </c>
      <c r="D25" s="67">
        <v>0.944756</v>
      </c>
      <c r="E25" s="68">
        <v>0.199082529620256</v>
      </c>
      <c r="F25" s="68">
        <v>0.0291351683557457</v>
      </c>
      <c r="G25" s="66">
        <v>317149.0</v>
      </c>
      <c r="H25" s="65">
        <v>0.317149</v>
      </c>
      <c r="I25" s="66">
        <v>461684.0</v>
      </c>
      <c r="J25" s="66">
        <v>136416.0</v>
      </c>
      <c r="K25" s="66">
        <v>57335.0</v>
      </c>
      <c r="L25" s="66">
        <v>27416.0</v>
      </c>
      <c r="M25" s="66">
        <v>0.0</v>
      </c>
      <c r="N25" s="66">
        <v>0.0</v>
      </c>
      <c r="O25" s="66">
        <v>1.0</v>
      </c>
      <c r="P25" s="66">
        <v>0.0</v>
      </c>
      <c r="Q25" s="66">
        <v>0.0</v>
      </c>
      <c r="R25" s="66">
        <v>3.0</v>
      </c>
      <c r="S25" s="66">
        <v>4.0</v>
      </c>
      <c r="T25" s="66">
        <v>4.0</v>
      </c>
      <c r="U25" s="66">
        <v>2.0</v>
      </c>
      <c r="V25" s="66">
        <v>0.0</v>
      </c>
      <c r="W25" s="66">
        <v>2.0</v>
      </c>
      <c r="X25" s="66">
        <v>4.0</v>
      </c>
      <c r="Y25" s="66">
        <v>2.0</v>
      </c>
      <c r="Z25" s="66">
        <v>5.0</v>
      </c>
      <c r="AA25" s="66">
        <v>13.0</v>
      </c>
      <c r="AB25" s="66">
        <v>6.0</v>
      </c>
      <c r="AC25" s="66">
        <v>18.0</v>
      </c>
      <c r="AD25" s="66">
        <v>11.0</v>
      </c>
      <c r="AE25" s="66">
        <v>10.0</v>
      </c>
      <c r="AF25" s="66">
        <v>43.0</v>
      </c>
      <c r="AG25" s="66">
        <v>5.0</v>
      </c>
      <c r="AH25" s="66">
        <v>18.0</v>
      </c>
      <c r="AI25" s="66">
        <v>11.0</v>
      </c>
      <c r="AJ25" s="66">
        <v>55.0</v>
      </c>
      <c r="AK25" s="66">
        <v>14.0</v>
      </c>
      <c r="AL25" s="66">
        <v>34.0</v>
      </c>
      <c r="AM25" s="66">
        <v>87.0</v>
      </c>
      <c r="AN25" s="66">
        <v>156.0</v>
      </c>
      <c r="AO25" s="66">
        <v>138.0</v>
      </c>
      <c r="AP25" s="66">
        <v>179.0</v>
      </c>
      <c r="AQ25" s="66">
        <v>280.0</v>
      </c>
      <c r="AR25" s="66">
        <v>250.0</v>
      </c>
      <c r="AS25" s="66">
        <v>289.0</v>
      </c>
      <c r="AT25" s="66">
        <v>509.0</v>
      </c>
      <c r="AU25" s="66">
        <v>656.0</v>
      </c>
      <c r="AV25" s="66">
        <v>951.0</v>
      </c>
      <c r="AW25" s="66">
        <v>292.0</v>
      </c>
      <c r="AX25" s="66">
        <v>839.0</v>
      </c>
      <c r="AY25" s="66">
        <v>1012.0</v>
      </c>
      <c r="AZ25" s="66">
        <v>2138.0</v>
      </c>
      <c r="BA25" s="66">
        <v>1473.0</v>
      </c>
      <c r="BB25" s="66">
        <v>1272.0</v>
      </c>
      <c r="BC25" s="66">
        <v>2923.0</v>
      </c>
      <c r="BD25" s="66">
        <v>2946.0</v>
      </c>
      <c r="BE25" s="66">
        <v>8618.0</v>
      </c>
      <c r="BF25" s="66">
        <v>4588.0</v>
      </c>
      <c r="BG25" s="66">
        <v>7223.0</v>
      </c>
      <c r="BH25" s="66">
        <v>13960.0</v>
      </c>
      <c r="BI25" s="66">
        <v>51260.0</v>
      </c>
      <c r="BJ25" s="66">
        <v>74442.0</v>
      </c>
      <c r="BK25" s="66">
        <v>140403.0</v>
      </c>
    </row>
    <row r="26">
      <c r="A26" s="65">
        <v>18.0</v>
      </c>
      <c r="B26" s="66">
        <v>1000000.0</v>
      </c>
      <c r="C26" s="66">
        <v>959044.0</v>
      </c>
      <c r="D26" s="67">
        <v>0.959044</v>
      </c>
      <c r="E26" s="68">
        <v>0.223313795310002</v>
      </c>
      <c r="F26" s="68">
        <v>0.0291635579202086</v>
      </c>
      <c r="G26" s="66">
        <v>316867.0</v>
      </c>
      <c r="H26" s="65">
        <v>0.316867</v>
      </c>
      <c r="I26" s="66">
        <v>461803.0</v>
      </c>
      <c r="J26" s="66">
        <v>137245.0</v>
      </c>
      <c r="K26" s="66">
        <v>56835.0</v>
      </c>
      <c r="L26" s="66">
        <v>27250.0</v>
      </c>
      <c r="M26" s="66">
        <v>1.0</v>
      </c>
      <c r="N26" s="66">
        <v>0.0</v>
      </c>
      <c r="O26" s="66">
        <v>2.0</v>
      </c>
      <c r="P26" s="66">
        <v>0.0</v>
      </c>
      <c r="Q26" s="66">
        <v>1.0</v>
      </c>
      <c r="R26" s="66">
        <v>4.0</v>
      </c>
      <c r="S26" s="66">
        <v>1.0</v>
      </c>
      <c r="T26" s="66">
        <v>2.0</v>
      </c>
      <c r="U26" s="66">
        <v>1.0</v>
      </c>
      <c r="V26" s="66">
        <v>1.0</v>
      </c>
      <c r="W26" s="66">
        <v>5.0</v>
      </c>
      <c r="X26" s="66">
        <v>6.0</v>
      </c>
      <c r="Y26" s="66">
        <v>4.0</v>
      </c>
      <c r="Z26" s="66">
        <v>2.0</v>
      </c>
      <c r="AA26" s="66">
        <v>15.0</v>
      </c>
      <c r="AB26" s="66">
        <v>9.0</v>
      </c>
      <c r="AC26" s="66">
        <v>15.0</v>
      </c>
      <c r="AD26" s="66">
        <v>12.0</v>
      </c>
      <c r="AE26" s="66">
        <v>14.0</v>
      </c>
      <c r="AF26" s="66">
        <v>27.0</v>
      </c>
      <c r="AG26" s="66">
        <v>7.0</v>
      </c>
      <c r="AH26" s="66">
        <v>11.0</v>
      </c>
      <c r="AI26" s="66">
        <v>13.0</v>
      </c>
      <c r="AJ26" s="66">
        <v>42.0</v>
      </c>
      <c r="AK26" s="66">
        <v>11.0</v>
      </c>
      <c r="AL26" s="66">
        <v>32.0</v>
      </c>
      <c r="AM26" s="66">
        <v>89.0</v>
      </c>
      <c r="AN26" s="66">
        <v>138.0</v>
      </c>
      <c r="AO26" s="66">
        <v>155.0</v>
      </c>
      <c r="AP26" s="66">
        <v>211.0</v>
      </c>
      <c r="AQ26" s="66">
        <v>279.0</v>
      </c>
      <c r="AR26" s="66">
        <v>236.0</v>
      </c>
      <c r="AS26" s="66">
        <v>306.0</v>
      </c>
      <c r="AT26" s="66">
        <v>490.0</v>
      </c>
      <c r="AU26" s="66">
        <v>642.0</v>
      </c>
      <c r="AV26" s="66">
        <v>1002.0</v>
      </c>
      <c r="AW26" s="66">
        <v>263.0</v>
      </c>
      <c r="AX26" s="66">
        <v>789.0</v>
      </c>
      <c r="AY26" s="66">
        <v>1012.0</v>
      </c>
      <c r="AZ26" s="66">
        <v>2206.0</v>
      </c>
      <c r="BA26" s="66">
        <v>1521.0</v>
      </c>
      <c r="BB26" s="66">
        <v>1316.0</v>
      </c>
      <c r="BC26" s="66">
        <v>2845.0</v>
      </c>
      <c r="BD26" s="66">
        <v>3038.0</v>
      </c>
      <c r="BE26" s="66">
        <v>8508.0</v>
      </c>
      <c r="BF26" s="66">
        <v>4528.0</v>
      </c>
      <c r="BG26" s="66">
        <v>7216.0</v>
      </c>
      <c r="BH26" s="66">
        <v>13840.0</v>
      </c>
      <c r="BI26" s="66">
        <v>51468.0</v>
      </c>
      <c r="BJ26" s="66">
        <v>74488.0</v>
      </c>
      <c r="BK26" s="66">
        <v>140043.0</v>
      </c>
    </row>
    <row r="27">
      <c r="A27" s="65">
        <v>19.0</v>
      </c>
      <c r="B27" s="66">
        <v>1000000.0</v>
      </c>
      <c r="C27" s="66">
        <v>1030251.0</v>
      </c>
      <c r="D27" s="67">
        <v>1.030251</v>
      </c>
      <c r="E27" s="68">
        <v>0.349968202738881</v>
      </c>
      <c r="F27" s="68">
        <v>0.0299667000812608</v>
      </c>
      <c r="G27" s="66">
        <v>317333.0</v>
      </c>
      <c r="H27" s="65">
        <v>0.317333</v>
      </c>
      <c r="I27" s="66">
        <v>461748.0</v>
      </c>
      <c r="J27" s="66">
        <v>136938.0</v>
      </c>
      <c r="K27" s="66">
        <v>56726.0</v>
      </c>
      <c r="L27" s="66">
        <v>27255.0</v>
      </c>
      <c r="M27" s="66">
        <v>3.0</v>
      </c>
      <c r="N27" s="66">
        <v>4.0</v>
      </c>
      <c r="O27" s="66">
        <v>1.0</v>
      </c>
      <c r="P27" s="66">
        <v>2.0</v>
      </c>
      <c r="Q27" s="66">
        <v>6.0</v>
      </c>
      <c r="R27" s="66">
        <v>2.0</v>
      </c>
      <c r="S27" s="66">
        <v>0.0</v>
      </c>
      <c r="T27" s="66">
        <v>2.0</v>
      </c>
      <c r="U27" s="66">
        <v>1.0</v>
      </c>
      <c r="V27" s="66">
        <v>0.0</v>
      </c>
      <c r="W27" s="66">
        <v>1.0</v>
      </c>
      <c r="X27" s="66">
        <v>7.0</v>
      </c>
      <c r="Y27" s="66">
        <v>3.0</v>
      </c>
      <c r="Z27" s="66">
        <v>2.0</v>
      </c>
      <c r="AA27" s="66">
        <v>7.0</v>
      </c>
      <c r="AB27" s="66">
        <v>4.0</v>
      </c>
      <c r="AC27" s="66">
        <v>22.0</v>
      </c>
      <c r="AD27" s="66">
        <v>15.0</v>
      </c>
      <c r="AE27" s="66">
        <v>20.0</v>
      </c>
      <c r="AF27" s="66">
        <v>32.0</v>
      </c>
      <c r="AG27" s="66">
        <v>12.0</v>
      </c>
      <c r="AH27" s="66">
        <v>14.0</v>
      </c>
      <c r="AI27" s="66">
        <v>18.0</v>
      </c>
      <c r="AJ27" s="66">
        <v>41.0</v>
      </c>
      <c r="AK27" s="66">
        <v>15.0</v>
      </c>
      <c r="AL27" s="66">
        <v>28.0</v>
      </c>
      <c r="AM27" s="66">
        <v>99.0</v>
      </c>
      <c r="AN27" s="66">
        <v>160.0</v>
      </c>
      <c r="AO27" s="66">
        <v>142.0</v>
      </c>
      <c r="AP27" s="66">
        <v>178.0</v>
      </c>
      <c r="AQ27" s="66">
        <v>252.0</v>
      </c>
      <c r="AR27" s="66">
        <v>290.0</v>
      </c>
      <c r="AS27" s="66">
        <v>299.0</v>
      </c>
      <c r="AT27" s="66">
        <v>507.0</v>
      </c>
      <c r="AU27" s="66">
        <v>631.0</v>
      </c>
      <c r="AV27" s="66">
        <v>932.0</v>
      </c>
      <c r="AW27" s="66">
        <v>289.0</v>
      </c>
      <c r="AX27" s="66">
        <v>864.0</v>
      </c>
      <c r="AY27" s="66">
        <v>1000.0</v>
      </c>
      <c r="AZ27" s="66">
        <v>2154.0</v>
      </c>
      <c r="BA27" s="66">
        <v>1487.0</v>
      </c>
      <c r="BB27" s="66">
        <v>1340.0</v>
      </c>
      <c r="BC27" s="66">
        <v>3013.0</v>
      </c>
      <c r="BD27" s="66">
        <v>3018.0</v>
      </c>
      <c r="BE27" s="66">
        <v>8427.0</v>
      </c>
      <c r="BF27" s="66">
        <v>4568.0</v>
      </c>
      <c r="BG27" s="66">
        <v>7207.0</v>
      </c>
      <c r="BH27" s="66">
        <v>14116.0</v>
      </c>
      <c r="BI27" s="66">
        <v>51261.0</v>
      </c>
      <c r="BJ27" s="66">
        <v>74507.0</v>
      </c>
      <c r="BK27" s="66">
        <v>140330.0</v>
      </c>
    </row>
    <row r="28">
      <c r="A28" s="65">
        <v>20.0</v>
      </c>
      <c r="B28" s="66">
        <v>1000000.0</v>
      </c>
      <c r="C28" s="66">
        <v>1027860.0</v>
      </c>
      <c r="D28" s="67">
        <v>1.02786</v>
      </c>
      <c r="E28" s="68">
        <v>0.289768473583356</v>
      </c>
      <c r="F28" s="68">
        <v>0.030367649353426</v>
      </c>
      <c r="G28" s="66">
        <v>316613.0</v>
      </c>
      <c r="H28" s="65">
        <v>0.316613</v>
      </c>
      <c r="I28" s="66">
        <v>462309.0</v>
      </c>
      <c r="J28" s="66">
        <v>136739.0</v>
      </c>
      <c r="K28" s="66">
        <v>56916.0</v>
      </c>
      <c r="L28" s="66">
        <v>27423.0</v>
      </c>
      <c r="M28" s="66">
        <v>1.0</v>
      </c>
      <c r="N28" s="66">
        <v>4.0</v>
      </c>
      <c r="O28" s="66">
        <v>4.0</v>
      </c>
      <c r="P28" s="66">
        <v>4.0</v>
      </c>
      <c r="Q28" s="66">
        <v>0.0</v>
      </c>
      <c r="R28" s="66">
        <v>1.0</v>
      </c>
      <c r="S28" s="66">
        <v>1.0</v>
      </c>
      <c r="T28" s="66">
        <v>3.0</v>
      </c>
      <c r="U28" s="66">
        <v>1.0</v>
      </c>
      <c r="V28" s="66">
        <v>1.0</v>
      </c>
      <c r="W28" s="66">
        <v>4.0</v>
      </c>
      <c r="X28" s="66">
        <v>6.0</v>
      </c>
      <c r="Y28" s="66">
        <v>5.0</v>
      </c>
      <c r="Z28" s="66">
        <v>4.0</v>
      </c>
      <c r="AA28" s="66">
        <v>5.0</v>
      </c>
      <c r="AB28" s="66">
        <v>3.0</v>
      </c>
      <c r="AC28" s="66">
        <v>22.0</v>
      </c>
      <c r="AD28" s="66">
        <v>15.0</v>
      </c>
      <c r="AE28" s="66">
        <v>15.0</v>
      </c>
      <c r="AF28" s="66">
        <v>43.0</v>
      </c>
      <c r="AG28" s="66">
        <v>13.0</v>
      </c>
      <c r="AH28" s="66">
        <v>11.0</v>
      </c>
      <c r="AI28" s="66">
        <v>13.0</v>
      </c>
      <c r="AJ28" s="66">
        <v>63.0</v>
      </c>
      <c r="AK28" s="66">
        <v>14.0</v>
      </c>
      <c r="AL28" s="66">
        <v>32.0</v>
      </c>
      <c r="AM28" s="66">
        <v>75.0</v>
      </c>
      <c r="AN28" s="66">
        <v>155.0</v>
      </c>
      <c r="AO28" s="66">
        <v>161.0</v>
      </c>
      <c r="AP28" s="66">
        <v>212.0</v>
      </c>
      <c r="AQ28" s="66">
        <v>256.0</v>
      </c>
      <c r="AR28" s="66">
        <v>244.0</v>
      </c>
      <c r="AS28" s="66">
        <v>279.0</v>
      </c>
      <c r="AT28" s="66">
        <v>496.0</v>
      </c>
      <c r="AU28" s="66">
        <v>668.0</v>
      </c>
      <c r="AV28" s="66">
        <v>988.0</v>
      </c>
      <c r="AW28" s="66">
        <v>297.0</v>
      </c>
      <c r="AX28" s="66">
        <v>814.0</v>
      </c>
      <c r="AY28" s="66">
        <v>1019.0</v>
      </c>
      <c r="AZ28" s="66">
        <v>2229.0</v>
      </c>
      <c r="BA28" s="66">
        <v>1498.0</v>
      </c>
      <c r="BB28" s="66">
        <v>1298.0</v>
      </c>
      <c r="BC28" s="66">
        <v>2892.0</v>
      </c>
      <c r="BD28" s="66">
        <v>2933.0</v>
      </c>
      <c r="BE28" s="66">
        <v>8388.0</v>
      </c>
      <c r="BF28" s="66">
        <v>4407.0</v>
      </c>
      <c r="BG28" s="66">
        <v>7196.0</v>
      </c>
      <c r="BH28" s="66">
        <v>14059.0</v>
      </c>
      <c r="BI28" s="66">
        <v>51054.0</v>
      </c>
      <c r="BJ28" s="66">
        <v>74202.0</v>
      </c>
      <c r="BK28" s="66">
        <v>140505.0</v>
      </c>
    </row>
    <row r="29">
      <c r="A29" s="65">
        <v>21.0</v>
      </c>
      <c r="B29" s="66">
        <v>1000000.0</v>
      </c>
      <c r="C29" s="66">
        <v>988321.0</v>
      </c>
      <c r="D29" s="67">
        <v>0.988321</v>
      </c>
      <c r="E29" s="68">
        <v>0.243107882813081</v>
      </c>
      <c r="F29" s="68">
        <v>0.029609297115779</v>
      </c>
      <c r="G29" s="66">
        <v>316541.0</v>
      </c>
      <c r="H29" s="65">
        <v>0.316541</v>
      </c>
      <c r="I29" s="66">
        <v>462670.0</v>
      </c>
      <c r="J29" s="66">
        <v>136835.0</v>
      </c>
      <c r="K29" s="66">
        <v>56715.0</v>
      </c>
      <c r="L29" s="66">
        <v>27239.0</v>
      </c>
      <c r="M29" s="66">
        <v>1.0</v>
      </c>
      <c r="N29" s="66">
        <v>0.0</v>
      </c>
      <c r="O29" s="66">
        <v>3.0</v>
      </c>
      <c r="P29" s="66">
        <v>1.0</v>
      </c>
      <c r="Q29" s="66">
        <v>4.0</v>
      </c>
      <c r="R29" s="66">
        <v>3.0</v>
      </c>
      <c r="S29" s="66">
        <v>0.0</v>
      </c>
      <c r="T29" s="66">
        <v>5.0</v>
      </c>
      <c r="U29" s="66">
        <v>1.0</v>
      </c>
      <c r="V29" s="66">
        <v>0.0</v>
      </c>
      <c r="W29" s="66">
        <v>3.0</v>
      </c>
      <c r="X29" s="66">
        <v>5.0</v>
      </c>
      <c r="Y29" s="66">
        <v>6.0</v>
      </c>
      <c r="Z29" s="66">
        <v>7.0</v>
      </c>
      <c r="AA29" s="66">
        <v>7.0</v>
      </c>
      <c r="AB29" s="66">
        <v>7.0</v>
      </c>
      <c r="AC29" s="66">
        <v>13.0</v>
      </c>
      <c r="AD29" s="66">
        <v>10.0</v>
      </c>
      <c r="AE29" s="66">
        <v>16.0</v>
      </c>
      <c r="AF29" s="66">
        <v>38.0</v>
      </c>
      <c r="AG29" s="66">
        <v>8.0</v>
      </c>
      <c r="AH29" s="66">
        <v>17.0</v>
      </c>
      <c r="AI29" s="66">
        <v>24.0</v>
      </c>
      <c r="AJ29" s="66">
        <v>57.0</v>
      </c>
      <c r="AK29" s="66">
        <v>14.0</v>
      </c>
      <c r="AL29" s="66">
        <v>32.0</v>
      </c>
      <c r="AM29" s="66">
        <v>83.0</v>
      </c>
      <c r="AN29" s="66">
        <v>137.0</v>
      </c>
      <c r="AO29" s="66">
        <v>165.0</v>
      </c>
      <c r="AP29" s="66">
        <v>197.0</v>
      </c>
      <c r="AQ29" s="66">
        <v>247.0</v>
      </c>
      <c r="AR29" s="66">
        <v>262.0</v>
      </c>
      <c r="AS29" s="66">
        <v>317.0</v>
      </c>
      <c r="AT29" s="66">
        <v>502.0</v>
      </c>
      <c r="AU29" s="66">
        <v>621.0</v>
      </c>
      <c r="AV29" s="66">
        <v>1043.0</v>
      </c>
      <c r="AW29" s="66">
        <v>300.0</v>
      </c>
      <c r="AX29" s="66">
        <v>845.0</v>
      </c>
      <c r="AY29" s="66">
        <v>984.0</v>
      </c>
      <c r="AZ29" s="66">
        <v>2144.0</v>
      </c>
      <c r="BA29" s="66">
        <v>1508.0</v>
      </c>
      <c r="BB29" s="66">
        <v>1357.0</v>
      </c>
      <c r="BC29" s="66">
        <v>2871.0</v>
      </c>
      <c r="BD29" s="66">
        <v>3019.0</v>
      </c>
      <c r="BE29" s="66">
        <v>8349.0</v>
      </c>
      <c r="BF29" s="66">
        <v>4355.0</v>
      </c>
      <c r="BG29" s="66">
        <v>7226.0</v>
      </c>
      <c r="BH29" s="66">
        <v>13842.0</v>
      </c>
      <c r="BI29" s="66">
        <v>50792.0</v>
      </c>
      <c r="BJ29" s="66">
        <v>74657.0</v>
      </c>
      <c r="BK29" s="66">
        <v>140436.0</v>
      </c>
    </row>
    <row r="30">
      <c r="A30" s="65">
        <v>22.0</v>
      </c>
      <c r="B30" s="66">
        <v>1000000.0</v>
      </c>
      <c r="C30" s="66">
        <v>976457.0</v>
      </c>
      <c r="D30" s="67">
        <v>0.976457</v>
      </c>
      <c r="E30" s="68">
        <v>0.220310147890732</v>
      </c>
      <c r="F30" s="68">
        <v>0.0290796630392477</v>
      </c>
      <c r="G30" s="66">
        <v>316258.0</v>
      </c>
      <c r="H30" s="65">
        <v>0.316258</v>
      </c>
      <c r="I30" s="66">
        <v>462403.0</v>
      </c>
      <c r="J30" s="66">
        <v>136986.0</v>
      </c>
      <c r="K30" s="66">
        <v>56923.0</v>
      </c>
      <c r="L30" s="66">
        <v>27430.0</v>
      </c>
      <c r="M30" s="66">
        <v>0.0</v>
      </c>
      <c r="N30" s="66">
        <v>1.0</v>
      </c>
      <c r="O30" s="66">
        <v>1.0</v>
      </c>
      <c r="P30" s="66">
        <v>5.0</v>
      </c>
      <c r="Q30" s="66">
        <v>2.0</v>
      </c>
      <c r="R30" s="66">
        <v>1.0</v>
      </c>
      <c r="S30" s="66">
        <v>0.0</v>
      </c>
      <c r="T30" s="66">
        <v>3.0</v>
      </c>
      <c r="U30" s="66">
        <v>0.0</v>
      </c>
      <c r="V30" s="66">
        <v>2.0</v>
      </c>
      <c r="W30" s="66">
        <v>1.0</v>
      </c>
      <c r="X30" s="66">
        <v>5.0</v>
      </c>
      <c r="Y30" s="66">
        <v>3.0</v>
      </c>
      <c r="Z30" s="66">
        <v>5.0</v>
      </c>
      <c r="AA30" s="66">
        <v>9.0</v>
      </c>
      <c r="AB30" s="66">
        <v>17.0</v>
      </c>
      <c r="AC30" s="66">
        <v>21.0</v>
      </c>
      <c r="AD30" s="66">
        <v>15.0</v>
      </c>
      <c r="AE30" s="66">
        <v>12.0</v>
      </c>
      <c r="AF30" s="66">
        <v>38.0</v>
      </c>
      <c r="AG30" s="66">
        <v>13.0</v>
      </c>
      <c r="AH30" s="66">
        <v>17.0</v>
      </c>
      <c r="AI30" s="66">
        <v>13.0</v>
      </c>
      <c r="AJ30" s="66">
        <v>58.0</v>
      </c>
      <c r="AK30" s="66">
        <v>14.0</v>
      </c>
      <c r="AL30" s="66">
        <v>25.0</v>
      </c>
      <c r="AM30" s="66">
        <v>92.0</v>
      </c>
      <c r="AN30" s="66">
        <v>162.0</v>
      </c>
      <c r="AO30" s="66">
        <v>134.0</v>
      </c>
      <c r="AP30" s="66">
        <v>212.0</v>
      </c>
      <c r="AQ30" s="66">
        <v>269.0</v>
      </c>
      <c r="AR30" s="66">
        <v>245.0</v>
      </c>
      <c r="AS30" s="66">
        <v>280.0</v>
      </c>
      <c r="AT30" s="66">
        <v>505.0</v>
      </c>
      <c r="AU30" s="66">
        <v>634.0</v>
      </c>
      <c r="AV30" s="66">
        <v>1010.0</v>
      </c>
      <c r="AW30" s="66">
        <v>301.0</v>
      </c>
      <c r="AX30" s="66">
        <v>796.0</v>
      </c>
      <c r="AY30" s="66">
        <v>1020.0</v>
      </c>
      <c r="AZ30" s="66">
        <v>2174.0</v>
      </c>
      <c r="BA30" s="66">
        <v>1455.0</v>
      </c>
      <c r="BB30" s="66">
        <v>1343.0</v>
      </c>
      <c r="BC30" s="66">
        <v>2865.0</v>
      </c>
      <c r="BD30" s="66">
        <v>3030.0</v>
      </c>
      <c r="BE30" s="66">
        <v>8407.0</v>
      </c>
      <c r="BF30" s="66">
        <v>4494.0</v>
      </c>
      <c r="BG30" s="66">
        <v>7421.0</v>
      </c>
      <c r="BH30" s="66">
        <v>13927.0</v>
      </c>
      <c r="BI30" s="66">
        <v>51096.0</v>
      </c>
      <c r="BJ30" s="66">
        <v>74554.0</v>
      </c>
      <c r="BK30" s="66">
        <v>139551.0</v>
      </c>
    </row>
    <row r="31">
      <c r="A31" s="65">
        <v>23.0</v>
      </c>
      <c r="B31" s="66">
        <v>1000000.0</v>
      </c>
      <c r="C31" s="66">
        <v>1022376.0</v>
      </c>
      <c r="D31" s="67">
        <v>1.022376</v>
      </c>
      <c r="E31" s="68">
        <v>0.32391843409018</v>
      </c>
      <c r="F31" s="68">
        <v>0.0291509690170397</v>
      </c>
      <c r="G31" s="66">
        <v>316785.0</v>
      </c>
      <c r="H31" s="65">
        <v>0.316785</v>
      </c>
      <c r="I31" s="66">
        <v>461943.0</v>
      </c>
      <c r="J31" s="66">
        <v>136842.0</v>
      </c>
      <c r="K31" s="66">
        <v>56942.0</v>
      </c>
      <c r="L31" s="66">
        <v>27488.0</v>
      </c>
      <c r="M31" s="66">
        <v>1.0</v>
      </c>
      <c r="N31" s="66">
        <v>2.0</v>
      </c>
      <c r="O31" s="66">
        <v>5.0</v>
      </c>
      <c r="P31" s="66">
        <v>2.0</v>
      </c>
      <c r="Q31" s="66">
        <v>0.0</v>
      </c>
      <c r="R31" s="66">
        <v>1.0</v>
      </c>
      <c r="S31" s="66">
        <v>4.0</v>
      </c>
      <c r="T31" s="66">
        <v>4.0</v>
      </c>
      <c r="U31" s="66">
        <v>1.0</v>
      </c>
      <c r="V31" s="66">
        <v>0.0</v>
      </c>
      <c r="W31" s="66">
        <v>2.0</v>
      </c>
      <c r="X31" s="66">
        <v>6.0</v>
      </c>
      <c r="Y31" s="66">
        <v>3.0</v>
      </c>
      <c r="Z31" s="66">
        <v>3.0</v>
      </c>
      <c r="AA31" s="66">
        <v>13.0</v>
      </c>
      <c r="AB31" s="66">
        <v>6.0</v>
      </c>
      <c r="AC31" s="66">
        <v>22.0</v>
      </c>
      <c r="AD31" s="66">
        <v>20.0</v>
      </c>
      <c r="AE31" s="66">
        <v>23.0</v>
      </c>
      <c r="AF31" s="66">
        <v>40.0</v>
      </c>
      <c r="AG31" s="66">
        <v>14.0</v>
      </c>
      <c r="AH31" s="66">
        <v>7.0</v>
      </c>
      <c r="AI31" s="66">
        <v>22.0</v>
      </c>
      <c r="AJ31" s="66">
        <v>47.0</v>
      </c>
      <c r="AK31" s="66">
        <v>19.0</v>
      </c>
      <c r="AL31" s="66">
        <v>22.0</v>
      </c>
      <c r="AM31" s="66">
        <v>87.0</v>
      </c>
      <c r="AN31" s="66">
        <v>157.0</v>
      </c>
      <c r="AO31" s="66">
        <v>159.0</v>
      </c>
      <c r="AP31" s="66">
        <v>204.0</v>
      </c>
      <c r="AQ31" s="66">
        <v>245.0</v>
      </c>
      <c r="AR31" s="66">
        <v>279.0</v>
      </c>
      <c r="AS31" s="66">
        <v>306.0</v>
      </c>
      <c r="AT31" s="66">
        <v>514.0</v>
      </c>
      <c r="AU31" s="66">
        <v>664.0</v>
      </c>
      <c r="AV31" s="66">
        <v>984.0</v>
      </c>
      <c r="AW31" s="66">
        <v>295.0</v>
      </c>
      <c r="AX31" s="66">
        <v>772.0</v>
      </c>
      <c r="AY31" s="66">
        <v>976.0</v>
      </c>
      <c r="AZ31" s="66">
        <v>2168.0</v>
      </c>
      <c r="BA31" s="66">
        <v>1503.0</v>
      </c>
      <c r="BB31" s="66">
        <v>1231.0</v>
      </c>
      <c r="BC31" s="66">
        <v>2813.0</v>
      </c>
      <c r="BD31" s="66">
        <v>3059.0</v>
      </c>
      <c r="BE31" s="66">
        <v>8446.0</v>
      </c>
      <c r="BF31" s="66">
        <v>4609.0</v>
      </c>
      <c r="BG31" s="66">
        <v>7267.0</v>
      </c>
      <c r="BH31" s="66">
        <v>13989.0</v>
      </c>
      <c r="BI31" s="66">
        <v>51045.0</v>
      </c>
      <c r="BJ31" s="66">
        <v>74388.0</v>
      </c>
      <c r="BK31" s="66">
        <v>140336.0</v>
      </c>
    </row>
    <row r="32">
      <c r="A32" s="65">
        <v>24.0</v>
      </c>
      <c r="B32" s="66">
        <v>1000000.0</v>
      </c>
      <c r="C32" s="66">
        <v>1046802.0</v>
      </c>
      <c r="D32" s="67">
        <v>1.046802</v>
      </c>
      <c r="E32" s="68">
        <v>0.309977604919315</v>
      </c>
      <c r="F32" s="68">
        <v>0.0305936604059768</v>
      </c>
      <c r="G32" s="66">
        <v>316685.0</v>
      </c>
      <c r="H32" s="65">
        <v>0.316685</v>
      </c>
      <c r="I32" s="66">
        <v>462591.0</v>
      </c>
      <c r="J32" s="66">
        <v>136286.0</v>
      </c>
      <c r="K32" s="66">
        <v>57129.0</v>
      </c>
      <c r="L32" s="66">
        <v>27309.0</v>
      </c>
      <c r="M32" s="66">
        <v>1.0</v>
      </c>
      <c r="N32" s="66">
        <v>3.0</v>
      </c>
      <c r="O32" s="66">
        <v>2.0</v>
      </c>
      <c r="P32" s="66">
        <v>1.0</v>
      </c>
      <c r="Q32" s="66">
        <v>4.0</v>
      </c>
      <c r="R32" s="66">
        <v>2.0</v>
      </c>
      <c r="S32" s="66">
        <v>3.0</v>
      </c>
      <c r="T32" s="66">
        <v>4.0</v>
      </c>
      <c r="U32" s="66">
        <v>3.0</v>
      </c>
      <c r="V32" s="66">
        <v>0.0</v>
      </c>
      <c r="W32" s="66">
        <v>8.0</v>
      </c>
      <c r="X32" s="66">
        <v>8.0</v>
      </c>
      <c r="Y32" s="66">
        <v>4.0</v>
      </c>
      <c r="Z32" s="66">
        <v>8.0</v>
      </c>
      <c r="AA32" s="66">
        <v>8.0</v>
      </c>
      <c r="AB32" s="66">
        <v>13.0</v>
      </c>
      <c r="AC32" s="66">
        <v>21.0</v>
      </c>
      <c r="AD32" s="66">
        <v>18.0</v>
      </c>
      <c r="AE32" s="66">
        <v>12.0</v>
      </c>
      <c r="AF32" s="66">
        <v>49.0</v>
      </c>
      <c r="AG32" s="66">
        <v>11.0</v>
      </c>
      <c r="AH32" s="66">
        <v>16.0</v>
      </c>
      <c r="AI32" s="66">
        <v>24.0</v>
      </c>
      <c r="AJ32" s="66">
        <v>44.0</v>
      </c>
      <c r="AK32" s="66">
        <v>12.0</v>
      </c>
      <c r="AL32" s="66">
        <v>18.0</v>
      </c>
      <c r="AM32" s="66">
        <v>79.0</v>
      </c>
      <c r="AN32" s="66">
        <v>142.0</v>
      </c>
      <c r="AO32" s="66">
        <v>153.0</v>
      </c>
      <c r="AP32" s="66">
        <v>220.0</v>
      </c>
      <c r="AQ32" s="66">
        <v>282.0</v>
      </c>
      <c r="AR32" s="66">
        <v>279.0</v>
      </c>
      <c r="AS32" s="66">
        <v>319.0</v>
      </c>
      <c r="AT32" s="66">
        <v>527.0</v>
      </c>
      <c r="AU32" s="66">
        <v>617.0</v>
      </c>
      <c r="AV32" s="66">
        <v>986.0</v>
      </c>
      <c r="AW32" s="66">
        <v>298.0</v>
      </c>
      <c r="AX32" s="66">
        <v>811.0</v>
      </c>
      <c r="AY32" s="66">
        <v>978.0</v>
      </c>
      <c r="AZ32" s="66">
        <v>2249.0</v>
      </c>
      <c r="BA32" s="66">
        <v>1480.0</v>
      </c>
      <c r="BB32" s="66">
        <v>1330.0</v>
      </c>
      <c r="BC32" s="66">
        <v>2903.0</v>
      </c>
      <c r="BD32" s="66">
        <v>2940.0</v>
      </c>
      <c r="BE32" s="66">
        <v>8434.0</v>
      </c>
      <c r="BF32" s="66">
        <v>4510.0</v>
      </c>
      <c r="BG32" s="66">
        <v>7230.0</v>
      </c>
      <c r="BH32" s="66">
        <v>14006.0</v>
      </c>
      <c r="BI32" s="66">
        <v>50891.0</v>
      </c>
      <c r="BJ32" s="66">
        <v>74524.0</v>
      </c>
      <c r="BK32" s="66">
        <v>140200.0</v>
      </c>
    </row>
    <row r="33">
      <c r="A33" s="65">
        <v>25.0</v>
      </c>
      <c r="B33" s="66">
        <v>1000000.0</v>
      </c>
      <c r="C33" s="66">
        <v>1020866.0</v>
      </c>
      <c r="D33" s="67">
        <v>1.020866</v>
      </c>
      <c r="E33" s="68">
        <v>0.262446665758353</v>
      </c>
      <c r="F33" s="68">
        <v>0.0304031479537893</v>
      </c>
      <c r="G33" s="66">
        <v>316423.0</v>
      </c>
      <c r="H33" s="65">
        <v>0.316423</v>
      </c>
      <c r="I33" s="66">
        <v>462215.0</v>
      </c>
      <c r="J33" s="66">
        <v>136855.0</v>
      </c>
      <c r="K33" s="66">
        <v>57065.0</v>
      </c>
      <c r="L33" s="66">
        <v>27442.0</v>
      </c>
      <c r="M33" s="66">
        <v>0.0</v>
      </c>
      <c r="N33" s="66">
        <v>3.0</v>
      </c>
      <c r="O33" s="66">
        <v>3.0</v>
      </c>
      <c r="P33" s="66">
        <v>3.0</v>
      </c>
      <c r="Q33" s="66">
        <v>2.0</v>
      </c>
      <c r="R33" s="66">
        <v>2.0</v>
      </c>
      <c r="S33" s="66">
        <v>1.0</v>
      </c>
      <c r="T33" s="66">
        <v>5.0</v>
      </c>
      <c r="U33" s="66">
        <v>4.0</v>
      </c>
      <c r="V33" s="66">
        <v>0.0</v>
      </c>
      <c r="W33" s="66">
        <v>0.0</v>
      </c>
      <c r="X33" s="66">
        <v>7.0</v>
      </c>
      <c r="Y33" s="66">
        <v>5.0</v>
      </c>
      <c r="Z33" s="66">
        <v>7.0</v>
      </c>
      <c r="AA33" s="66">
        <v>8.0</v>
      </c>
      <c r="AB33" s="66">
        <v>9.0</v>
      </c>
      <c r="AC33" s="66">
        <v>15.0</v>
      </c>
      <c r="AD33" s="66">
        <v>14.0</v>
      </c>
      <c r="AE33" s="66">
        <v>16.0</v>
      </c>
      <c r="AF33" s="66">
        <v>47.0</v>
      </c>
      <c r="AG33" s="66">
        <v>10.0</v>
      </c>
      <c r="AH33" s="66">
        <v>16.0</v>
      </c>
      <c r="AI33" s="66">
        <v>21.0</v>
      </c>
      <c r="AJ33" s="66">
        <v>56.0</v>
      </c>
      <c r="AK33" s="66">
        <v>16.0</v>
      </c>
      <c r="AL33" s="66">
        <v>22.0</v>
      </c>
      <c r="AM33" s="66">
        <v>84.0</v>
      </c>
      <c r="AN33" s="66">
        <v>147.0</v>
      </c>
      <c r="AO33" s="66">
        <v>156.0</v>
      </c>
      <c r="AP33" s="66">
        <v>196.0</v>
      </c>
      <c r="AQ33" s="66">
        <v>248.0</v>
      </c>
      <c r="AR33" s="66">
        <v>262.0</v>
      </c>
      <c r="AS33" s="66">
        <v>309.0</v>
      </c>
      <c r="AT33" s="66">
        <v>551.0</v>
      </c>
      <c r="AU33" s="66">
        <v>630.0</v>
      </c>
      <c r="AV33" s="66">
        <v>1005.0</v>
      </c>
      <c r="AW33" s="66">
        <v>299.0</v>
      </c>
      <c r="AX33" s="66">
        <v>822.0</v>
      </c>
      <c r="AY33" s="66">
        <v>1040.0</v>
      </c>
      <c r="AZ33" s="66">
        <v>2198.0</v>
      </c>
      <c r="BA33" s="66">
        <v>1544.0</v>
      </c>
      <c r="BB33" s="66">
        <v>1304.0</v>
      </c>
      <c r="BC33" s="66">
        <v>2850.0</v>
      </c>
      <c r="BD33" s="66">
        <v>3005.0</v>
      </c>
      <c r="BE33" s="66">
        <v>8281.0</v>
      </c>
      <c r="BF33" s="66">
        <v>4469.0</v>
      </c>
      <c r="BG33" s="66">
        <v>7253.0</v>
      </c>
      <c r="BH33" s="66">
        <v>14171.0</v>
      </c>
      <c r="BI33" s="66">
        <v>50884.0</v>
      </c>
      <c r="BJ33" s="66">
        <v>74324.0</v>
      </c>
      <c r="BK33" s="66">
        <v>140099.0</v>
      </c>
    </row>
    <row r="34">
      <c r="A34" s="65">
        <v>26.0</v>
      </c>
      <c r="B34" s="66">
        <v>1000000.0</v>
      </c>
      <c r="C34" s="66">
        <v>977538.0</v>
      </c>
      <c r="D34" s="67">
        <v>0.977538</v>
      </c>
      <c r="E34" s="68">
        <v>0.245956390887047</v>
      </c>
      <c r="F34" s="68">
        <v>0.0300022451692177</v>
      </c>
      <c r="G34" s="66">
        <v>316656.0</v>
      </c>
      <c r="H34" s="65">
        <v>0.316656</v>
      </c>
      <c r="I34" s="66">
        <v>462527.0</v>
      </c>
      <c r="J34" s="66">
        <v>136044.0</v>
      </c>
      <c r="K34" s="66">
        <v>57297.0</v>
      </c>
      <c r="L34" s="66">
        <v>27476.0</v>
      </c>
      <c r="M34" s="66">
        <v>2.0</v>
      </c>
      <c r="N34" s="66">
        <v>0.0</v>
      </c>
      <c r="O34" s="66">
        <v>2.0</v>
      </c>
      <c r="P34" s="66">
        <v>1.0</v>
      </c>
      <c r="Q34" s="66">
        <v>0.0</v>
      </c>
      <c r="R34" s="66">
        <v>4.0</v>
      </c>
      <c r="S34" s="66">
        <v>3.0</v>
      </c>
      <c r="T34" s="66">
        <v>3.0</v>
      </c>
      <c r="U34" s="66">
        <v>2.0</v>
      </c>
      <c r="V34" s="66">
        <v>1.0</v>
      </c>
      <c r="W34" s="66">
        <v>2.0</v>
      </c>
      <c r="X34" s="66">
        <v>3.0</v>
      </c>
      <c r="Y34" s="66">
        <v>4.0</v>
      </c>
      <c r="Z34" s="66">
        <v>5.0</v>
      </c>
      <c r="AA34" s="66">
        <v>11.0</v>
      </c>
      <c r="AB34" s="66">
        <v>4.0</v>
      </c>
      <c r="AC34" s="66">
        <v>21.0</v>
      </c>
      <c r="AD34" s="66">
        <v>9.0</v>
      </c>
      <c r="AE34" s="66">
        <v>16.0</v>
      </c>
      <c r="AF34" s="66">
        <v>40.0</v>
      </c>
      <c r="AG34" s="66">
        <v>14.0</v>
      </c>
      <c r="AH34" s="66">
        <v>9.0</v>
      </c>
      <c r="AI34" s="66">
        <v>20.0</v>
      </c>
      <c r="AJ34" s="66">
        <v>41.0</v>
      </c>
      <c r="AK34" s="66">
        <v>16.0</v>
      </c>
      <c r="AL34" s="66">
        <v>35.0</v>
      </c>
      <c r="AM34" s="66">
        <v>86.0</v>
      </c>
      <c r="AN34" s="66">
        <v>160.0</v>
      </c>
      <c r="AO34" s="66">
        <v>132.0</v>
      </c>
      <c r="AP34" s="66">
        <v>183.0</v>
      </c>
      <c r="AQ34" s="66">
        <v>240.0</v>
      </c>
      <c r="AR34" s="66">
        <v>245.0</v>
      </c>
      <c r="AS34" s="66">
        <v>298.0</v>
      </c>
      <c r="AT34" s="66">
        <v>504.0</v>
      </c>
      <c r="AU34" s="66">
        <v>679.0</v>
      </c>
      <c r="AV34" s="66">
        <v>1085.0</v>
      </c>
      <c r="AW34" s="66">
        <v>294.0</v>
      </c>
      <c r="AX34" s="66">
        <v>787.0</v>
      </c>
      <c r="AY34" s="66">
        <v>974.0</v>
      </c>
      <c r="AZ34" s="66">
        <v>2198.0</v>
      </c>
      <c r="BA34" s="66">
        <v>1487.0</v>
      </c>
      <c r="BB34" s="66">
        <v>1287.0</v>
      </c>
      <c r="BC34" s="66">
        <v>2893.0</v>
      </c>
      <c r="BD34" s="66">
        <v>2962.0</v>
      </c>
      <c r="BE34" s="66">
        <v>8568.0</v>
      </c>
      <c r="BF34" s="66">
        <v>4483.0</v>
      </c>
      <c r="BG34" s="66">
        <v>7164.0</v>
      </c>
      <c r="BH34" s="66">
        <v>14068.0</v>
      </c>
      <c r="BI34" s="66">
        <v>50954.0</v>
      </c>
      <c r="BJ34" s="66">
        <v>74460.0</v>
      </c>
      <c r="BK34" s="66">
        <v>140197.0</v>
      </c>
    </row>
    <row r="35">
      <c r="A35" s="65">
        <v>27.0</v>
      </c>
      <c r="B35" s="66">
        <v>1000000.0</v>
      </c>
      <c r="C35" s="66">
        <v>1006096.0</v>
      </c>
      <c r="D35" s="67">
        <v>1.006096</v>
      </c>
      <c r="E35" s="68">
        <v>0.309602555884316</v>
      </c>
      <c r="F35" s="68">
        <v>0.0294963261017127</v>
      </c>
      <c r="G35" s="66">
        <v>317056.0</v>
      </c>
      <c r="H35" s="65">
        <v>0.317056</v>
      </c>
      <c r="I35" s="66">
        <v>461328.0</v>
      </c>
      <c r="J35" s="66">
        <v>137215.0</v>
      </c>
      <c r="K35" s="66">
        <v>57072.0</v>
      </c>
      <c r="L35" s="66">
        <v>27329.0</v>
      </c>
      <c r="M35" s="66">
        <v>2.0</v>
      </c>
      <c r="N35" s="66">
        <v>2.0</v>
      </c>
      <c r="O35" s="66">
        <v>2.0</v>
      </c>
      <c r="P35" s="66">
        <v>0.0</v>
      </c>
      <c r="Q35" s="66">
        <v>1.0</v>
      </c>
      <c r="R35" s="66">
        <v>6.0</v>
      </c>
      <c r="S35" s="66">
        <v>3.0</v>
      </c>
      <c r="T35" s="66">
        <v>1.0</v>
      </c>
      <c r="U35" s="66">
        <v>1.0</v>
      </c>
      <c r="V35" s="66">
        <v>2.0</v>
      </c>
      <c r="W35" s="66">
        <v>2.0</v>
      </c>
      <c r="X35" s="66">
        <v>5.0</v>
      </c>
      <c r="Y35" s="66">
        <v>5.0</v>
      </c>
      <c r="Z35" s="66">
        <v>3.0</v>
      </c>
      <c r="AA35" s="66">
        <v>11.0</v>
      </c>
      <c r="AB35" s="66">
        <v>8.0</v>
      </c>
      <c r="AC35" s="66">
        <v>25.0</v>
      </c>
      <c r="AD35" s="66">
        <v>14.0</v>
      </c>
      <c r="AE35" s="66">
        <v>15.0</v>
      </c>
      <c r="AF35" s="66">
        <v>35.0</v>
      </c>
      <c r="AG35" s="66">
        <v>10.0</v>
      </c>
      <c r="AH35" s="66">
        <v>15.0</v>
      </c>
      <c r="AI35" s="66">
        <v>21.0</v>
      </c>
      <c r="AJ35" s="66">
        <v>52.0</v>
      </c>
      <c r="AK35" s="66">
        <v>17.0</v>
      </c>
      <c r="AL35" s="66">
        <v>24.0</v>
      </c>
      <c r="AM35" s="66">
        <v>62.0</v>
      </c>
      <c r="AN35" s="66">
        <v>155.0</v>
      </c>
      <c r="AO35" s="66">
        <v>144.0</v>
      </c>
      <c r="AP35" s="66">
        <v>205.0</v>
      </c>
      <c r="AQ35" s="66">
        <v>233.0</v>
      </c>
      <c r="AR35" s="66">
        <v>230.0</v>
      </c>
      <c r="AS35" s="66">
        <v>312.0</v>
      </c>
      <c r="AT35" s="66">
        <v>498.0</v>
      </c>
      <c r="AU35" s="66">
        <v>656.0</v>
      </c>
      <c r="AV35" s="66">
        <v>984.0</v>
      </c>
      <c r="AW35" s="66">
        <v>315.0</v>
      </c>
      <c r="AX35" s="66">
        <v>835.0</v>
      </c>
      <c r="AY35" s="66">
        <v>1030.0</v>
      </c>
      <c r="AZ35" s="66">
        <v>2257.0</v>
      </c>
      <c r="BA35" s="66">
        <v>1489.0</v>
      </c>
      <c r="BB35" s="66">
        <v>1282.0</v>
      </c>
      <c r="BC35" s="66">
        <v>2854.0</v>
      </c>
      <c r="BD35" s="66">
        <v>3077.0</v>
      </c>
      <c r="BE35" s="66">
        <v>8525.0</v>
      </c>
      <c r="BF35" s="66">
        <v>4610.0</v>
      </c>
      <c r="BG35" s="66">
        <v>7181.0</v>
      </c>
      <c r="BH35" s="66">
        <v>14047.0</v>
      </c>
      <c r="BI35" s="66">
        <v>51089.0</v>
      </c>
      <c r="BJ35" s="66">
        <v>74495.0</v>
      </c>
      <c r="BK35" s="66">
        <v>140209.0</v>
      </c>
    </row>
    <row r="36">
      <c r="A36" s="65">
        <v>28.0</v>
      </c>
      <c r="B36" s="66">
        <v>1000000.0</v>
      </c>
      <c r="C36" s="66">
        <v>1033499.0</v>
      </c>
      <c r="D36" s="67">
        <v>1.033499</v>
      </c>
      <c r="E36" s="68">
        <v>0.310840072392622</v>
      </c>
      <c r="F36" s="68">
        <v>0.0298243148483461</v>
      </c>
      <c r="G36" s="66">
        <v>317913.0</v>
      </c>
      <c r="H36" s="65">
        <v>0.317913</v>
      </c>
      <c r="I36" s="66">
        <v>461307.0</v>
      </c>
      <c r="J36" s="66">
        <v>136681.0</v>
      </c>
      <c r="K36" s="66">
        <v>56696.0</v>
      </c>
      <c r="L36" s="66">
        <v>27403.0</v>
      </c>
      <c r="M36" s="66">
        <v>0.0</v>
      </c>
      <c r="N36" s="66">
        <v>3.0</v>
      </c>
      <c r="O36" s="66">
        <v>3.0</v>
      </c>
      <c r="P36" s="66">
        <v>4.0</v>
      </c>
      <c r="Q36" s="66">
        <v>4.0</v>
      </c>
      <c r="R36" s="66">
        <v>2.0</v>
      </c>
      <c r="S36" s="66">
        <v>2.0</v>
      </c>
      <c r="T36" s="66">
        <v>7.0</v>
      </c>
      <c r="U36" s="66">
        <v>3.0</v>
      </c>
      <c r="V36" s="66">
        <v>1.0</v>
      </c>
      <c r="W36" s="66">
        <v>0.0</v>
      </c>
      <c r="X36" s="66">
        <v>2.0</v>
      </c>
      <c r="Y36" s="66">
        <v>2.0</v>
      </c>
      <c r="Z36" s="66">
        <v>4.0</v>
      </c>
      <c r="AA36" s="66">
        <v>13.0</v>
      </c>
      <c r="AB36" s="66">
        <v>6.0</v>
      </c>
      <c r="AC36" s="66">
        <v>26.0</v>
      </c>
      <c r="AD36" s="66">
        <v>14.0</v>
      </c>
      <c r="AE36" s="66">
        <v>17.0</v>
      </c>
      <c r="AF36" s="66">
        <v>38.0</v>
      </c>
      <c r="AG36" s="66">
        <v>6.0</v>
      </c>
      <c r="AH36" s="66">
        <v>17.0</v>
      </c>
      <c r="AI36" s="66">
        <v>22.0</v>
      </c>
      <c r="AJ36" s="66">
        <v>35.0</v>
      </c>
      <c r="AK36" s="66">
        <v>13.0</v>
      </c>
      <c r="AL36" s="66">
        <v>21.0</v>
      </c>
      <c r="AM36" s="66">
        <v>94.0</v>
      </c>
      <c r="AN36" s="66">
        <v>142.0</v>
      </c>
      <c r="AO36" s="66">
        <v>178.0</v>
      </c>
      <c r="AP36" s="66">
        <v>210.0</v>
      </c>
      <c r="AQ36" s="66">
        <v>223.0</v>
      </c>
      <c r="AR36" s="66">
        <v>252.0</v>
      </c>
      <c r="AS36" s="66">
        <v>286.0</v>
      </c>
      <c r="AT36" s="66">
        <v>475.0</v>
      </c>
      <c r="AU36" s="66">
        <v>627.0</v>
      </c>
      <c r="AV36" s="66">
        <v>996.0</v>
      </c>
      <c r="AW36" s="66">
        <v>325.0</v>
      </c>
      <c r="AX36" s="66">
        <v>792.0</v>
      </c>
      <c r="AY36" s="66">
        <v>1014.0</v>
      </c>
      <c r="AZ36" s="66">
        <v>2203.0</v>
      </c>
      <c r="BA36" s="66">
        <v>1498.0</v>
      </c>
      <c r="BB36" s="66">
        <v>1262.0</v>
      </c>
      <c r="BC36" s="66">
        <v>2869.0</v>
      </c>
      <c r="BD36" s="66">
        <v>2984.0</v>
      </c>
      <c r="BE36" s="66">
        <v>8511.0</v>
      </c>
      <c r="BF36" s="66">
        <v>4512.0</v>
      </c>
      <c r="BG36" s="66">
        <v>7191.0</v>
      </c>
      <c r="BH36" s="66">
        <v>13991.0</v>
      </c>
      <c r="BI36" s="66">
        <v>51209.0</v>
      </c>
      <c r="BJ36" s="66">
        <v>74756.0</v>
      </c>
      <c r="BK36" s="66">
        <v>141048.0</v>
      </c>
    </row>
    <row r="37">
      <c r="A37" s="65">
        <v>29.0</v>
      </c>
      <c r="B37" s="66">
        <v>1000000.0</v>
      </c>
      <c r="C37" s="66">
        <v>1005154.0</v>
      </c>
      <c r="D37" s="67">
        <v>1.005154</v>
      </c>
      <c r="E37" s="68">
        <v>0.325287173023059</v>
      </c>
      <c r="F37" s="68">
        <v>0.0293277796562662</v>
      </c>
      <c r="G37" s="66">
        <v>316806.0</v>
      </c>
      <c r="H37" s="65">
        <v>0.316806</v>
      </c>
      <c r="I37" s="66">
        <v>462729.0</v>
      </c>
      <c r="J37" s="66">
        <v>136223.0</v>
      </c>
      <c r="K37" s="66">
        <v>57039.0</v>
      </c>
      <c r="L37" s="66">
        <v>27203.0</v>
      </c>
      <c r="M37" s="66">
        <v>1.0</v>
      </c>
      <c r="N37" s="66">
        <v>4.0</v>
      </c>
      <c r="O37" s="66">
        <v>2.0</v>
      </c>
      <c r="P37" s="66">
        <v>1.0</v>
      </c>
      <c r="Q37" s="66">
        <v>2.0</v>
      </c>
      <c r="R37" s="66">
        <v>4.0</v>
      </c>
      <c r="S37" s="66">
        <v>1.0</v>
      </c>
      <c r="T37" s="66">
        <v>4.0</v>
      </c>
      <c r="U37" s="66">
        <v>0.0</v>
      </c>
      <c r="V37" s="66">
        <v>0.0</v>
      </c>
      <c r="W37" s="66">
        <v>1.0</v>
      </c>
      <c r="X37" s="66">
        <v>3.0</v>
      </c>
      <c r="Y37" s="66">
        <v>3.0</v>
      </c>
      <c r="Z37" s="66">
        <v>2.0</v>
      </c>
      <c r="AA37" s="66">
        <v>9.0</v>
      </c>
      <c r="AB37" s="66">
        <v>11.0</v>
      </c>
      <c r="AC37" s="66">
        <v>25.0</v>
      </c>
      <c r="AD37" s="66">
        <v>19.0</v>
      </c>
      <c r="AE37" s="66">
        <v>18.0</v>
      </c>
      <c r="AF37" s="66">
        <v>38.0</v>
      </c>
      <c r="AG37" s="66">
        <v>7.0</v>
      </c>
      <c r="AH37" s="66">
        <v>10.0</v>
      </c>
      <c r="AI37" s="66">
        <v>19.0</v>
      </c>
      <c r="AJ37" s="66">
        <v>42.0</v>
      </c>
      <c r="AK37" s="66">
        <v>18.0</v>
      </c>
      <c r="AL37" s="66">
        <v>23.0</v>
      </c>
      <c r="AM37" s="66">
        <v>81.0</v>
      </c>
      <c r="AN37" s="66">
        <v>158.0</v>
      </c>
      <c r="AO37" s="66">
        <v>127.0</v>
      </c>
      <c r="AP37" s="66">
        <v>192.0</v>
      </c>
      <c r="AQ37" s="66">
        <v>254.0</v>
      </c>
      <c r="AR37" s="66">
        <v>236.0</v>
      </c>
      <c r="AS37" s="66">
        <v>308.0</v>
      </c>
      <c r="AT37" s="66">
        <v>498.0</v>
      </c>
      <c r="AU37" s="66">
        <v>647.0</v>
      </c>
      <c r="AV37" s="66">
        <v>970.0</v>
      </c>
      <c r="AW37" s="66">
        <v>308.0</v>
      </c>
      <c r="AX37" s="66">
        <v>800.0</v>
      </c>
      <c r="AY37" s="66">
        <v>1046.0</v>
      </c>
      <c r="AZ37" s="66">
        <v>2254.0</v>
      </c>
      <c r="BA37" s="66">
        <v>1554.0</v>
      </c>
      <c r="BB37" s="66">
        <v>1255.0</v>
      </c>
      <c r="BC37" s="66">
        <v>2822.0</v>
      </c>
      <c r="BD37" s="66">
        <v>2948.0</v>
      </c>
      <c r="BE37" s="66">
        <v>8316.0</v>
      </c>
      <c r="BF37" s="66">
        <v>4401.0</v>
      </c>
      <c r="BG37" s="66">
        <v>7276.0</v>
      </c>
      <c r="BH37" s="66">
        <v>13877.0</v>
      </c>
      <c r="BI37" s="66">
        <v>51127.0</v>
      </c>
      <c r="BJ37" s="66">
        <v>74868.0</v>
      </c>
      <c r="BK37" s="66">
        <v>140216.0</v>
      </c>
    </row>
    <row r="38">
      <c r="A38" s="65">
        <v>30.0</v>
      </c>
      <c r="B38" s="66">
        <v>1000000.0</v>
      </c>
      <c r="C38" s="66">
        <v>1015724.0</v>
      </c>
      <c r="D38" s="67">
        <v>1.015724</v>
      </c>
      <c r="E38" s="68">
        <v>0.288824071480662</v>
      </c>
      <c r="F38" s="68">
        <v>0.0290174926875568</v>
      </c>
      <c r="G38" s="66">
        <v>316849.0</v>
      </c>
      <c r="H38" s="65">
        <v>0.316849</v>
      </c>
      <c r="I38" s="66">
        <v>461724.0</v>
      </c>
      <c r="J38" s="66">
        <v>136798.0</v>
      </c>
      <c r="K38" s="66">
        <v>57136.0</v>
      </c>
      <c r="L38" s="66">
        <v>27493.0</v>
      </c>
      <c r="M38" s="66">
        <v>2.0</v>
      </c>
      <c r="N38" s="66">
        <v>0.0</v>
      </c>
      <c r="O38" s="66">
        <v>4.0</v>
      </c>
      <c r="P38" s="66">
        <v>2.0</v>
      </c>
      <c r="Q38" s="66">
        <v>3.0</v>
      </c>
      <c r="R38" s="66">
        <v>2.0</v>
      </c>
      <c r="S38" s="66">
        <v>3.0</v>
      </c>
      <c r="T38" s="66">
        <v>2.0</v>
      </c>
      <c r="U38" s="66">
        <v>0.0</v>
      </c>
      <c r="V38" s="66">
        <v>0.0</v>
      </c>
      <c r="W38" s="66">
        <v>4.0</v>
      </c>
      <c r="X38" s="66">
        <v>5.0</v>
      </c>
      <c r="Y38" s="66">
        <v>5.0</v>
      </c>
      <c r="Z38" s="66">
        <v>3.0</v>
      </c>
      <c r="AA38" s="66">
        <v>5.0</v>
      </c>
      <c r="AB38" s="66">
        <v>11.0</v>
      </c>
      <c r="AC38" s="66">
        <v>29.0</v>
      </c>
      <c r="AD38" s="66">
        <v>22.0</v>
      </c>
      <c r="AE38" s="66">
        <v>18.0</v>
      </c>
      <c r="AF38" s="66">
        <v>40.0</v>
      </c>
      <c r="AG38" s="66">
        <v>12.0</v>
      </c>
      <c r="AH38" s="66">
        <v>14.0</v>
      </c>
      <c r="AI38" s="66">
        <v>18.0</v>
      </c>
      <c r="AJ38" s="66">
        <v>56.0</v>
      </c>
      <c r="AK38" s="66">
        <v>9.0</v>
      </c>
      <c r="AL38" s="66">
        <v>34.0</v>
      </c>
      <c r="AM38" s="66">
        <v>73.0</v>
      </c>
      <c r="AN38" s="66">
        <v>155.0</v>
      </c>
      <c r="AO38" s="66">
        <v>152.0</v>
      </c>
      <c r="AP38" s="66">
        <v>209.0</v>
      </c>
      <c r="AQ38" s="66">
        <v>242.0</v>
      </c>
      <c r="AR38" s="66">
        <v>236.0</v>
      </c>
      <c r="AS38" s="66">
        <v>297.0</v>
      </c>
      <c r="AT38" s="66">
        <v>510.0</v>
      </c>
      <c r="AU38" s="66">
        <v>678.0</v>
      </c>
      <c r="AV38" s="66">
        <v>1046.0</v>
      </c>
      <c r="AW38" s="66">
        <v>300.0</v>
      </c>
      <c r="AX38" s="66">
        <v>859.0</v>
      </c>
      <c r="AY38" s="66">
        <v>990.0</v>
      </c>
      <c r="AZ38" s="66">
        <v>2155.0</v>
      </c>
      <c r="BA38" s="66">
        <v>1511.0</v>
      </c>
      <c r="BB38" s="66">
        <v>1299.0</v>
      </c>
      <c r="BC38" s="66">
        <v>2904.0</v>
      </c>
      <c r="BD38" s="66">
        <v>3005.0</v>
      </c>
      <c r="BE38" s="66">
        <v>8435.0</v>
      </c>
      <c r="BF38" s="66">
        <v>4438.0</v>
      </c>
      <c r="BG38" s="66">
        <v>7227.0</v>
      </c>
      <c r="BH38" s="66">
        <v>14011.0</v>
      </c>
      <c r="BI38" s="66">
        <v>50532.0</v>
      </c>
      <c r="BJ38" s="66">
        <v>74433.0</v>
      </c>
      <c r="BK38" s="66">
        <v>140849.0</v>
      </c>
    </row>
    <row r="39">
      <c r="A39" s="65">
        <v>31.0</v>
      </c>
      <c r="B39" s="66">
        <v>1000000.0</v>
      </c>
      <c r="C39" s="66">
        <v>971773.0</v>
      </c>
      <c r="D39" s="67">
        <v>0.971773</v>
      </c>
      <c r="E39" s="68">
        <v>0.296006894150877</v>
      </c>
      <c r="F39" s="68">
        <v>0.0289080421507822</v>
      </c>
      <c r="G39" s="65">
        <v>316890.0</v>
      </c>
      <c r="H39" s="65">
        <v>0.31689</v>
      </c>
      <c r="I39" s="65">
        <v>461539.0</v>
      </c>
      <c r="J39" s="65">
        <v>136984.0</v>
      </c>
      <c r="K39" s="65">
        <v>57117.0</v>
      </c>
      <c r="L39" s="65">
        <v>27470.0</v>
      </c>
      <c r="M39" s="65">
        <v>1.0</v>
      </c>
      <c r="N39" s="65">
        <v>2.0</v>
      </c>
      <c r="O39" s="65">
        <v>3.0</v>
      </c>
      <c r="P39" s="65">
        <v>2.0</v>
      </c>
      <c r="Q39" s="65">
        <v>1.0</v>
      </c>
      <c r="R39" s="65">
        <v>1.0</v>
      </c>
      <c r="S39" s="65">
        <v>1.0</v>
      </c>
      <c r="T39" s="65">
        <v>1.0</v>
      </c>
      <c r="U39" s="65">
        <v>1.0</v>
      </c>
      <c r="V39" s="65">
        <v>1.0</v>
      </c>
      <c r="W39" s="65">
        <v>5.0</v>
      </c>
      <c r="X39" s="65">
        <v>4.0</v>
      </c>
      <c r="Y39" s="65">
        <v>6.0</v>
      </c>
      <c r="Z39" s="65">
        <v>2.0</v>
      </c>
      <c r="AA39" s="65">
        <v>5.0</v>
      </c>
      <c r="AB39" s="65">
        <v>8.0</v>
      </c>
      <c r="AC39" s="65">
        <v>12.0</v>
      </c>
      <c r="AD39" s="65">
        <v>11.0</v>
      </c>
      <c r="AE39" s="65">
        <v>13.0</v>
      </c>
      <c r="AF39" s="65">
        <v>33.0</v>
      </c>
      <c r="AG39" s="65">
        <v>10.0</v>
      </c>
      <c r="AH39" s="65">
        <v>15.0</v>
      </c>
      <c r="AI39" s="65">
        <v>23.0</v>
      </c>
      <c r="AJ39" s="65">
        <v>39.0</v>
      </c>
      <c r="AK39" s="65">
        <v>17.0</v>
      </c>
      <c r="AL39" s="65">
        <v>28.0</v>
      </c>
      <c r="AM39" s="65">
        <v>87.0</v>
      </c>
      <c r="AN39" s="65">
        <v>134.0</v>
      </c>
      <c r="AO39" s="65">
        <v>145.0</v>
      </c>
      <c r="AP39" s="65">
        <v>202.0</v>
      </c>
      <c r="AQ39" s="65">
        <v>269.0</v>
      </c>
      <c r="AR39" s="65">
        <v>246.0</v>
      </c>
      <c r="AS39" s="65">
        <v>291.0</v>
      </c>
      <c r="AT39" s="65">
        <v>485.0</v>
      </c>
      <c r="AU39" s="65">
        <v>618.0</v>
      </c>
      <c r="AV39" s="65">
        <v>910.0</v>
      </c>
      <c r="AW39" s="65">
        <v>297.0</v>
      </c>
      <c r="AX39" s="65">
        <v>783.0</v>
      </c>
      <c r="AY39" s="65">
        <v>1007.0</v>
      </c>
      <c r="AZ39" s="65">
        <v>2190.0</v>
      </c>
      <c r="BA39" s="65">
        <v>1481.0</v>
      </c>
      <c r="BB39" s="65">
        <v>1317.0</v>
      </c>
      <c r="BC39" s="65">
        <v>2880.0</v>
      </c>
      <c r="BD39" s="65">
        <v>3129.0</v>
      </c>
      <c r="BE39" s="65">
        <v>8464.0</v>
      </c>
      <c r="BF39" s="65">
        <v>4567.0</v>
      </c>
      <c r="BG39" s="65">
        <v>7208.0</v>
      </c>
      <c r="BH39" s="65">
        <v>13944.0</v>
      </c>
      <c r="BI39" s="65">
        <v>50958.0</v>
      </c>
      <c r="BJ39" s="65">
        <v>74443.0</v>
      </c>
      <c r="BK39" s="65">
        <v>140590.0</v>
      </c>
    </row>
    <row r="40">
      <c r="A40" s="65">
        <v>32.0</v>
      </c>
      <c r="B40" s="66">
        <v>1000000.0</v>
      </c>
      <c r="C40" s="66">
        <v>1017666.0</v>
      </c>
      <c r="D40" s="67">
        <v>1.017666</v>
      </c>
      <c r="E40" s="68">
        <v>0.264716559384035</v>
      </c>
      <c r="F40" s="68">
        <v>0.0286741763786855</v>
      </c>
      <c r="G40" s="65">
        <v>315755.0</v>
      </c>
      <c r="H40" s="65">
        <v>0.315755</v>
      </c>
      <c r="I40" s="65">
        <v>463482.0</v>
      </c>
      <c r="J40" s="65">
        <v>136369.0</v>
      </c>
      <c r="K40" s="65">
        <v>56994.0</v>
      </c>
      <c r="L40" s="65">
        <v>27400.0</v>
      </c>
      <c r="M40" s="65">
        <v>2.0</v>
      </c>
      <c r="N40" s="65">
        <v>0.0</v>
      </c>
      <c r="O40" s="65">
        <v>4.0</v>
      </c>
      <c r="P40" s="65">
        <v>1.0</v>
      </c>
      <c r="Q40" s="65">
        <v>2.0</v>
      </c>
      <c r="R40" s="65">
        <v>3.0</v>
      </c>
      <c r="S40" s="65">
        <v>3.0</v>
      </c>
      <c r="T40" s="65">
        <v>3.0</v>
      </c>
      <c r="U40" s="65">
        <v>3.0</v>
      </c>
      <c r="V40" s="65">
        <v>1.0</v>
      </c>
      <c r="W40" s="65">
        <v>3.0</v>
      </c>
      <c r="X40" s="65">
        <v>5.0</v>
      </c>
      <c r="Y40" s="65">
        <v>2.0</v>
      </c>
      <c r="Z40" s="65">
        <v>3.0</v>
      </c>
      <c r="AA40" s="65">
        <v>12.0</v>
      </c>
      <c r="AB40" s="65">
        <v>14.0</v>
      </c>
      <c r="AC40" s="65">
        <v>30.0</v>
      </c>
      <c r="AD40" s="65">
        <v>21.0</v>
      </c>
      <c r="AE40" s="65">
        <v>18.0</v>
      </c>
      <c r="AF40" s="65">
        <v>51.0</v>
      </c>
      <c r="AG40" s="65">
        <v>5.0</v>
      </c>
      <c r="AH40" s="65">
        <v>14.0</v>
      </c>
      <c r="AI40" s="65">
        <v>19.0</v>
      </c>
      <c r="AJ40" s="65">
        <v>52.0</v>
      </c>
      <c r="AK40" s="65">
        <v>13.0</v>
      </c>
      <c r="AL40" s="65">
        <v>24.0</v>
      </c>
      <c r="AM40" s="65">
        <v>96.0</v>
      </c>
      <c r="AN40" s="65">
        <v>142.0</v>
      </c>
      <c r="AO40" s="65">
        <v>139.0</v>
      </c>
      <c r="AP40" s="65">
        <v>211.0</v>
      </c>
      <c r="AQ40" s="65">
        <v>211.0</v>
      </c>
      <c r="AR40" s="65">
        <v>262.0</v>
      </c>
      <c r="AS40" s="65">
        <v>321.0</v>
      </c>
      <c r="AT40" s="65">
        <v>499.0</v>
      </c>
      <c r="AU40" s="65">
        <v>637.0</v>
      </c>
      <c r="AV40" s="65">
        <v>989.0</v>
      </c>
      <c r="AW40" s="65">
        <v>294.0</v>
      </c>
      <c r="AX40" s="65">
        <v>775.0</v>
      </c>
      <c r="AY40" s="65">
        <v>950.0</v>
      </c>
      <c r="AZ40" s="65">
        <v>2131.0</v>
      </c>
      <c r="BA40" s="65">
        <v>1492.0</v>
      </c>
      <c r="BB40" s="65">
        <v>1300.0</v>
      </c>
      <c r="BC40" s="65">
        <v>2913.0</v>
      </c>
      <c r="BD40" s="65">
        <v>3053.0</v>
      </c>
      <c r="BE40" s="65">
        <v>8424.0</v>
      </c>
      <c r="BF40" s="65">
        <v>4619.0</v>
      </c>
      <c r="BG40" s="65">
        <v>7188.0</v>
      </c>
      <c r="BH40" s="65">
        <v>13814.0</v>
      </c>
      <c r="BI40" s="65">
        <v>50720.0</v>
      </c>
      <c r="BJ40" s="65">
        <v>74452.0</v>
      </c>
      <c r="BK40" s="65">
        <v>139815.0</v>
      </c>
    </row>
    <row r="41">
      <c r="A41" s="65">
        <v>33.0</v>
      </c>
      <c r="B41" s="66">
        <v>1000000.0</v>
      </c>
      <c r="C41" s="66">
        <v>1047805.0</v>
      </c>
      <c r="D41" s="67">
        <v>1.047805</v>
      </c>
      <c r="E41" s="68">
        <v>0.303719334944603</v>
      </c>
      <c r="F41" s="68">
        <v>0.0295479910811837</v>
      </c>
      <c r="G41" s="65">
        <v>317184.0</v>
      </c>
      <c r="H41" s="65">
        <v>0.317184</v>
      </c>
      <c r="I41" s="65">
        <v>462611.0</v>
      </c>
      <c r="J41" s="65">
        <v>136031.0</v>
      </c>
      <c r="K41" s="65">
        <v>56850.0</v>
      </c>
      <c r="L41" s="65">
        <v>27324.0</v>
      </c>
      <c r="M41" s="65">
        <v>1.0</v>
      </c>
      <c r="N41" s="65">
        <v>2.0</v>
      </c>
      <c r="O41" s="65">
        <v>2.0</v>
      </c>
      <c r="P41" s="65">
        <v>1.0</v>
      </c>
      <c r="Q41" s="65">
        <v>5.0</v>
      </c>
      <c r="R41" s="65">
        <v>4.0</v>
      </c>
      <c r="S41" s="65">
        <v>1.0</v>
      </c>
      <c r="T41" s="65">
        <v>12.0</v>
      </c>
      <c r="U41" s="65">
        <v>1.0</v>
      </c>
      <c r="V41" s="65">
        <v>0.0</v>
      </c>
      <c r="W41" s="65">
        <v>2.0</v>
      </c>
      <c r="X41" s="65">
        <v>7.0</v>
      </c>
      <c r="Y41" s="65">
        <v>1.0</v>
      </c>
      <c r="Z41" s="65">
        <v>6.0</v>
      </c>
      <c r="AA41" s="65">
        <v>11.0</v>
      </c>
      <c r="AB41" s="65">
        <v>11.0</v>
      </c>
      <c r="AC41" s="65">
        <v>26.0</v>
      </c>
      <c r="AD41" s="65">
        <v>12.0</v>
      </c>
      <c r="AE41" s="65">
        <v>19.0</v>
      </c>
      <c r="AF41" s="65">
        <v>38.0</v>
      </c>
      <c r="AG41" s="65">
        <v>8.0</v>
      </c>
      <c r="AH41" s="65">
        <v>11.0</v>
      </c>
      <c r="AI41" s="65">
        <v>26.0</v>
      </c>
      <c r="AJ41" s="65">
        <v>56.0</v>
      </c>
      <c r="AK41" s="65">
        <v>25.0</v>
      </c>
      <c r="AL41" s="65">
        <v>33.0</v>
      </c>
      <c r="AM41" s="65">
        <v>80.0</v>
      </c>
      <c r="AN41" s="65">
        <v>160.0</v>
      </c>
      <c r="AO41" s="65">
        <v>152.0</v>
      </c>
      <c r="AP41" s="65">
        <v>205.0</v>
      </c>
      <c r="AQ41" s="65">
        <v>256.0</v>
      </c>
      <c r="AR41" s="65">
        <v>252.0</v>
      </c>
      <c r="AS41" s="65">
        <v>301.0</v>
      </c>
      <c r="AT41" s="65">
        <v>535.0</v>
      </c>
      <c r="AU41" s="65">
        <v>643.0</v>
      </c>
      <c r="AV41" s="65">
        <v>1029.0</v>
      </c>
      <c r="AW41" s="65">
        <v>288.0</v>
      </c>
      <c r="AX41" s="65">
        <v>786.0</v>
      </c>
      <c r="AY41" s="65">
        <v>1033.0</v>
      </c>
      <c r="AZ41" s="65">
        <v>2252.0</v>
      </c>
      <c r="BA41" s="65">
        <v>1476.0</v>
      </c>
      <c r="BB41" s="65">
        <v>1282.0</v>
      </c>
      <c r="BC41" s="65">
        <v>2874.0</v>
      </c>
      <c r="BD41" s="65">
        <v>3020.0</v>
      </c>
      <c r="BE41" s="65">
        <v>8499.0</v>
      </c>
      <c r="BF41" s="65">
        <v>4445.0</v>
      </c>
      <c r="BG41" s="65">
        <v>7291.0</v>
      </c>
      <c r="BH41" s="65">
        <v>14062.0</v>
      </c>
      <c r="BI41" s="65">
        <v>51369.0</v>
      </c>
      <c r="BJ41" s="65">
        <v>74002.0</v>
      </c>
      <c r="BK41" s="65">
        <v>140571.0</v>
      </c>
    </row>
    <row r="42">
      <c r="A42" s="65">
        <v>34.0</v>
      </c>
      <c r="B42" s="65">
        <v>1000000.0</v>
      </c>
      <c r="C42" s="65">
        <v>1005721.0</v>
      </c>
      <c r="D42" s="65">
        <v>1.005721</v>
      </c>
      <c r="E42" s="68">
        <v>0.276272107226396</v>
      </c>
      <c r="F42" s="68">
        <v>0.0291192590137796</v>
      </c>
      <c r="G42" s="65">
        <v>317297.0</v>
      </c>
      <c r="H42" s="65">
        <v>0.317297</v>
      </c>
      <c r="I42" s="65">
        <v>462299.0</v>
      </c>
      <c r="J42" s="65">
        <v>136549.0</v>
      </c>
      <c r="K42" s="65">
        <v>56763.0</v>
      </c>
      <c r="L42" s="65">
        <v>27092.0</v>
      </c>
      <c r="M42" s="65">
        <v>1.0</v>
      </c>
      <c r="N42" s="65">
        <v>3.0</v>
      </c>
      <c r="O42" s="65">
        <v>3.0</v>
      </c>
      <c r="P42" s="65">
        <v>0.0</v>
      </c>
      <c r="Q42" s="65">
        <v>2.0</v>
      </c>
      <c r="R42" s="65">
        <v>2.0</v>
      </c>
      <c r="S42" s="65">
        <v>1.0</v>
      </c>
      <c r="T42" s="65">
        <v>4.0</v>
      </c>
      <c r="U42" s="65">
        <v>2.0</v>
      </c>
      <c r="V42" s="65">
        <v>2.0</v>
      </c>
      <c r="W42" s="65">
        <v>1.0</v>
      </c>
      <c r="X42" s="65">
        <v>5.0</v>
      </c>
      <c r="Y42" s="65">
        <v>2.0</v>
      </c>
      <c r="Z42" s="65">
        <v>4.0</v>
      </c>
      <c r="AA42" s="65">
        <v>10.0</v>
      </c>
      <c r="AB42" s="65">
        <v>14.0</v>
      </c>
      <c r="AC42" s="65">
        <v>28.0</v>
      </c>
      <c r="AD42" s="65">
        <v>19.0</v>
      </c>
      <c r="AE42" s="65">
        <v>9.0</v>
      </c>
      <c r="AF42" s="65">
        <v>48.0</v>
      </c>
      <c r="AG42" s="65">
        <v>8.0</v>
      </c>
      <c r="AH42" s="65">
        <v>13.0</v>
      </c>
      <c r="AI42" s="65">
        <v>18.0</v>
      </c>
      <c r="AJ42" s="65">
        <v>54.0</v>
      </c>
      <c r="AK42" s="65">
        <v>22.0</v>
      </c>
      <c r="AL42" s="65">
        <v>24.0</v>
      </c>
      <c r="AM42" s="65">
        <v>83.0</v>
      </c>
      <c r="AN42" s="65">
        <v>154.0</v>
      </c>
      <c r="AO42" s="65">
        <v>152.0</v>
      </c>
      <c r="AP42" s="65">
        <v>194.0</v>
      </c>
      <c r="AQ42" s="65">
        <v>230.0</v>
      </c>
      <c r="AR42" s="65">
        <v>250.0</v>
      </c>
      <c r="AS42" s="65">
        <v>288.0</v>
      </c>
      <c r="AT42" s="65">
        <v>456.0</v>
      </c>
      <c r="AU42" s="65">
        <v>682.0</v>
      </c>
      <c r="AV42" s="65">
        <v>1005.0</v>
      </c>
      <c r="AW42" s="65">
        <v>304.0</v>
      </c>
      <c r="AX42" s="65">
        <v>811.0</v>
      </c>
      <c r="AY42" s="65">
        <v>973.0</v>
      </c>
      <c r="AZ42" s="65">
        <v>2113.0</v>
      </c>
      <c r="BA42" s="65">
        <v>1430.0</v>
      </c>
      <c r="BB42" s="65">
        <v>1228.0</v>
      </c>
      <c r="BC42" s="65">
        <v>2861.0</v>
      </c>
      <c r="BD42" s="65">
        <v>3014.0</v>
      </c>
      <c r="BE42" s="65">
        <v>8555.0</v>
      </c>
      <c r="BF42" s="65">
        <v>4513.0</v>
      </c>
      <c r="BG42" s="65">
        <v>7246.0</v>
      </c>
      <c r="BH42" s="65">
        <v>13892.0</v>
      </c>
      <c r="BI42" s="65">
        <v>51282.0</v>
      </c>
      <c r="BJ42" s="65">
        <v>74376.0</v>
      </c>
      <c r="BK42" s="65">
        <v>140906.0</v>
      </c>
    </row>
    <row r="43">
      <c r="A43" s="65">
        <v>35.0</v>
      </c>
      <c r="B43" s="65">
        <v>1000000.0</v>
      </c>
      <c r="C43" s="65">
        <v>1009783.0</v>
      </c>
      <c r="D43" s="65">
        <v>1.009783</v>
      </c>
      <c r="E43" s="68">
        <v>0.271339008970124</v>
      </c>
      <c r="F43" s="68">
        <v>0.0287429599367868</v>
      </c>
      <c r="G43" s="65">
        <v>316893.0</v>
      </c>
      <c r="H43" s="65">
        <v>0.316893</v>
      </c>
      <c r="I43" s="65">
        <v>462395.0</v>
      </c>
      <c r="J43" s="65">
        <v>136476.0</v>
      </c>
      <c r="K43" s="65">
        <v>56977.0</v>
      </c>
      <c r="L43" s="65">
        <v>27259.0</v>
      </c>
      <c r="M43" s="65">
        <v>1.0</v>
      </c>
      <c r="N43" s="65">
        <v>1.0</v>
      </c>
      <c r="O43" s="65">
        <v>3.0</v>
      </c>
      <c r="P43" s="65">
        <v>2.0</v>
      </c>
      <c r="Q43" s="65">
        <v>4.0</v>
      </c>
      <c r="R43" s="65">
        <v>0.0</v>
      </c>
      <c r="S43" s="65">
        <v>2.0</v>
      </c>
      <c r="T43" s="65">
        <v>9.0</v>
      </c>
      <c r="U43" s="65">
        <v>1.0</v>
      </c>
      <c r="V43" s="65">
        <v>1.0</v>
      </c>
      <c r="W43" s="65">
        <v>1.0</v>
      </c>
      <c r="X43" s="65">
        <v>5.0</v>
      </c>
      <c r="Y43" s="65">
        <v>9.0</v>
      </c>
      <c r="Z43" s="65">
        <v>1.0</v>
      </c>
      <c r="AA43" s="65">
        <v>11.0</v>
      </c>
      <c r="AB43" s="65">
        <v>7.0</v>
      </c>
      <c r="AC43" s="65">
        <v>22.0</v>
      </c>
      <c r="AD43" s="65">
        <v>17.0</v>
      </c>
      <c r="AE43" s="65">
        <v>18.0</v>
      </c>
      <c r="AF43" s="65">
        <v>17.0</v>
      </c>
      <c r="AG43" s="65">
        <v>6.0</v>
      </c>
      <c r="AH43" s="65">
        <v>13.0</v>
      </c>
      <c r="AI43" s="65">
        <v>18.0</v>
      </c>
      <c r="AJ43" s="65">
        <v>48.0</v>
      </c>
      <c r="AK43" s="65">
        <v>13.0</v>
      </c>
      <c r="AL43" s="65">
        <v>27.0</v>
      </c>
      <c r="AM43" s="65">
        <v>87.0</v>
      </c>
      <c r="AN43" s="65">
        <v>170.0</v>
      </c>
      <c r="AO43" s="65">
        <v>143.0</v>
      </c>
      <c r="AP43" s="65">
        <v>184.0</v>
      </c>
      <c r="AQ43" s="65">
        <v>250.0</v>
      </c>
      <c r="AR43" s="65">
        <v>259.0</v>
      </c>
      <c r="AS43" s="65">
        <v>280.0</v>
      </c>
      <c r="AT43" s="65">
        <v>470.0</v>
      </c>
      <c r="AU43" s="65">
        <v>625.0</v>
      </c>
      <c r="AV43" s="65">
        <v>1021.0</v>
      </c>
      <c r="AW43" s="65">
        <v>323.0</v>
      </c>
      <c r="AX43" s="65">
        <v>791.0</v>
      </c>
      <c r="AY43" s="65">
        <v>1053.0</v>
      </c>
      <c r="AZ43" s="65">
        <v>2159.0</v>
      </c>
      <c r="BA43" s="65">
        <v>1466.0</v>
      </c>
      <c r="BB43" s="65">
        <v>1329.0</v>
      </c>
      <c r="BC43" s="65">
        <v>2990.0</v>
      </c>
      <c r="BD43" s="65">
        <v>3131.0</v>
      </c>
      <c r="BE43" s="65">
        <v>8661.0</v>
      </c>
      <c r="BF43" s="65">
        <v>4456.0</v>
      </c>
      <c r="BG43" s="65">
        <v>7189.0</v>
      </c>
      <c r="BH43" s="65">
        <v>14086.0</v>
      </c>
      <c r="BI43" s="65">
        <v>50913.0</v>
      </c>
      <c r="BJ43" s="65">
        <v>74843.0</v>
      </c>
      <c r="BK43" s="65">
        <v>139757.0</v>
      </c>
    </row>
    <row r="44">
      <c r="A44" s="65">
        <v>36.0</v>
      </c>
      <c r="B44" s="65">
        <v>1000000.0</v>
      </c>
      <c r="C44" s="65">
        <v>974892.0</v>
      </c>
      <c r="D44" s="65">
        <v>0.974892</v>
      </c>
      <c r="E44" s="68">
        <v>0.231140039182162</v>
      </c>
      <c r="F44" s="68">
        <v>0.0286260917560847</v>
      </c>
      <c r="G44" s="65">
        <v>316674.0</v>
      </c>
      <c r="H44" s="65">
        <v>0.316674</v>
      </c>
      <c r="I44" s="65">
        <v>462374.0</v>
      </c>
      <c r="J44" s="65">
        <v>136791.0</v>
      </c>
      <c r="K44" s="65">
        <v>56932.0</v>
      </c>
      <c r="L44" s="65">
        <v>27229.0</v>
      </c>
      <c r="M44" s="65">
        <v>1.0</v>
      </c>
      <c r="N44" s="65">
        <v>0.0</v>
      </c>
      <c r="O44" s="65">
        <v>0.0</v>
      </c>
      <c r="P44" s="65">
        <v>2.0</v>
      </c>
      <c r="Q44" s="65">
        <v>3.0</v>
      </c>
      <c r="R44" s="65">
        <v>0.0</v>
      </c>
      <c r="S44" s="65">
        <v>4.0</v>
      </c>
      <c r="T44" s="65">
        <v>4.0</v>
      </c>
      <c r="U44" s="65">
        <v>2.0</v>
      </c>
      <c r="V44" s="65">
        <v>0.0</v>
      </c>
      <c r="W44" s="65">
        <v>4.0</v>
      </c>
      <c r="X44" s="65">
        <v>6.0</v>
      </c>
      <c r="Y44" s="65">
        <v>6.0</v>
      </c>
      <c r="Z44" s="65">
        <v>6.0</v>
      </c>
      <c r="AA44" s="65">
        <v>9.0</v>
      </c>
      <c r="AB44" s="65">
        <v>9.0</v>
      </c>
      <c r="AC44" s="65">
        <v>15.0</v>
      </c>
      <c r="AD44" s="65">
        <v>14.0</v>
      </c>
      <c r="AE44" s="65">
        <v>12.0</v>
      </c>
      <c r="AF44" s="65">
        <v>43.0</v>
      </c>
      <c r="AG44" s="65">
        <v>11.0</v>
      </c>
      <c r="AH44" s="65">
        <v>15.0</v>
      </c>
      <c r="AI44" s="65">
        <v>24.0</v>
      </c>
      <c r="AJ44" s="65">
        <v>51.0</v>
      </c>
      <c r="AK44" s="65">
        <v>11.0</v>
      </c>
      <c r="AL44" s="65">
        <v>29.0</v>
      </c>
      <c r="AM44" s="65">
        <v>84.0</v>
      </c>
      <c r="AN44" s="65">
        <v>147.0</v>
      </c>
      <c r="AO44" s="65">
        <v>147.0</v>
      </c>
      <c r="AP44" s="65">
        <v>185.0</v>
      </c>
      <c r="AQ44" s="65">
        <v>245.0</v>
      </c>
      <c r="AR44" s="65">
        <v>252.0</v>
      </c>
      <c r="AS44" s="65">
        <v>327.0</v>
      </c>
      <c r="AT44" s="65">
        <v>518.0</v>
      </c>
      <c r="AU44" s="65">
        <v>657.0</v>
      </c>
      <c r="AV44" s="65">
        <v>1028.0</v>
      </c>
      <c r="AW44" s="65">
        <v>290.0</v>
      </c>
      <c r="AX44" s="65">
        <v>802.0</v>
      </c>
      <c r="AY44" s="65">
        <v>969.0</v>
      </c>
      <c r="AZ44" s="65">
        <v>2190.0</v>
      </c>
      <c r="BA44" s="65">
        <v>1504.0</v>
      </c>
      <c r="BB44" s="65">
        <v>1324.0</v>
      </c>
      <c r="BC44" s="65">
        <v>2852.0</v>
      </c>
      <c r="BD44" s="65">
        <v>2944.0</v>
      </c>
      <c r="BE44" s="65">
        <v>8487.0</v>
      </c>
      <c r="BF44" s="65">
        <v>4553.0</v>
      </c>
      <c r="BG44" s="65">
        <v>7265.0</v>
      </c>
      <c r="BH44" s="65">
        <v>13897.0</v>
      </c>
      <c r="BI44" s="65">
        <v>51131.0</v>
      </c>
      <c r="BJ44" s="65">
        <v>74412.0</v>
      </c>
      <c r="BK44" s="65">
        <v>140183.0</v>
      </c>
    </row>
    <row r="45">
      <c r="A45" s="65">
        <v>37.0</v>
      </c>
      <c r="B45" s="65">
        <v>1000000.0</v>
      </c>
      <c r="C45" s="65">
        <v>957109.0</v>
      </c>
      <c r="D45" s="65">
        <v>0.957109</v>
      </c>
      <c r="E45" s="68">
        <v>0.18772854090334</v>
      </c>
      <c r="F45" s="68">
        <v>0.0290487671588994</v>
      </c>
      <c r="G45" s="65">
        <v>316911.0</v>
      </c>
      <c r="H45" s="65">
        <v>0.316911</v>
      </c>
      <c r="I45" s="65">
        <v>461937.0</v>
      </c>
      <c r="J45" s="65">
        <v>136806.0</v>
      </c>
      <c r="K45" s="65">
        <v>57096.0</v>
      </c>
      <c r="L45" s="65">
        <v>27250.0</v>
      </c>
      <c r="M45" s="65">
        <v>0.0</v>
      </c>
      <c r="N45" s="65">
        <v>1.0</v>
      </c>
      <c r="O45" s="65">
        <v>0.0</v>
      </c>
      <c r="P45" s="65">
        <v>2.0</v>
      </c>
      <c r="Q45" s="65">
        <v>3.0</v>
      </c>
      <c r="R45" s="65">
        <v>0.0</v>
      </c>
      <c r="S45" s="65">
        <v>3.0</v>
      </c>
      <c r="T45" s="65">
        <v>3.0</v>
      </c>
      <c r="U45" s="65">
        <v>0.0</v>
      </c>
      <c r="V45" s="65">
        <v>3.0</v>
      </c>
      <c r="W45" s="65">
        <v>2.0</v>
      </c>
      <c r="X45" s="65">
        <v>1.0</v>
      </c>
      <c r="Y45" s="65">
        <v>3.0</v>
      </c>
      <c r="Z45" s="65">
        <v>3.0</v>
      </c>
      <c r="AA45" s="65">
        <v>11.0</v>
      </c>
      <c r="AB45" s="65">
        <v>4.0</v>
      </c>
      <c r="AC45" s="65">
        <v>26.0</v>
      </c>
      <c r="AD45" s="65">
        <v>12.0</v>
      </c>
      <c r="AE45" s="65">
        <v>11.0</v>
      </c>
      <c r="AF45" s="65">
        <v>41.0</v>
      </c>
      <c r="AG45" s="65">
        <v>8.0</v>
      </c>
      <c r="AH45" s="65">
        <v>16.0</v>
      </c>
      <c r="AI45" s="65">
        <v>22.0</v>
      </c>
      <c r="AJ45" s="65">
        <v>52.0</v>
      </c>
      <c r="AK45" s="65">
        <v>19.0</v>
      </c>
      <c r="AL45" s="65">
        <v>28.0</v>
      </c>
      <c r="AM45" s="65">
        <v>70.0</v>
      </c>
      <c r="AN45" s="65">
        <v>155.0</v>
      </c>
      <c r="AO45" s="65">
        <v>164.0</v>
      </c>
      <c r="AP45" s="65">
        <v>225.0</v>
      </c>
      <c r="AQ45" s="65">
        <v>228.0</v>
      </c>
      <c r="AR45" s="65">
        <v>258.0</v>
      </c>
      <c r="AS45" s="65">
        <v>342.0</v>
      </c>
      <c r="AT45" s="65">
        <v>506.0</v>
      </c>
      <c r="AU45" s="65">
        <v>632.0</v>
      </c>
      <c r="AV45" s="65">
        <v>1040.0</v>
      </c>
      <c r="AW45" s="65">
        <v>300.0</v>
      </c>
      <c r="AX45" s="65">
        <v>795.0</v>
      </c>
      <c r="AY45" s="65">
        <v>1013.0</v>
      </c>
      <c r="AZ45" s="65">
        <v>2190.0</v>
      </c>
      <c r="BA45" s="65">
        <v>1492.0</v>
      </c>
      <c r="BB45" s="65">
        <v>1256.0</v>
      </c>
      <c r="BC45" s="65">
        <v>2907.0</v>
      </c>
      <c r="BD45" s="65">
        <v>2981.0</v>
      </c>
      <c r="BE45" s="65">
        <v>8572.0</v>
      </c>
      <c r="BF45" s="65">
        <v>4466.0</v>
      </c>
      <c r="BG45" s="65">
        <v>7143.0</v>
      </c>
      <c r="BH45" s="65">
        <v>13974.0</v>
      </c>
      <c r="BI45" s="65">
        <v>50917.0</v>
      </c>
      <c r="BJ45" s="65">
        <v>74134.0</v>
      </c>
      <c r="BK45" s="65">
        <v>140877.0</v>
      </c>
    </row>
    <row r="46">
      <c r="A46" s="65">
        <v>38.0</v>
      </c>
      <c r="B46" s="65">
        <v>1000000.0</v>
      </c>
      <c r="C46" s="65">
        <v>1029690.0</v>
      </c>
      <c r="D46" s="65">
        <v>1.02969</v>
      </c>
      <c r="E46" s="68">
        <v>0.258885228070532</v>
      </c>
      <c r="F46" s="68">
        <v>0.029118404746118</v>
      </c>
      <c r="G46" s="65">
        <v>316762.0</v>
      </c>
      <c r="H46" s="65">
        <v>0.316762</v>
      </c>
      <c r="I46" s="65">
        <v>462119.0</v>
      </c>
      <c r="J46" s="65">
        <v>136640.0</v>
      </c>
      <c r="K46" s="65">
        <v>56894.0</v>
      </c>
      <c r="L46" s="65">
        <v>27585.0</v>
      </c>
      <c r="M46" s="65">
        <v>0.0</v>
      </c>
      <c r="N46" s="65">
        <v>3.0</v>
      </c>
      <c r="O46" s="65">
        <v>2.0</v>
      </c>
      <c r="P46" s="65">
        <v>5.0</v>
      </c>
      <c r="Q46" s="65">
        <v>3.0</v>
      </c>
      <c r="R46" s="65">
        <v>1.0</v>
      </c>
      <c r="S46" s="65">
        <v>3.0</v>
      </c>
      <c r="T46" s="65">
        <v>3.0</v>
      </c>
      <c r="U46" s="65">
        <v>0.0</v>
      </c>
      <c r="V46" s="65">
        <v>1.0</v>
      </c>
      <c r="W46" s="65">
        <v>1.0</v>
      </c>
      <c r="X46" s="65">
        <v>4.0</v>
      </c>
      <c r="Y46" s="65">
        <v>9.0</v>
      </c>
      <c r="Z46" s="65">
        <v>7.0</v>
      </c>
      <c r="AA46" s="65">
        <v>8.0</v>
      </c>
      <c r="AB46" s="65">
        <v>7.0</v>
      </c>
      <c r="AC46" s="65">
        <v>19.0</v>
      </c>
      <c r="AD46" s="65">
        <v>16.0</v>
      </c>
      <c r="AE46" s="65">
        <v>16.0</v>
      </c>
      <c r="AF46" s="65">
        <v>51.0</v>
      </c>
      <c r="AG46" s="65">
        <v>6.0</v>
      </c>
      <c r="AH46" s="65">
        <v>23.0</v>
      </c>
      <c r="AI46" s="65">
        <v>23.0</v>
      </c>
      <c r="AJ46" s="65">
        <v>60.0</v>
      </c>
      <c r="AK46" s="65">
        <v>15.0</v>
      </c>
      <c r="AL46" s="65">
        <v>27.0</v>
      </c>
      <c r="AM46" s="65">
        <v>95.0</v>
      </c>
      <c r="AN46" s="65">
        <v>144.0</v>
      </c>
      <c r="AO46" s="65">
        <v>174.0</v>
      </c>
      <c r="AP46" s="65">
        <v>201.0</v>
      </c>
      <c r="AQ46" s="65">
        <v>244.0</v>
      </c>
      <c r="AR46" s="65">
        <v>265.0</v>
      </c>
      <c r="AS46" s="65">
        <v>311.0</v>
      </c>
      <c r="AT46" s="65">
        <v>524.0</v>
      </c>
      <c r="AU46" s="65">
        <v>708.0</v>
      </c>
      <c r="AV46" s="65">
        <v>982.0</v>
      </c>
      <c r="AW46" s="65">
        <v>288.0</v>
      </c>
      <c r="AX46" s="65">
        <v>823.0</v>
      </c>
      <c r="AY46" s="65">
        <v>1000.0</v>
      </c>
      <c r="AZ46" s="65">
        <v>2179.0</v>
      </c>
      <c r="BA46" s="65">
        <v>1465.0</v>
      </c>
      <c r="BB46" s="65">
        <v>1253.0</v>
      </c>
      <c r="BC46" s="65">
        <v>2847.0</v>
      </c>
      <c r="BD46" s="65">
        <v>3056.0</v>
      </c>
      <c r="BE46" s="65">
        <v>8452.0</v>
      </c>
      <c r="BF46" s="65">
        <v>4341.0</v>
      </c>
      <c r="BG46" s="65">
        <v>7269.0</v>
      </c>
      <c r="BH46" s="65">
        <v>14074.0</v>
      </c>
      <c r="BI46" s="65">
        <v>50984.0</v>
      </c>
      <c r="BJ46" s="65">
        <v>74263.0</v>
      </c>
      <c r="BK46" s="65">
        <v>140507.0</v>
      </c>
    </row>
    <row r="47">
      <c r="A47" s="65">
        <v>39.0</v>
      </c>
      <c r="B47" s="65">
        <v>1000000.0</v>
      </c>
      <c r="C47" s="65">
        <v>1015143.0</v>
      </c>
      <c r="D47" s="65">
        <v>1.015143</v>
      </c>
      <c r="E47" s="68">
        <v>0.266940993084406</v>
      </c>
      <c r="F47" s="68">
        <v>0.0288547951537647</v>
      </c>
      <c r="G47" s="65">
        <v>316557.0</v>
      </c>
      <c r="H47" s="65">
        <v>0.316557</v>
      </c>
      <c r="I47" s="65">
        <v>462094.0</v>
      </c>
      <c r="J47" s="65">
        <v>136868.0</v>
      </c>
      <c r="K47" s="65">
        <v>57322.0</v>
      </c>
      <c r="L47" s="65">
        <v>27159.0</v>
      </c>
      <c r="M47" s="65">
        <v>2.0</v>
      </c>
      <c r="N47" s="65">
        <v>1.0</v>
      </c>
      <c r="O47" s="65">
        <v>2.0</v>
      </c>
      <c r="P47" s="65">
        <v>3.0</v>
      </c>
      <c r="Q47" s="65">
        <v>3.0</v>
      </c>
      <c r="R47" s="65">
        <v>1.0</v>
      </c>
      <c r="S47" s="65">
        <v>1.0</v>
      </c>
      <c r="T47" s="65">
        <v>5.0</v>
      </c>
      <c r="U47" s="65">
        <v>1.0</v>
      </c>
      <c r="V47" s="65">
        <v>0.0</v>
      </c>
      <c r="W47" s="65">
        <v>2.0</v>
      </c>
      <c r="X47" s="65">
        <v>8.0</v>
      </c>
      <c r="Y47" s="65">
        <v>1.0</v>
      </c>
      <c r="Z47" s="65">
        <v>4.0</v>
      </c>
      <c r="AA47" s="65">
        <v>13.0</v>
      </c>
      <c r="AB47" s="65">
        <v>15.0</v>
      </c>
      <c r="AC47" s="65">
        <v>20.0</v>
      </c>
      <c r="AD47" s="65">
        <v>11.0</v>
      </c>
      <c r="AE47" s="65">
        <v>21.0</v>
      </c>
      <c r="AF47" s="65">
        <v>44.0</v>
      </c>
      <c r="AG47" s="65">
        <v>9.0</v>
      </c>
      <c r="AH47" s="65">
        <v>9.0</v>
      </c>
      <c r="AI47" s="65">
        <v>25.0</v>
      </c>
      <c r="AJ47" s="65">
        <v>56.0</v>
      </c>
      <c r="AK47" s="65">
        <v>14.0</v>
      </c>
      <c r="AL47" s="65">
        <v>29.0</v>
      </c>
      <c r="AM47" s="65">
        <v>81.0</v>
      </c>
      <c r="AN47" s="65">
        <v>156.0</v>
      </c>
      <c r="AO47" s="65">
        <v>153.0</v>
      </c>
      <c r="AP47" s="65">
        <v>205.0</v>
      </c>
      <c r="AQ47" s="65">
        <v>287.0</v>
      </c>
      <c r="AR47" s="65">
        <v>239.0</v>
      </c>
      <c r="AS47" s="65">
        <v>320.0</v>
      </c>
      <c r="AT47" s="65">
        <v>496.0</v>
      </c>
      <c r="AU47" s="65">
        <v>639.0</v>
      </c>
      <c r="AV47" s="65">
        <v>920.0</v>
      </c>
      <c r="AW47" s="65">
        <v>305.0</v>
      </c>
      <c r="AX47" s="65">
        <v>801.0</v>
      </c>
      <c r="AY47" s="65">
        <v>1031.0</v>
      </c>
      <c r="AZ47" s="65">
        <v>2239.0</v>
      </c>
      <c r="BA47" s="65">
        <v>1544.0</v>
      </c>
      <c r="BB47" s="65">
        <v>1287.0</v>
      </c>
      <c r="BC47" s="65">
        <v>3005.0</v>
      </c>
      <c r="BD47" s="65">
        <v>3037.0</v>
      </c>
      <c r="BE47" s="65">
        <v>8412.0</v>
      </c>
      <c r="BF47" s="65">
        <v>4545.0</v>
      </c>
      <c r="BG47" s="65">
        <v>7154.0</v>
      </c>
      <c r="BH47" s="65">
        <v>13837.0</v>
      </c>
      <c r="BI47" s="65">
        <v>51068.0</v>
      </c>
      <c r="BJ47" s="65">
        <v>74082.0</v>
      </c>
      <c r="BK47" s="65">
        <v>140414.0</v>
      </c>
    </row>
    <row r="48">
      <c r="A48" s="65">
        <v>40.0</v>
      </c>
      <c r="B48" s="65">
        <v>1000000.0</v>
      </c>
      <c r="C48" s="65">
        <v>979781.0</v>
      </c>
      <c r="D48" s="65">
        <v>0.979781</v>
      </c>
      <c r="E48" s="68">
        <v>0.24446756149897</v>
      </c>
      <c r="F48" s="68">
        <v>0.0286442569243148</v>
      </c>
      <c r="G48" s="65">
        <v>316718.0</v>
      </c>
      <c r="H48" s="65">
        <v>0.316718</v>
      </c>
      <c r="I48" s="65">
        <v>462300.0</v>
      </c>
      <c r="J48" s="65">
        <v>136949.0</v>
      </c>
      <c r="K48" s="65">
        <v>56822.0</v>
      </c>
      <c r="L48" s="65">
        <v>27211.0</v>
      </c>
      <c r="M48" s="65">
        <v>0.0</v>
      </c>
      <c r="N48" s="65">
        <v>1.0</v>
      </c>
      <c r="O48" s="65">
        <v>3.0</v>
      </c>
      <c r="P48" s="65">
        <v>3.0</v>
      </c>
      <c r="Q48" s="65">
        <v>2.0</v>
      </c>
      <c r="R48" s="65">
        <v>1.0</v>
      </c>
      <c r="S48" s="65">
        <v>2.0</v>
      </c>
      <c r="T48" s="65">
        <v>2.0</v>
      </c>
      <c r="U48" s="65">
        <v>0.0</v>
      </c>
      <c r="V48" s="65">
        <v>0.0</v>
      </c>
      <c r="W48" s="65">
        <v>3.0</v>
      </c>
      <c r="X48" s="65">
        <v>4.0</v>
      </c>
      <c r="Y48" s="65">
        <v>2.0</v>
      </c>
      <c r="Z48" s="65">
        <v>8.0</v>
      </c>
      <c r="AA48" s="65">
        <v>13.0</v>
      </c>
      <c r="AB48" s="65">
        <v>6.0</v>
      </c>
      <c r="AC48" s="65">
        <v>24.0</v>
      </c>
      <c r="AD48" s="65">
        <v>12.0</v>
      </c>
      <c r="AE48" s="65">
        <v>18.0</v>
      </c>
      <c r="AF48" s="65">
        <v>36.0</v>
      </c>
      <c r="AG48" s="65">
        <v>17.0</v>
      </c>
      <c r="AH48" s="65">
        <v>8.0</v>
      </c>
      <c r="AI48" s="65">
        <v>17.0</v>
      </c>
      <c r="AJ48" s="65">
        <v>51.0</v>
      </c>
      <c r="AK48" s="65">
        <v>11.0</v>
      </c>
      <c r="AL48" s="65">
        <v>31.0</v>
      </c>
      <c r="AM48" s="65">
        <v>87.0</v>
      </c>
      <c r="AN48" s="65">
        <v>158.0</v>
      </c>
      <c r="AO48" s="65">
        <v>138.0</v>
      </c>
      <c r="AP48" s="65">
        <v>196.0</v>
      </c>
      <c r="AQ48" s="65">
        <v>246.0</v>
      </c>
      <c r="AR48" s="65">
        <v>253.0</v>
      </c>
      <c r="AS48" s="65">
        <v>280.0</v>
      </c>
      <c r="AT48" s="65">
        <v>470.0</v>
      </c>
      <c r="AU48" s="65">
        <v>657.0</v>
      </c>
      <c r="AV48" s="65">
        <v>1059.0</v>
      </c>
      <c r="AW48" s="65">
        <v>298.0</v>
      </c>
      <c r="AX48" s="65">
        <v>786.0</v>
      </c>
      <c r="AY48" s="65">
        <v>980.0</v>
      </c>
      <c r="AZ48" s="65">
        <v>2221.0</v>
      </c>
      <c r="BA48" s="65">
        <v>1498.0</v>
      </c>
      <c r="BB48" s="65">
        <v>1270.0</v>
      </c>
      <c r="BC48" s="65">
        <v>2790.0</v>
      </c>
      <c r="BD48" s="65">
        <v>2858.0</v>
      </c>
      <c r="BE48" s="65">
        <v>8460.0</v>
      </c>
      <c r="BF48" s="65">
        <v>4362.0</v>
      </c>
      <c r="BG48" s="65">
        <v>7264.0</v>
      </c>
      <c r="BH48" s="65">
        <v>14009.0</v>
      </c>
      <c r="BI48" s="65">
        <v>50848.0</v>
      </c>
      <c r="BJ48" s="65">
        <v>74621.0</v>
      </c>
      <c r="BK48" s="65">
        <v>140634.0</v>
      </c>
    </row>
    <row r="49">
      <c r="A49" s="65">
        <v>41.0</v>
      </c>
      <c r="B49" s="65">
        <v>1000000.0</v>
      </c>
      <c r="C49" s="65">
        <v>967583.0</v>
      </c>
      <c r="D49" s="65">
        <v>0.967583</v>
      </c>
      <c r="E49" s="68">
        <v>0.232639257330991</v>
      </c>
      <c r="F49" s="68">
        <v>0.0286938595199179</v>
      </c>
      <c r="G49" s="65">
        <v>317012.0</v>
      </c>
      <c r="H49" s="65">
        <v>0.317012</v>
      </c>
      <c r="I49" s="65">
        <v>461947.0</v>
      </c>
      <c r="J49" s="65">
        <v>136998.0</v>
      </c>
      <c r="K49" s="65">
        <v>56939.0</v>
      </c>
      <c r="L49" s="65">
        <v>27104.0</v>
      </c>
      <c r="M49" s="65">
        <v>0.0</v>
      </c>
      <c r="N49" s="65">
        <v>0.0</v>
      </c>
      <c r="O49" s="65">
        <v>5.0</v>
      </c>
      <c r="P49" s="65">
        <v>3.0</v>
      </c>
      <c r="Q49" s="65">
        <v>1.0</v>
      </c>
      <c r="R49" s="65">
        <v>0.0</v>
      </c>
      <c r="S49" s="65">
        <v>0.0</v>
      </c>
      <c r="T49" s="65">
        <v>4.0</v>
      </c>
      <c r="U49" s="65">
        <v>2.0</v>
      </c>
      <c r="V49" s="65">
        <v>1.0</v>
      </c>
      <c r="W49" s="65">
        <v>1.0</v>
      </c>
      <c r="X49" s="65">
        <v>2.0</v>
      </c>
      <c r="Y49" s="65">
        <v>5.0</v>
      </c>
      <c r="Z49" s="65">
        <v>0.0</v>
      </c>
      <c r="AA49" s="65">
        <v>7.0</v>
      </c>
      <c r="AB49" s="65">
        <v>8.0</v>
      </c>
      <c r="AC49" s="65">
        <v>19.0</v>
      </c>
      <c r="AD49" s="65">
        <v>20.0</v>
      </c>
      <c r="AE49" s="65">
        <v>20.0</v>
      </c>
      <c r="AF49" s="65">
        <v>36.0</v>
      </c>
      <c r="AG49" s="65">
        <v>14.0</v>
      </c>
      <c r="AH49" s="65">
        <v>16.0</v>
      </c>
      <c r="AI49" s="65">
        <v>17.0</v>
      </c>
      <c r="AJ49" s="65">
        <v>53.0</v>
      </c>
      <c r="AK49" s="65">
        <v>15.0</v>
      </c>
      <c r="AL49" s="65">
        <v>35.0</v>
      </c>
      <c r="AM49" s="65">
        <v>72.0</v>
      </c>
      <c r="AN49" s="65">
        <v>160.0</v>
      </c>
      <c r="AO49" s="65">
        <v>147.0</v>
      </c>
      <c r="AP49" s="65">
        <v>184.0</v>
      </c>
      <c r="AQ49" s="65">
        <v>226.0</v>
      </c>
      <c r="AR49" s="65">
        <v>251.0</v>
      </c>
      <c r="AS49" s="65">
        <v>291.0</v>
      </c>
      <c r="AT49" s="65">
        <v>489.0</v>
      </c>
      <c r="AU49" s="65">
        <v>609.0</v>
      </c>
      <c r="AV49" s="65">
        <v>999.0</v>
      </c>
      <c r="AW49" s="65">
        <v>311.0</v>
      </c>
      <c r="AX49" s="65">
        <v>762.0</v>
      </c>
      <c r="AY49" s="65">
        <v>981.0</v>
      </c>
      <c r="AZ49" s="65">
        <v>2285.0</v>
      </c>
      <c r="BA49" s="65">
        <v>1480.0</v>
      </c>
      <c r="BB49" s="65">
        <v>1279.0</v>
      </c>
      <c r="BC49" s="65">
        <v>2904.0</v>
      </c>
      <c r="BD49" s="65">
        <v>3012.0</v>
      </c>
      <c r="BE49" s="65">
        <v>8597.0</v>
      </c>
      <c r="BF49" s="65">
        <v>4449.0</v>
      </c>
      <c r="BG49" s="65">
        <v>7124.0</v>
      </c>
      <c r="BH49" s="65">
        <v>14034.0</v>
      </c>
      <c r="BI49" s="65">
        <v>50763.0</v>
      </c>
      <c r="BJ49" s="65">
        <v>74700.0</v>
      </c>
      <c r="BK49" s="65">
        <v>140619.0</v>
      </c>
    </row>
    <row r="50">
      <c r="A50" s="65">
        <v>42.0</v>
      </c>
      <c r="B50" s="65">
        <v>1000000.0</v>
      </c>
      <c r="C50" s="65">
        <v>1023803.0</v>
      </c>
      <c r="D50" s="65">
        <v>1.023803</v>
      </c>
      <c r="E50" s="68">
        <v>0.294897656773849</v>
      </c>
      <c r="F50" s="68">
        <v>0.028624951470971</v>
      </c>
      <c r="G50" s="65">
        <v>316176.0</v>
      </c>
      <c r="H50" s="65">
        <v>0.316176</v>
      </c>
      <c r="I50" s="65">
        <v>462857.0</v>
      </c>
      <c r="J50" s="65">
        <v>136674.0</v>
      </c>
      <c r="K50" s="65">
        <v>57024.0</v>
      </c>
      <c r="L50" s="65">
        <v>27269.0</v>
      </c>
      <c r="M50" s="65">
        <v>3.0</v>
      </c>
      <c r="N50" s="65">
        <v>0.0</v>
      </c>
      <c r="O50" s="65">
        <v>3.0</v>
      </c>
      <c r="P50" s="65">
        <v>4.0</v>
      </c>
      <c r="Q50" s="65">
        <v>1.0</v>
      </c>
      <c r="R50" s="65">
        <v>4.0</v>
      </c>
      <c r="S50" s="65">
        <v>1.0</v>
      </c>
      <c r="T50" s="65">
        <v>6.0</v>
      </c>
      <c r="U50" s="65">
        <v>1.0</v>
      </c>
      <c r="V50" s="65">
        <v>2.0</v>
      </c>
      <c r="W50" s="65">
        <v>1.0</v>
      </c>
      <c r="X50" s="65">
        <v>5.0</v>
      </c>
      <c r="Y50" s="65">
        <v>9.0</v>
      </c>
      <c r="Z50" s="65">
        <v>4.0</v>
      </c>
      <c r="AA50" s="65">
        <v>7.0</v>
      </c>
      <c r="AB50" s="65">
        <v>12.0</v>
      </c>
      <c r="AC50" s="65">
        <v>22.0</v>
      </c>
      <c r="AD50" s="65">
        <v>17.0</v>
      </c>
      <c r="AE50" s="65">
        <v>16.0</v>
      </c>
      <c r="AF50" s="65">
        <v>41.0</v>
      </c>
      <c r="AG50" s="65">
        <v>3.0</v>
      </c>
      <c r="AH50" s="65">
        <v>15.0</v>
      </c>
      <c r="AI50" s="65">
        <v>22.0</v>
      </c>
      <c r="AJ50" s="65">
        <v>43.0</v>
      </c>
      <c r="AK50" s="65">
        <v>12.0</v>
      </c>
      <c r="AL50" s="65">
        <v>18.0</v>
      </c>
      <c r="AM50" s="65">
        <v>79.0</v>
      </c>
      <c r="AN50" s="65">
        <v>130.0</v>
      </c>
      <c r="AO50" s="65">
        <v>157.0</v>
      </c>
      <c r="AP50" s="65">
        <v>182.0</v>
      </c>
      <c r="AQ50" s="65">
        <v>237.0</v>
      </c>
      <c r="AR50" s="65">
        <v>261.0</v>
      </c>
      <c r="AS50" s="65">
        <v>329.0</v>
      </c>
      <c r="AT50" s="65">
        <v>478.0</v>
      </c>
      <c r="AU50" s="65">
        <v>633.0</v>
      </c>
      <c r="AV50" s="65">
        <v>1017.0</v>
      </c>
      <c r="AW50" s="65">
        <v>296.0</v>
      </c>
      <c r="AX50" s="65">
        <v>813.0</v>
      </c>
      <c r="AY50" s="65">
        <v>1025.0</v>
      </c>
      <c r="AZ50" s="65">
        <v>2103.0</v>
      </c>
      <c r="BA50" s="65">
        <v>1524.0</v>
      </c>
      <c r="BB50" s="65">
        <v>1255.0</v>
      </c>
      <c r="BC50" s="65">
        <v>2884.0</v>
      </c>
      <c r="BD50" s="65">
        <v>2977.0</v>
      </c>
      <c r="BE50" s="65">
        <v>8558.0</v>
      </c>
      <c r="BF50" s="65">
        <v>4568.0</v>
      </c>
      <c r="BG50" s="65">
        <v>7268.0</v>
      </c>
      <c r="BH50" s="65">
        <v>13824.0</v>
      </c>
      <c r="BI50" s="65">
        <v>51019.0</v>
      </c>
      <c r="BJ50" s="65">
        <v>74083.0</v>
      </c>
      <c r="BK50" s="65">
        <v>140204.0</v>
      </c>
    </row>
    <row r="51">
      <c r="A51" s="65">
        <v>43.0</v>
      </c>
      <c r="B51" s="65">
        <v>1000000.0</v>
      </c>
      <c r="C51" s="65">
        <v>1039434.0</v>
      </c>
      <c r="D51" s="65">
        <v>1.039434</v>
      </c>
      <c r="E51" s="68">
        <v>0.291788983259333</v>
      </c>
      <c r="F51" s="68">
        <v>0.028966346410502</v>
      </c>
      <c r="G51" s="65">
        <v>316456.0</v>
      </c>
      <c r="H51" s="65">
        <v>0.316456</v>
      </c>
      <c r="I51" s="65">
        <v>463064.0</v>
      </c>
      <c r="J51" s="65">
        <v>136075.0</v>
      </c>
      <c r="K51" s="65">
        <v>57127.0</v>
      </c>
      <c r="L51" s="65">
        <v>27278.0</v>
      </c>
      <c r="M51" s="65">
        <v>0.0</v>
      </c>
      <c r="N51" s="65">
        <v>3.0</v>
      </c>
      <c r="O51" s="65">
        <v>3.0</v>
      </c>
      <c r="P51" s="65">
        <v>3.0</v>
      </c>
      <c r="Q51" s="65">
        <v>6.0</v>
      </c>
      <c r="R51" s="65">
        <v>2.0</v>
      </c>
      <c r="S51" s="65">
        <v>1.0</v>
      </c>
      <c r="T51" s="65">
        <v>4.0</v>
      </c>
      <c r="U51" s="65">
        <v>0.0</v>
      </c>
      <c r="V51" s="65">
        <v>0.0</v>
      </c>
      <c r="W51" s="65">
        <v>3.0</v>
      </c>
      <c r="X51" s="65">
        <v>8.0</v>
      </c>
      <c r="Y51" s="65">
        <v>5.0</v>
      </c>
      <c r="Z51" s="65">
        <v>3.0</v>
      </c>
      <c r="AA51" s="65">
        <v>16.0</v>
      </c>
      <c r="AB51" s="65">
        <v>11.0</v>
      </c>
      <c r="AC51" s="65">
        <v>21.0</v>
      </c>
      <c r="AD51" s="65">
        <v>17.0</v>
      </c>
      <c r="AE51" s="65">
        <v>23.0</v>
      </c>
      <c r="AF51" s="65">
        <v>39.0</v>
      </c>
      <c r="AG51" s="65">
        <v>12.0</v>
      </c>
      <c r="AH51" s="65">
        <v>18.0</v>
      </c>
      <c r="AI51" s="65">
        <v>21.0</v>
      </c>
      <c r="AJ51" s="65">
        <v>47.0</v>
      </c>
      <c r="AK51" s="65">
        <v>13.0</v>
      </c>
      <c r="AL51" s="65">
        <v>41.0</v>
      </c>
      <c r="AM51" s="65">
        <v>69.0</v>
      </c>
      <c r="AN51" s="65">
        <v>146.0</v>
      </c>
      <c r="AO51" s="65">
        <v>165.0</v>
      </c>
      <c r="AP51" s="65">
        <v>204.0</v>
      </c>
      <c r="AQ51" s="65">
        <v>243.0</v>
      </c>
      <c r="AR51" s="65">
        <v>252.0</v>
      </c>
      <c r="AS51" s="65">
        <v>309.0</v>
      </c>
      <c r="AT51" s="65">
        <v>504.0</v>
      </c>
      <c r="AU51" s="65">
        <v>600.0</v>
      </c>
      <c r="AV51" s="65">
        <v>1000.0</v>
      </c>
      <c r="AW51" s="65">
        <v>295.0</v>
      </c>
      <c r="AX51" s="65">
        <v>792.0</v>
      </c>
      <c r="AY51" s="65">
        <v>931.0</v>
      </c>
      <c r="AZ51" s="65">
        <v>2203.0</v>
      </c>
      <c r="BA51" s="65">
        <v>1503.0</v>
      </c>
      <c r="BB51" s="65">
        <v>1288.0</v>
      </c>
      <c r="BC51" s="65">
        <v>2916.0</v>
      </c>
      <c r="BD51" s="65">
        <v>2916.0</v>
      </c>
      <c r="BE51" s="65">
        <v>8332.0</v>
      </c>
      <c r="BF51" s="65">
        <v>4584.0</v>
      </c>
      <c r="BG51" s="65">
        <v>7192.0</v>
      </c>
      <c r="BH51" s="65">
        <v>13833.0</v>
      </c>
      <c r="BI51" s="65">
        <v>51214.0</v>
      </c>
      <c r="BJ51" s="65">
        <v>74244.0</v>
      </c>
      <c r="BK51" s="65">
        <v>140401.0</v>
      </c>
    </row>
    <row r="52">
      <c r="A52" s="65">
        <v>44.0</v>
      </c>
      <c r="B52" s="65">
        <v>1000000.0</v>
      </c>
      <c r="C52" s="65">
        <v>997361.0</v>
      </c>
      <c r="D52" s="65">
        <v>0.997361</v>
      </c>
      <c r="E52" s="68">
        <v>0.252805261778366</v>
      </c>
      <c r="F52" s="68">
        <v>0.0286291138847153</v>
      </c>
      <c r="G52" s="65">
        <v>317268.0</v>
      </c>
      <c r="H52" s="65">
        <v>0.317268</v>
      </c>
      <c r="I52" s="65">
        <v>461767.0</v>
      </c>
      <c r="J52" s="65">
        <v>136689.0</v>
      </c>
      <c r="K52" s="65">
        <v>56703.0</v>
      </c>
      <c r="L52" s="65">
        <v>27573.0</v>
      </c>
      <c r="M52" s="65">
        <v>0.0</v>
      </c>
      <c r="N52" s="65">
        <v>1.0</v>
      </c>
      <c r="O52" s="65">
        <v>1.0</v>
      </c>
      <c r="P52" s="65">
        <v>4.0</v>
      </c>
      <c r="Q52" s="65">
        <v>3.0</v>
      </c>
      <c r="R52" s="65">
        <v>2.0</v>
      </c>
      <c r="S52" s="65">
        <v>3.0</v>
      </c>
      <c r="T52" s="65">
        <v>5.0</v>
      </c>
      <c r="U52" s="65">
        <v>1.0</v>
      </c>
      <c r="V52" s="65">
        <v>0.0</v>
      </c>
      <c r="W52" s="65">
        <v>3.0</v>
      </c>
      <c r="X52" s="65">
        <v>8.0</v>
      </c>
      <c r="Y52" s="65">
        <v>1.0</v>
      </c>
      <c r="Z52" s="65">
        <v>3.0</v>
      </c>
      <c r="AA52" s="65">
        <v>10.0</v>
      </c>
      <c r="AB52" s="65">
        <v>8.0</v>
      </c>
      <c r="AC52" s="65">
        <v>18.0</v>
      </c>
      <c r="AD52" s="65">
        <v>9.0</v>
      </c>
      <c r="AE52" s="65">
        <v>16.0</v>
      </c>
      <c r="AF52" s="65">
        <v>50.0</v>
      </c>
      <c r="AG52" s="65">
        <v>8.0</v>
      </c>
      <c r="AH52" s="65">
        <v>17.0</v>
      </c>
      <c r="AI52" s="65">
        <v>28.0</v>
      </c>
      <c r="AJ52" s="65">
        <v>54.0</v>
      </c>
      <c r="AK52" s="65">
        <v>10.0</v>
      </c>
      <c r="AL52" s="65">
        <v>29.0</v>
      </c>
      <c r="AM52" s="65">
        <v>92.0</v>
      </c>
      <c r="AN52" s="65">
        <v>149.0</v>
      </c>
      <c r="AO52" s="65">
        <v>154.0</v>
      </c>
      <c r="AP52" s="65">
        <v>197.0</v>
      </c>
      <c r="AQ52" s="65">
        <v>258.0</v>
      </c>
      <c r="AR52" s="65">
        <v>219.0</v>
      </c>
      <c r="AS52" s="65">
        <v>295.0</v>
      </c>
      <c r="AT52" s="65">
        <v>478.0</v>
      </c>
      <c r="AU52" s="65">
        <v>671.0</v>
      </c>
      <c r="AV52" s="65">
        <v>998.0</v>
      </c>
      <c r="AW52" s="65">
        <v>265.0</v>
      </c>
      <c r="AX52" s="65">
        <v>799.0</v>
      </c>
      <c r="AY52" s="65">
        <v>994.0</v>
      </c>
      <c r="AZ52" s="65">
        <v>2168.0</v>
      </c>
      <c r="BA52" s="65">
        <v>1495.0</v>
      </c>
      <c r="BB52" s="65">
        <v>1373.0</v>
      </c>
      <c r="BC52" s="65">
        <v>3013.0</v>
      </c>
      <c r="BD52" s="65">
        <v>3026.0</v>
      </c>
      <c r="BE52" s="65">
        <v>8591.0</v>
      </c>
      <c r="BF52" s="65">
        <v>4530.0</v>
      </c>
      <c r="BG52" s="65">
        <v>7311.0</v>
      </c>
      <c r="BH52" s="65">
        <v>13947.0</v>
      </c>
      <c r="BI52" s="65">
        <v>51073.0</v>
      </c>
      <c r="BJ52" s="65">
        <v>73815.0</v>
      </c>
      <c r="BK52" s="65">
        <v>141065.0</v>
      </c>
    </row>
    <row r="53">
      <c r="A53" s="65">
        <v>45.0</v>
      </c>
      <c r="B53" s="65">
        <v>1000000.0</v>
      </c>
      <c r="C53" s="65">
        <v>1024281.0</v>
      </c>
      <c r="D53" s="65">
        <v>1.024281</v>
      </c>
      <c r="E53" s="68">
        <v>0.299295016679347</v>
      </c>
      <c r="F53" s="68">
        <v>0.0285458084248508</v>
      </c>
      <c r="G53" s="65">
        <v>316868.0</v>
      </c>
      <c r="H53" s="65">
        <v>0.316868</v>
      </c>
      <c r="I53" s="65">
        <v>462191.0</v>
      </c>
      <c r="J53" s="65">
        <v>136246.0</v>
      </c>
      <c r="K53" s="65">
        <v>57114.0</v>
      </c>
      <c r="L53" s="65">
        <v>27581.0</v>
      </c>
      <c r="M53" s="65">
        <v>1.0</v>
      </c>
      <c r="N53" s="65">
        <v>2.0</v>
      </c>
      <c r="O53" s="65">
        <v>4.0</v>
      </c>
      <c r="P53" s="65">
        <v>3.0</v>
      </c>
      <c r="Q53" s="65">
        <v>3.0</v>
      </c>
      <c r="R53" s="65">
        <v>0.0</v>
      </c>
      <c r="S53" s="65">
        <v>1.0</v>
      </c>
      <c r="T53" s="65">
        <v>5.0</v>
      </c>
      <c r="U53" s="65">
        <v>1.0</v>
      </c>
      <c r="V53" s="65">
        <v>1.0</v>
      </c>
      <c r="W53" s="65">
        <v>6.0</v>
      </c>
      <c r="X53" s="65">
        <v>4.0</v>
      </c>
      <c r="Y53" s="65">
        <v>2.0</v>
      </c>
      <c r="Z53" s="65">
        <v>7.0</v>
      </c>
      <c r="AA53" s="65">
        <v>8.0</v>
      </c>
      <c r="AB53" s="65">
        <v>7.0</v>
      </c>
      <c r="AC53" s="65">
        <v>15.0</v>
      </c>
      <c r="AD53" s="65">
        <v>14.0</v>
      </c>
      <c r="AE53" s="65">
        <v>19.0</v>
      </c>
      <c r="AF53" s="65">
        <v>51.0</v>
      </c>
      <c r="AG53" s="65">
        <v>15.0</v>
      </c>
      <c r="AH53" s="65">
        <v>14.0</v>
      </c>
      <c r="AI53" s="65">
        <v>21.0</v>
      </c>
      <c r="AJ53" s="65">
        <v>50.0</v>
      </c>
      <c r="AK53" s="65">
        <v>19.0</v>
      </c>
      <c r="AL53" s="65">
        <v>33.0</v>
      </c>
      <c r="AM53" s="65">
        <v>73.0</v>
      </c>
      <c r="AN53" s="65">
        <v>149.0</v>
      </c>
      <c r="AO53" s="65">
        <v>145.0</v>
      </c>
      <c r="AP53" s="65">
        <v>189.0</v>
      </c>
      <c r="AQ53" s="65">
        <v>248.0</v>
      </c>
      <c r="AR53" s="65">
        <v>270.0</v>
      </c>
      <c r="AS53" s="65">
        <v>306.0</v>
      </c>
      <c r="AT53" s="65">
        <v>485.0</v>
      </c>
      <c r="AU53" s="65">
        <v>672.0</v>
      </c>
      <c r="AV53" s="65">
        <v>976.0</v>
      </c>
      <c r="AW53" s="65">
        <v>292.0</v>
      </c>
      <c r="AX53" s="65">
        <v>769.0</v>
      </c>
      <c r="AY53" s="65">
        <v>1002.0</v>
      </c>
      <c r="AZ53" s="65">
        <v>2206.0</v>
      </c>
      <c r="BA53" s="65">
        <v>1489.0</v>
      </c>
      <c r="BB53" s="65">
        <v>1312.0</v>
      </c>
      <c r="BC53" s="65">
        <v>2869.0</v>
      </c>
      <c r="BD53" s="65">
        <v>2933.0</v>
      </c>
      <c r="BE53" s="65">
        <v>8650.0</v>
      </c>
      <c r="BF53" s="65">
        <v>4440.0</v>
      </c>
      <c r="BG53" s="65">
        <v>7253.0</v>
      </c>
      <c r="BH53" s="65">
        <v>14020.0</v>
      </c>
      <c r="BI53" s="65">
        <v>51190.0</v>
      </c>
      <c r="BJ53" s="65">
        <v>74450.0</v>
      </c>
      <c r="BK53" s="65">
        <v>140174.0</v>
      </c>
    </row>
    <row r="54">
      <c r="A54" s="65">
        <v>46.0</v>
      </c>
      <c r="B54" s="65">
        <v>1000000.0</v>
      </c>
      <c r="C54" s="65">
        <v>968549.0</v>
      </c>
      <c r="D54" s="65">
        <v>0.968549</v>
      </c>
      <c r="E54" s="68">
        <v>0.176783500244185</v>
      </c>
      <c r="F54" s="68">
        <v>0.0286018276124696</v>
      </c>
      <c r="G54" s="65">
        <v>316775.0</v>
      </c>
      <c r="H54" s="65">
        <v>0.316775</v>
      </c>
      <c r="I54" s="65">
        <v>462729.0</v>
      </c>
      <c r="J54" s="65">
        <v>136500.0</v>
      </c>
      <c r="K54" s="65">
        <v>56720.0</v>
      </c>
      <c r="L54" s="65">
        <v>27276.0</v>
      </c>
      <c r="M54" s="65">
        <v>0.0</v>
      </c>
      <c r="N54" s="65">
        <v>1.0</v>
      </c>
      <c r="O54" s="65">
        <v>0.0</v>
      </c>
      <c r="P54" s="65">
        <v>2.0</v>
      </c>
      <c r="Q54" s="65">
        <v>2.0</v>
      </c>
      <c r="R54" s="65">
        <v>2.0</v>
      </c>
      <c r="S54" s="65">
        <v>0.0</v>
      </c>
      <c r="T54" s="65">
        <v>4.0</v>
      </c>
      <c r="U54" s="65">
        <v>3.0</v>
      </c>
      <c r="V54" s="65">
        <v>0.0</v>
      </c>
      <c r="W54" s="65">
        <v>2.0</v>
      </c>
      <c r="X54" s="65">
        <v>7.0</v>
      </c>
      <c r="Y54" s="65">
        <v>3.0</v>
      </c>
      <c r="Z54" s="65">
        <v>1.0</v>
      </c>
      <c r="AA54" s="65">
        <v>11.0</v>
      </c>
      <c r="AB54" s="65">
        <v>15.0</v>
      </c>
      <c r="AC54" s="65">
        <v>34.0</v>
      </c>
      <c r="AD54" s="65">
        <v>17.0</v>
      </c>
      <c r="AE54" s="65">
        <v>14.0</v>
      </c>
      <c r="AF54" s="65">
        <v>49.0</v>
      </c>
      <c r="AG54" s="65">
        <v>9.0</v>
      </c>
      <c r="AH54" s="65">
        <v>12.0</v>
      </c>
      <c r="AI54" s="65">
        <v>17.0</v>
      </c>
      <c r="AJ54" s="65">
        <v>55.0</v>
      </c>
      <c r="AK54" s="65">
        <v>19.0</v>
      </c>
      <c r="AL54" s="65">
        <v>24.0</v>
      </c>
      <c r="AM54" s="65">
        <v>82.0</v>
      </c>
      <c r="AN54" s="65">
        <v>163.0</v>
      </c>
      <c r="AO54" s="65">
        <v>142.0</v>
      </c>
      <c r="AP54" s="65">
        <v>173.0</v>
      </c>
      <c r="AQ54" s="65">
        <v>263.0</v>
      </c>
      <c r="AR54" s="65">
        <v>209.0</v>
      </c>
      <c r="AS54" s="65">
        <v>290.0</v>
      </c>
      <c r="AT54" s="65">
        <v>526.0</v>
      </c>
      <c r="AU54" s="65">
        <v>688.0</v>
      </c>
      <c r="AV54" s="65">
        <v>936.0</v>
      </c>
      <c r="AW54" s="65">
        <v>289.0</v>
      </c>
      <c r="AX54" s="65">
        <v>812.0</v>
      </c>
      <c r="AY54" s="65">
        <v>971.0</v>
      </c>
      <c r="AZ54" s="65">
        <v>2254.0</v>
      </c>
      <c r="BA54" s="65">
        <v>1548.0</v>
      </c>
      <c r="BB54" s="65">
        <v>1288.0</v>
      </c>
      <c r="BC54" s="65">
        <v>2830.0</v>
      </c>
      <c r="BD54" s="65">
        <v>2984.0</v>
      </c>
      <c r="BE54" s="65">
        <v>8397.0</v>
      </c>
      <c r="BF54" s="65">
        <v>4570.0</v>
      </c>
      <c r="BG54" s="65">
        <v>7322.0</v>
      </c>
      <c r="BH54" s="65">
        <v>14252.0</v>
      </c>
      <c r="BI54" s="65">
        <v>51113.0</v>
      </c>
      <c r="BJ54" s="65">
        <v>74390.0</v>
      </c>
      <c r="BK54" s="65">
        <v>139980.0</v>
      </c>
    </row>
    <row r="55">
      <c r="A55" s="65">
        <v>47.0</v>
      </c>
      <c r="B55" s="65">
        <v>1000000.0</v>
      </c>
      <c r="C55" s="65">
        <v>995117.0</v>
      </c>
      <c r="D55" s="65">
        <v>0.995117</v>
      </c>
      <c r="E55" s="68">
        <v>0.280299737133972</v>
      </c>
      <c r="F55" s="68">
        <v>0.0282954282020093</v>
      </c>
      <c r="G55" s="65">
        <v>316138.0</v>
      </c>
      <c r="H55" s="65">
        <v>0.316138</v>
      </c>
      <c r="I55" s="65">
        <v>462778.0</v>
      </c>
      <c r="J55" s="65">
        <v>136969.0</v>
      </c>
      <c r="K55" s="65">
        <v>56530.0</v>
      </c>
      <c r="L55" s="65">
        <v>27585.0</v>
      </c>
      <c r="M55" s="65">
        <v>2.0</v>
      </c>
      <c r="N55" s="65">
        <v>2.0</v>
      </c>
      <c r="O55" s="65">
        <v>2.0</v>
      </c>
      <c r="P55" s="65">
        <v>1.0</v>
      </c>
      <c r="Q55" s="65">
        <v>4.0</v>
      </c>
      <c r="R55" s="65">
        <v>1.0</v>
      </c>
      <c r="S55" s="65">
        <v>2.0</v>
      </c>
      <c r="T55" s="65">
        <v>4.0</v>
      </c>
      <c r="U55" s="65">
        <v>1.0</v>
      </c>
      <c r="V55" s="65">
        <v>0.0</v>
      </c>
      <c r="W55" s="65">
        <v>0.0</v>
      </c>
      <c r="X55" s="65">
        <v>4.0</v>
      </c>
      <c r="Y55" s="65">
        <v>4.0</v>
      </c>
      <c r="Z55" s="65">
        <v>4.0</v>
      </c>
      <c r="AA55" s="65">
        <v>9.0</v>
      </c>
      <c r="AB55" s="65">
        <v>10.0</v>
      </c>
      <c r="AC55" s="65">
        <v>13.0</v>
      </c>
      <c r="AD55" s="65">
        <v>13.0</v>
      </c>
      <c r="AE55" s="65">
        <v>13.0</v>
      </c>
      <c r="AF55" s="65">
        <v>36.0</v>
      </c>
      <c r="AG55" s="65">
        <v>12.0</v>
      </c>
      <c r="AH55" s="65">
        <v>15.0</v>
      </c>
      <c r="AI55" s="65">
        <v>15.0</v>
      </c>
      <c r="AJ55" s="65">
        <v>55.0</v>
      </c>
      <c r="AK55" s="65">
        <v>12.0</v>
      </c>
      <c r="AL55" s="65">
        <v>30.0</v>
      </c>
      <c r="AM55" s="65">
        <v>76.0</v>
      </c>
      <c r="AN55" s="65">
        <v>137.0</v>
      </c>
      <c r="AO55" s="65">
        <v>156.0</v>
      </c>
      <c r="AP55" s="65">
        <v>209.0</v>
      </c>
      <c r="AQ55" s="65">
        <v>239.0</v>
      </c>
      <c r="AR55" s="65">
        <v>276.0</v>
      </c>
      <c r="AS55" s="65">
        <v>296.0</v>
      </c>
      <c r="AT55" s="65">
        <v>524.0</v>
      </c>
      <c r="AU55" s="65">
        <v>614.0</v>
      </c>
      <c r="AV55" s="65">
        <v>999.0</v>
      </c>
      <c r="AW55" s="65">
        <v>286.0</v>
      </c>
      <c r="AX55" s="65">
        <v>877.0</v>
      </c>
      <c r="AY55" s="65">
        <v>993.0</v>
      </c>
      <c r="AZ55" s="65">
        <v>2179.0</v>
      </c>
      <c r="BA55" s="65">
        <v>1490.0</v>
      </c>
      <c r="BB55" s="65">
        <v>1339.0</v>
      </c>
      <c r="BC55" s="65">
        <v>2899.0</v>
      </c>
      <c r="BD55" s="65">
        <v>2984.0</v>
      </c>
      <c r="BE55" s="65">
        <v>8477.0</v>
      </c>
      <c r="BF55" s="65">
        <v>4452.0</v>
      </c>
      <c r="BG55" s="65">
        <v>7158.0</v>
      </c>
      <c r="BH55" s="65">
        <v>13987.0</v>
      </c>
      <c r="BI55" s="65">
        <v>51005.0</v>
      </c>
      <c r="BJ55" s="65">
        <v>74413.0</v>
      </c>
      <c r="BK55" s="65">
        <v>139809.0</v>
      </c>
    </row>
    <row r="56">
      <c r="A56" s="65">
        <v>48.0</v>
      </c>
      <c r="B56" s="65">
        <v>1000000.0</v>
      </c>
      <c r="C56" s="65">
        <v>961836.0</v>
      </c>
      <c r="D56" s="65">
        <v>0.961836</v>
      </c>
      <c r="E56" s="68">
        <v>0.224874465774965</v>
      </c>
      <c r="F56" s="68">
        <v>0.0285045850197326</v>
      </c>
      <c r="G56" s="65">
        <v>316769.0</v>
      </c>
      <c r="H56" s="65">
        <v>0.316769</v>
      </c>
      <c r="I56" s="65">
        <v>462455.0</v>
      </c>
      <c r="J56" s="65">
        <v>136523.0</v>
      </c>
      <c r="K56" s="65">
        <v>56633.0</v>
      </c>
      <c r="L56" s="65">
        <v>27620.0</v>
      </c>
      <c r="M56" s="65">
        <v>0.0</v>
      </c>
      <c r="N56" s="65">
        <v>1.0</v>
      </c>
      <c r="O56" s="65">
        <v>3.0</v>
      </c>
      <c r="P56" s="65">
        <v>1.0</v>
      </c>
      <c r="Q56" s="65">
        <v>1.0</v>
      </c>
      <c r="R56" s="65">
        <v>1.0</v>
      </c>
      <c r="S56" s="65">
        <v>2.0</v>
      </c>
      <c r="T56" s="65">
        <v>2.0</v>
      </c>
      <c r="U56" s="65">
        <v>1.0</v>
      </c>
      <c r="V56" s="65">
        <v>1.0</v>
      </c>
      <c r="W56" s="65">
        <v>2.0</v>
      </c>
      <c r="X56" s="65">
        <v>3.0</v>
      </c>
      <c r="Y56" s="65">
        <v>6.0</v>
      </c>
      <c r="Z56" s="65">
        <v>3.0</v>
      </c>
      <c r="AA56" s="65">
        <v>9.0</v>
      </c>
      <c r="AB56" s="65">
        <v>11.0</v>
      </c>
      <c r="AC56" s="65">
        <v>21.0</v>
      </c>
      <c r="AD56" s="65">
        <v>15.0</v>
      </c>
      <c r="AE56" s="65">
        <v>15.0</v>
      </c>
      <c r="AF56" s="65">
        <v>28.0</v>
      </c>
      <c r="AG56" s="65">
        <v>11.0</v>
      </c>
      <c r="AH56" s="65">
        <v>14.0</v>
      </c>
      <c r="AI56" s="65">
        <v>19.0</v>
      </c>
      <c r="AJ56" s="65">
        <v>51.0</v>
      </c>
      <c r="AK56" s="65">
        <v>17.0</v>
      </c>
      <c r="AL56" s="65">
        <v>47.0</v>
      </c>
      <c r="AM56" s="65">
        <v>64.0</v>
      </c>
      <c r="AN56" s="65">
        <v>153.0</v>
      </c>
      <c r="AO56" s="65">
        <v>152.0</v>
      </c>
      <c r="AP56" s="65">
        <v>187.0</v>
      </c>
      <c r="AQ56" s="65">
        <v>269.0</v>
      </c>
      <c r="AR56" s="65">
        <v>231.0</v>
      </c>
      <c r="AS56" s="65">
        <v>320.0</v>
      </c>
      <c r="AT56" s="65">
        <v>476.0</v>
      </c>
      <c r="AU56" s="65">
        <v>658.0</v>
      </c>
      <c r="AV56" s="65">
        <v>976.0</v>
      </c>
      <c r="AW56" s="65">
        <v>282.0</v>
      </c>
      <c r="AX56" s="65">
        <v>864.0</v>
      </c>
      <c r="AY56" s="65">
        <v>989.0</v>
      </c>
      <c r="AZ56" s="65">
        <v>2196.0</v>
      </c>
      <c r="BA56" s="65">
        <v>1499.0</v>
      </c>
      <c r="BB56" s="65">
        <v>1385.0</v>
      </c>
      <c r="BC56" s="65">
        <v>2893.0</v>
      </c>
      <c r="BD56" s="65">
        <v>2983.0</v>
      </c>
      <c r="BE56" s="65">
        <v>8544.0</v>
      </c>
      <c r="BF56" s="65">
        <v>4490.0</v>
      </c>
      <c r="BG56" s="65">
        <v>7202.0</v>
      </c>
      <c r="BH56" s="65">
        <v>14047.0</v>
      </c>
      <c r="BI56" s="65">
        <v>50714.0</v>
      </c>
      <c r="BJ56" s="65">
        <v>74057.0</v>
      </c>
      <c r="BK56" s="65">
        <v>140853.0</v>
      </c>
    </row>
    <row r="57">
      <c r="A57" s="65">
        <v>49.0</v>
      </c>
      <c r="B57" s="65">
        <v>1000000.0</v>
      </c>
      <c r="C57" s="65">
        <v>1031009.0</v>
      </c>
      <c r="D57" s="65">
        <v>1.031009</v>
      </c>
      <c r="E57" s="68">
        <v>0.317823323671654</v>
      </c>
      <c r="F57" s="68">
        <v>0.0285901888083025</v>
      </c>
      <c r="G57" s="65">
        <v>316830.0</v>
      </c>
      <c r="H57" s="65">
        <v>0.31683</v>
      </c>
      <c r="I57" s="65">
        <v>462196.0</v>
      </c>
      <c r="J57" s="65">
        <v>136660.0</v>
      </c>
      <c r="K57" s="65">
        <v>57028.0</v>
      </c>
      <c r="L57" s="65">
        <v>27286.0</v>
      </c>
      <c r="M57" s="65">
        <v>1.0</v>
      </c>
      <c r="N57" s="65">
        <v>1.0</v>
      </c>
      <c r="O57" s="65">
        <v>5.0</v>
      </c>
      <c r="P57" s="65">
        <v>2.0</v>
      </c>
      <c r="Q57" s="65">
        <v>5.0</v>
      </c>
      <c r="R57" s="65">
        <v>0.0</v>
      </c>
      <c r="S57" s="65">
        <v>0.0</v>
      </c>
      <c r="T57" s="65">
        <v>5.0</v>
      </c>
      <c r="U57" s="65">
        <v>0.0</v>
      </c>
      <c r="V57" s="65">
        <v>1.0</v>
      </c>
      <c r="W57" s="65">
        <v>2.0</v>
      </c>
      <c r="X57" s="65">
        <v>7.0</v>
      </c>
      <c r="Y57" s="65">
        <v>3.0</v>
      </c>
      <c r="Z57" s="65">
        <v>4.0</v>
      </c>
      <c r="AA57" s="65">
        <v>17.0</v>
      </c>
      <c r="AB57" s="65">
        <v>10.0</v>
      </c>
      <c r="AC57" s="65">
        <v>28.0</v>
      </c>
      <c r="AD57" s="65">
        <v>18.0</v>
      </c>
      <c r="AE57" s="65">
        <v>18.0</v>
      </c>
      <c r="AF57" s="65">
        <v>42.0</v>
      </c>
      <c r="AG57" s="65">
        <v>9.0</v>
      </c>
      <c r="AH57" s="65">
        <v>12.0</v>
      </c>
      <c r="AI57" s="65">
        <v>20.0</v>
      </c>
      <c r="AJ57" s="65">
        <v>56.0</v>
      </c>
      <c r="AK57" s="65">
        <v>15.0</v>
      </c>
      <c r="AL57" s="65">
        <v>40.0</v>
      </c>
      <c r="AM57" s="65">
        <v>81.0</v>
      </c>
      <c r="AN57" s="65">
        <v>160.0</v>
      </c>
      <c r="AO57" s="65">
        <v>146.0</v>
      </c>
      <c r="AP57" s="65">
        <v>204.0</v>
      </c>
      <c r="AQ57" s="65">
        <v>258.0</v>
      </c>
      <c r="AR57" s="65">
        <v>247.0</v>
      </c>
      <c r="AS57" s="65">
        <v>299.0</v>
      </c>
      <c r="AT57" s="65">
        <v>490.0</v>
      </c>
      <c r="AU57" s="65">
        <v>627.0</v>
      </c>
      <c r="AV57" s="65">
        <v>979.0</v>
      </c>
      <c r="AW57" s="65">
        <v>318.0</v>
      </c>
      <c r="AX57" s="65">
        <v>817.0</v>
      </c>
      <c r="AY57" s="65">
        <v>1028.0</v>
      </c>
      <c r="AZ57" s="65">
        <v>2244.0</v>
      </c>
      <c r="BA57" s="65">
        <v>1537.0</v>
      </c>
      <c r="BB57" s="65">
        <v>1210.0</v>
      </c>
      <c r="BC57" s="65">
        <v>2986.0</v>
      </c>
      <c r="BD57" s="65">
        <v>2967.0</v>
      </c>
      <c r="BE57" s="65">
        <v>8410.0</v>
      </c>
      <c r="BF57" s="65">
        <v>4453.0</v>
      </c>
      <c r="BG57" s="65">
        <v>7259.0</v>
      </c>
      <c r="BH57" s="65">
        <v>13989.0</v>
      </c>
      <c r="BI57" s="65">
        <v>51161.0</v>
      </c>
      <c r="BJ57" s="65">
        <v>74718.0</v>
      </c>
      <c r="BK57" s="65">
        <v>139921.0</v>
      </c>
    </row>
    <row r="58">
      <c r="A58" s="65">
        <v>50.0</v>
      </c>
      <c r="B58" s="65">
        <v>1000000.0</v>
      </c>
      <c r="C58" s="65">
        <v>1079374.0</v>
      </c>
      <c r="D58" s="65">
        <v>1.079374</v>
      </c>
      <c r="E58" s="68">
        <v>0.388226469525719</v>
      </c>
      <c r="F58" s="68">
        <v>0.0304954993587311</v>
      </c>
      <c r="G58" s="65">
        <v>317860.0</v>
      </c>
      <c r="H58" s="65">
        <v>0.31786</v>
      </c>
      <c r="I58" s="65">
        <v>462246.0</v>
      </c>
      <c r="J58" s="65">
        <v>136012.0</v>
      </c>
      <c r="K58" s="65">
        <v>56649.0</v>
      </c>
      <c r="L58" s="65">
        <v>27233.0</v>
      </c>
      <c r="M58" s="65">
        <v>2.0</v>
      </c>
      <c r="N58" s="65">
        <v>6.0</v>
      </c>
      <c r="O58" s="65">
        <v>5.0</v>
      </c>
      <c r="P58" s="65">
        <v>1.0</v>
      </c>
      <c r="Q58" s="65">
        <v>3.0</v>
      </c>
      <c r="R58" s="65">
        <v>0.0</v>
      </c>
      <c r="S58" s="65">
        <v>5.0</v>
      </c>
      <c r="T58" s="65">
        <v>3.0</v>
      </c>
      <c r="U58" s="65">
        <v>1.0</v>
      </c>
      <c r="V58" s="65">
        <v>1.0</v>
      </c>
      <c r="W58" s="65">
        <v>2.0</v>
      </c>
      <c r="X58" s="65">
        <v>5.0</v>
      </c>
      <c r="Y58" s="65">
        <v>3.0</v>
      </c>
      <c r="Z58" s="65">
        <v>4.0</v>
      </c>
      <c r="AA58" s="65">
        <v>12.0</v>
      </c>
      <c r="AB58" s="65">
        <v>11.0</v>
      </c>
      <c r="AC58" s="65">
        <v>17.0</v>
      </c>
      <c r="AD58" s="65">
        <v>15.0</v>
      </c>
      <c r="AE58" s="65">
        <v>18.0</v>
      </c>
      <c r="AF58" s="65">
        <v>44.0</v>
      </c>
      <c r="AG58" s="65">
        <v>7.0</v>
      </c>
      <c r="AH58" s="65">
        <v>9.0</v>
      </c>
      <c r="AI58" s="65">
        <v>26.0</v>
      </c>
      <c r="AJ58" s="65">
        <v>51.0</v>
      </c>
      <c r="AK58" s="65">
        <v>10.0</v>
      </c>
      <c r="AL58" s="65">
        <v>23.0</v>
      </c>
      <c r="AM58" s="65">
        <v>88.0</v>
      </c>
      <c r="AN58" s="65">
        <v>160.0</v>
      </c>
      <c r="AO58" s="65">
        <v>159.0</v>
      </c>
      <c r="AP58" s="65">
        <v>216.0</v>
      </c>
      <c r="AQ58" s="65">
        <v>233.0</v>
      </c>
      <c r="AR58" s="65">
        <v>249.0</v>
      </c>
      <c r="AS58" s="65">
        <v>306.0</v>
      </c>
      <c r="AT58" s="65">
        <v>523.0</v>
      </c>
      <c r="AU58" s="65">
        <v>689.0</v>
      </c>
      <c r="AV58" s="65">
        <v>946.0</v>
      </c>
      <c r="AW58" s="65">
        <v>284.0</v>
      </c>
      <c r="AX58" s="65">
        <v>829.0</v>
      </c>
      <c r="AY58" s="65">
        <v>981.0</v>
      </c>
      <c r="AZ58" s="65">
        <v>2264.0</v>
      </c>
      <c r="BA58" s="65">
        <v>1457.0</v>
      </c>
      <c r="BB58" s="65">
        <v>1350.0</v>
      </c>
      <c r="BC58" s="65">
        <v>2850.0</v>
      </c>
      <c r="BD58" s="65">
        <v>3034.0</v>
      </c>
      <c r="BE58" s="65">
        <v>8375.0</v>
      </c>
      <c r="BF58" s="65">
        <v>4443.0</v>
      </c>
      <c r="BG58" s="65">
        <v>7279.0</v>
      </c>
      <c r="BH58" s="65">
        <v>14022.0</v>
      </c>
      <c r="BI58" s="65">
        <v>51118.0</v>
      </c>
      <c r="BJ58" s="65">
        <v>74659.0</v>
      </c>
      <c r="BK58" s="65">
        <v>141062.0</v>
      </c>
    </row>
    <row r="59">
      <c r="A59" s="65">
        <v>51.0</v>
      </c>
      <c r="B59" s="65">
        <v>1000000.0</v>
      </c>
      <c r="C59" s="65">
        <v>1053279.0</v>
      </c>
      <c r="D59" s="65">
        <v>1.053279</v>
      </c>
      <c r="E59" s="68">
        <v>0.344826127843344</v>
      </c>
      <c r="F59" s="68">
        <v>0.0310774949504256</v>
      </c>
      <c r="G59" s="65">
        <v>317340.0</v>
      </c>
      <c r="H59" s="65">
        <v>0.31734</v>
      </c>
      <c r="I59" s="65">
        <v>462338.0</v>
      </c>
      <c r="J59" s="65">
        <v>136221.0</v>
      </c>
      <c r="K59" s="65">
        <v>56925.0</v>
      </c>
      <c r="L59" s="65">
        <v>27176.0</v>
      </c>
      <c r="M59" s="65">
        <v>2.0</v>
      </c>
      <c r="N59" s="65">
        <v>5.0</v>
      </c>
      <c r="O59" s="65">
        <v>1.0</v>
      </c>
      <c r="P59" s="65">
        <v>2.0</v>
      </c>
      <c r="Q59" s="65">
        <v>5.0</v>
      </c>
      <c r="R59" s="65">
        <v>2.0</v>
      </c>
      <c r="S59" s="65">
        <v>4.0</v>
      </c>
      <c r="T59" s="65">
        <v>2.0</v>
      </c>
      <c r="U59" s="65">
        <v>1.0</v>
      </c>
      <c r="V59" s="65">
        <v>0.0</v>
      </c>
      <c r="W59" s="65">
        <v>3.0</v>
      </c>
      <c r="X59" s="65">
        <v>5.0</v>
      </c>
      <c r="Y59" s="65">
        <v>4.0</v>
      </c>
      <c r="Z59" s="65">
        <v>4.0</v>
      </c>
      <c r="AA59" s="65">
        <v>11.0</v>
      </c>
      <c r="AB59" s="65">
        <v>13.0</v>
      </c>
      <c r="AC59" s="65">
        <v>16.0</v>
      </c>
      <c r="AD59" s="65">
        <v>13.0</v>
      </c>
      <c r="AE59" s="65">
        <v>11.0</v>
      </c>
      <c r="AF59" s="65">
        <v>52.0</v>
      </c>
      <c r="AG59" s="65">
        <v>10.0</v>
      </c>
      <c r="AH59" s="65">
        <v>18.0</v>
      </c>
      <c r="AI59" s="65">
        <v>17.0</v>
      </c>
      <c r="AJ59" s="65">
        <v>58.0</v>
      </c>
      <c r="AK59" s="65">
        <v>22.0</v>
      </c>
      <c r="AL59" s="65">
        <v>25.0</v>
      </c>
      <c r="AM59" s="65">
        <v>89.0</v>
      </c>
      <c r="AN59" s="65">
        <v>148.0</v>
      </c>
      <c r="AO59" s="65">
        <v>146.0</v>
      </c>
      <c r="AP59" s="65">
        <v>204.0</v>
      </c>
      <c r="AQ59" s="65">
        <v>237.0</v>
      </c>
      <c r="AR59" s="65">
        <v>264.0</v>
      </c>
      <c r="AS59" s="65">
        <v>299.0</v>
      </c>
      <c r="AT59" s="65">
        <v>469.0</v>
      </c>
      <c r="AU59" s="65">
        <v>667.0</v>
      </c>
      <c r="AV59" s="65">
        <v>1043.0</v>
      </c>
      <c r="AW59" s="65">
        <v>276.0</v>
      </c>
      <c r="AX59" s="65">
        <v>807.0</v>
      </c>
      <c r="AY59" s="65">
        <v>1032.0</v>
      </c>
      <c r="AZ59" s="65">
        <v>2148.0</v>
      </c>
      <c r="BA59" s="65">
        <v>1501.0</v>
      </c>
      <c r="BB59" s="65">
        <v>1274.0</v>
      </c>
      <c r="BC59" s="65">
        <v>2897.0</v>
      </c>
      <c r="BD59" s="65">
        <v>3038.0</v>
      </c>
      <c r="BE59" s="65">
        <v>8391.0</v>
      </c>
      <c r="BF59" s="65">
        <v>4513.0</v>
      </c>
      <c r="BG59" s="65">
        <v>7165.0</v>
      </c>
      <c r="BH59" s="65">
        <v>13925.0</v>
      </c>
      <c r="BI59" s="65">
        <v>51164.0</v>
      </c>
      <c r="BJ59" s="65">
        <v>75013.0</v>
      </c>
      <c r="BK59" s="65">
        <v>140324.0</v>
      </c>
    </row>
    <row r="60">
      <c r="A60" s="65">
        <v>52.0</v>
      </c>
      <c r="B60" s="65">
        <v>1000000.0</v>
      </c>
      <c r="C60" s="65">
        <v>1004145.0</v>
      </c>
      <c r="D60" s="65">
        <v>1.004145</v>
      </c>
      <c r="E60" s="68">
        <v>0.276234968191059</v>
      </c>
      <c r="F60" s="68">
        <v>0.0307732931218569</v>
      </c>
      <c r="G60" s="65">
        <v>316197.0</v>
      </c>
      <c r="H60" s="65">
        <v>0.316197</v>
      </c>
      <c r="I60" s="65">
        <v>462528.0</v>
      </c>
      <c r="J60" s="65">
        <v>136344.0</v>
      </c>
      <c r="K60" s="65">
        <v>57442.0</v>
      </c>
      <c r="L60" s="65">
        <v>27489.0</v>
      </c>
      <c r="M60" s="65">
        <v>0.0</v>
      </c>
      <c r="N60" s="65">
        <v>3.0</v>
      </c>
      <c r="O60" s="65">
        <v>3.0</v>
      </c>
      <c r="P60" s="65">
        <v>1.0</v>
      </c>
      <c r="Q60" s="65">
        <v>3.0</v>
      </c>
      <c r="R60" s="65">
        <v>5.0</v>
      </c>
      <c r="S60" s="65">
        <v>1.0</v>
      </c>
      <c r="T60" s="65">
        <v>4.0</v>
      </c>
      <c r="U60" s="65">
        <v>0.0</v>
      </c>
      <c r="V60" s="65">
        <v>1.0</v>
      </c>
      <c r="W60" s="65">
        <v>0.0</v>
      </c>
      <c r="X60" s="65">
        <v>6.0</v>
      </c>
      <c r="Y60" s="65">
        <v>5.0</v>
      </c>
      <c r="Z60" s="65">
        <v>3.0</v>
      </c>
      <c r="AA60" s="65">
        <v>8.0</v>
      </c>
      <c r="AB60" s="65">
        <v>10.0</v>
      </c>
      <c r="AC60" s="65">
        <v>24.0</v>
      </c>
      <c r="AD60" s="65">
        <v>18.0</v>
      </c>
      <c r="AE60" s="65">
        <v>13.0</v>
      </c>
      <c r="AF60" s="65">
        <v>25.0</v>
      </c>
      <c r="AG60" s="65">
        <v>13.0</v>
      </c>
      <c r="AH60" s="65">
        <v>19.0</v>
      </c>
      <c r="AI60" s="65">
        <v>13.0</v>
      </c>
      <c r="AJ60" s="65">
        <v>46.0</v>
      </c>
      <c r="AK60" s="65">
        <v>17.0</v>
      </c>
      <c r="AL60" s="65">
        <v>28.0</v>
      </c>
      <c r="AM60" s="65">
        <v>80.0</v>
      </c>
      <c r="AN60" s="65">
        <v>148.0</v>
      </c>
      <c r="AO60" s="65">
        <v>149.0</v>
      </c>
      <c r="AP60" s="65">
        <v>192.0</v>
      </c>
      <c r="AQ60" s="65">
        <v>232.0</v>
      </c>
      <c r="AR60" s="65">
        <v>232.0</v>
      </c>
      <c r="AS60" s="65">
        <v>328.0</v>
      </c>
      <c r="AT60" s="65">
        <v>509.0</v>
      </c>
      <c r="AU60" s="65">
        <v>666.0</v>
      </c>
      <c r="AV60" s="65">
        <v>996.0</v>
      </c>
      <c r="AW60" s="65">
        <v>277.0</v>
      </c>
      <c r="AX60" s="65">
        <v>795.0</v>
      </c>
      <c r="AY60" s="65">
        <v>950.0</v>
      </c>
      <c r="AZ60" s="65">
        <v>2237.0</v>
      </c>
      <c r="BA60" s="65">
        <v>1519.0</v>
      </c>
      <c r="BB60" s="65">
        <v>1377.0</v>
      </c>
      <c r="BC60" s="65">
        <v>2945.0</v>
      </c>
      <c r="BD60" s="65">
        <v>2966.0</v>
      </c>
      <c r="BE60" s="65">
        <v>8449.0</v>
      </c>
      <c r="BF60" s="65">
        <v>4568.0</v>
      </c>
      <c r="BG60" s="65">
        <v>7166.0</v>
      </c>
      <c r="BH60" s="65">
        <v>13740.0</v>
      </c>
      <c r="BI60" s="65">
        <v>50655.0</v>
      </c>
      <c r="BJ60" s="65">
        <v>74576.0</v>
      </c>
      <c r="BK60" s="65">
        <v>140176.0</v>
      </c>
    </row>
    <row r="61">
      <c r="A61" s="65">
        <v>53.0</v>
      </c>
      <c r="B61" s="65">
        <v>1000000.0</v>
      </c>
      <c r="C61" s="65">
        <v>1001349.0</v>
      </c>
      <c r="D61" s="65">
        <v>1.001349</v>
      </c>
      <c r="E61" s="68">
        <v>0.277673273047023</v>
      </c>
      <c r="F61" s="68">
        <v>0.0304759917909768</v>
      </c>
      <c r="G61" s="65">
        <v>316400.0</v>
      </c>
      <c r="H61" s="65">
        <v>0.3164</v>
      </c>
      <c r="I61" s="65">
        <v>462730.0</v>
      </c>
      <c r="J61" s="65">
        <v>136711.0</v>
      </c>
      <c r="K61" s="65">
        <v>57147.0</v>
      </c>
      <c r="L61" s="65">
        <v>27012.0</v>
      </c>
      <c r="M61" s="65">
        <v>2.0</v>
      </c>
      <c r="N61" s="65">
        <v>1.0</v>
      </c>
      <c r="O61" s="65">
        <v>1.0</v>
      </c>
      <c r="P61" s="65">
        <v>4.0</v>
      </c>
      <c r="Q61" s="65">
        <v>4.0</v>
      </c>
      <c r="R61" s="65">
        <v>1.0</v>
      </c>
      <c r="S61" s="65">
        <v>2.0</v>
      </c>
      <c r="T61" s="65">
        <v>2.0</v>
      </c>
      <c r="U61" s="65">
        <v>0.0</v>
      </c>
      <c r="V61" s="65">
        <v>2.0</v>
      </c>
      <c r="W61" s="65">
        <v>1.0</v>
      </c>
      <c r="X61" s="65">
        <v>6.0</v>
      </c>
      <c r="Y61" s="65">
        <v>0.0</v>
      </c>
      <c r="Z61" s="65">
        <v>3.0</v>
      </c>
      <c r="AA61" s="65">
        <v>13.0</v>
      </c>
      <c r="AB61" s="65">
        <v>12.0</v>
      </c>
      <c r="AC61" s="65">
        <v>21.0</v>
      </c>
      <c r="AD61" s="65">
        <v>20.0</v>
      </c>
      <c r="AE61" s="65">
        <v>16.0</v>
      </c>
      <c r="AF61" s="65">
        <v>39.0</v>
      </c>
      <c r="AG61" s="65">
        <v>9.0</v>
      </c>
      <c r="AH61" s="65">
        <v>23.0</v>
      </c>
      <c r="AI61" s="65">
        <v>18.0</v>
      </c>
      <c r="AJ61" s="65">
        <v>51.0</v>
      </c>
      <c r="AK61" s="65">
        <v>14.0</v>
      </c>
      <c r="AL61" s="65">
        <v>38.0</v>
      </c>
      <c r="AM61" s="65">
        <v>82.0</v>
      </c>
      <c r="AN61" s="65">
        <v>141.0</v>
      </c>
      <c r="AO61" s="65">
        <v>143.0</v>
      </c>
      <c r="AP61" s="65">
        <v>177.0</v>
      </c>
      <c r="AQ61" s="65">
        <v>231.0</v>
      </c>
      <c r="AR61" s="65">
        <v>243.0</v>
      </c>
      <c r="AS61" s="65">
        <v>297.0</v>
      </c>
      <c r="AT61" s="65">
        <v>499.0</v>
      </c>
      <c r="AU61" s="65">
        <v>662.0</v>
      </c>
      <c r="AV61" s="65">
        <v>974.0</v>
      </c>
      <c r="AW61" s="65">
        <v>283.0</v>
      </c>
      <c r="AX61" s="65">
        <v>809.0</v>
      </c>
      <c r="AY61" s="65">
        <v>1014.0</v>
      </c>
      <c r="AZ61" s="65">
        <v>2186.0</v>
      </c>
      <c r="BA61" s="65">
        <v>1474.0</v>
      </c>
      <c r="BB61" s="65">
        <v>1277.0</v>
      </c>
      <c r="BC61" s="65">
        <v>2869.0</v>
      </c>
      <c r="BD61" s="65">
        <v>3008.0</v>
      </c>
      <c r="BE61" s="65">
        <v>8529.0</v>
      </c>
      <c r="BF61" s="65">
        <v>4423.0</v>
      </c>
      <c r="BG61" s="65">
        <v>7219.0</v>
      </c>
      <c r="BH61" s="65">
        <v>14003.0</v>
      </c>
      <c r="BI61" s="65">
        <v>50976.0</v>
      </c>
      <c r="BJ61" s="65">
        <v>74552.0</v>
      </c>
      <c r="BK61" s="65">
        <v>140026.0</v>
      </c>
    </row>
    <row r="62">
      <c r="A62" s="65">
        <v>54.0</v>
      </c>
      <c r="B62" s="65">
        <v>1000000.0</v>
      </c>
      <c r="C62" s="65">
        <v>1029358.0</v>
      </c>
      <c r="D62" s="65">
        <v>1.029358</v>
      </c>
      <c r="E62" s="68">
        <v>0.346388496257301</v>
      </c>
      <c r="F62" s="68">
        <v>0.0304214320733957</v>
      </c>
      <c r="G62" s="65">
        <v>316262.0</v>
      </c>
      <c r="H62" s="65">
        <v>0.316262</v>
      </c>
      <c r="I62" s="65">
        <v>462234.0</v>
      </c>
      <c r="J62" s="65">
        <v>136674.0</v>
      </c>
      <c r="K62" s="65">
        <v>57170.0</v>
      </c>
      <c r="L62" s="65">
        <v>27660.0</v>
      </c>
      <c r="M62" s="65">
        <v>4.0</v>
      </c>
      <c r="N62" s="65">
        <v>2.0</v>
      </c>
      <c r="O62" s="65">
        <v>2.0</v>
      </c>
      <c r="P62" s="65">
        <v>3.0</v>
      </c>
      <c r="Q62" s="65">
        <v>3.0</v>
      </c>
      <c r="R62" s="65">
        <v>2.0</v>
      </c>
      <c r="S62" s="65">
        <v>0.0</v>
      </c>
      <c r="T62" s="65">
        <v>3.0</v>
      </c>
      <c r="U62" s="65">
        <v>3.0</v>
      </c>
      <c r="V62" s="65">
        <v>0.0</v>
      </c>
      <c r="W62" s="65">
        <v>5.0</v>
      </c>
      <c r="X62" s="65">
        <v>6.0</v>
      </c>
      <c r="Y62" s="65">
        <v>8.0</v>
      </c>
      <c r="Z62" s="65">
        <v>5.0</v>
      </c>
      <c r="AA62" s="65">
        <v>5.0</v>
      </c>
      <c r="AB62" s="65">
        <v>8.0</v>
      </c>
      <c r="AC62" s="65">
        <v>16.0</v>
      </c>
      <c r="AD62" s="65">
        <v>12.0</v>
      </c>
      <c r="AE62" s="65">
        <v>8.0</v>
      </c>
      <c r="AF62" s="65">
        <v>31.0</v>
      </c>
      <c r="AG62" s="65">
        <v>4.0</v>
      </c>
      <c r="AH62" s="65">
        <v>16.0</v>
      </c>
      <c r="AI62" s="65">
        <v>23.0</v>
      </c>
      <c r="AJ62" s="65">
        <v>39.0</v>
      </c>
      <c r="AK62" s="65">
        <v>14.0</v>
      </c>
      <c r="AL62" s="65">
        <v>22.0</v>
      </c>
      <c r="AM62" s="65">
        <v>83.0</v>
      </c>
      <c r="AN62" s="65">
        <v>166.0</v>
      </c>
      <c r="AO62" s="65">
        <v>144.0</v>
      </c>
      <c r="AP62" s="65">
        <v>208.0</v>
      </c>
      <c r="AQ62" s="65">
        <v>244.0</v>
      </c>
      <c r="AR62" s="65">
        <v>271.0</v>
      </c>
      <c r="AS62" s="65">
        <v>319.0</v>
      </c>
      <c r="AT62" s="65">
        <v>519.0</v>
      </c>
      <c r="AU62" s="65">
        <v>633.0</v>
      </c>
      <c r="AV62" s="65">
        <v>976.0</v>
      </c>
      <c r="AW62" s="65">
        <v>307.0</v>
      </c>
      <c r="AX62" s="65">
        <v>833.0</v>
      </c>
      <c r="AY62" s="65">
        <v>1025.0</v>
      </c>
      <c r="AZ62" s="65">
        <v>2129.0</v>
      </c>
      <c r="BA62" s="65">
        <v>1486.0</v>
      </c>
      <c r="BB62" s="65">
        <v>1276.0</v>
      </c>
      <c r="BC62" s="65">
        <v>2910.0</v>
      </c>
      <c r="BD62" s="65">
        <v>3034.0</v>
      </c>
      <c r="BE62" s="65">
        <v>8603.0</v>
      </c>
      <c r="BF62" s="65">
        <v>4383.0</v>
      </c>
      <c r="BG62" s="65">
        <v>7073.0</v>
      </c>
      <c r="BH62" s="65">
        <v>13992.0</v>
      </c>
      <c r="BI62" s="65">
        <v>50989.0</v>
      </c>
      <c r="BJ62" s="65">
        <v>74141.0</v>
      </c>
      <c r="BK62" s="65">
        <v>140274.0</v>
      </c>
    </row>
    <row r="63">
      <c r="A63" s="65">
        <v>55.0</v>
      </c>
      <c r="B63" s="65">
        <v>1000000.0</v>
      </c>
      <c r="C63" s="65">
        <v>1011699.0</v>
      </c>
      <c r="D63" s="65">
        <v>1.011699</v>
      </c>
      <c r="E63" s="68">
        <v>0.315279558325591</v>
      </c>
      <c r="F63" s="68">
        <v>0.0301657668151074</v>
      </c>
      <c r="G63" s="65">
        <v>317413.0</v>
      </c>
      <c r="H63" s="65">
        <v>0.317413</v>
      </c>
      <c r="I63" s="65">
        <v>461397.0</v>
      </c>
      <c r="J63" s="65">
        <v>136641.0</v>
      </c>
      <c r="K63" s="65">
        <v>57251.0</v>
      </c>
      <c r="L63" s="65">
        <v>27298.0</v>
      </c>
      <c r="M63" s="65">
        <v>0.0</v>
      </c>
      <c r="N63" s="65">
        <v>4.0</v>
      </c>
      <c r="O63" s="65">
        <v>3.0</v>
      </c>
      <c r="P63" s="65">
        <v>2.0</v>
      </c>
      <c r="Q63" s="65">
        <v>0.0</v>
      </c>
      <c r="R63" s="65">
        <v>3.0</v>
      </c>
      <c r="S63" s="65">
        <v>0.0</v>
      </c>
      <c r="T63" s="65">
        <v>6.0</v>
      </c>
      <c r="U63" s="65">
        <v>1.0</v>
      </c>
      <c r="V63" s="65">
        <v>1.0</v>
      </c>
      <c r="W63" s="65">
        <v>2.0</v>
      </c>
      <c r="X63" s="65">
        <v>7.0</v>
      </c>
      <c r="Y63" s="65">
        <v>4.0</v>
      </c>
      <c r="Z63" s="65">
        <v>0.0</v>
      </c>
      <c r="AA63" s="65">
        <v>7.0</v>
      </c>
      <c r="AB63" s="65">
        <v>13.0</v>
      </c>
      <c r="AC63" s="65">
        <v>19.0</v>
      </c>
      <c r="AD63" s="65">
        <v>10.0</v>
      </c>
      <c r="AE63" s="65">
        <v>18.0</v>
      </c>
      <c r="AF63" s="65">
        <v>43.0</v>
      </c>
      <c r="AG63" s="65">
        <v>9.0</v>
      </c>
      <c r="AH63" s="65">
        <v>18.0</v>
      </c>
      <c r="AI63" s="65">
        <v>20.0</v>
      </c>
      <c r="AJ63" s="65">
        <v>50.0</v>
      </c>
      <c r="AK63" s="65">
        <v>20.0</v>
      </c>
      <c r="AL63" s="65">
        <v>28.0</v>
      </c>
      <c r="AM63" s="65">
        <v>86.0</v>
      </c>
      <c r="AN63" s="65">
        <v>163.0</v>
      </c>
      <c r="AO63" s="65">
        <v>162.0</v>
      </c>
      <c r="AP63" s="65">
        <v>201.0</v>
      </c>
      <c r="AQ63" s="65">
        <v>243.0</v>
      </c>
      <c r="AR63" s="65">
        <v>268.0</v>
      </c>
      <c r="AS63" s="65">
        <v>319.0</v>
      </c>
      <c r="AT63" s="65">
        <v>477.0</v>
      </c>
      <c r="AU63" s="65">
        <v>649.0</v>
      </c>
      <c r="AV63" s="65">
        <v>952.0</v>
      </c>
      <c r="AW63" s="65">
        <v>305.0</v>
      </c>
      <c r="AX63" s="65">
        <v>783.0</v>
      </c>
      <c r="AY63" s="65">
        <v>994.0</v>
      </c>
      <c r="AZ63" s="65">
        <v>2270.0</v>
      </c>
      <c r="BA63" s="65">
        <v>1496.0</v>
      </c>
      <c r="BB63" s="65">
        <v>1287.0</v>
      </c>
      <c r="BC63" s="65">
        <v>2897.0</v>
      </c>
      <c r="BD63" s="65">
        <v>2915.0</v>
      </c>
      <c r="BE63" s="65">
        <v>8509.0</v>
      </c>
      <c r="BF63" s="65">
        <v>4622.0</v>
      </c>
      <c r="BG63" s="65">
        <v>7150.0</v>
      </c>
      <c r="BH63" s="65">
        <v>14080.0</v>
      </c>
      <c r="BI63" s="65">
        <v>51124.0</v>
      </c>
      <c r="BJ63" s="65">
        <v>74509.0</v>
      </c>
      <c r="BK63" s="65">
        <v>140664.0</v>
      </c>
    </row>
    <row r="64">
      <c r="A64" s="65">
        <v>56.0</v>
      </c>
      <c r="B64" s="65">
        <v>1000000.0</v>
      </c>
      <c r="C64" s="65">
        <v>1051165.0</v>
      </c>
      <c r="D64" s="65">
        <v>1.051165</v>
      </c>
      <c r="E64" s="68">
        <v>0.313122787538304</v>
      </c>
      <c r="F64" s="68">
        <v>0.0305937647674188</v>
      </c>
      <c r="G64" s="65">
        <v>316735.0</v>
      </c>
      <c r="H64" s="65">
        <v>0.316735</v>
      </c>
      <c r="I64" s="65">
        <v>462390.0</v>
      </c>
      <c r="J64" s="65">
        <v>136914.0</v>
      </c>
      <c r="K64" s="65">
        <v>56965.0</v>
      </c>
      <c r="L64" s="65">
        <v>26996.0</v>
      </c>
      <c r="M64" s="65">
        <v>1.0</v>
      </c>
      <c r="N64" s="65">
        <v>3.0</v>
      </c>
      <c r="O64" s="65">
        <v>4.0</v>
      </c>
      <c r="P64" s="65">
        <v>3.0</v>
      </c>
      <c r="Q64" s="65">
        <v>2.0</v>
      </c>
      <c r="R64" s="65">
        <v>0.0</v>
      </c>
      <c r="S64" s="65">
        <v>4.0</v>
      </c>
      <c r="T64" s="65">
        <v>5.0</v>
      </c>
      <c r="U64" s="65">
        <v>2.0</v>
      </c>
      <c r="V64" s="65">
        <v>2.0</v>
      </c>
      <c r="W64" s="65">
        <v>3.0</v>
      </c>
      <c r="X64" s="65">
        <v>8.0</v>
      </c>
      <c r="Y64" s="65">
        <v>4.0</v>
      </c>
      <c r="Z64" s="65">
        <v>0.0</v>
      </c>
      <c r="AA64" s="65">
        <v>12.0</v>
      </c>
      <c r="AB64" s="65">
        <v>15.0</v>
      </c>
      <c r="AC64" s="65">
        <v>21.0</v>
      </c>
      <c r="AD64" s="65">
        <v>22.0</v>
      </c>
      <c r="AE64" s="65">
        <v>14.0</v>
      </c>
      <c r="AF64" s="65">
        <v>42.0</v>
      </c>
      <c r="AG64" s="65">
        <v>7.0</v>
      </c>
      <c r="AH64" s="65">
        <v>16.0</v>
      </c>
      <c r="AI64" s="65">
        <v>17.0</v>
      </c>
      <c r="AJ64" s="65">
        <v>47.0</v>
      </c>
      <c r="AK64" s="65">
        <v>12.0</v>
      </c>
      <c r="AL64" s="65">
        <v>40.0</v>
      </c>
      <c r="AM64" s="65">
        <v>74.0</v>
      </c>
      <c r="AN64" s="65">
        <v>157.0</v>
      </c>
      <c r="AO64" s="65">
        <v>167.0</v>
      </c>
      <c r="AP64" s="65">
        <v>190.0</v>
      </c>
      <c r="AQ64" s="65">
        <v>256.0</v>
      </c>
      <c r="AR64" s="65">
        <v>290.0</v>
      </c>
      <c r="AS64" s="65">
        <v>294.0</v>
      </c>
      <c r="AT64" s="65">
        <v>495.0</v>
      </c>
      <c r="AU64" s="65">
        <v>618.0</v>
      </c>
      <c r="AV64" s="65">
        <v>1056.0</v>
      </c>
      <c r="AW64" s="65">
        <v>323.0</v>
      </c>
      <c r="AX64" s="65">
        <v>804.0</v>
      </c>
      <c r="AY64" s="65">
        <v>977.0</v>
      </c>
      <c r="AZ64" s="65">
        <v>2145.0</v>
      </c>
      <c r="BA64" s="65">
        <v>1506.0</v>
      </c>
      <c r="BB64" s="65">
        <v>1280.0</v>
      </c>
      <c r="BC64" s="65">
        <v>2955.0</v>
      </c>
      <c r="BD64" s="65">
        <v>2970.0</v>
      </c>
      <c r="BE64" s="65">
        <v>8619.0</v>
      </c>
      <c r="BF64" s="65">
        <v>4547.0</v>
      </c>
      <c r="BG64" s="65">
        <v>7056.0</v>
      </c>
      <c r="BH64" s="65">
        <v>14014.0</v>
      </c>
      <c r="BI64" s="65">
        <v>50812.0</v>
      </c>
      <c r="BJ64" s="65">
        <v>74558.0</v>
      </c>
      <c r="BK64" s="65">
        <v>140266.0</v>
      </c>
    </row>
    <row r="65">
      <c r="A65" s="65">
        <v>57.0</v>
      </c>
      <c r="B65" s="65">
        <v>1000000.0</v>
      </c>
      <c r="C65" s="65">
        <v>1010237.0</v>
      </c>
      <c r="D65" s="65">
        <v>1.010237</v>
      </c>
      <c r="E65" s="68">
        <v>0.277819977557956</v>
      </c>
      <c r="F65" s="68">
        <v>0.0303336065409011</v>
      </c>
      <c r="G65" s="65">
        <v>317152.0</v>
      </c>
      <c r="H65" s="65">
        <v>0.317152</v>
      </c>
      <c r="I65" s="65">
        <v>462106.0</v>
      </c>
      <c r="J65" s="65">
        <v>137048.0</v>
      </c>
      <c r="K65" s="65">
        <v>56512.0</v>
      </c>
      <c r="L65" s="65">
        <v>27182.0</v>
      </c>
      <c r="M65" s="65">
        <v>2.0</v>
      </c>
      <c r="N65" s="65">
        <v>1.0</v>
      </c>
      <c r="O65" s="65">
        <v>4.0</v>
      </c>
      <c r="P65" s="65">
        <v>3.0</v>
      </c>
      <c r="Q65" s="65">
        <v>0.0</v>
      </c>
      <c r="R65" s="65">
        <v>0.0</v>
      </c>
      <c r="S65" s="65">
        <v>3.0</v>
      </c>
      <c r="T65" s="65">
        <v>5.0</v>
      </c>
      <c r="U65" s="65">
        <v>0.0</v>
      </c>
      <c r="V65" s="65">
        <v>2.0</v>
      </c>
      <c r="W65" s="65">
        <v>1.0</v>
      </c>
      <c r="X65" s="65">
        <v>5.0</v>
      </c>
      <c r="Y65" s="65">
        <v>5.0</v>
      </c>
      <c r="Z65" s="65">
        <v>4.0</v>
      </c>
      <c r="AA65" s="65">
        <v>13.0</v>
      </c>
      <c r="AB65" s="65">
        <v>14.0</v>
      </c>
      <c r="AC65" s="65">
        <v>12.0</v>
      </c>
      <c r="AD65" s="65">
        <v>20.0</v>
      </c>
      <c r="AE65" s="65">
        <v>18.0</v>
      </c>
      <c r="AF65" s="65">
        <v>40.0</v>
      </c>
      <c r="AG65" s="65">
        <v>13.0</v>
      </c>
      <c r="AH65" s="65">
        <v>13.0</v>
      </c>
      <c r="AI65" s="65">
        <v>23.0</v>
      </c>
      <c r="AJ65" s="65">
        <v>60.0</v>
      </c>
      <c r="AK65" s="65">
        <v>18.0</v>
      </c>
      <c r="AL65" s="65">
        <v>32.0</v>
      </c>
      <c r="AM65" s="65">
        <v>78.0</v>
      </c>
      <c r="AN65" s="65">
        <v>123.0</v>
      </c>
      <c r="AO65" s="65">
        <v>139.0</v>
      </c>
      <c r="AP65" s="65">
        <v>189.0</v>
      </c>
      <c r="AQ65" s="65">
        <v>231.0</v>
      </c>
      <c r="AR65" s="65">
        <v>228.0</v>
      </c>
      <c r="AS65" s="65">
        <v>277.0</v>
      </c>
      <c r="AT65" s="65">
        <v>495.0</v>
      </c>
      <c r="AU65" s="65">
        <v>642.0</v>
      </c>
      <c r="AV65" s="65">
        <v>1021.0</v>
      </c>
      <c r="AW65" s="65">
        <v>316.0</v>
      </c>
      <c r="AX65" s="65">
        <v>839.0</v>
      </c>
      <c r="AY65" s="65">
        <v>955.0</v>
      </c>
      <c r="AZ65" s="65">
        <v>2178.0</v>
      </c>
      <c r="BA65" s="65">
        <v>1508.0</v>
      </c>
      <c r="BB65" s="65">
        <v>1284.0</v>
      </c>
      <c r="BC65" s="65">
        <v>2959.0</v>
      </c>
      <c r="BD65" s="65">
        <v>2966.0</v>
      </c>
      <c r="BE65" s="65">
        <v>8405.0</v>
      </c>
      <c r="BF65" s="65">
        <v>4575.0</v>
      </c>
      <c r="BG65" s="65">
        <v>7116.0</v>
      </c>
      <c r="BH65" s="65">
        <v>14066.0</v>
      </c>
      <c r="BI65" s="65">
        <v>50923.0</v>
      </c>
      <c r="BJ65" s="65">
        <v>74498.0</v>
      </c>
      <c r="BK65" s="65">
        <v>140830.0</v>
      </c>
    </row>
    <row r="66">
      <c r="A66" s="65">
        <v>58.0</v>
      </c>
      <c r="B66" s="65">
        <v>1000000.0</v>
      </c>
      <c r="C66" s="65">
        <v>973917.0</v>
      </c>
      <c r="D66" s="65">
        <v>0.973917</v>
      </c>
      <c r="E66" s="68">
        <v>0.221334367036195</v>
      </c>
      <c r="F66" s="68">
        <v>0.0303136455691205</v>
      </c>
      <c r="G66" s="65">
        <v>316874.0</v>
      </c>
      <c r="H66" s="65">
        <v>0.316874</v>
      </c>
      <c r="I66" s="65">
        <v>462474.0</v>
      </c>
      <c r="J66" s="65">
        <v>136506.0</v>
      </c>
      <c r="K66" s="65">
        <v>56891.0</v>
      </c>
      <c r="L66" s="65">
        <v>27255.0</v>
      </c>
      <c r="M66" s="65">
        <v>2.0</v>
      </c>
      <c r="N66" s="65">
        <v>1.0</v>
      </c>
      <c r="O66" s="65">
        <v>1.0</v>
      </c>
      <c r="P66" s="65">
        <v>1.0</v>
      </c>
      <c r="Q66" s="65">
        <v>1.0</v>
      </c>
      <c r="R66" s="65">
        <v>1.0</v>
      </c>
      <c r="S66" s="65">
        <v>3.0</v>
      </c>
      <c r="T66" s="65">
        <v>2.0</v>
      </c>
      <c r="U66" s="65">
        <v>0.0</v>
      </c>
      <c r="V66" s="65">
        <v>0.0</v>
      </c>
      <c r="W66" s="65">
        <v>3.0</v>
      </c>
      <c r="X66" s="65">
        <v>2.0</v>
      </c>
      <c r="Y66" s="65">
        <v>3.0</v>
      </c>
      <c r="Z66" s="65">
        <v>2.0</v>
      </c>
      <c r="AA66" s="65">
        <v>15.0</v>
      </c>
      <c r="AB66" s="65">
        <v>12.0</v>
      </c>
      <c r="AC66" s="65">
        <v>19.0</v>
      </c>
      <c r="AD66" s="65">
        <v>9.0</v>
      </c>
      <c r="AE66" s="65">
        <v>16.0</v>
      </c>
      <c r="AF66" s="65">
        <v>44.0</v>
      </c>
      <c r="AG66" s="65">
        <v>9.0</v>
      </c>
      <c r="AH66" s="65">
        <v>20.0</v>
      </c>
      <c r="AI66" s="65">
        <v>24.0</v>
      </c>
      <c r="AJ66" s="65">
        <v>47.0</v>
      </c>
      <c r="AK66" s="65">
        <v>16.0</v>
      </c>
      <c r="AL66" s="65">
        <v>36.0</v>
      </c>
      <c r="AM66" s="65">
        <v>91.0</v>
      </c>
      <c r="AN66" s="65">
        <v>146.0</v>
      </c>
      <c r="AO66" s="65">
        <v>143.0</v>
      </c>
      <c r="AP66" s="65">
        <v>199.0</v>
      </c>
      <c r="AQ66" s="65">
        <v>255.0</v>
      </c>
      <c r="AR66" s="65">
        <v>287.0</v>
      </c>
      <c r="AS66" s="65">
        <v>299.0</v>
      </c>
      <c r="AT66" s="65">
        <v>483.0</v>
      </c>
      <c r="AU66" s="65">
        <v>686.0</v>
      </c>
      <c r="AV66" s="65">
        <v>973.0</v>
      </c>
      <c r="AW66" s="65">
        <v>294.0</v>
      </c>
      <c r="AX66" s="65">
        <v>837.0</v>
      </c>
      <c r="AY66" s="65">
        <v>960.0</v>
      </c>
      <c r="AZ66" s="65">
        <v>2196.0</v>
      </c>
      <c r="BA66" s="65">
        <v>1555.0</v>
      </c>
      <c r="BB66" s="65">
        <v>1331.0</v>
      </c>
      <c r="BC66" s="65">
        <v>2887.0</v>
      </c>
      <c r="BD66" s="65">
        <v>3003.0</v>
      </c>
      <c r="BE66" s="65">
        <v>8509.0</v>
      </c>
      <c r="BF66" s="65">
        <v>4509.0</v>
      </c>
      <c r="BG66" s="65">
        <v>7253.0</v>
      </c>
      <c r="BH66" s="65">
        <v>14027.0</v>
      </c>
      <c r="BI66" s="65">
        <v>50851.0</v>
      </c>
      <c r="BJ66" s="65">
        <v>74516.0</v>
      </c>
      <c r="BK66" s="65">
        <v>140295.0</v>
      </c>
    </row>
    <row r="67">
      <c r="A67" s="65">
        <v>59.0</v>
      </c>
      <c r="B67" s="65">
        <v>1000000.0</v>
      </c>
      <c r="C67" s="65">
        <v>985905.0</v>
      </c>
      <c r="D67" s="65">
        <v>0.985905</v>
      </c>
      <c r="E67" s="68">
        <v>0.239398307368091</v>
      </c>
      <c r="F67" s="68">
        <v>0.0301319388290159</v>
      </c>
      <c r="G67" s="65">
        <v>317177.0</v>
      </c>
      <c r="H67" s="65">
        <v>0.317177</v>
      </c>
      <c r="I67" s="65">
        <v>462397.0</v>
      </c>
      <c r="J67" s="65">
        <v>136845.0</v>
      </c>
      <c r="K67" s="65">
        <v>56350.0</v>
      </c>
      <c r="L67" s="65">
        <v>27231.0</v>
      </c>
      <c r="M67" s="65">
        <v>1.0</v>
      </c>
      <c r="N67" s="65">
        <v>1.0</v>
      </c>
      <c r="O67" s="65">
        <v>3.0</v>
      </c>
      <c r="P67" s="65">
        <v>0.0</v>
      </c>
      <c r="Q67" s="65">
        <v>1.0</v>
      </c>
      <c r="R67" s="65">
        <v>4.0</v>
      </c>
      <c r="S67" s="65">
        <v>2.0</v>
      </c>
      <c r="T67" s="65">
        <v>2.0</v>
      </c>
      <c r="U67" s="65">
        <v>0.0</v>
      </c>
      <c r="V67" s="65">
        <v>0.0</v>
      </c>
      <c r="W67" s="65">
        <v>1.0</v>
      </c>
      <c r="X67" s="65">
        <v>6.0</v>
      </c>
      <c r="Y67" s="65">
        <v>9.0</v>
      </c>
      <c r="Z67" s="65">
        <v>4.0</v>
      </c>
      <c r="AA67" s="65">
        <v>5.0</v>
      </c>
      <c r="AB67" s="65">
        <v>14.0</v>
      </c>
      <c r="AC67" s="65">
        <v>13.0</v>
      </c>
      <c r="AD67" s="65">
        <v>17.0</v>
      </c>
      <c r="AE67" s="65">
        <v>18.0</v>
      </c>
      <c r="AF67" s="65">
        <v>41.0</v>
      </c>
      <c r="AG67" s="65">
        <v>6.0</v>
      </c>
      <c r="AH67" s="65">
        <v>21.0</v>
      </c>
      <c r="AI67" s="65">
        <v>18.0</v>
      </c>
      <c r="AJ67" s="65">
        <v>38.0</v>
      </c>
      <c r="AK67" s="65">
        <v>19.0</v>
      </c>
      <c r="AL67" s="65">
        <v>34.0</v>
      </c>
      <c r="AM67" s="65">
        <v>89.0</v>
      </c>
      <c r="AN67" s="65">
        <v>161.0</v>
      </c>
      <c r="AO67" s="65">
        <v>173.0</v>
      </c>
      <c r="AP67" s="65">
        <v>202.0</v>
      </c>
      <c r="AQ67" s="65">
        <v>251.0</v>
      </c>
      <c r="AR67" s="65">
        <v>261.0</v>
      </c>
      <c r="AS67" s="65">
        <v>286.0</v>
      </c>
      <c r="AT67" s="65">
        <v>489.0</v>
      </c>
      <c r="AU67" s="65">
        <v>739.0</v>
      </c>
      <c r="AV67" s="65">
        <v>1061.0</v>
      </c>
      <c r="AW67" s="65">
        <v>272.0</v>
      </c>
      <c r="AX67" s="65">
        <v>791.0</v>
      </c>
      <c r="AY67" s="65">
        <v>961.0</v>
      </c>
      <c r="AZ67" s="65">
        <v>2153.0</v>
      </c>
      <c r="BA67" s="65">
        <v>1472.0</v>
      </c>
      <c r="BB67" s="65">
        <v>1265.0</v>
      </c>
      <c r="BC67" s="65">
        <v>2954.0</v>
      </c>
      <c r="BD67" s="65">
        <v>2966.0</v>
      </c>
      <c r="BE67" s="65">
        <v>8582.0</v>
      </c>
      <c r="BF67" s="65">
        <v>4511.0</v>
      </c>
      <c r="BG67" s="65">
        <v>7372.0</v>
      </c>
      <c r="BH67" s="65">
        <v>14136.0</v>
      </c>
      <c r="BI67" s="65">
        <v>50940.0</v>
      </c>
      <c r="BJ67" s="65">
        <v>74420.0</v>
      </c>
      <c r="BK67" s="65">
        <v>140392.0</v>
      </c>
    </row>
    <row r="68">
      <c r="A68" s="65">
        <v>60.0</v>
      </c>
      <c r="B68" s="65">
        <v>1000000.0</v>
      </c>
      <c r="C68" s="65">
        <v>1022472.0</v>
      </c>
      <c r="D68" s="65">
        <v>1.022472</v>
      </c>
      <c r="E68" s="68">
        <v>0.333250019915584</v>
      </c>
      <c r="F68" s="68">
        <v>0.029985977415681</v>
      </c>
      <c r="G68" s="65">
        <v>316374.0</v>
      </c>
      <c r="H68" s="65">
        <v>0.316374</v>
      </c>
      <c r="I68" s="65">
        <v>462629.0</v>
      </c>
      <c r="J68" s="65">
        <v>136550.0</v>
      </c>
      <c r="K68" s="65">
        <v>56862.0</v>
      </c>
      <c r="L68" s="65">
        <v>27585.0</v>
      </c>
      <c r="M68" s="65">
        <v>1.0</v>
      </c>
      <c r="N68" s="65">
        <v>3.0</v>
      </c>
      <c r="O68" s="65">
        <v>3.0</v>
      </c>
      <c r="P68" s="65">
        <v>0.0</v>
      </c>
      <c r="Q68" s="65">
        <v>4.0</v>
      </c>
      <c r="R68" s="65">
        <v>3.0</v>
      </c>
      <c r="S68" s="65">
        <v>2.0</v>
      </c>
      <c r="T68" s="65">
        <v>4.0</v>
      </c>
      <c r="U68" s="65">
        <v>1.0</v>
      </c>
      <c r="V68" s="65">
        <v>2.0</v>
      </c>
      <c r="W68" s="65">
        <v>2.0</v>
      </c>
      <c r="X68" s="65">
        <v>7.0</v>
      </c>
      <c r="Y68" s="65">
        <v>4.0</v>
      </c>
      <c r="Z68" s="65">
        <v>4.0</v>
      </c>
      <c r="AA68" s="65">
        <v>6.0</v>
      </c>
      <c r="AB68" s="65">
        <v>7.0</v>
      </c>
      <c r="AC68" s="65">
        <v>23.0</v>
      </c>
      <c r="AD68" s="65">
        <v>10.0</v>
      </c>
      <c r="AE68" s="65">
        <v>11.0</v>
      </c>
      <c r="AF68" s="65">
        <v>44.0</v>
      </c>
      <c r="AG68" s="65">
        <v>16.0</v>
      </c>
      <c r="AH68" s="65">
        <v>15.0</v>
      </c>
      <c r="AI68" s="65">
        <v>17.0</v>
      </c>
      <c r="AJ68" s="65">
        <v>50.0</v>
      </c>
      <c r="AK68" s="65">
        <v>25.0</v>
      </c>
      <c r="AL68" s="65">
        <v>42.0</v>
      </c>
      <c r="AM68" s="65">
        <v>77.0</v>
      </c>
      <c r="AN68" s="65">
        <v>166.0</v>
      </c>
      <c r="AO68" s="65">
        <v>126.0</v>
      </c>
      <c r="AP68" s="65">
        <v>227.0</v>
      </c>
      <c r="AQ68" s="65">
        <v>241.0</v>
      </c>
      <c r="AR68" s="65">
        <v>270.0</v>
      </c>
      <c r="AS68" s="65">
        <v>286.0</v>
      </c>
      <c r="AT68" s="65">
        <v>477.0</v>
      </c>
      <c r="AU68" s="65">
        <v>643.0</v>
      </c>
      <c r="AV68" s="65">
        <v>992.0</v>
      </c>
      <c r="AW68" s="65">
        <v>306.0</v>
      </c>
      <c r="AX68" s="65">
        <v>831.0</v>
      </c>
      <c r="AY68" s="65">
        <v>1010.0</v>
      </c>
      <c r="AZ68" s="65">
        <v>2298.0</v>
      </c>
      <c r="BA68" s="65">
        <v>1461.0</v>
      </c>
      <c r="BB68" s="65">
        <v>1272.0</v>
      </c>
      <c r="BC68" s="65">
        <v>2939.0</v>
      </c>
      <c r="BD68" s="65">
        <v>2968.0</v>
      </c>
      <c r="BE68" s="65">
        <v>8475.0</v>
      </c>
      <c r="BF68" s="65">
        <v>4503.0</v>
      </c>
      <c r="BG68" s="65">
        <v>7151.0</v>
      </c>
      <c r="BH68" s="65">
        <v>14064.0</v>
      </c>
      <c r="BI68" s="65">
        <v>51040.0</v>
      </c>
      <c r="BJ68" s="65">
        <v>74294.0</v>
      </c>
      <c r="BK68" s="65">
        <v>139951.0</v>
      </c>
    </row>
    <row r="69">
      <c r="A69" s="65">
        <v>61.0</v>
      </c>
      <c r="B69" s="65">
        <v>1000000.0</v>
      </c>
      <c r="C69" s="65">
        <v>991685.0</v>
      </c>
      <c r="D69" s="65">
        <v>0.991685</v>
      </c>
      <c r="E69" s="68">
        <v>0.261720994311951</v>
      </c>
      <c r="F69" s="68">
        <v>0.0297695932989101</v>
      </c>
      <c r="G69" s="65">
        <v>316747.0</v>
      </c>
      <c r="H69" s="65">
        <v>0.316747</v>
      </c>
      <c r="I69" s="65">
        <v>462438.0</v>
      </c>
      <c r="J69" s="65">
        <v>136688.0</v>
      </c>
      <c r="K69" s="65">
        <v>56958.0</v>
      </c>
      <c r="L69" s="65">
        <v>27169.0</v>
      </c>
      <c r="M69" s="65">
        <v>0.0</v>
      </c>
      <c r="N69" s="65">
        <v>2.0</v>
      </c>
      <c r="O69" s="65">
        <v>2.0</v>
      </c>
      <c r="P69" s="65">
        <v>5.0</v>
      </c>
      <c r="Q69" s="65">
        <v>3.0</v>
      </c>
      <c r="R69" s="65">
        <v>1.0</v>
      </c>
      <c r="S69" s="65">
        <v>2.0</v>
      </c>
      <c r="T69" s="65">
        <v>4.0</v>
      </c>
      <c r="U69" s="65">
        <v>0.0</v>
      </c>
      <c r="V69" s="65">
        <v>0.0</v>
      </c>
      <c r="W69" s="65">
        <v>1.0</v>
      </c>
      <c r="X69" s="65">
        <v>3.0</v>
      </c>
      <c r="Y69" s="65">
        <v>2.0</v>
      </c>
      <c r="Z69" s="65">
        <v>7.0</v>
      </c>
      <c r="AA69" s="65">
        <v>7.0</v>
      </c>
      <c r="AB69" s="65">
        <v>10.0</v>
      </c>
      <c r="AC69" s="65">
        <v>17.0</v>
      </c>
      <c r="AD69" s="65">
        <v>12.0</v>
      </c>
      <c r="AE69" s="65">
        <v>14.0</v>
      </c>
      <c r="AF69" s="65">
        <v>39.0</v>
      </c>
      <c r="AG69" s="65">
        <v>13.0</v>
      </c>
      <c r="AH69" s="65">
        <v>14.0</v>
      </c>
      <c r="AI69" s="65">
        <v>22.0</v>
      </c>
      <c r="AJ69" s="65">
        <v>46.0</v>
      </c>
      <c r="AK69" s="65">
        <v>15.0</v>
      </c>
      <c r="AL69" s="65">
        <v>31.0</v>
      </c>
      <c r="AM69" s="65">
        <v>74.0</v>
      </c>
      <c r="AN69" s="65">
        <v>124.0</v>
      </c>
      <c r="AO69" s="65">
        <v>165.0</v>
      </c>
      <c r="AP69" s="65">
        <v>207.0</v>
      </c>
      <c r="AQ69" s="65">
        <v>247.0</v>
      </c>
      <c r="AR69" s="65">
        <v>246.0</v>
      </c>
      <c r="AS69" s="65">
        <v>320.0</v>
      </c>
      <c r="AT69" s="65">
        <v>453.0</v>
      </c>
      <c r="AU69" s="65">
        <v>699.0</v>
      </c>
      <c r="AV69" s="65">
        <v>1010.0</v>
      </c>
      <c r="AW69" s="65">
        <v>308.0</v>
      </c>
      <c r="AX69" s="65">
        <v>727.0</v>
      </c>
      <c r="AY69" s="65">
        <v>922.0</v>
      </c>
      <c r="AZ69" s="65">
        <v>2142.0</v>
      </c>
      <c r="BA69" s="65">
        <v>1503.0</v>
      </c>
      <c r="BB69" s="65">
        <v>1315.0</v>
      </c>
      <c r="BC69" s="65">
        <v>2905.0</v>
      </c>
      <c r="BD69" s="65">
        <v>2945.0</v>
      </c>
      <c r="BE69" s="65">
        <v>8579.0</v>
      </c>
      <c r="BF69" s="65">
        <v>4563.0</v>
      </c>
      <c r="BG69" s="65">
        <v>7275.0</v>
      </c>
      <c r="BH69" s="65">
        <v>14158.0</v>
      </c>
      <c r="BI69" s="65">
        <v>50653.0</v>
      </c>
      <c r="BJ69" s="65">
        <v>74458.0</v>
      </c>
      <c r="BK69" s="65">
        <v>140477.0</v>
      </c>
    </row>
    <row r="70">
      <c r="A70" s="65">
        <v>62.0</v>
      </c>
      <c r="B70" s="65">
        <v>1000000.0</v>
      </c>
      <c r="C70" s="65">
        <v>980020.0</v>
      </c>
      <c r="D70" s="65">
        <v>0.98002</v>
      </c>
      <c r="E70" s="68">
        <v>0.240772129163278</v>
      </c>
      <c r="F70" s="68">
        <v>0.0296647390087084</v>
      </c>
      <c r="G70" s="65">
        <v>318038.0</v>
      </c>
      <c r="H70" s="65">
        <v>0.318038</v>
      </c>
      <c r="I70" s="65">
        <v>461763.0</v>
      </c>
      <c r="J70" s="65">
        <v>135918.0</v>
      </c>
      <c r="K70" s="65">
        <v>56779.0</v>
      </c>
      <c r="L70" s="65">
        <v>27502.0</v>
      </c>
      <c r="M70" s="65">
        <v>2.0</v>
      </c>
      <c r="N70" s="65">
        <v>1.0</v>
      </c>
      <c r="O70" s="65">
        <v>2.0</v>
      </c>
      <c r="P70" s="65">
        <v>1.0</v>
      </c>
      <c r="Q70" s="65">
        <v>1.0</v>
      </c>
      <c r="R70" s="65">
        <v>2.0</v>
      </c>
      <c r="S70" s="65">
        <v>1.0</v>
      </c>
      <c r="T70" s="65">
        <v>3.0</v>
      </c>
      <c r="U70" s="65">
        <v>1.0</v>
      </c>
      <c r="V70" s="65">
        <v>0.0</v>
      </c>
      <c r="W70" s="65">
        <v>0.0</v>
      </c>
      <c r="X70" s="65">
        <v>6.0</v>
      </c>
      <c r="Y70" s="65">
        <v>4.0</v>
      </c>
      <c r="Z70" s="65">
        <v>5.0</v>
      </c>
      <c r="AA70" s="65">
        <v>15.0</v>
      </c>
      <c r="AB70" s="65">
        <v>11.0</v>
      </c>
      <c r="AC70" s="65">
        <v>19.0</v>
      </c>
      <c r="AD70" s="65">
        <v>14.0</v>
      </c>
      <c r="AE70" s="65">
        <v>16.0</v>
      </c>
      <c r="AF70" s="65">
        <v>32.0</v>
      </c>
      <c r="AG70" s="65">
        <v>10.0</v>
      </c>
      <c r="AH70" s="65">
        <v>13.0</v>
      </c>
      <c r="AI70" s="65">
        <v>21.0</v>
      </c>
      <c r="AJ70" s="65">
        <v>59.0</v>
      </c>
      <c r="AK70" s="65">
        <v>14.0</v>
      </c>
      <c r="AL70" s="65">
        <v>19.0</v>
      </c>
      <c r="AM70" s="65">
        <v>77.0</v>
      </c>
      <c r="AN70" s="65">
        <v>125.0</v>
      </c>
      <c r="AO70" s="65">
        <v>165.0</v>
      </c>
      <c r="AP70" s="65">
        <v>197.0</v>
      </c>
      <c r="AQ70" s="65">
        <v>262.0</v>
      </c>
      <c r="AR70" s="65">
        <v>262.0</v>
      </c>
      <c r="AS70" s="65">
        <v>307.0</v>
      </c>
      <c r="AT70" s="65">
        <v>503.0</v>
      </c>
      <c r="AU70" s="65">
        <v>616.0</v>
      </c>
      <c r="AV70" s="65">
        <v>941.0</v>
      </c>
      <c r="AW70" s="65">
        <v>295.0</v>
      </c>
      <c r="AX70" s="65">
        <v>788.0</v>
      </c>
      <c r="AY70" s="65">
        <v>1001.0</v>
      </c>
      <c r="AZ70" s="65">
        <v>2252.0</v>
      </c>
      <c r="BA70" s="65">
        <v>1514.0</v>
      </c>
      <c r="BB70" s="65">
        <v>1339.0</v>
      </c>
      <c r="BC70" s="65">
        <v>2859.0</v>
      </c>
      <c r="BD70" s="65">
        <v>2998.0</v>
      </c>
      <c r="BE70" s="65">
        <v>8403.0</v>
      </c>
      <c r="BF70" s="65">
        <v>4484.0</v>
      </c>
      <c r="BG70" s="65">
        <v>7126.0</v>
      </c>
      <c r="BH70" s="65">
        <v>14092.0</v>
      </c>
      <c r="BI70" s="65">
        <v>51415.0</v>
      </c>
      <c r="BJ70" s="65">
        <v>74714.0</v>
      </c>
      <c r="BK70" s="65">
        <v>141031.0</v>
      </c>
    </row>
    <row r="71">
      <c r="A71" s="65">
        <v>63.0</v>
      </c>
      <c r="B71" s="65">
        <v>1000000.0</v>
      </c>
      <c r="C71" s="65">
        <v>1024712.0</v>
      </c>
      <c r="D71" s="65">
        <v>1.024712</v>
      </c>
      <c r="E71" s="68">
        <v>0.292434950128342</v>
      </c>
      <c r="F71" s="68">
        <v>0.0295592964478272</v>
      </c>
      <c r="G71" s="65">
        <v>317172.0</v>
      </c>
      <c r="H71" s="65">
        <v>0.317172</v>
      </c>
      <c r="I71" s="65">
        <v>462317.0</v>
      </c>
      <c r="J71" s="65">
        <v>136422.0</v>
      </c>
      <c r="K71" s="65">
        <v>56829.0</v>
      </c>
      <c r="L71" s="65">
        <v>27260.0</v>
      </c>
      <c r="M71" s="65">
        <v>2.0</v>
      </c>
      <c r="N71" s="65">
        <v>2.0</v>
      </c>
      <c r="O71" s="65">
        <v>3.0</v>
      </c>
      <c r="P71" s="65">
        <v>4.0</v>
      </c>
      <c r="Q71" s="65">
        <v>2.0</v>
      </c>
      <c r="R71" s="65">
        <v>1.0</v>
      </c>
      <c r="S71" s="65">
        <v>2.0</v>
      </c>
      <c r="T71" s="65">
        <v>2.0</v>
      </c>
      <c r="U71" s="65">
        <v>3.0</v>
      </c>
      <c r="V71" s="65">
        <v>2.0</v>
      </c>
      <c r="W71" s="65">
        <v>1.0</v>
      </c>
      <c r="X71" s="65">
        <v>3.0</v>
      </c>
      <c r="Y71" s="65">
        <v>0.0</v>
      </c>
      <c r="Z71" s="65">
        <v>6.0</v>
      </c>
      <c r="AA71" s="65">
        <v>9.0</v>
      </c>
      <c r="AB71" s="65">
        <v>11.0</v>
      </c>
      <c r="AC71" s="65">
        <v>22.0</v>
      </c>
      <c r="AD71" s="65">
        <v>18.0</v>
      </c>
      <c r="AE71" s="65">
        <v>19.0</v>
      </c>
      <c r="AF71" s="65">
        <v>39.0</v>
      </c>
      <c r="AG71" s="65">
        <v>9.0</v>
      </c>
      <c r="AH71" s="65">
        <v>9.0</v>
      </c>
      <c r="AI71" s="65">
        <v>15.0</v>
      </c>
      <c r="AJ71" s="65">
        <v>65.0</v>
      </c>
      <c r="AK71" s="65">
        <v>11.0</v>
      </c>
      <c r="AL71" s="65">
        <v>43.0</v>
      </c>
      <c r="AM71" s="65">
        <v>92.0</v>
      </c>
      <c r="AN71" s="65">
        <v>139.0</v>
      </c>
      <c r="AO71" s="65">
        <v>147.0</v>
      </c>
      <c r="AP71" s="65">
        <v>196.0</v>
      </c>
      <c r="AQ71" s="65">
        <v>237.0</v>
      </c>
      <c r="AR71" s="65">
        <v>237.0</v>
      </c>
      <c r="AS71" s="65">
        <v>326.0</v>
      </c>
      <c r="AT71" s="65">
        <v>502.0</v>
      </c>
      <c r="AU71" s="65">
        <v>635.0</v>
      </c>
      <c r="AV71" s="65">
        <v>990.0</v>
      </c>
      <c r="AW71" s="65">
        <v>281.0</v>
      </c>
      <c r="AX71" s="65">
        <v>806.0</v>
      </c>
      <c r="AY71" s="65">
        <v>1071.0</v>
      </c>
      <c r="AZ71" s="65">
        <v>2261.0</v>
      </c>
      <c r="BA71" s="65">
        <v>1513.0</v>
      </c>
      <c r="BB71" s="65">
        <v>1395.0</v>
      </c>
      <c r="BC71" s="65">
        <v>2853.0</v>
      </c>
      <c r="BD71" s="65">
        <v>3030.0</v>
      </c>
      <c r="BE71" s="65">
        <v>8600.0</v>
      </c>
      <c r="BF71" s="65">
        <v>4566.0</v>
      </c>
      <c r="BG71" s="65">
        <v>7072.0</v>
      </c>
      <c r="BH71" s="65">
        <v>13930.0</v>
      </c>
      <c r="BI71" s="65">
        <v>50668.0</v>
      </c>
      <c r="BJ71" s="65">
        <v>74278.0</v>
      </c>
      <c r="BK71" s="65">
        <v>141044.0</v>
      </c>
    </row>
    <row r="72">
      <c r="A72" s="65">
        <v>64.0</v>
      </c>
      <c r="B72" s="65">
        <v>1000000.0</v>
      </c>
      <c r="C72" s="65">
        <v>981651.0</v>
      </c>
      <c r="D72" s="65">
        <v>0.981651</v>
      </c>
      <c r="E72" s="68">
        <v>0.244382995694971</v>
      </c>
      <c r="F72" s="68">
        <v>0.0294414450985313</v>
      </c>
      <c r="G72" s="65">
        <v>317262.0</v>
      </c>
      <c r="H72" s="65">
        <v>0.317262</v>
      </c>
      <c r="I72" s="65">
        <v>461836.0</v>
      </c>
      <c r="J72" s="65">
        <v>136770.0</v>
      </c>
      <c r="K72" s="65">
        <v>56870.0</v>
      </c>
      <c r="L72" s="65">
        <v>27262.0</v>
      </c>
      <c r="M72" s="65">
        <v>0.0</v>
      </c>
      <c r="N72" s="65">
        <v>4.0</v>
      </c>
      <c r="O72" s="65">
        <v>1.0</v>
      </c>
      <c r="P72" s="65">
        <v>1.0</v>
      </c>
      <c r="Q72" s="65">
        <v>3.0</v>
      </c>
      <c r="R72" s="65">
        <v>0.0</v>
      </c>
      <c r="S72" s="65">
        <v>3.0</v>
      </c>
      <c r="T72" s="65">
        <v>2.0</v>
      </c>
      <c r="U72" s="65">
        <v>1.0</v>
      </c>
      <c r="V72" s="65">
        <v>0.0</v>
      </c>
      <c r="W72" s="65">
        <v>1.0</v>
      </c>
      <c r="X72" s="65">
        <v>3.0</v>
      </c>
      <c r="Y72" s="65">
        <v>3.0</v>
      </c>
      <c r="Z72" s="65">
        <v>6.0</v>
      </c>
      <c r="AA72" s="65">
        <v>7.0</v>
      </c>
      <c r="AB72" s="65">
        <v>7.0</v>
      </c>
      <c r="AC72" s="65">
        <v>23.0</v>
      </c>
      <c r="AD72" s="65">
        <v>10.0</v>
      </c>
      <c r="AE72" s="65">
        <v>15.0</v>
      </c>
      <c r="AF72" s="65">
        <v>41.0</v>
      </c>
      <c r="AG72" s="65">
        <v>15.0</v>
      </c>
      <c r="AH72" s="65">
        <v>18.0</v>
      </c>
      <c r="AI72" s="65">
        <v>21.0</v>
      </c>
      <c r="AJ72" s="65">
        <v>47.0</v>
      </c>
      <c r="AK72" s="65">
        <v>13.0</v>
      </c>
      <c r="AL72" s="65">
        <v>24.0</v>
      </c>
      <c r="AM72" s="65">
        <v>61.0</v>
      </c>
      <c r="AN72" s="65">
        <v>139.0</v>
      </c>
      <c r="AO72" s="65">
        <v>159.0</v>
      </c>
      <c r="AP72" s="65">
        <v>214.0</v>
      </c>
      <c r="AQ72" s="65">
        <v>252.0</v>
      </c>
      <c r="AR72" s="65">
        <v>263.0</v>
      </c>
      <c r="AS72" s="65">
        <v>311.0</v>
      </c>
      <c r="AT72" s="65">
        <v>504.0</v>
      </c>
      <c r="AU72" s="65">
        <v>642.0</v>
      </c>
      <c r="AV72" s="65">
        <v>982.0</v>
      </c>
      <c r="AW72" s="65">
        <v>301.0</v>
      </c>
      <c r="AX72" s="65">
        <v>837.0</v>
      </c>
      <c r="AY72" s="65">
        <v>1020.0</v>
      </c>
      <c r="AZ72" s="65">
        <v>2195.0</v>
      </c>
      <c r="BA72" s="65">
        <v>1501.0</v>
      </c>
      <c r="BB72" s="65">
        <v>1283.0</v>
      </c>
      <c r="BC72" s="65">
        <v>2924.0</v>
      </c>
      <c r="BD72" s="65">
        <v>2975.0</v>
      </c>
      <c r="BE72" s="65">
        <v>8448.0</v>
      </c>
      <c r="BF72" s="65">
        <v>4556.0</v>
      </c>
      <c r="BG72" s="65">
        <v>7284.0</v>
      </c>
      <c r="BH72" s="65">
        <v>13656.0</v>
      </c>
      <c r="BI72" s="65">
        <v>51303.0</v>
      </c>
      <c r="BJ72" s="65">
        <v>74332.0</v>
      </c>
      <c r="BK72" s="65">
        <v>140851.0</v>
      </c>
    </row>
    <row r="73">
      <c r="A73" s="65">
        <v>65.0</v>
      </c>
      <c r="B73" s="65">
        <v>1000000.0</v>
      </c>
      <c r="C73" s="65">
        <v>985601.0</v>
      </c>
      <c r="D73" s="65">
        <v>0.985601</v>
      </c>
      <c r="E73" s="68">
        <v>0.20640084248076</v>
      </c>
      <c r="F73" s="68">
        <v>0.0292844024667586</v>
      </c>
      <c r="G73" s="65">
        <v>317157.0</v>
      </c>
      <c r="H73" s="65">
        <v>0.317157</v>
      </c>
      <c r="I73" s="65">
        <v>462325.0</v>
      </c>
      <c r="J73" s="65">
        <v>136326.0</v>
      </c>
      <c r="K73" s="65">
        <v>56868.0</v>
      </c>
      <c r="L73" s="65">
        <v>27324.0</v>
      </c>
      <c r="M73" s="65">
        <v>1.0</v>
      </c>
      <c r="N73" s="65">
        <v>1.0</v>
      </c>
      <c r="O73" s="65">
        <v>0.0</v>
      </c>
      <c r="P73" s="65">
        <v>3.0</v>
      </c>
      <c r="Q73" s="65">
        <v>2.0</v>
      </c>
      <c r="R73" s="65">
        <v>1.0</v>
      </c>
      <c r="S73" s="65">
        <v>3.0</v>
      </c>
      <c r="T73" s="65">
        <v>3.0</v>
      </c>
      <c r="U73" s="65">
        <v>2.0</v>
      </c>
      <c r="V73" s="65">
        <v>0.0</v>
      </c>
      <c r="W73" s="65">
        <v>1.0</v>
      </c>
      <c r="X73" s="65">
        <v>6.0</v>
      </c>
      <c r="Y73" s="65">
        <v>4.0</v>
      </c>
      <c r="Z73" s="65">
        <v>4.0</v>
      </c>
      <c r="AA73" s="65">
        <v>12.0</v>
      </c>
      <c r="AB73" s="65">
        <v>6.0</v>
      </c>
      <c r="AC73" s="65">
        <v>23.0</v>
      </c>
      <c r="AD73" s="65">
        <v>24.0</v>
      </c>
      <c r="AE73" s="65">
        <v>21.0</v>
      </c>
      <c r="AF73" s="65">
        <v>47.0</v>
      </c>
      <c r="AG73" s="65">
        <v>10.0</v>
      </c>
      <c r="AH73" s="65">
        <v>17.0</v>
      </c>
      <c r="AI73" s="65">
        <v>21.0</v>
      </c>
      <c r="AJ73" s="65">
        <v>45.0</v>
      </c>
      <c r="AK73" s="65">
        <v>7.0</v>
      </c>
      <c r="AL73" s="65">
        <v>33.0</v>
      </c>
      <c r="AM73" s="65">
        <v>68.0</v>
      </c>
      <c r="AN73" s="65">
        <v>146.0</v>
      </c>
      <c r="AO73" s="65">
        <v>145.0</v>
      </c>
      <c r="AP73" s="65">
        <v>195.0</v>
      </c>
      <c r="AQ73" s="65">
        <v>259.0</v>
      </c>
      <c r="AR73" s="65">
        <v>247.0</v>
      </c>
      <c r="AS73" s="65">
        <v>353.0</v>
      </c>
      <c r="AT73" s="65">
        <v>497.0</v>
      </c>
      <c r="AU73" s="65">
        <v>616.0</v>
      </c>
      <c r="AV73" s="65">
        <v>1048.0</v>
      </c>
      <c r="AW73" s="65">
        <v>265.0</v>
      </c>
      <c r="AX73" s="65">
        <v>849.0</v>
      </c>
      <c r="AY73" s="65">
        <v>1013.0</v>
      </c>
      <c r="AZ73" s="65">
        <v>2200.0</v>
      </c>
      <c r="BA73" s="65">
        <v>1462.0</v>
      </c>
      <c r="BB73" s="65">
        <v>1253.0</v>
      </c>
      <c r="BC73" s="65">
        <v>2854.0</v>
      </c>
      <c r="BD73" s="65">
        <v>3078.0</v>
      </c>
      <c r="BE73" s="65">
        <v>8636.0</v>
      </c>
      <c r="BF73" s="65">
        <v>4511.0</v>
      </c>
      <c r="BG73" s="65">
        <v>7145.0</v>
      </c>
      <c r="BH73" s="65">
        <v>13891.0</v>
      </c>
      <c r="BI73" s="65">
        <v>50959.0</v>
      </c>
      <c r="BJ73" s="65">
        <v>74861.0</v>
      </c>
      <c r="BK73" s="65">
        <v>140309.0</v>
      </c>
    </row>
    <row r="74">
      <c r="A74" s="65">
        <v>66.0</v>
      </c>
      <c r="B74" s="65">
        <v>1000000.0</v>
      </c>
      <c r="C74" s="65">
        <v>990779.0</v>
      </c>
      <c r="D74" s="65">
        <v>0.990779</v>
      </c>
      <c r="E74" s="68">
        <v>0.246694375714346</v>
      </c>
      <c r="F74" s="68">
        <v>0.0290916752866025</v>
      </c>
      <c r="G74" s="65">
        <v>317204.0</v>
      </c>
      <c r="H74" s="65">
        <v>0.317204</v>
      </c>
      <c r="I74" s="65">
        <v>462184.0</v>
      </c>
      <c r="J74" s="65">
        <v>136606.0</v>
      </c>
      <c r="K74" s="65">
        <v>56611.0</v>
      </c>
      <c r="L74" s="65">
        <v>27395.0</v>
      </c>
      <c r="M74" s="65">
        <v>2.0</v>
      </c>
      <c r="N74" s="65">
        <v>2.0</v>
      </c>
      <c r="O74" s="65">
        <v>1.0</v>
      </c>
      <c r="P74" s="65">
        <v>1.0</v>
      </c>
      <c r="Q74" s="65">
        <v>1.0</v>
      </c>
      <c r="R74" s="65">
        <v>2.0</v>
      </c>
      <c r="S74" s="65">
        <v>4.0</v>
      </c>
      <c r="T74" s="65">
        <v>2.0</v>
      </c>
      <c r="U74" s="65">
        <v>1.0</v>
      </c>
      <c r="V74" s="65">
        <v>0.0</v>
      </c>
      <c r="W74" s="65">
        <v>2.0</v>
      </c>
      <c r="X74" s="65">
        <v>3.0</v>
      </c>
      <c r="Y74" s="65">
        <v>8.0</v>
      </c>
      <c r="Z74" s="65">
        <v>2.0</v>
      </c>
      <c r="AA74" s="65">
        <v>6.0</v>
      </c>
      <c r="AB74" s="65">
        <v>9.0</v>
      </c>
      <c r="AC74" s="65">
        <v>23.0</v>
      </c>
      <c r="AD74" s="65">
        <v>14.0</v>
      </c>
      <c r="AE74" s="65">
        <v>24.0</v>
      </c>
      <c r="AF74" s="65">
        <v>36.0</v>
      </c>
      <c r="AG74" s="65">
        <v>7.0</v>
      </c>
      <c r="AH74" s="65">
        <v>9.0</v>
      </c>
      <c r="AI74" s="65">
        <v>20.0</v>
      </c>
      <c r="AJ74" s="65">
        <v>47.0</v>
      </c>
      <c r="AK74" s="65">
        <v>18.0</v>
      </c>
      <c r="AL74" s="65">
        <v>24.0</v>
      </c>
      <c r="AM74" s="65">
        <v>94.0</v>
      </c>
      <c r="AN74" s="65">
        <v>172.0</v>
      </c>
      <c r="AO74" s="65">
        <v>153.0</v>
      </c>
      <c r="AP74" s="65">
        <v>214.0</v>
      </c>
      <c r="AQ74" s="65">
        <v>252.0</v>
      </c>
      <c r="AR74" s="65">
        <v>242.0</v>
      </c>
      <c r="AS74" s="65">
        <v>303.0</v>
      </c>
      <c r="AT74" s="65">
        <v>475.0</v>
      </c>
      <c r="AU74" s="65">
        <v>671.0</v>
      </c>
      <c r="AV74" s="65">
        <v>969.0</v>
      </c>
      <c r="AW74" s="65">
        <v>318.0</v>
      </c>
      <c r="AX74" s="65">
        <v>817.0</v>
      </c>
      <c r="AY74" s="65">
        <v>1018.0</v>
      </c>
      <c r="AZ74" s="65">
        <v>2129.0</v>
      </c>
      <c r="BA74" s="65">
        <v>1506.0</v>
      </c>
      <c r="BB74" s="65">
        <v>1286.0</v>
      </c>
      <c r="BC74" s="65">
        <v>2929.0</v>
      </c>
      <c r="BD74" s="65">
        <v>2986.0</v>
      </c>
      <c r="BE74" s="65">
        <v>8556.0</v>
      </c>
      <c r="BF74" s="65">
        <v>4582.0</v>
      </c>
      <c r="BG74" s="65">
        <v>7086.0</v>
      </c>
      <c r="BH74" s="65">
        <v>13810.0</v>
      </c>
      <c r="BI74" s="65">
        <v>51234.0</v>
      </c>
      <c r="BJ74" s="65">
        <v>74732.0</v>
      </c>
      <c r="BK74" s="65">
        <v>140402.0</v>
      </c>
    </row>
    <row r="75">
      <c r="A75" s="65">
        <v>67.0</v>
      </c>
      <c r="B75" s="65">
        <v>1000000.0</v>
      </c>
      <c r="C75" s="65">
        <v>1009997.0</v>
      </c>
      <c r="D75" s="65">
        <v>1.009997</v>
      </c>
      <c r="E75" s="68">
        <v>0.298139454677427</v>
      </c>
      <c r="F75" s="68">
        <v>0.028887254516932</v>
      </c>
      <c r="G75" s="65">
        <v>317372.0</v>
      </c>
      <c r="H75" s="65">
        <v>0.317372</v>
      </c>
      <c r="I75" s="65">
        <v>462469.0</v>
      </c>
      <c r="J75" s="65">
        <v>136276.0</v>
      </c>
      <c r="K75" s="65">
        <v>56612.0</v>
      </c>
      <c r="L75" s="65">
        <v>27271.0</v>
      </c>
      <c r="M75" s="65">
        <v>2.0</v>
      </c>
      <c r="N75" s="65">
        <v>2.0</v>
      </c>
      <c r="O75" s="65">
        <v>1.0</v>
      </c>
      <c r="P75" s="65">
        <v>2.0</v>
      </c>
      <c r="Q75" s="65">
        <v>1.0</v>
      </c>
      <c r="R75" s="65">
        <v>1.0</v>
      </c>
      <c r="S75" s="65">
        <v>3.0</v>
      </c>
      <c r="T75" s="65">
        <v>7.0</v>
      </c>
      <c r="U75" s="65">
        <v>1.0</v>
      </c>
      <c r="V75" s="65">
        <v>0.0</v>
      </c>
      <c r="W75" s="65">
        <v>3.0</v>
      </c>
      <c r="X75" s="65">
        <v>2.0</v>
      </c>
      <c r="Y75" s="65">
        <v>3.0</v>
      </c>
      <c r="Z75" s="65">
        <v>2.0</v>
      </c>
      <c r="AA75" s="65">
        <v>11.0</v>
      </c>
      <c r="AB75" s="65">
        <v>10.0</v>
      </c>
      <c r="AC75" s="65">
        <v>23.0</v>
      </c>
      <c r="AD75" s="65">
        <v>17.0</v>
      </c>
      <c r="AE75" s="65">
        <v>22.0</v>
      </c>
      <c r="AF75" s="65">
        <v>47.0</v>
      </c>
      <c r="AG75" s="65">
        <v>7.0</v>
      </c>
      <c r="AH75" s="65">
        <v>16.0</v>
      </c>
      <c r="AI75" s="65">
        <v>14.0</v>
      </c>
      <c r="AJ75" s="65">
        <v>56.0</v>
      </c>
      <c r="AK75" s="65">
        <v>15.0</v>
      </c>
      <c r="AL75" s="65">
        <v>24.0</v>
      </c>
      <c r="AM75" s="65">
        <v>71.0</v>
      </c>
      <c r="AN75" s="65">
        <v>162.0</v>
      </c>
      <c r="AO75" s="65">
        <v>158.0</v>
      </c>
      <c r="AP75" s="65">
        <v>212.0</v>
      </c>
      <c r="AQ75" s="65">
        <v>270.0</v>
      </c>
      <c r="AR75" s="65">
        <v>293.0</v>
      </c>
      <c r="AS75" s="65">
        <v>321.0</v>
      </c>
      <c r="AT75" s="65">
        <v>478.0</v>
      </c>
      <c r="AU75" s="65">
        <v>610.0</v>
      </c>
      <c r="AV75" s="65">
        <v>934.0</v>
      </c>
      <c r="AW75" s="65">
        <v>309.0</v>
      </c>
      <c r="AX75" s="65">
        <v>814.0</v>
      </c>
      <c r="AY75" s="65">
        <v>1049.0</v>
      </c>
      <c r="AZ75" s="65">
        <v>2232.0</v>
      </c>
      <c r="BA75" s="65">
        <v>1524.0</v>
      </c>
      <c r="BB75" s="65">
        <v>1257.0</v>
      </c>
      <c r="BC75" s="65">
        <v>2928.0</v>
      </c>
      <c r="BD75" s="65">
        <v>3060.0</v>
      </c>
      <c r="BE75" s="65">
        <v>8489.0</v>
      </c>
      <c r="BF75" s="65">
        <v>4530.0</v>
      </c>
      <c r="BG75" s="65">
        <v>7322.0</v>
      </c>
      <c r="BH75" s="65">
        <v>14009.0</v>
      </c>
      <c r="BI75" s="65">
        <v>51088.0</v>
      </c>
      <c r="BJ75" s="65">
        <v>74377.0</v>
      </c>
      <c r="BK75" s="65">
        <v>140583.0</v>
      </c>
    </row>
    <row r="76">
      <c r="A76" s="65">
        <v>68.0</v>
      </c>
      <c r="B76" s="65">
        <v>1000000.0</v>
      </c>
      <c r="C76" s="65">
        <v>1053473.0</v>
      </c>
      <c r="D76" s="65">
        <v>1.053473</v>
      </c>
      <c r="E76" s="68">
        <v>0.350213510591767</v>
      </c>
      <c r="F76" s="68">
        <v>0.0293411566640351</v>
      </c>
      <c r="G76" s="65">
        <v>316632.0</v>
      </c>
      <c r="H76" s="65">
        <v>0.316632</v>
      </c>
      <c r="I76" s="65">
        <v>462463.0</v>
      </c>
      <c r="J76" s="65">
        <v>136837.0</v>
      </c>
      <c r="K76" s="65">
        <v>56870.0</v>
      </c>
      <c r="L76" s="65">
        <v>27198.0</v>
      </c>
      <c r="M76" s="65">
        <v>3.0</v>
      </c>
      <c r="N76" s="65">
        <v>0.0</v>
      </c>
      <c r="O76" s="65">
        <v>5.0</v>
      </c>
      <c r="P76" s="65">
        <v>3.0</v>
      </c>
      <c r="Q76" s="65">
        <v>1.0</v>
      </c>
      <c r="R76" s="65">
        <v>3.0</v>
      </c>
      <c r="S76" s="65">
        <v>1.0</v>
      </c>
      <c r="T76" s="65">
        <v>8.0</v>
      </c>
      <c r="U76" s="65">
        <v>0.0</v>
      </c>
      <c r="V76" s="65">
        <v>3.0</v>
      </c>
      <c r="W76" s="65">
        <v>7.0</v>
      </c>
      <c r="X76" s="65">
        <v>4.0</v>
      </c>
      <c r="Y76" s="65">
        <v>6.0</v>
      </c>
      <c r="Z76" s="65">
        <v>5.0</v>
      </c>
      <c r="AA76" s="65">
        <v>10.0</v>
      </c>
      <c r="AB76" s="65">
        <v>7.0</v>
      </c>
      <c r="AC76" s="65">
        <v>26.0</v>
      </c>
      <c r="AD76" s="65">
        <v>19.0</v>
      </c>
      <c r="AE76" s="65">
        <v>15.0</v>
      </c>
      <c r="AF76" s="65">
        <v>33.0</v>
      </c>
      <c r="AG76" s="65">
        <v>12.0</v>
      </c>
      <c r="AH76" s="65">
        <v>11.0</v>
      </c>
      <c r="AI76" s="65">
        <v>17.0</v>
      </c>
      <c r="AJ76" s="65">
        <v>60.0</v>
      </c>
      <c r="AK76" s="65">
        <v>21.0</v>
      </c>
      <c r="AL76" s="65">
        <v>28.0</v>
      </c>
      <c r="AM76" s="65">
        <v>97.0</v>
      </c>
      <c r="AN76" s="65">
        <v>149.0</v>
      </c>
      <c r="AO76" s="65">
        <v>162.0</v>
      </c>
      <c r="AP76" s="65">
        <v>198.0</v>
      </c>
      <c r="AQ76" s="65">
        <v>257.0</v>
      </c>
      <c r="AR76" s="65">
        <v>249.0</v>
      </c>
      <c r="AS76" s="65">
        <v>323.0</v>
      </c>
      <c r="AT76" s="65">
        <v>526.0</v>
      </c>
      <c r="AU76" s="65">
        <v>655.0</v>
      </c>
      <c r="AV76" s="65">
        <v>927.0</v>
      </c>
      <c r="AW76" s="65">
        <v>321.0</v>
      </c>
      <c r="AX76" s="65">
        <v>821.0</v>
      </c>
      <c r="AY76" s="65">
        <v>1011.0</v>
      </c>
      <c r="AZ76" s="65">
        <v>2184.0</v>
      </c>
      <c r="BA76" s="65">
        <v>1458.0</v>
      </c>
      <c r="BB76" s="65">
        <v>1239.0</v>
      </c>
      <c r="BC76" s="65">
        <v>2888.0</v>
      </c>
      <c r="BD76" s="65">
        <v>3005.0</v>
      </c>
      <c r="BE76" s="65">
        <v>8257.0</v>
      </c>
      <c r="BF76" s="65">
        <v>4466.0</v>
      </c>
      <c r="BG76" s="65">
        <v>7099.0</v>
      </c>
      <c r="BH76" s="65">
        <v>14071.0</v>
      </c>
      <c r="BI76" s="65">
        <v>51189.0</v>
      </c>
      <c r="BJ76" s="65">
        <v>74306.0</v>
      </c>
      <c r="BK76" s="65">
        <v>140466.0</v>
      </c>
    </row>
    <row r="77">
      <c r="A77" s="65">
        <v>69.0</v>
      </c>
      <c r="B77" s="65">
        <v>1000000.0</v>
      </c>
      <c r="C77" s="65">
        <v>1015162.0</v>
      </c>
      <c r="D77" s="65">
        <v>1.015162</v>
      </c>
      <c r="E77" s="68">
        <v>0.276315092346737</v>
      </c>
      <c r="F77" s="68">
        <v>0.02916256388518</v>
      </c>
      <c r="G77" s="65">
        <v>316957.0</v>
      </c>
      <c r="H77" s="65">
        <v>0.316957</v>
      </c>
      <c r="I77" s="65">
        <v>462723.0</v>
      </c>
      <c r="J77" s="65">
        <v>136251.0</v>
      </c>
      <c r="K77" s="65">
        <v>56790.0</v>
      </c>
      <c r="L77" s="65">
        <v>27279.0</v>
      </c>
      <c r="M77" s="65">
        <v>1.0</v>
      </c>
      <c r="N77" s="65">
        <v>2.0</v>
      </c>
      <c r="O77" s="65">
        <v>3.0</v>
      </c>
      <c r="P77" s="65">
        <v>3.0</v>
      </c>
      <c r="Q77" s="65">
        <v>3.0</v>
      </c>
      <c r="R77" s="65">
        <v>0.0</v>
      </c>
      <c r="S77" s="65">
        <v>1.0</v>
      </c>
      <c r="T77" s="65">
        <v>4.0</v>
      </c>
      <c r="U77" s="65">
        <v>3.0</v>
      </c>
      <c r="V77" s="65">
        <v>2.0</v>
      </c>
      <c r="W77" s="65">
        <v>1.0</v>
      </c>
      <c r="X77" s="65">
        <v>3.0</v>
      </c>
      <c r="Y77" s="65">
        <v>4.0</v>
      </c>
      <c r="Z77" s="65">
        <v>4.0</v>
      </c>
      <c r="AA77" s="65">
        <v>17.0</v>
      </c>
      <c r="AB77" s="65">
        <v>5.0</v>
      </c>
      <c r="AC77" s="65">
        <v>24.0</v>
      </c>
      <c r="AD77" s="65">
        <v>17.0</v>
      </c>
      <c r="AE77" s="65">
        <v>20.0</v>
      </c>
      <c r="AF77" s="65">
        <v>41.0</v>
      </c>
      <c r="AG77" s="65">
        <v>12.0</v>
      </c>
      <c r="AH77" s="65">
        <v>11.0</v>
      </c>
      <c r="AI77" s="65">
        <v>22.0</v>
      </c>
      <c r="AJ77" s="65">
        <v>50.0</v>
      </c>
      <c r="AK77" s="65">
        <v>12.0</v>
      </c>
      <c r="AL77" s="65">
        <v>41.0</v>
      </c>
      <c r="AM77" s="65">
        <v>85.0</v>
      </c>
      <c r="AN77" s="65">
        <v>123.0</v>
      </c>
      <c r="AO77" s="65">
        <v>128.0</v>
      </c>
      <c r="AP77" s="65">
        <v>214.0</v>
      </c>
      <c r="AQ77" s="65">
        <v>278.0</v>
      </c>
      <c r="AR77" s="65">
        <v>246.0</v>
      </c>
      <c r="AS77" s="65">
        <v>282.0</v>
      </c>
      <c r="AT77" s="65">
        <v>454.0</v>
      </c>
      <c r="AU77" s="65">
        <v>678.0</v>
      </c>
      <c r="AV77" s="65">
        <v>978.0</v>
      </c>
      <c r="AW77" s="65">
        <v>308.0</v>
      </c>
      <c r="AX77" s="65">
        <v>833.0</v>
      </c>
      <c r="AY77" s="65">
        <v>1044.0</v>
      </c>
      <c r="AZ77" s="65">
        <v>2214.0</v>
      </c>
      <c r="BA77" s="65">
        <v>1496.0</v>
      </c>
      <c r="BB77" s="65">
        <v>1279.0</v>
      </c>
      <c r="BC77" s="65">
        <v>2909.0</v>
      </c>
      <c r="BD77" s="65">
        <v>2995.0</v>
      </c>
      <c r="BE77" s="65">
        <v>8549.0</v>
      </c>
      <c r="BF77" s="65">
        <v>4403.0</v>
      </c>
      <c r="BG77" s="65">
        <v>7207.0</v>
      </c>
      <c r="BH77" s="65">
        <v>14222.0</v>
      </c>
      <c r="BI77" s="65">
        <v>50981.0</v>
      </c>
      <c r="BJ77" s="65">
        <v>74492.0</v>
      </c>
      <c r="BK77" s="65">
        <v>140253.0</v>
      </c>
    </row>
    <row r="78">
      <c r="A78" s="65">
        <v>70.0</v>
      </c>
      <c r="B78" s="65">
        <v>1000000.0</v>
      </c>
      <c r="C78" s="65">
        <v>996742.0</v>
      </c>
      <c r="D78" s="65">
        <v>0.996742</v>
      </c>
      <c r="E78" s="68">
        <v>0.252068499260007</v>
      </c>
      <c r="F78" s="68">
        <v>0.0289600897356463</v>
      </c>
      <c r="G78" s="65">
        <v>317127.0</v>
      </c>
      <c r="H78" s="65">
        <v>0.317127</v>
      </c>
      <c r="I78" s="65">
        <v>461175.0</v>
      </c>
      <c r="J78" s="65">
        <v>137017.0</v>
      </c>
      <c r="K78" s="65">
        <v>57047.0</v>
      </c>
      <c r="L78" s="65">
        <v>27634.0</v>
      </c>
      <c r="M78" s="65">
        <v>1.0</v>
      </c>
      <c r="N78" s="65">
        <v>1.0</v>
      </c>
      <c r="O78" s="65">
        <v>1.0</v>
      </c>
      <c r="P78" s="65">
        <v>3.0</v>
      </c>
      <c r="Q78" s="65">
        <v>2.0</v>
      </c>
      <c r="R78" s="65">
        <v>0.0</v>
      </c>
      <c r="S78" s="65">
        <v>3.0</v>
      </c>
      <c r="T78" s="65">
        <v>7.0</v>
      </c>
      <c r="U78" s="65">
        <v>1.0</v>
      </c>
      <c r="V78" s="65">
        <v>1.0</v>
      </c>
      <c r="W78" s="65">
        <v>3.0</v>
      </c>
      <c r="X78" s="65">
        <v>2.0</v>
      </c>
      <c r="Y78" s="65">
        <v>8.0</v>
      </c>
      <c r="Z78" s="65">
        <v>8.0</v>
      </c>
      <c r="AA78" s="65">
        <v>9.0</v>
      </c>
      <c r="AB78" s="65">
        <v>5.0</v>
      </c>
      <c r="AC78" s="65">
        <v>21.0</v>
      </c>
      <c r="AD78" s="65">
        <v>21.0</v>
      </c>
      <c r="AE78" s="65">
        <v>11.0</v>
      </c>
      <c r="AF78" s="65">
        <v>32.0</v>
      </c>
      <c r="AG78" s="65">
        <v>13.0</v>
      </c>
      <c r="AH78" s="65">
        <v>15.0</v>
      </c>
      <c r="AI78" s="65">
        <v>18.0</v>
      </c>
      <c r="AJ78" s="65">
        <v>55.0</v>
      </c>
      <c r="AK78" s="65">
        <v>17.0</v>
      </c>
      <c r="AL78" s="65">
        <v>37.0</v>
      </c>
      <c r="AM78" s="65">
        <v>89.0</v>
      </c>
      <c r="AN78" s="65">
        <v>158.0</v>
      </c>
      <c r="AO78" s="65">
        <v>133.0</v>
      </c>
      <c r="AP78" s="65">
        <v>199.0</v>
      </c>
      <c r="AQ78" s="65">
        <v>233.0</v>
      </c>
      <c r="AR78" s="65">
        <v>261.0</v>
      </c>
      <c r="AS78" s="65">
        <v>299.0</v>
      </c>
      <c r="AT78" s="65">
        <v>536.0</v>
      </c>
      <c r="AU78" s="65">
        <v>664.0</v>
      </c>
      <c r="AV78" s="65">
        <v>1021.0</v>
      </c>
      <c r="AW78" s="65">
        <v>302.0</v>
      </c>
      <c r="AX78" s="65">
        <v>793.0</v>
      </c>
      <c r="AY78" s="65">
        <v>938.0</v>
      </c>
      <c r="AZ78" s="65">
        <v>2146.0</v>
      </c>
      <c r="BA78" s="65">
        <v>1489.0</v>
      </c>
      <c r="BB78" s="65">
        <v>1312.0</v>
      </c>
      <c r="BC78" s="65">
        <v>2898.0</v>
      </c>
      <c r="BD78" s="65">
        <v>2993.0</v>
      </c>
      <c r="BE78" s="65">
        <v>8610.0</v>
      </c>
      <c r="BF78" s="65">
        <v>4598.0</v>
      </c>
      <c r="BG78" s="65">
        <v>7047.0</v>
      </c>
      <c r="BH78" s="65">
        <v>13847.0</v>
      </c>
      <c r="BI78" s="65">
        <v>51481.0</v>
      </c>
      <c r="BJ78" s="65">
        <v>74872.0</v>
      </c>
      <c r="BK78" s="65">
        <v>139913.0</v>
      </c>
    </row>
    <row r="79">
      <c r="A79" s="65">
        <v>71.0</v>
      </c>
      <c r="B79" s="65">
        <v>1000000.0</v>
      </c>
      <c r="C79" s="65">
        <v>981385.0</v>
      </c>
      <c r="D79" s="65">
        <v>0.981385</v>
      </c>
      <c r="E79" s="68">
        <v>0.25666086627645</v>
      </c>
      <c r="F79" s="68">
        <v>0.02886561497983</v>
      </c>
      <c r="G79" s="65">
        <v>316414.0</v>
      </c>
      <c r="H79" s="65">
        <v>0.316414</v>
      </c>
      <c r="I79" s="65">
        <v>462440.0</v>
      </c>
      <c r="J79" s="65">
        <v>136835.0</v>
      </c>
      <c r="K79" s="65">
        <v>57143.0</v>
      </c>
      <c r="L79" s="65">
        <v>27168.0</v>
      </c>
      <c r="M79" s="65">
        <v>1.0</v>
      </c>
      <c r="N79" s="65">
        <v>3.0</v>
      </c>
      <c r="O79" s="65">
        <v>0.0</v>
      </c>
      <c r="P79" s="65">
        <v>4.0</v>
      </c>
      <c r="Q79" s="65">
        <v>1.0</v>
      </c>
      <c r="R79" s="65">
        <v>1.0</v>
      </c>
      <c r="S79" s="65">
        <v>0.0</v>
      </c>
      <c r="T79" s="65">
        <v>3.0</v>
      </c>
      <c r="U79" s="65">
        <v>1.0</v>
      </c>
      <c r="V79" s="65">
        <v>1.0</v>
      </c>
      <c r="W79" s="65">
        <v>1.0</v>
      </c>
      <c r="X79" s="65">
        <v>4.0</v>
      </c>
      <c r="Y79" s="65">
        <v>3.0</v>
      </c>
      <c r="Z79" s="65">
        <v>3.0</v>
      </c>
      <c r="AA79" s="65">
        <v>15.0</v>
      </c>
      <c r="AB79" s="65">
        <v>11.0</v>
      </c>
      <c r="AC79" s="65">
        <v>16.0</v>
      </c>
      <c r="AD79" s="65">
        <v>9.0</v>
      </c>
      <c r="AE79" s="65">
        <v>12.0</v>
      </c>
      <c r="AF79" s="65">
        <v>40.0</v>
      </c>
      <c r="AG79" s="65">
        <v>13.0</v>
      </c>
      <c r="AH79" s="65">
        <v>14.0</v>
      </c>
      <c r="AI79" s="65">
        <v>16.0</v>
      </c>
      <c r="AJ79" s="65">
        <v>47.0</v>
      </c>
      <c r="AK79" s="65">
        <v>7.0</v>
      </c>
      <c r="AL79" s="65">
        <v>24.0</v>
      </c>
      <c r="AM79" s="65">
        <v>88.0</v>
      </c>
      <c r="AN79" s="65">
        <v>145.0</v>
      </c>
      <c r="AO79" s="65">
        <v>161.0</v>
      </c>
      <c r="AP79" s="65">
        <v>211.0</v>
      </c>
      <c r="AQ79" s="65">
        <v>257.0</v>
      </c>
      <c r="AR79" s="65">
        <v>258.0</v>
      </c>
      <c r="AS79" s="65">
        <v>272.0</v>
      </c>
      <c r="AT79" s="65">
        <v>534.0</v>
      </c>
      <c r="AU79" s="65">
        <v>636.0</v>
      </c>
      <c r="AV79" s="65">
        <v>1079.0</v>
      </c>
      <c r="AW79" s="65">
        <v>301.0</v>
      </c>
      <c r="AX79" s="65">
        <v>796.0</v>
      </c>
      <c r="AY79" s="65">
        <v>990.0</v>
      </c>
      <c r="AZ79" s="65">
        <v>2279.0</v>
      </c>
      <c r="BA79" s="65">
        <v>1465.0</v>
      </c>
      <c r="BB79" s="65">
        <v>1300.0</v>
      </c>
      <c r="BC79" s="65">
        <v>2909.0</v>
      </c>
      <c r="BD79" s="65">
        <v>3042.0</v>
      </c>
      <c r="BE79" s="65">
        <v>8421.0</v>
      </c>
      <c r="BF79" s="65">
        <v>4543.0</v>
      </c>
      <c r="BG79" s="65">
        <v>7058.0</v>
      </c>
      <c r="BH79" s="65">
        <v>14197.0</v>
      </c>
      <c r="BI79" s="65">
        <v>51003.0</v>
      </c>
      <c r="BJ79" s="65">
        <v>74031.0</v>
      </c>
      <c r="BK79" s="65">
        <v>140188.0</v>
      </c>
    </row>
    <row r="80">
      <c r="A80" s="65">
        <v>72.0</v>
      </c>
      <c r="B80" s="65">
        <v>1000000.0</v>
      </c>
      <c r="C80" s="65">
        <v>991834.0</v>
      </c>
      <c r="D80" s="65">
        <v>0.991834</v>
      </c>
      <c r="E80" s="68">
        <v>0.275768962449557</v>
      </c>
      <c r="F80" s="68">
        <v>0.0286896562076199</v>
      </c>
      <c r="G80" s="65">
        <v>317175.0</v>
      </c>
      <c r="H80" s="65">
        <v>0.317175</v>
      </c>
      <c r="I80" s="65">
        <v>462227.0</v>
      </c>
      <c r="J80" s="65">
        <v>136913.0</v>
      </c>
      <c r="K80" s="65">
        <v>56572.0</v>
      </c>
      <c r="L80" s="65">
        <v>27113.0</v>
      </c>
      <c r="M80" s="65">
        <v>2.0</v>
      </c>
      <c r="N80" s="65">
        <v>1.0</v>
      </c>
      <c r="O80" s="65">
        <v>5.0</v>
      </c>
      <c r="P80" s="65">
        <v>0.0</v>
      </c>
      <c r="Q80" s="65">
        <v>0.0</v>
      </c>
      <c r="R80" s="65">
        <v>2.0</v>
      </c>
      <c r="S80" s="65">
        <v>1.0</v>
      </c>
      <c r="T80" s="65">
        <v>2.0</v>
      </c>
      <c r="U80" s="65">
        <v>0.0</v>
      </c>
      <c r="V80" s="65">
        <v>1.0</v>
      </c>
      <c r="W80" s="65">
        <v>2.0</v>
      </c>
      <c r="X80" s="65">
        <v>2.0</v>
      </c>
      <c r="Y80" s="65">
        <v>4.0</v>
      </c>
      <c r="Z80" s="65">
        <v>4.0</v>
      </c>
      <c r="AA80" s="65">
        <v>10.0</v>
      </c>
      <c r="AB80" s="65">
        <v>12.0</v>
      </c>
      <c r="AC80" s="65">
        <v>19.0</v>
      </c>
      <c r="AD80" s="65">
        <v>18.0</v>
      </c>
      <c r="AE80" s="65">
        <v>21.0</v>
      </c>
      <c r="AF80" s="65">
        <v>24.0</v>
      </c>
      <c r="AG80" s="65">
        <v>10.0</v>
      </c>
      <c r="AH80" s="65">
        <v>20.0</v>
      </c>
      <c r="AI80" s="65">
        <v>27.0</v>
      </c>
      <c r="AJ80" s="65">
        <v>50.0</v>
      </c>
      <c r="AK80" s="65">
        <v>13.0</v>
      </c>
      <c r="AL80" s="65">
        <v>24.0</v>
      </c>
      <c r="AM80" s="65">
        <v>86.0</v>
      </c>
      <c r="AN80" s="65">
        <v>166.0</v>
      </c>
      <c r="AO80" s="65">
        <v>161.0</v>
      </c>
      <c r="AP80" s="65">
        <v>191.0</v>
      </c>
      <c r="AQ80" s="65">
        <v>248.0</v>
      </c>
      <c r="AR80" s="65">
        <v>264.0</v>
      </c>
      <c r="AS80" s="65">
        <v>302.0</v>
      </c>
      <c r="AT80" s="65">
        <v>492.0</v>
      </c>
      <c r="AU80" s="65">
        <v>661.0</v>
      </c>
      <c r="AV80" s="65">
        <v>1034.0</v>
      </c>
      <c r="AW80" s="65">
        <v>297.0</v>
      </c>
      <c r="AX80" s="65">
        <v>800.0</v>
      </c>
      <c r="AY80" s="65">
        <v>1015.0</v>
      </c>
      <c r="AZ80" s="65">
        <v>2270.0</v>
      </c>
      <c r="BA80" s="65">
        <v>1528.0</v>
      </c>
      <c r="BB80" s="65">
        <v>1281.0</v>
      </c>
      <c r="BC80" s="65">
        <v>2912.0</v>
      </c>
      <c r="BD80" s="65">
        <v>2954.0</v>
      </c>
      <c r="BE80" s="65">
        <v>8535.0</v>
      </c>
      <c r="BF80" s="65">
        <v>4518.0</v>
      </c>
      <c r="BG80" s="65">
        <v>7241.0</v>
      </c>
      <c r="BH80" s="65">
        <v>13826.0</v>
      </c>
      <c r="BI80" s="65">
        <v>50986.0</v>
      </c>
      <c r="BJ80" s="65">
        <v>74585.0</v>
      </c>
      <c r="BK80" s="65">
        <v>140548.0</v>
      </c>
    </row>
    <row r="81">
      <c r="A81" s="65">
        <v>73.0</v>
      </c>
      <c r="B81" s="65">
        <v>1000000.0</v>
      </c>
      <c r="C81" s="65">
        <v>980746.0</v>
      </c>
      <c r="D81" s="65">
        <v>0.980746</v>
      </c>
      <c r="E81" s="68">
        <v>0.210679526563763</v>
      </c>
      <c r="F81" s="68">
        <v>0.0286027008992328</v>
      </c>
      <c r="G81" s="65">
        <v>317329.0</v>
      </c>
      <c r="H81" s="65">
        <v>0.317329</v>
      </c>
      <c r="I81" s="65">
        <v>460719.0</v>
      </c>
      <c r="J81" s="65">
        <v>137301.0</v>
      </c>
      <c r="K81" s="65">
        <v>57161.0</v>
      </c>
      <c r="L81" s="65">
        <v>27490.0</v>
      </c>
      <c r="M81" s="65">
        <v>0.0</v>
      </c>
      <c r="N81" s="65">
        <v>1.0</v>
      </c>
      <c r="O81" s="65">
        <v>1.0</v>
      </c>
      <c r="P81" s="65">
        <v>2.0</v>
      </c>
      <c r="Q81" s="65">
        <v>3.0</v>
      </c>
      <c r="R81" s="65">
        <v>1.0</v>
      </c>
      <c r="S81" s="65">
        <v>2.0</v>
      </c>
      <c r="T81" s="65">
        <v>4.0</v>
      </c>
      <c r="U81" s="65">
        <v>2.0</v>
      </c>
      <c r="V81" s="65">
        <v>0.0</v>
      </c>
      <c r="W81" s="65">
        <v>1.0</v>
      </c>
      <c r="X81" s="65">
        <v>5.0</v>
      </c>
      <c r="Y81" s="65">
        <v>3.0</v>
      </c>
      <c r="Z81" s="65">
        <v>5.0</v>
      </c>
      <c r="AA81" s="65">
        <v>9.0</v>
      </c>
      <c r="AB81" s="65">
        <v>14.0</v>
      </c>
      <c r="AC81" s="65">
        <v>26.0</v>
      </c>
      <c r="AD81" s="65">
        <v>22.0</v>
      </c>
      <c r="AE81" s="65">
        <v>21.0</v>
      </c>
      <c r="AF81" s="65">
        <v>37.0</v>
      </c>
      <c r="AG81" s="65">
        <v>5.0</v>
      </c>
      <c r="AH81" s="65">
        <v>14.0</v>
      </c>
      <c r="AI81" s="65">
        <v>19.0</v>
      </c>
      <c r="AJ81" s="65">
        <v>59.0</v>
      </c>
      <c r="AK81" s="65">
        <v>18.0</v>
      </c>
      <c r="AL81" s="65">
        <v>33.0</v>
      </c>
      <c r="AM81" s="65">
        <v>85.0</v>
      </c>
      <c r="AN81" s="65">
        <v>158.0</v>
      </c>
      <c r="AO81" s="65">
        <v>138.0</v>
      </c>
      <c r="AP81" s="65">
        <v>201.0</v>
      </c>
      <c r="AQ81" s="65">
        <v>255.0</v>
      </c>
      <c r="AR81" s="65">
        <v>236.0</v>
      </c>
      <c r="AS81" s="65">
        <v>317.0</v>
      </c>
      <c r="AT81" s="65">
        <v>495.0</v>
      </c>
      <c r="AU81" s="65">
        <v>638.0</v>
      </c>
      <c r="AV81" s="65">
        <v>999.0</v>
      </c>
      <c r="AW81" s="65">
        <v>303.0</v>
      </c>
      <c r="AX81" s="65">
        <v>807.0</v>
      </c>
      <c r="AY81" s="65">
        <v>993.0</v>
      </c>
      <c r="AZ81" s="65">
        <v>2184.0</v>
      </c>
      <c r="BA81" s="65">
        <v>1423.0</v>
      </c>
      <c r="BB81" s="65">
        <v>1319.0</v>
      </c>
      <c r="BC81" s="65">
        <v>2968.0</v>
      </c>
      <c r="BD81" s="65">
        <v>2915.0</v>
      </c>
      <c r="BE81" s="65">
        <v>8443.0</v>
      </c>
      <c r="BF81" s="65">
        <v>4540.0</v>
      </c>
      <c r="BG81" s="65">
        <v>7110.0</v>
      </c>
      <c r="BH81" s="65">
        <v>14160.0</v>
      </c>
      <c r="BI81" s="65">
        <v>51480.0</v>
      </c>
      <c r="BJ81" s="65">
        <v>74517.0</v>
      </c>
      <c r="BK81" s="65">
        <v>140338.0</v>
      </c>
    </row>
    <row r="82">
      <c r="A82" s="65">
        <v>74.0</v>
      </c>
      <c r="B82" s="65">
        <v>1000000.0</v>
      </c>
      <c r="C82" s="65">
        <v>998612.0</v>
      </c>
      <c r="D82" s="65">
        <v>0.998612</v>
      </c>
      <c r="E82" s="68">
        <v>0.280838563310711</v>
      </c>
      <c r="F82" s="68">
        <v>0.0284090901151624</v>
      </c>
      <c r="G82" s="65">
        <v>316744.0</v>
      </c>
      <c r="H82" s="65">
        <v>0.316744</v>
      </c>
      <c r="I82" s="65">
        <v>462165.0</v>
      </c>
      <c r="J82" s="65">
        <v>136657.0</v>
      </c>
      <c r="K82" s="65">
        <v>57171.0</v>
      </c>
      <c r="L82" s="65">
        <v>27263.0</v>
      </c>
      <c r="M82" s="65">
        <v>1.0</v>
      </c>
      <c r="N82" s="65">
        <v>1.0</v>
      </c>
      <c r="O82" s="65">
        <v>4.0</v>
      </c>
      <c r="P82" s="65">
        <v>3.0</v>
      </c>
      <c r="Q82" s="65">
        <v>1.0</v>
      </c>
      <c r="R82" s="65">
        <v>1.0</v>
      </c>
      <c r="S82" s="65">
        <v>2.0</v>
      </c>
      <c r="T82" s="65">
        <v>5.0</v>
      </c>
      <c r="U82" s="65">
        <v>0.0</v>
      </c>
      <c r="V82" s="65">
        <v>0.0</v>
      </c>
      <c r="W82" s="65">
        <v>1.0</v>
      </c>
      <c r="X82" s="65">
        <v>4.0</v>
      </c>
      <c r="Y82" s="65">
        <v>4.0</v>
      </c>
      <c r="Z82" s="65">
        <v>3.0</v>
      </c>
      <c r="AA82" s="65">
        <v>10.0</v>
      </c>
      <c r="AB82" s="65">
        <v>14.0</v>
      </c>
      <c r="AC82" s="65">
        <v>29.0</v>
      </c>
      <c r="AD82" s="65">
        <v>21.0</v>
      </c>
      <c r="AE82" s="65">
        <v>11.0</v>
      </c>
      <c r="AF82" s="65">
        <v>43.0</v>
      </c>
      <c r="AG82" s="65">
        <v>6.0</v>
      </c>
      <c r="AH82" s="65">
        <v>13.0</v>
      </c>
      <c r="AI82" s="65">
        <v>20.0</v>
      </c>
      <c r="AJ82" s="65">
        <v>47.0</v>
      </c>
      <c r="AK82" s="65">
        <v>10.0</v>
      </c>
      <c r="AL82" s="65">
        <v>24.0</v>
      </c>
      <c r="AM82" s="65">
        <v>61.0</v>
      </c>
      <c r="AN82" s="65">
        <v>150.0</v>
      </c>
      <c r="AO82" s="65">
        <v>133.0</v>
      </c>
      <c r="AP82" s="65">
        <v>211.0</v>
      </c>
      <c r="AQ82" s="65">
        <v>250.0</v>
      </c>
      <c r="AR82" s="65">
        <v>260.0</v>
      </c>
      <c r="AS82" s="65">
        <v>285.0</v>
      </c>
      <c r="AT82" s="65">
        <v>501.0</v>
      </c>
      <c r="AU82" s="65">
        <v>645.0</v>
      </c>
      <c r="AV82" s="65">
        <v>992.0</v>
      </c>
      <c r="AW82" s="65">
        <v>288.0</v>
      </c>
      <c r="AX82" s="65">
        <v>769.0</v>
      </c>
      <c r="AY82" s="65">
        <v>999.0</v>
      </c>
      <c r="AZ82" s="65">
        <v>2179.0</v>
      </c>
      <c r="BA82" s="65">
        <v>1487.0</v>
      </c>
      <c r="BB82" s="65">
        <v>1293.0</v>
      </c>
      <c r="BC82" s="65">
        <v>2936.0</v>
      </c>
      <c r="BD82" s="65">
        <v>3020.0</v>
      </c>
      <c r="BE82" s="65">
        <v>8338.0</v>
      </c>
      <c r="BF82" s="65">
        <v>4444.0</v>
      </c>
      <c r="BG82" s="65">
        <v>7143.0</v>
      </c>
      <c r="BH82" s="65">
        <v>14014.0</v>
      </c>
      <c r="BI82" s="65">
        <v>50892.0</v>
      </c>
      <c r="BJ82" s="65">
        <v>74684.0</v>
      </c>
      <c r="BK82" s="65">
        <v>140492.0</v>
      </c>
    </row>
    <row r="83">
      <c r="A83" s="65">
        <v>75.0</v>
      </c>
      <c r="B83" s="65">
        <v>1000000.0</v>
      </c>
      <c r="C83" s="65">
        <v>1004308.0</v>
      </c>
      <c r="D83" s="65">
        <v>1.004308</v>
      </c>
      <c r="E83" s="68">
        <v>0.259206201088686</v>
      </c>
      <c r="F83" s="68">
        <v>0.0282176356568686</v>
      </c>
      <c r="G83" s="65">
        <v>316505.0</v>
      </c>
      <c r="H83" s="65">
        <v>0.316505</v>
      </c>
      <c r="I83" s="65">
        <v>462584.0</v>
      </c>
      <c r="J83" s="65">
        <v>136723.0</v>
      </c>
      <c r="K83" s="65">
        <v>56982.0</v>
      </c>
      <c r="L83" s="65">
        <v>27206.0</v>
      </c>
      <c r="M83" s="65">
        <v>0.0</v>
      </c>
      <c r="N83" s="65">
        <v>2.0</v>
      </c>
      <c r="O83" s="65">
        <v>5.0</v>
      </c>
      <c r="P83" s="65">
        <v>2.0</v>
      </c>
      <c r="Q83" s="65">
        <v>0.0</v>
      </c>
      <c r="R83" s="65">
        <v>1.0</v>
      </c>
      <c r="S83" s="65">
        <v>4.0</v>
      </c>
      <c r="T83" s="65">
        <v>2.0</v>
      </c>
      <c r="U83" s="65">
        <v>0.0</v>
      </c>
      <c r="V83" s="65">
        <v>3.0</v>
      </c>
      <c r="W83" s="65">
        <v>2.0</v>
      </c>
      <c r="X83" s="65">
        <v>4.0</v>
      </c>
      <c r="Y83" s="65">
        <v>4.0</v>
      </c>
      <c r="Z83" s="65">
        <v>4.0</v>
      </c>
      <c r="AA83" s="65">
        <v>11.0</v>
      </c>
      <c r="AB83" s="65">
        <v>5.0</v>
      </c>
      <c r="AC83" s="65">
        <v>19.0</v>
      </c>
      <c r="AD83" s="65">
        <v>21.0</v>
      </c>
      <c r="AE83" s="65">
        <v>20.0</v>
      </c>
      <c r="AF83" s="65">
        <v>38.0</v>
      </c>
      <c r="AG83" s="65">
        <v>12.0</v>
      </c>
      <c r="AH83" s="65">
        <v>9.0</v>
      </c>
      <c r="AI83" s="65">
        <v>28.0</v>
      </c>
      <c r="AJ83" s="65">
        <v>45.0</v>
      </c>
      <c r="AK83" s="65">
        <v>14.0</v>
      </c>
      <c r="AL83" s="65">
        <v>31.0</v>
      </c>
      <c r="AM83" s="65">
        <v>73.0</v>
      </c>
      <c r="AN83" s="65">
        <v>151.0</v>
      </c>
      <c r="AO83" s="65">
        <v>175.0</v>
      </c>
      <c r="AP83" s="65">
        <v>192.0</v>
      </c>
      <c r="AQ83" s="65">
        <v>261.0</v>
      </c>
      <c r="AR83" s="65">
        <v>242.0</v>
      </c>
      <c r="AS83" s="65">
        <v>316.0</v>
      </c>
      <c r="AT83" s="65">
        <v>532.0</v>
      </c>
      <c r="AU83" s="65">
        <v>662.0</v>
      </c>
      <c r="AV83" s="65">
        <v>1003.0</v>
      </c>
      <c r="AW83" s="65">
        <v>318.0</v>
      </c>
      <c r="AX83" s="65">
        <v>775.0</v>
      </c>
      <c r="AY83" s="65">
        <v>953.0</v>
      </c>
      <c r="AZ83" s="65">
        <v>2181.0</v>
      </c>
      <c r="BA83" s="65">
        <v>1517.0</v>
      </c>
      <c r="BB83" s="65">
        <v>1233.0</v>
      </c>
      <c r="BC83" s="65">
        <v>2873.0</v>
      </c>
      <c r="BD83" s="65">
        <v>2951.0</v>
      </c>
      <c r="BE83" s="65">
        <v>8481.0</v>
      </c>
      <c r="BF83" s="65">
        <v>4489.0</v>
      </c>
      <c r="BG83" s="65">
        <v>7305.0</v>
      </c>
      <c r="BH83" s="65">
        <v>13983.0</v>
      </c>
      <c r="BI83" s="65">
        <v>50963.0</v>
      </c>
      <c r="BJ83" s="65">
        <v>74257.0</v>
      </c>
      <c r="BK83" s="65">
        <v>140333.0</v>
      </c>
    </row>
    <row r="84">
      <c r="A84" s="65">
        <v>76.0</v>
      </c>
      <c r="B84" s="65">
        <v>1000000.0</v>
      </c>
      <c r="C84" s="65">
        <v>975388.0</v>
      </c>
      <c r="D84" s="65">
        <v>0.975388</v>
      </c>
      <c r="E84" s="68">
        <v>0.2405209960721</v>
      </c>
      <c r="F84" s="68">
        <v>0.0281962377530775</v>
      </c>
      <c r="G84" s="65">
        <v>317111.0</v>
      </c>
      <c r="H84" s="65">
        <v>0.317111</v>
      </c>
      <c r="I84" s="65">
        <v>461980.0</v>
      </c>
      <c r="J84" s="65">
        <v>136377.0</v>
      </c>
      <c r="K84" s="65">
        <v>57376.0</v>
      </c>
      <c r="L84" s="65">
        <v>27156.0</v>
      </c>
      <c r="M84" s="65">
        <v>0.0</v>
      </c>
      <c r="N84" s="65">
        <v>2.0</v>
      </c>
      <c r="O84" s="65">
        <v>0.0</v>
      </c>
      <c r="P84" s="65">
        <v>0.0</v>
      </c>
      <c r="Q84" s="65">
        <v>0.0</v>
      </c>
      <c r="R84" s="65">
        <v>4.0</v>
      </c>
      <c r="S84" s="65">
        <v>4.0</v>
      </c>
      <c r="T84" s="65">
        <v>4.0</v>
      </c>
      <c r="U84" s="65">
        <v>0.0</v>
      </c>
      <c r="V84" s="65">
        <v>2.0</v>
      </c>
      <c r="W84" s="65">
        <v>2.0</v>
      </c>
      <c r="X84" s="65">
        <v>7.0</v>
      </c>
      <c r="Y84" s="65">
        <v>7.0</v>
      </c>
      <c r="Z84" s="65">
        <v>1.0</v>
      </c>
      <c r="AA84" s="65">
        <v>12.0</v>
      </c>
      <c r="AB84" s="65">
        <v>16.0</v>
      </c>
      <c r="AC84" s="65">
        <v>21.0</v>
      </c>
      <c r="AD84" s="65">
        <v>12.0</v>
      </c>
      <c r="AE84" s="65">
        <v>14.0</v>
      </c>
      <c r="AF84" s="65">
        <v>31.0</v>
      </c>
      <c r="AG84" s="65">
        <v>8.0</v>
      </c>
      <c r="AH84" s="65">
        <v>10.0</v>
      </c>
      <c r="AI84" s="65">
        <v>24.0</v>
      </c>
      <c r="AJ84" s="65">
        <v>53.0</v>
      </c>
      <c r="AK84" s="65">
        <v>12.0</v>
      </c>
      <c r="AL84" s="65">
        <v>27.0</v>
      </c>
      <c r="AM84" s="65">
        <v>89.0</v>
      </c>
      <c r="AN84" s="65">
        <v>145.0</v>
      </c>
      <c r="AO84" s="65">
        <v>176.0</v>
      </c>
      <c r="AP84" s="65">
        <v>211.0</v>
      </c>
      <c r="AQ84" s="65">
        <v>242.0</v>
      </c>
      <c r="AR84" s="65">
        <v>242.0</v>
      </c>
      <c r="AS84" s="65">
        <v>278.0</v>
      </c>
      <c r="AT84" s="65">
        <v>497.0</v>
      </c>
      <c r="AU84" s="65">
        <v>678.0</v>
      </c>
      <c r="AV84" s="65">
        <v>990.0</v>
      </c>
      <c r="AW84" s="65">
        <v>283.0</v>
      </c>
      <c r="AX84" s="65">
        <v>848.0</v>
      </c>
      <c r="AY84" s="65">
        <v>996.0</v>
      </c>
      <c r="AZ84" s="65">
        <v>2239.0</v>
      </c>
      <c r="BA84" s="65">
        <v>1472.0</v>
      </c>
      <c r="BB84" s="65">
        <v>1266.0</v>
      </c>
      <c r="BC84" s="65">
        <v>2936.0</v>
      </c>
      <c r="BD84" s="65">
        <v>2954.0</v>
      </c>
      <c r="BE84" s="65">
        <v>8674.0</v>
      </c>
      <c r="BF84" s="65">
        <v>4584.0</v>
      </c>
      <c r="BG84" s="65">
        <v>7120.0</v>
      </c>
      <c r="BH84" s="65">
        <v>14041.0</v>
      </c>
      <c r="BI84" s="65">
        <v>50907.0</v>
      </c>
      <c r="BJ84" s="65">
        <v>74778.0</v>
      </c>
      <c r="BK84" s="65">
        <v>140192.0</v>
      </c>
    </row>
    <row r="85">
      <c r="A85" s="65">
        <v>77.0</v>
      </c>
      <c r="B85" s="65">
        <v>1000000.0</v>
      </c>
      <c r="C85" s="65">
        <v>993827.0</v>
      </c>
      <c r="D85" s="65">
        <v>0.993827</v>
      </c>
      <c r="E85" s="68">
        <v>0.246219116857446</v>
      </c>
      <c r="F85" s="68">
        <v>0.0280247725871142</v>
      </c>
      <c r="G85" s="65">
        <v>316924.0</v>
      </c>
      <c r="H85" s="65">
        <v>0.316924</v>
      </c>
      <c r="I85" s="65">
        <v>462621.0</v>
      </c>
      <c r="J85" s="65">
        <v>136301.0</v>
      </c>
      <c r="K85" s="65">
        <v>56918.0</v>
      </c>
      <c r="L85" s="65">
        <v>27236.0</v>
      </c>
      <c r="M85" s="65">
        <v>1.0</v>
      </c>
      <c r="N85" s="65">
        <v>0.0</v>
      </c>
      <c r="O85" s="65">
        <v>2.0</v>
      </c>
      <c r="P85" s="65">
        <v>4.0</v>
      </c>
      <c r="Q85" s="65">
        <v>1.0</v>
      </c>
      <c r="R85" s="65">
        <v>4.0</v>
      </c>
      <c r="S85" s="65">
        <v>1.0</v>
      </c>
      <c r="T85" s="65">
        <v>6.0</v>
      </c>
      <c r="U85" s="65">
        <v>1.0</v>
      </c>
      <c r="V85" s="65">
        <v>0.0</v>
      </c>
      <c r="W85" s="65">
        <v>1.0</v>
      </c>
      <c r="X85" s="65">
        <v>4.0</v>
      </c>
      <c r="Y85" s="65">
        <v>4.0</v>
      </c>
      <c r="Z85" s="65">
        <v>3.0</v>
      </c>
      <c r="AA85" s="65">
        <v>12.0</v>
      </c>
      <c r="AB85" s="65">
        <v>12.0</v>
      </c>
      <c r="AC85" s="65">
        <v>20.0</v>
      </c>
      <c r="AD85" s="65">
        <v>15.0</v>
      </c>
      <c r="AE85" s="65">
        <v>13.0</v>
      </c>
      <c r="AF85" s="65">
        <v>36.0</v>
      </c>
      <c r="AG85" s="65">
        <v>12.0</v>
      </c>
      <c r="AH85" s="65">
        <v>14.0</v>
      </c>
      <c r="AI85" s="65">
        <v>14.0</v>
      </c>
      <c r="AJ85" s="65">
        <v>55.0</v>
      </c>
      <c r="AK85" s="65">
        <v>14.0</v>
      </c>
      <c r="AL85" s="65">
        <v>32.0</v>
      </c>
      <c r="AM85" s="65">
        <v>79.0</v>
      </c>
      <c r="AN85" s="65">
        <v>150.0</v>
      </c>
      <c r="AO85" s="65">
        <v>142.0</v>
      </c>
      <c r="AP85" s="65">
        <v>218.0</v>
      </c>
      <c r="AQ85" s="65">
        <v>252.0</v>
      </c>
      <c r="AR85" s="65">
        <v>264.0</v>
      </c>
      <c r="AS85" s="65">
        <v>293.0</v>
      </c>
      <c r="AT85" s="65">
        <v>503.0</v>
      </c>
      <c r="AU85" s="65">
        <v>648.0</v>
      </c>
      <c r="AV85" s="65">
        <v>1000.0</v>
      </c>
      <c r="AW85" s="65">
        <v>315.0</v>
      </c>
      <c r="AX85" s="65">
        <v>776.0</v>
      </c>
      <c r="AY85" s="65">
        <v>1074.0</v>
      </c>
      <c r="AZ85" s="65">
        <v>2201.0</v>
      </c>
      <c r="BA85" s="65">
        <v>1482.0</v>
      </c>
      <c r="BB85" s="65">
        <v>1352.0</v>
      </c>
      <c r="BC85" s="65">
        <v>2852.0</v>
      </c>
      <c r="BD85" s="65">
        <v>3010.0</v>
      </c>
      <c r="BE85" s="65">
        <v>8512.0</v>
      </c>
      <c r="BF85" s="65">
        <v>4561.0</v>
      </c>
      <c r="BG85" s="65">
        <v>7157.0</v>
      </c>
      <c r="BH85" s="65">
        <v>13873.0</v>
      </c>
      <c r="BI85" s="65">
        <v>51233.0</v>
      </c>
      <c r="BJ85" s="65">
        <v>74723.0</v>
      </c>
      <c r="BK85" s="65">
        <v>139973.0</v>
      </c>
    </row>
    <row r="86">
      <c r="A86" s="65">
        <v>78.0</v>
      </c>
      <c r="B86" s="65">
        <v>1000000.0</v>
      </c>
      <c r="C86" s="65">
        <v>987247.0</v>
      </c>
      <c r="D86" s="65">
        <v>0.987247</v>
      </c>
      <c r="E86" s="68">
        <v>0.289822742223762</v>
      </c>
      <c r="F86" s="68">
        <v>0.0278900811226555</v>
      </c>
      <c r="G86" s="65">
        <v>316450.0</v>
      </c>
      <c r="H86" s="65">
        <v>0.31645</v>
      </c>
      <c r="I86" s="65">
        <v>462476.0</v>
      </c>
      <c r="J86" s="65">
        <v>136934.0</v>
      </c>
      <c r="K86" s="65">
        <v>56849.0</v>
      </c>
      <c r="L86" s="65">
        <v>27291.0</v>
      </c>
      <c r="M86" s="65">
        <v>3.0</v>
      </c>
      <c r="N86" s="65">
        <v>1.0</v>
      </c>
      <c r="O86" s="65">
        <v>1.0</v>
      </c>
      <c r="P86" s="65">
        <v>1.0</v>
      </c>
      <c r="Q86" s="65">
        <v>3.0</v>
      </c>
      <c r="R86" s="65">
        <v>2.0</v>
      </c>
      <c r="S86" s="65">
        <v>2.0</v>
      </c>
      <c r="T86" s="65">
        <v>2.0</v>
      </c>
      <c r="U86" s="65">
        <v>1.0</v>
      </c>
      <c r="V86" s="65">
        <v>0.0</v>
      </c>
      <c r="W86" s="65">
        <v>1.0</v>
      </c>
      <c r="X86" s="65">
        <v>4.0</v>
      </c>
      <c r="Y86" s="65">
        <v>2.0</v>
      </c>
      <c r="Z86" s="65">
        <v>4.0</v>
      </c>
      <c r="AA86" s="65">
        <v>10.0</v>
      </c>
      <c r="AB86" s="65">
        <v>11.0</v>
      </c>
      <c r="AC86" s="65">
        <v>19.0</v>
      </c>
      <c r="AD86" s="65">
        <v>18.0</v>
      </c>
      <c r="AE86" s="65">
        <v>13.0</v>
      </c>
      <c r="AF86" s="65">
        <v>43.0</v>
      </c>
      <c r="AG86" s="65">
        <v>6.0</v>
      </c>
      <c r="AH86" s="65">
        <v>10.0</v>
      </c>
      <c r="AI86" s="65">
        <v>19.0</v>
      </c>
      <c r="AJ86" s="65">
        <v>47.0</v>
      </c>
      <c r="AK86" s="65">
        <v>11.0</v>
      </c>
      <c r="AL86" s="65">
        <v>35.0</v>
      </c>
      <c r="AM86" s="65">
        <v>79.0</v>
      </c>
      <c r="AN86" s="65">
        <v>153.0</v>
      </c>
      <c r="AO86" s="65">
        <v>142.0</v>
      </c>
      <c r="AP86" s="65">
        <v>223.0</v>
      </c>
      <c r="AQ86" s="65">
        <v>267.0</v>
      </c>
      <c r="AR86" s="65">
        <v>260.0</v>
      </c>
      <c r="AS86" s="65">
        <v>287.0</v>
      </c>
      <c r="AT86" s="65">
        <v>501.0</v>
      </c>
      <c r="AU86" s="65">
        <v>640.0</v>
      </c>
      <c r="AV86" s="65">
        <v>939.0</v>
      </c>
      <c r="AW86" s="65">
        <v>301.0</v>
      </c>
      <c r="AX86" s="65">
        <v>815.0</v>
      </c>
      <c r="AY86" s="65">
        <v>1021.0</v>
      </c>
      <c r="AZ86" s="65">
        <v>2221.0</v>
      </c>
      <c r="BA86" s="65">
        <v>1545.0</v>
      </c>
      <c r="BB86" s="65">
        <v>1316.0</v>
      </c>
      <c r="BC86" s="65">
        <v>2936.0</v>
      </c>
      <c r="BD86" s="65">
        <v>3036.0</v>
      </c>
      <c r="BE86" s="65">
        <v>8489.0</v>
      </c>
      <c r="BF86" s="65">
        <v>4560.0</v>
      </c>
      <c r="BG86" s="65">
        <v>7165.0</v>
      </c>
      <c r="BH86" s="65">
        <v>13638.0</v>
      </c>
      <c r="BI86" s="65">
        <v>51057.0</v>
      </c>
      <c r="BJ86" s="65">
        <v>74150.0</v>
      </c>
      <c r="BK86" s="65">
        <v>140440.0</v>
      </c>
    </row>
    <row r="87">
      <c r="A87" s="65">
        <v>79.0</v>
      </c>
      <c r="B87" s="65">
        <v>1000000.0</v>
      </c>
      <c r="C87" s="65">
        <v>1015505.0</v>
      </c>
      <c r="D87" s="65">
        <v>1.015505</v>
      </c>
      <c r="E87" s="68">
        <v>0.283386676752112</v>
      </c>
      <c r="F87" s="68">
        <v>0.0277555514502948</v>
      </c>
      <c r="G87" s="65">
        <v>316779.0</v>
      </c>
      <c r="H87" s="65">
        <v>0.316779</v>
      </c>
      <c r="I87" s="65">
        <v>462744.0</v>
      </c>
      <c r="J87" s="65">
        <v>136465.0</v>
      </c>
      <c r="K87" s="65">
        <v>56983.0</v>
      </c>
      <c r="L87" s="65">
        <v>27029.0</v>
      </c>
      <c r="M87" s="65">
        <v>1.0</v>
      </c>
      <c r="N87" s="65">
        <v>1.0</v>
      </c>
      <c r="O87" s="65">
        <v>2.0</v>
      </c>
      <c r="P87" s="65">
        <v>5.0</v>
      </c>
      <c r="Q87" s="65">
        <v>3.0</v>
      </c>
      <c r="R87" s="65">
        <v>2.0</v>
      </c>
      <c r="S87" s="65">
        <v>2.0</v>
      </c>
      <c r="T87" s="65">
        <v>8.0</v>
      </c>
      <c r="U87" s="65">
        <v>3.0</v>
      </c>
      <c r="V87" s="65">
        <v>0.0</v>
      </c>
      <c r="W87" s="65">
        <v>1.0</v>
      </c>
      <c r="X87" s="65">
        <v>0.0</v>
      </c>
      <c r="Y87" s="65">
        <v>5.0</v>
      </c>
      <c r="Z87" s="65">
        <v>3.0</v>
      </c>
      <c r="AA87" s="65">
        <v>11.0</v>
      </c>
      <c r="AB87" s="65">
        <v>12.0</v>
      </c>
      <c r="AC87" s="65">
        <v>16.0</v>
      </c>
      <c r="AD87" s="65">
        <v>22.0</v>
      </c>
      <c r="AE87" s="65">
        <v>15.0</v>
      </c>
      <c r="AF87" s="65">
        <v>40.0</v>
      </c>
      <c r="AG87" s="65">
        <v>10.0</v>
      </c>
      <c r="AH87" s="65">
        <v>10.0</v>
      </c>
      <c r="AI87" s="65">
        <v>24.0</v>
      </c>
      <c r="AJ87" s="65">
        <v>49.0</v>
      </c>
      <c r="AK87" s="65">
        <v>15.0</v>
      </c>
      <c r="AL87" s="65">
        <v>25.0</v>
      </c>
      <c r="AM87" s="65">
        <v>77.0</v>
      </c>
      <c r="AN87" s="65">
        <v>136.0</v>
      </c>
      <c r="AO87" s="65">
        <v>144.0</v>
      </c>
      <c r="AP87" s="65">
        <v>202.0</v>
      </c>
      <c r="AQ87" s="65">
        <v>269.0</v>
      </c>
      <c r="AR87" s="65">
        <v>256.0</v>
      </c>
      <c r="AS87" s="65">
        <v>306.0</v>
      </c>
      <c r="AT87" s="65">
        <v>491.0</v>
      </c>
      <c r="AU87" s="65">
        <v>650.0</v>
      </c>
      <c r="AV87" s="65">
        <v>935.0</v>
      </c>
      <c r="AW87" s="65">
        <v>286.0</v>
      </c>
      <c r="AX87" s="65">
        <v>791.0</v>
      </c>
      <c r="AY87" s="65">
        <v>964.0</v>
      </c>
      <c r="AZ87" s="65">
        <v>2140.0</v>
      </c>
      <c r="BA87" s="65">
        <v>1460.0</v>
      </c>
      <c r="BB87" s="65">
        <v>1321.0</v>
      </c>
      <c r="BC87" s="65">
        <v>2949.0</v>
      </c>
      <c r="BD87" s="65">
        <v>3039.0</v>
      </c>
      <c r="BE87" s="65">
        <v>8476.0</v>
      </c>
      <c r="BF87" s="65">
        <v>4421.0</v>
      </c>
      <c r="BG87" s="65">
        <v>7160.0</v>
      </c>
      <c r="BH87" s="65">
        <v>14182.0</v>
      </c>
      <c r="BI87" s="65">
        <v>51038.0</v>
      </c>
      <c r="BJ87" s="65">
        <v>74367.0</v>
      </c>
      <c r="BK87" s="65">
        <v>140434.0</v>
      </c>
    </row>
    <row r="88">
      <c r="A88" s="65">
        <v>80.0</v>
      </c>
      <c r="B88" s="65">
        <v>1000000.0</v>
      </c>
      <c r="C88" s="65">
        <v>1047087.0</v>
      </c>
      <c r="D88" s="65">
        <v>1.047087</v>
      </c>
      <c r="E88" s="68">
        <v>0.314245541792344</v>
      </c>
      <c r="F88" s="68">
        <v>0.0280429400518093</v>
      </c>
      <c r="G88" s="65">
        <v>317140.0</v>
      </c>
      <c r="H88" s="65">
        <v>0.31714</v>
      </c>
      <c r="I88" s="65">
        <v>462187.0</v>
      </c>
      <c r="J88" s="65">
        <v>136846.0</v>
      </c>
      <c r="K88" s="65">
        <v>56714.0</v>
      </c>
      <c r="L88" s="65">
        <v>27113.0</v>
      </c>
      <c r="M88" s="65">
        <v>1.0</v>
      </c>
      <c r="N88" s="65">
        <v>3.0</v>
      </c>
      <c r="O88" s="65">
        <v>3.0</v>
      </c>
      <c r="P88" s="65">
        <v>4.0</v>
      </c>
      <c r="Q88" s="65">
        <v>2.0</v>
      </c>
      <c r="R88" s="65">
        <v>3.0</v>
      </c>
      <c r="S88" s="65">
        <v>0.0</v>
      </c>
      <c r="T88" s="65">
        <v>8.0</v>
      </c>
      <c r="U88" s="65">
        <v>0.0</v>
      </c>
      <c r="V88" s="65">
        <v>2.0</v>
      </c>
      <c r="W88" s="65">
        <v>1.0</v>
      </c>
      <c r="X88" s="65">
        <v>5.0</v>
      </c>
      <c r="Y88" s="65">
        <v>2.0</v>
      </c>
      <c r="Z88" s="65">
        <v>6.0</v>
      </c>
      <c r="AA88" s="65">
        <v>16.0</v>
      </c>
      <c r="AB88" s="65">
        <v>12.0</v>
      </c>
      <c r="AC88" s="65">
        <v>16.0</v>
      </c>
      <c r="AD88" s="65">
        <v>17.0</v>
      </c>
      <c r="AE88" s="65">
        <v>16.0</v>
      </c>
      <c r="AF88" s="65">
        <v>54.0</v>
      </c>
      <c r="AG88" s="65">
        <v>6.0</v>
      </c>
      <c r="AH88" s="65">
        <v>9.0</v>
      </c>
      <c r="AI88" s="65">
        <v>23.0</v>
      </c>
      <c r="AJ88" s="65">
        <v>49.0</v>
      </c>
      <c r="AK88" s="65">
        <v>17.0</v>
      </c>
      <c r="AL88" s="65">
        <v>24.0</v>
      </c>
      <c r="AM88" s="65">
        <v>94.0</v>
      </c>
      <c r="AN88" s="65">
        <v>146.0</v>
      </c>
      <c r="AO88" s="65">
        <v>156.0</v>
      </c>
      <c r="AP88" s="65">
        <v>209.0</v>
      </c>
      <c r="AQ88" s="65">
        <v>244.0</v>
      </c>
      <c r="AR88" s="65">
        <v>254.0</v>
      </c>
      <c r="AS88" s="65">
        <v>308.0</v>
      </c>
      <c r="AT88" s="65">
        <v>543.0</v>
      </c>
      <c r="AU88" s="65">
        <v>661.0</v>
      </c>
      <c r="AV88" s="65">
        <v>1021.0</v>
      </c>
      <c r="AW88" s="65">
        <v>307.0</v>
      </c>
      <c r="AX88" s="65">
        <v>807.0</v>
      </c>
      <c r="AY88" s="65">
        <v>964.0</v>
      </c>
      <c r="AZ88" s="65">
        <v>2132.0</v>
      </c>
      <c r="BA88" s="65">
        <v>1476.0</v>
      </c>
      <c r="BB88" s="65">
        <v>1340.0</v>
      </c>
      <c r="BC88" s="65">
        <v>2786.0</v>
      </c>
      <c r="BD88" s="65">
        <v>3019.0</v>
      </c>
      <c r="BE88" s="65">
        <v>8407.0</v>
      </c>
      <c r="BF88" s="65">
        <v>4613.0</v>
      </c>
      <c r="BG88" s="65">
        <v>7281.0</v>
      </c>
      <c r="BH88" s="65">
        <v>13971.0</v>
      </c>
      <c r="BI88" s="65">
        <v>51205.0</v>
      </c>
      <c r="BJ88" s="65">
        <v>74589.0</v>
      </c>
      <c r="BK88" s="65">
        <v>140308.0</v>
      </c>
    </row>
    <row r="89">
      <c r="A89" s="65">
        <v>81.0</v>
      </c>
      <c r="B89" s="65">
        <v>1000000.0</v>
      </c>
      <c r="C89" s="65">
        <v>992340.0</v>
      </c>
      <c r="D89" s="65">
        <v>0.99234</v>
      </c>
      <c r="E89" s="68">
        <v>0.28175905137245</v>
      </c>
      <c r="F89" s="68">
        <v>0.0278887985762205</v>
      </c>
      <c r="G89" s="65">
        <v>316695.0</v>
      </c>
      <c r="H89" s="65">
        <v>0.316695</v>
      </c>
      <c r="I89" s="65">
        <v>462640.0</v>
      </c>
      <c r="J89" s="65">
        <v>136383.0</v>
      </c>
      <c r="K89" s="65">
        <v>56867.0</v>
      </c>
      <c r="L89" s="65">
        <v>27415.0</v>
      </c>
      <c r="M89" s="65">
        <v>2.0</v>
      </c>
      <c r="N89" s="65">
        <v>2.0</v>
      </c>
      <c r="O89" s="65">
        <v>1.0</v>
      </c>
      <c r="P89" s="65">
        <v>1.0</v>
      </c>
      <c r="Q89" s="65">
        <v>2.0</v>
      </c>
      <c r="R89" s="65">
        <v>2.0</v>
      </c>
      <c r="S89" s="65">
        <v>1.0</v>
      </c>
      <c r="T89" s="65">
        <v>3.0</v>
      </c>
      <c r="U89" s="65">
        <v>2.0</v>
      </c>
      <c r="V89" s="65">
        <v>1.0</v>
      </c>
      <c r="W89" s="65">
        <v>0.0</v>
      </c>
      <c r="X89" s="65">
        <v>5.0</v>
      </c>
      <c r="Y89" s="65">
        <v>3.0</v>
      </c>
      <c r="Z89" s="65">
        <v>5.0</v>
      </c>
      <c r="AA89" s="65">
        <v>11.0</v>
      </c>
      <c r="AB89" s="65">
        <v>15.0</v>
      </c>
      <c r="AC89" s="65">
        <v>22.0</v>
      </c>
      <c r="AD89" s="65">
        <v>19.0</v>
      </c>
      <c r="AE89" s="65">
        <v>17.0</v>
      </c>
      <c r="AF89" s="65">
        <v>41.0</v>
      </c>
      <c r="AG89" s="65">
        <v>6.0</v>
      </c>
      <c r="AH89" s="65">
        <v>11.0</v>
      </c>
      <c r="AI89" s="65">
        <v>24.0</v>
      </c>
      <c r="AJ89" s="65">
        <v>47.0</v>
      </c>
      <c r="AK89" s="65">
        <v>11.0</v>
      </c>
      <c r="AL89" s="65">
        <v>27.0</v>
      </c>
      <c r="AM89" s="65">
        <v>84.0</v>
      </c>
      <c r="AN89" s="65">
        <v>143.0</v>
      </c>
      <c r="AO89" s="65">
        <v>160.0</v>
      </c>
      <c r="AP89" s="65">
        <v>205.0</v>
      </c>
      <c r="AQ89" s="65">
        <v>264.0</v>
      </c>
      <c r="AR89" s="65">
        <v>253.0</v>
      </c>
      <c r="AS89" s="65">
        <v>289.0</v>
      </c>
      <c r="AT89" s="65">
        <v>501.0</v>
      </c>
      <c r="AU89" s="65">
        <v>606.0</v>
      </c>
      <c r="AV89" s="65">
        <v>1020.0</v>
      </c>
      <c r="AW89" s="65">
        <v>300.0</v>
      </c>
      <c r="AX89" s="65">
        <v>770.0</v>
      </c>
      <c r="AY89" s="65">
        <v>1012.0</v>
      </c>
      <c r="AZ89" s="65">
        <v>2197.0</v>
      </c>
      <c r="BA89" s="65">
        <v>1451.0</v>
      </c>
      <c r="BB89" s="65">
        <v>1249.0</v>
      </c>
      <c r="BC89" s="65">
        <v>2944.0</v>
      </c>
      <c r="BD89" s="65">
        <v>3053.0</v>
      </c>
      <c r="BE89" s="65">
        <v>8476.0</v>
      </c>
      <c r="BF89" s="65">
        <v>4608.0</v>
      </c>
      <c r="BG89" s="65">
        <v>7204.0</v>
      </c>
      <c r="BH89" s="65">
        <v>13843.0</v>
      </c>
      <c r="BI89" s="65">
        <v>51078.0</v>
      </c>
      <c r="BJ89" s="65">
        <v>74538.0</v>
      </c>
      <c r="BK89" s="65">
        <v>140166.0</v>
      </c>
    </row>
    <row r="90">
      <c r="A90" s="65">
        <v>82.0</v>
      </c>
      <c r="B90" s="65">
        <v>1000000.0</v>
      </c>
      <c r="C90" s="65">
        <v>987128.0</v>
      </c>
      <c r="D90" s="65">
        <v>0.987128</v>
      </c>
      <c r="E90" s="68">
        <v>0.248675395118564</v>
      </c>
      <c r="F90" s="68">
        <v>0.0277654644359747</v>
      </c>
      <c r="G90" s="65">
        <v>316840.0</v>
      </c>
      <c r="H90" s="65">
        <v>0.31684</v>
      </c>
      <c r="I90" s="65">
        <v>462515.0</v>
      </c>
      <c r="J90" s="65">
        <v>136564.0</v>
      </c>
      <c r="K90" s="65">
        <v>56610.0</v>
      </c>
      <c r="L90" s="65">
        <v>27471.0</v>
      </c>
      <c r="M90" s="65">
        <v>2.0</v>
      </c>
      <c r="N90" s="65">
        <v>1.0</v>
      </c>
      <c r="O90" s="65">
        <v>0.0</v>
      </c>
      <c r="P90" s="65">
        <v>3.0</v>
      </c>
      <c r="Q90" s="65">
        <v>1.0</v>
      </c>
      <c r="R90" s="65">
        <v>2.0</v>
      </c>
      <c r="S90" s="65">
        <v>1.0</v>
      </c>
      <c r="T90" s="65">
        <v>2.0</v>
      </c>
      <c r="U90" s="65">
        <v>2.0</v>
      </c>
      <c r="V90" s="65">
        <v>1.0</v>
      </c>
      <c r="W90" s="65">
        <v>2.0</v>
      </c>
      <c r="X90" s="65">
        <v>6.0</v>
      </c>
      <c r="Y90" s="65">
        <v>7.0</v>
      </c>
      <c r="Z90" s="65">
        <v>7.0</v>
      </c>
      <c r="AA90" s="65">
        <v>10.0</v>
      </c>
      <c r="AB90" s="65">
        <v>9.0</v>
      </c>
      <c r="AC90" s="65">
        <v>20.0</v>
      </c>
      <c r="AD90" s="65">
        <v>16.0</v>
      </c>
      <c r="AE90" s="65">
        <v>19.0</v>
      </c>
      <c r="AF90" s="65">
        <v>32.0</v>
      </c>
      <c r="AG90" s="65">
        <v>13.0</v>
      </c>
      <c r="AH90" s="65">
        <v>12.0</v>
      </c>
      <c r="AI90" s="65">
        <v>30.0</v>
      </c>
      <c r="AJ90" s="65">
        <v>42.0</v>
      </c>
      <c r="AK90" s="65">
        <v>16.0</v>
      </c>
      <c r="AL90" s="65">
        <v>23.0</v>
      </c>
      <c r="AM90" s="65">
        <v>93.0</v>
      </c>
      <c r="AN90" s="65">
        <v>169.0</v>
      </c>
      <c r="AO90" s="65">
        <v>142.0</v>
      </c>
      <c r="AP90" s="65">
        <v>202.0</v>
      </c>
      <c r="AQ90" s="65">
        <v>250.0</v>
      </c>
      <c r="AR90" s="65">
        <v>277.0</v>
      </c>
      <c r="AS90" s="65">
        <v>330.0</v>
      </c>
      <c r="AT90" s="65">
        <v>513.0</v>
      </c>
      <c r="AU90" s="65">
        <v>677.0</v>
      </c>
      <c r="AV90" s="65">
        <v>985.0</v>
      </c>
      <c r="AW90" s="65">
        <v>298.0</v>
      </c>
      <c r="AX90" s="65">
        <v>797.0</v>
      </c>
      <c r="AY90" s="65">
        <v>943.0</v>
      </c>
      <c r="AZ90" s="65">
        <v>2156.0</v>
      </c>
      <c r="BA90" s="65">
        <v>1516.0</v>
      </c>
      <c r="BB90" s="65">
        <v>1269.0</v>
      </c>
      <c r="BC90" s="65">
        <v>2945.0</v>
      </c>
      <c r="BD90" s="65">
        <v>2858.0</v>
      </c>
      <c r="BE90" s="65">
        <v>8510.0</v>
      </c>
      <c r="BF90" s="65">
        <v>4547.0</v>
      </c>
      <c r="BG90" s="65">
        <v>7067.0</v>
      </c>
      <c r="BH90" s="65">
        <v>14036.0</v>
      </c>
      <c r="BI90" s="65">
        <v>51249.0</v>
      </c>
      <c r="BJ90" s="65">
        <v>74331.0</v>
      </c>
      <c r="BK90" s="65">
        <v>140401.0</v>
      </c>
    </row>
    <row r="91">
      <c r="A91" s="65">
        <v>83.0</v>
      </c>
      <c r="B91" s="65">
        <v>1000000.0</v>
      </c>
      <c r="C91" s="65">
        <v>987114.0</v>
      </c>
      <c r="D91" s="65">
        <v>0.987114</v>
      </c>
      <c r="E91" s="68">
        <v>0.272666565170019</v>
      </c>
      <c r="F91" s="68">
        <v>0.0276435196802288</v>
      </c>
      <c r="G91" s="65">
        <v>317206.0</v>
      </c>
      <c r="H91" s="65">
        <v>0.317206</v>
      </c>
      <c r="I91" s="65">
        <v>462553.0</v>
      </c>
      <c r="J91" s="65">
        <v>136460.0</v>
      </c>
      <c r="K91" s="65">
        <v>56454.0</v>
      </c>
      <c r="L91" s="65">
        <v>27327.0</v>
      </c>
      <c r="M91" s="65">
        <v>2.0</v>
      </c>
      <c r="N91" s="65">
        <v>3.0</v>
      </c>
      <c r="O91" s="65">
        <v>1.0</v>
      </c>
      <c r="P91" s="65">
        <v>1.0</v>
      </c>
      <c r="Q91" s="65">
        <v>0.0</v>
      </c>
      <c r="R91" s="65">
        <v>3.0</v>
      </c>
      <c r="S91" s="65">
        <v>0.0</v>
      </c>
      <c r="T91" s="65">
        <v>4.0</v>
      </c>
      <c r="U91" s="65">
        <v>0.0</v>
      </c>
      <c r="V91" s="65">
        <v>0.0</v>
      </c>
      <c r="W91" s="65">
        <v>2.0</v>
      </c>
      <c r="X91" s="65">
        <v>7.0</v>
      </c>
      <c r="Y91" s="65">
        <v>4.0</v>
      </c>
      <c r="Z91" s="65">
        <v>3.0</v>
      </c>
      <c r="AA91" s="65">
        <v>12.0</v>
      </c>
      <c r="AB91" s="65">
        <v>6.0</v>
      </c>
      <c r="AC91" s="65">
        <v>20.0</v>
      </c>
      <c r="AD91" s="65">
        <v>15.0</v>
      </c>
      <c r="AE91" s="65">
        <v>15.0</v>
      </c>
      <c r="AF91" s="65">
        <v>32.0</v>
      </c>
      <c r="AG91" s="65">
        <v>13.0</v>
      </c>
      <c r="AH91" s="65">
        <v>8.0</v>
      </c>
      <c r="AI91" s="65">
        <v>19.0</v>
      </c>
      <c r="AJ91" s="65">
        <v>59.0</v>
      </c>
      <c r="AK91" s="65">
        <v>17.0</v>
      </c>
      <c r="AL91" s="65">
        <v>28.0</v>
      </c>
      <c r="AM91" s="65">
        <v>86.0</v>
      </c>
      <c r="AN91" s="65">
        <v>167.0</v>
      </c>
      <c r="AO91" s="65">
        <v>143.0</v>
      </c>
      <c r="AP91" s="65">
        <v>195.0</v>
      </c>
      <c r="AQ91" s="65">
        <v>218.0</v>
      </c>
      <c r="AR91" s="65">
        <v>240.0</v>
      </c>
      <c r="AS91" s="65">
        <v>287.0</v>
      </c>
      <c r="AT91" s="65">
        <v>484.0</v>
      </c>
      <c r="AU91" s="65">
        <v>638.0</v>
      </c>
      <c r="AV91" s="65">
        <v>1082.0</v>
      </c>
      <c r="AW91" s="65">
        <v>293.0</v>
      </c>
      <c r="AX91" s="65">
        <v>772.0</v>
      </c>
      <c r="AY91" s="65">
        <v>985.0</v>
      </c>
      <c r="AZ91" s="65">
        <v>2217.0</v>
      </c>
      <c r="BA91" s="65">
        <v>1519.0</v>
      </c>
      <c r="BB91" s="65">
        <v>1282.0</v>
      </c>
      <c r="BC91" s="65">
        <v>2871.0</v>
      </c>
      <c r="BD91" s="65">
        <v>3040.0</v>
      </c>
      <c r="BE91" s="65">
        <v>8481.0</v>
      </c>
      <c r="BF91" s="65">
        <v>4608.0</v>
      </c>
      <c r="BG91" s="65">
        <v>7294.0</v>
      </c>
      <c r="BH91" s="65">
        <v>13920.0</v>
      </c>
      <c r="BI91" s="65">
        <v>50887.0</v>
      </c>
      <c r="BJ91" s="65">
        <v>74906.0</v>
      </c>
      <c r="BK91" s="65">
        <v>140317.0</v>
      </c>
    </row>
    <row r="92">
      <c r="A92" s="65">
        <v>84.0</v>
      </c>
      <c r="B92" s="65">
        <v>1000000.0</v>
      </c>
      <c r="C92" s="65">
        <v>990220.0</v>
      </c>
      <c r="D92" s="65">
        <v>0.99022</v>
      </c>
      <c r="E92" s="68">
        <v>0.239368805086387</v>
      </c>
      <c r="F92" s="68">
        <v>0.0275052784659384</v>
      </c>
      <c r="G92" s="65">
        <v>317591.0</v>
      </c>
      <c r="H92" s="65">
        <v>0.317591</v>
      </c>
      <c r="I92" s="65">
        <v>462121.0</v>
      </c>
      <c r="J92" s="65">
        <v>136241.0</v>
      </c>
      <c r="K92" s="65">
        <v>56983.0</v>
      </c>
      <c r="L92" s="65">
        <v>27064.0</v>
      </c>
      <c r="M92" s="65">
        <v>2.0</v>
      </c>
      <c r="N92" s="65">
        <v>0.0</v>
      </c>
      <c r="O92" s="65">
        <v>2.0</v>
      </c>
      <c r="P92" s="65">
        <v>2.0</v>
      </c>
      <c r="Q92" s="65">
        <v>3.0</v>
      </c>
      <c r="R92" s="65">
        <v>1.0</v>
      </c>
      <c r="S92" s="65">
        <v>2.0</v>
      </c>
      <c r="T92" s="65">
        <v>8.0</v>
      </c>
      <c r="U92" s="65">
        <v>1.0</v>
      </c>
      <c r="V92" s="65">
        <v>0.0</v>
      </c>
      <c r="W92" s="65">
        <v>0.0</v>
      </c>
      <c r="X92" s="65">
        <v>3.0</v>
      </c>
      <c r="Y92" s="65">
        <v>4.0</v>
      </c>
      <c r="Z92" s="65">
        <v>5.0</v>
      </c>
      <c r="AA92" s="65">
        <v>7.0</v>
      </c>
      <c r="AB92" s="65">
        <v>11.0</v>
      </c>
      <c r="AC92" s="65">
        <v>19.0</v>
      </c>
      <c r="AD92" s="65">
        <v>19.0</v>
      </c>
      <c r="AE92" s="65">
        <v>12.0</v>
      </c>
      <c r="AF92" s="65">
        <v>30.0</v>
      </c>
      <c r="AG92" s="65">
        <v>13.0</v>
      </c>
      <c r="AH92" s="65">
        <v>16.0</v>
      </c>
      <c r="AI92" s="65">
        <v>22.0</v>
      </c>
      <c r="AJ92" s="65">
        <v>63.0</v>
      </c>
      <c r="AK92" s="65">
        <v>17.0</v>
      </c>
      <c r="AL92" s="65">
        <v>24.0</v>
      </c>
      <c r="AM92" s="65">
        <v>73.0</v>
      </c>
      <c r="AN92" s="65">
        <v>141.0</v>
      </c>
      <c r="AO92" s="65">
        <v>117.0</v>
      </c>
      <c r="AP92" s="65">
        <v>221.0</v>
      </c>
      <c r="AQ92" s="65">
        <v>260.0</v>
      </c>
      <c r="AR92" s="65">
        <v>253.0</v>
      </c>
      <c r="AS92" s="65">
        <v>296.0</v>
      </c>
      <c r="AT92" s="65">
        <v>464.0</v>
      </c>
      <c r="AU92" s="65">
        <v>649.0</v>
      </c>
      <c r="AV92" s="65">
        <v>945.0</v>
      </c>
      <c r="AW92" s="65">
        <v>290.0</v>
      </c>
      <c r="AX92" s="65">
        <v>843.0</v>
      </c>
      <c r="AY92" s="65">
        <v>943.0</v>
      </c>
      <c r="AZ92" s="65">
        <v>2273.0</v>
      </c>
      <c r="BA92" s="65">
        <v>1497.0</v>
      </c>
      <c r="BB92" s="65">
        <v>1362.0</v>
      </c>
      <c r="BC92" s="65">
        <v>2971.0</v>
      </c>
      <c r="BD92" s="65">
        <v>2906.0</v>
      </c>
      <c r="BE92" s="65">
        <v>8505.0</v>
      </c>
      <c r="BF92" s="65">
        <v>4423.0</v>
      </c>
      <c r="BG92" s="65">
        <v>7294.0</v>
      </c>
      <c r="BH92" s="65">
        <v>13880.0</v>
      </c>
      <c r="BI92" s="65">
        <v>51052.0</v>
      </c>
      <c r="BJ92" s="65">
        <v>74917.0</v>
      </c>
      <c r="BK92" s="65">
        <v>140730.0</v>
      </c>
    </row>
    <row r="93">
      <c r="A93" s="65">
        <v>85.0</v>
      </c>
      <c r="B93" s="65">
        <v>1000000.0</v>
      </c>
      <c r="C93" s="65">
        <v>1003512.0</v>
      </c>
      <c r="D93" s="65">
        <v>1.003512</v>
      </c>
      <c r="E93" s="68">
        <v>0.275390410944906</v>
      </c>
      <c r="F93" s="68">
        <v>0.0273418414749581</v>
      </c>
      <c r="G93" s="65">
        <v>318418.0</v>
      </c>
      <c r="H93" s="65">
        <v>0.318418</v>
      </c>
      <c r="I93" s="65">
        <v>461294.0</v>
      </c>
      <c r="J93" s="65">
        <v>135857.0</v>
      </c>
      <c r="K93" s="65">
        <v>57137.0</v>
      </c>
      <c r="L93" s="65">
        <v>27294.0</v>
      </c>
      <c r="M93" s="65">
        <v>1.0</v>
      </c>
      <c r="N93" s="65">
        <v>1.0</v>
      </c>
      <c r="O93" s="65">
        <v>3.0</v>
      </c>
      <c r="P93" s="65">
        <v>0.0</v>
      </c>
      <c r="Q93" s="65">
        <v>6.0</v>
      </c>
      <c r="R93" s="65">
        <v>2.0</v>
      </c>
      <c r="S93" s="65">
        <v>2.0</v>
      </c>
      <c r="T93" s="65">
        <v>5.0</v>
      </c>
      <c r="U93" s="65">
        <v>0.0</v>
      </c>
      <c r="V93" s="65">
        <v>1.0</v>
      </c>
      <c r="W93" s="65">
        <v>1.0</v>
      </c>
      <c r="X93" s="65">
        <v>3.0</v>
      </c>
      <c r="Y93" s="65">
        <v>2.0</v>
      </c>
      <c r="Z93" s="65">
        <v>0.0</v>
      </c>
      <c r="AA93" s="65">
        <v>11.0</v>
      </c>
      <c r="AB93" s="65">
        <v>11.0</v>
      </c>
      <c r="AC93" s="65">
        <v>18.0</v>
      </c>
      <c r="AD93" s="65">
        <v>16.0</v>
      </c>
      <c r="AE93" s="65">
        <v>23.0</v>
      </c>
      <c r="AF93" s="65">
        <v>41.0</v>
      </c>
      <c r="AG93" s="65">
        <v>9.0</v>
      </c>
      <c r="AH93" s="65">
        <v>12.0</v>
      </c>
      <c r="AI93" s="65">
        <v>13.0</v>
      </c>
      <c r="AJ93" s="65">
        <v>50.0</v>
      </c>
      <c r="AK93" s="65">
        <v>14.0</v>
      </c>
      <c r="AL93" s="65">
        <v>27.0</v>
      </c>
      <c r="AM93" s="65">
        <v>81.0</v>
      </c>
      <c r="AN93" s="65">
        <v>153.0</v>
      </c>
      <c r="AO93" s="65">
        <v>143.0</v>
      </c>
      <c r="AP93" s="65">
        <v>202.0</v>
      </c>
      <c r="AQ93" s="65">
        <v>254.0</v>
      </c>
      <c r="AR93" s="65">
        <v>257.0</v>
      </c>
      <c r="AS93" s="65">
        <v>302.0</v>
      </c>
      <c r="AT93" s="65">
        <v>520.0</v>
      </c>
      <c r="AU93" s="65">
        <v>639.0</v>
      </c>
      <c r="AV93" s="65">
        <v>957.0</v>
      </c>
      <c r="AW93" s="65">
        <v>329.0</v>
      </c>
      <c r="AX93" s="65">
        <v>797.0</v>
      </c>
      <c r="AY93" s="65">
        <v>1027.0</v>
      </c>
      <c r="AZ93" s="65">
        <v>2263.0</v>
      </c>
      <c r="BA93" s="65">
        <v>1568.0</v>
      </c>
      <c r="BB93" s="65">
        <v>1280.0</v>
      </c>
      <c r="BC93" s="65">
        <v>2927.0</v>
      </c>
      <c r="BD93" s="65">
        <v>3127.0</v>
      </c>
      <c r="BE93" s="65">
        <v>8575.0</v>
      </c>
      <c r="BF93" s="65">
        <v>4373.0</v>
      </c>
      <c r="BG93" s="65">
        <v>7153.0</v>
      </c>
      <c r="BH93" s="65">
        <v>14172.0</v>
      </c>
      <c r="BI93" s="65">
        <v>51196.0</v>
      </c>
      <c r="BJ93" s="65">
        <v>75201.0</v>
      </c>
      <c r="BK93" s="65">
        <v>140650.0</v>
      </c>
    </row>
    <row r="94">
      <c r="A94" s="65">
        <v>86.0</v>
      </c>
      <c r="B94" s="65">
        <v>1000000.0</v>
      </c>
      <c r="C94" s="65">
        <v>950451.0</v>
      </c>
      <c r="D94" s="65">
        <v>0.950451</v>
      </c>
      <c r="E94" s="68">
        <v>0.199162294357992</v>
      </c>
      <c r="F94" s="68">
        <v>0.0277352770080081</v>
      </c>
      <c r="G94" s="65">
        <v>317207.0</v>
      </c>
      <c r="H94" s="65">
        <v>0.317207</v>
      </c>
      <c r="I94" s="65">
        <v>461742.0</v>
      </c>
      <c r="J94" s="65">
        <v>136483.0</v>
      </c>
      <c r="K94" s="65">
        <v>56965.0</v>
      </c>
      <c r="L94" s="65">
        <v>27603.0</v>
      </c>
      <c r="M94" s="65">
        <v>2.0</v>
      </c>
      <c r="N94" s="65">
        <v>1.0</v>
      </c>
      <c r="O94" s="65">
        <v>0.0</v>
      </c>
      <c r="P94" s="65">
        <v>0.0</v>
      </c>
      <c r="Q94" s="65">
        <v>1.0</v>
      </c>
      <c r="R94" s="65">
        <v>1.0</v>
      </c>
      <c r="S94" s="65">
        <v>0.0</v>
      </c>
      <c r="T94" s="65">
        <v>4.0</v>
      </c>
      <c r="U94" s="65">
        <v>0.0</v>
      </c>
      <c r="V94" s="65">
        <v>1.0</v>
      </c>
      <c r="W94" s="65">
        <v>3.0</v>
      </c>
      <c r="X94" s="65">
        <v>7.0</v>
      </c>
      <c r="Y94" s="65">
        <v>3.0</v>
      </c>
      <c r="Z94" s="65">
        <v>2.0</v>
      </c>
      <c r="AA94" s="65">
        <v>12.0</v>
      </c>
      <c r="AB94" s="65">
        <v>8.0</v>
      </c>
      <c r="AC94" s="65">
        <v>17.0</v>
      </c>
      <c r="AD94" s="65">
        <v>14.0</v>
      </c>
      <c r="AE94" s="65">
        <v>17.0</v>
      </c>
      <c r="AF94" s="65">
        <v>31.0</v>
      </c>
      <c r="AG94" s="65">
        <v>13.0</v>
      </c>
      <c r="AH94" s="65">
        <v>13.0</v>
      </c>
      <c r="AI94" s="65">
        <v>20.0</v>
      </c>
      <c r="AJ94" s="65">
        <v>41.0</v>
      </c>
      <c r="AK94" s="65">
        <v>17.0</v>
      </c>
      <c r="AL94" s="65">
        <v>36.0</v>
      </c>
      <c r="AM94" s="65">
        <v>78.0</v>
      </c>
      <c r="AN94" s="65">
        <v>149.0</v>
      </c>
      <c r="AO94" s="65">
        <v>158.0</v>
      </c>
      <c r="AP94" s="65">
        <v>191.0</v>
      </c>
      <c r="AQ94" s="65">
        <v>266.0</v>
      </c>
      <c r="AR94" s="65">
        <v>260.0</v>
      </c>
      <c r="AS94" s="65">
        <v>288.0</v>
      </c>
      <c r="AT94" s="65">
        <v>491.0</v>
      </c>
      <c r="AU94" s="65">
        <v>627.0</v>
      </c>
      <c r="AV94" s="65">
        <v>979.0</v>
      </c>
      <c r="AW94" s="65">
        <v>275.0</v>
      </c>
      <c r="AX94" s="65">
        <v>791.0</v>
      </c>
      <c r="AY94" s="65">
        <v>984.0</v>
      </c>
      <c r="AZ94" s="65">
        <v>2246.0</v>
      </c>
      <c r="BA94" s="65">
        <v>1523.0</v>
      </c>
      <c r="BB94" s="65">
        <v>1265.0</v>
      </c>
      <c r="BC94" s="65">
        <v>2852.0</v>
      </c>
      <c r="BD94" s="65">
        <v>3040.0</v>
      </c>
      <c r="BE94" s="65">
        <v>8388.0</v>
      </c>
      <c r="BF94" s="65">
        <v>4578.0</v>
      </c>
      <c r="BG94" s="65">
        <v>7296.0</v>
      </c>
      <c r="BH94" s="65">
        <v>14043.0</v>
      </c>
      <c r="BI94" s="65">
        <v>50991.0</v>
      </c>
      <c r="BJ94" s="65">
        <v>74569.0</v>
      </c>
      <c r="BK94" s="65">
        <v>140615.0</v>
      </c>
    </row>
    <row r="95">
      <c r="A95" s="65">
        <v>87.0</v>
      </c>
      <c r="B95" s="65">
        <v>1000000.0</v>
      </c>
      <c r="C95" s="65">
        <v>985711.0</v>
      </c>
      <c r="D95" s="65">
        <v>0.985711</v>
      </c>
      <c r="E95" s="68">
        <v>0.238348474151405</v>
      </c>
      <c r="F95" s="68">
        <v>0.0276224936410337</v>
      </c>
      <c r="G95" s="65">
        <v>317465.0</v>
      </c>
      <c r="H95" s="65">
        <v>0.317465</v>
      </c>
      <c r="I95" s="65">
        <v>461309.0</v>
      </c>
      <c r="J95" s="65">
        <v>137297.0</v>
      </c>
      <c r="K95" s="65">
        <v>56800.0</v>
      </c>
      <c r="L95" s="65">
        <v>27129.0</v>
      </c>
      <c r="M95" s="65">
        <v>0.0</v>
      </c>
      <c r="N95" s="65">
        <v>2.0</v>
      </c>
      <c r="O95" s="65">
        <v>1.0</v>
      </c>
      <c r="P95" s="65">
        <v>2.0</v>
      </c>
      <c r="Q95" s="65">
        <v>1.0</v>
      </c>
      <c r="R95" s="65">
        <v>3.0</v>
      </c>
      <c r="S95" s="65">
        <v>1.0</v>
      </c>
      <c r="T95" s="65">
        <v>5.0</v>
      </c>
      <c r="U95" s="65">
        <v>0.0</v>
      </c>
      <c r="V95" s="65">
        <v>1.0</v>
      </c>
      <c r="W95" s="65">
        <v>1.0</v>
      </c>
      <c r="X95" s="65">
        <v>5.0</v>
      </c>
      <c r="Y95" s="65">
        <v>6.0</v>
      </c>
      <c r="Z95" s="65">
        <v>4.0</v>
      </c>
      <c r="AA95" s="65">
        <v>12.0</v>
      </c>
      <c r="AB95" s="65">
        <v>13.0</v>
      </c>
      <c r="AC95" s="65">
        <v>25.0</v>
      </c>
      <c r="AD95" s="65">
        <v>19.0</v>
      </c>
      <c r="AE95" s="65">
        <v>15.0</v>
      </c>
      <c r="AF95" s="65">
        <v>29.0</v>
      </c>
      <c r="AG95" s="65">
        <v>14.0</v>
      </c>
      <c r="AH95" s="65">
        <v>20.0</v>
      </c>
      <c r="AI95" s="65">
        <v>22.0</v>
      </c>
      <c r="AJ95" s="65">
        <v>49.0</v>
      </c>
      <c r="AK95" s="65">
        <v>11.0</v>
      </c>
      <c r="AL95" s="65">
        <v>28.0</v>
      </c>
      <c r="AM95" s="65">
        <v>78.0</v>
      </c>
      <c r="AN95" s="65">
        <v>167.0</v>
      </c>
      <c r="AO95" s="65">
        <v>147.0</v>
      </c>
      <c r="AP95" s="65">
        <v>206.0</v>
      </c>
      <c r="AQ95" s="65">
        <v>255.0</v>
      </c>
      <c r="AR95" s="65">
        <v>256.0</v>
      </c>
      <c r="AS95" s="65">
        <v>255.0</v>
      </c>
      <c r="AT95" s="65">
        <v>513.0</v>
      </c>
      <c r="AU95" s="65">
        <v>639.0</v>
      </c>
      <c r="AV95" s="65">
        <v>1003.0</v>
      </c>
      <c r="AW95" s="65">
        <v>269.0</v>
      </c>
      <c r="AX95" s="65">
        <v>808.0</v>
      </c>
      <c r="AY95" s="65">
        <v>1009.0</v>
      </c>
      <c r="AZ95" s="65">
        <v>2202.0</v>
      </c>
      <c r="BA95" s="65">
        <v>1537.0</v>
      </c>
      <c r="BB95" s="65">
        <v>1326.0</v>
      </c>
      <c r="BC95" s="65">
        <v>2906.0</v>
      </c>
      <c r="BD95" s="65">
        <v>3107.0</v>
      </c>
      <c r="BE95" s="65">
        <v>8449.0</v>
      </c>
      <c r="BF95" s="65">
        <v>4454.0</v>
      </c>
      <c r="BG95" s="65">
        <v>7230.0</v>
      </c>
      <c r="BH95" s="65">
        <v>14104.0</v>
      </c>
      <c r="BI95" s="65">
        <v>51096.0</v>
      </c>
      <c r="BJ95" s="65">
        <v>74586.0</v>
      </c>
      <c r="BK95" s="65">
        <v>140574.0</v>
      </c>
    </row>
    <row r="96">
      <c r="A96" s="65">
        <v>88.0</v>
      </c>
      <c r="B96" s="65">
        <v>1000000.0</v>
      </c>
      <c r="C96" s="65">
        <v>1018103.0</v>
      </c>
      <c r="D96" s="65">
        <v>1.018103</v>
      </c>
      <c r="E96" s="68">
        <v>0.297668180272035</v>
      </c>
      <c r="F96" s="68">
        <v>0.0275246935297728</v>
      </c>
      <c r="G96" s="65">
        <v>317057.0</v>
      </c>
      <c r="H96" s="65">
        <v>0.317057</v>
      </c>
      <c r="I96" s="65">
        <v>462317.0</v>
      </c>
      <c r="J96" s="65">
        <v>136341.0</v>
      </c>
      <c r="K96" s="65">
        <v>57022.0</v>
      </c>
      <c r="L96" s="65">
        <v>27263.0</v>
      </c>
      <c r="M96" s="65">
        <v>2.0</v>
      </c>
      <c r="N96" s="65">
        <v>1.0</v>
      </c>
      <c r="O96" s="65">
        <v>5.0</v>
      </c>
      <c r="P96" s="65">
        <v>2.0</v>
      </c>
      <c r="Q96" s="65">
        <v>1.0</v>
      </c>
      <c r="R96" s="65">
        <v>1.0</v>
      </c>
      <c r="S96" s="65">
        <v>1.0</v>
      </c>
      <c r="T96" s="65">
        <v>4.0</v>
      </c>
      <c r="U96" s="65">
        <v>2.0</v>
      </c>
      <c r="V96" s="65">
        <v>1.0</v>
      </c>
      <c r="W96" s="65">
        <v>4.0</v>
      </c>
      <c r="X96" s="65">
        <v>4.0</v>
      </c>
      <c r="Y96" s="65">
        <v>2.0</v>
      </c>
      <c r="Z96" s="65">
        <v>5.0</v>
      </c>
      <c r="AA96" s="65">
        <v>14.0</v>
      </c>
      <c r="AB96" s="65">
        <v>12.0</v>
      </c>
      <c r="AC96" s="65">
        <v>16.0</v>
      </c>
      <c r="AD96" s="65">
        <v>26.0</v>
      </c>
      <c r="AE96" s="65">
        <v>17.0</v>
      </c>
      <c r="AF96" s="65">
        <v>42.0</v>
      </c>
      <c r="AG96" s="65">
        <v>12.0</v>
      </c>
      <c r="AH96" s="65">
        <v>15.0</v>
      </c>
      <c r="AI96" s="65">
        <v>16.0</v>
      </c>
      <c r="AJ96" s="65">
        <v>49.0</v>
      </c>
      <c r="AK96" s="65">
        <v>12.0</v>
      </c>
      <c r="AL96" s="65">
        <v>25.0</v>
      </c>
      <c r="AM96" s="65">
        <v>63.0</v>
      </c>
      <c r="AN96" s="65">
        <v>159.0</v>
      </c>
      <c r="AO96" s="65">
        <v>150.0</v>
      </c>
      <c r="AP96" s="65">
        <v>184.0</v>
      </c>
      <c r="AQ96" s="65">
        <v>259.0</v>
      </c>
      <c r="AR96" s="65">
        <v>225.0</v>
      </c>
      <c r="AS96" s="65">
        <v>276.0</v>
      </c>
      <c r="AT96" s="65">
        <v>505.0</v>
      </c>
      <c r="AU96" s="65">
        <v>652.0</v>
      </c>
      <c r="AV96" s="65">
        <v>1015.0</v>
      </c>
      <c r="AW96" s="65">
        <v>300.0</v>
      </c>
      <c r="AX96" s="65">
        <v>776.0</v>
      </c>
      <c r="AY96" s="65">
        <v>991.0</v>
      </c>
      <c r="AZ96" s="65">
        <v>2179.0</v>
      </c>
      <c r="BA96" s="65">
        <v>1563.0</v>
      </c>
      <c r="BB96" s="65">
        <v>1299.0</v>
      </c>
      <c r="BC96" s="65">
        <v>2864.0</v>
      </c>
      <c r="BD96" s="65">
        <v>3044.0</v>
      </c>
      <c r="BE96" s="65">
        <v>8513.0</v>
      </c>
      <c r="BF96" s="65">
        <v>4507.0</v>
      </c>
      <c r="BG96" s="65">
        <v>7114.0</v>
      </c>
      <c r="BH96" s="65">
        <v>14215.0</v>
      </c>
      <c r="BI96" s="65">
        <v>50995.0</v>
      </c>
      <c r="BJ96" s="65">
        <v>74145.0</v>
      </c>
      <c r="BK96" s="65">
        <v>140773.0</v>
      </c>
    </row>
    <row r="97">
      <c r="A97" s="65">
        <v>89.0</v>
      </c>
      <c r="B97" s="65">
        <v>1000000.0</v>
      </c>
      <c r="C97" s="65">
        <v>1017405.0</v>
      </c>
      <c r="D97" s="65">
        <v>1.017405</v>
      </c>
      <c r="E97" s="68">
        <v>0.303369322332241</v>
      </c>
      <c r="F97" s="68">
        <v>0.0274226379233551</v>
      </c>
      <c r="G97" s="65">
        <v>317163.0</v>
      </c>
      <c r="H97" s="65">
        <v>0.317163</v>
      </c>
      <c r="I97" s="65">
        <v>462134.0</v>
      </c>
      <c r="J97" s="65">
        <v>136377.0</v>
      </c>
      <c r="K97" s="65">
        <v>56966.0</v>
      </c>
      <c r="L97" s="65">
        <v>27360.0</v>
      </c>
      <c r="M97" s="65">
        <v>1.0</v>
      </c>
      <c r="N97" s="65">
        <v>0.0</v>
      </c>
      <c r="O97" s="65">
        <v>4.0</v>
      </c>
      <c r="P97" s="65">
        <v>3.0</v>
      </c>
      <c r="Q97" s="65">
        <v>2.0</v>
      </c>
      <c r="R97" s="65">
        <v>5.0</v>
      </c>
      <c r="S97" s="65">
        <v>2.0</v>
      </c>
      <c r="T97" s="65">
        <v>4.0</v>
      </c>
      <c r="U97" s="65">
        <v>4.0</v>
      </c>
      <c r="V97" s="65">
        <v>2.0</v>
      </c>
      <c r="W97" s="65">
        <v>2.0</v>
      </c>
      <c r="X97" s="65">
        <v>5.0</v>
      </c>
      <c r="Y97" s="65">
        <v>1.0</v>
      </c>
      <c r="Z97" s="65">
        <v>7.0</v>
      </c>
      <c r="AA97" s="65">
        <v>10.0</v>
      </c>
      <c r="AB97" s="65">
        <v>9.0</v>
      </c>
      <c r="AC97" s="65">
        <v>20.0</v>
      </c>
      <c r="AD97" s="65">
        <v>17.0</v>
      </c>
      <c r="AE97" s="65">
        <v>11.0</v>
      </c>
      <c r="AF97" s="65">
        <v>33.0</v>
      </c>
      <c r="AG97" s="65">
        <v>13.0</v>
      </c>
      <c r="AH97" s="65">
        <v>10.0</v>
      </c>
      <c r="AI97" s="65">
        <v>16.0</v>
      </c>
      <c r="AJ97" s="65">
        <v>50.0</v>
      </c>
      <c r="AK97" s="65">
        <v>22.0</v>
      </c>
      <c r="AL97" s="65">
        <v>31.0</v>
      </c>
      <c r="AM97" s="65">
        <v>71.0</v>
      </c>
      <c r="AN97" s="65">
        <v>155.0</v>
      </c>
      <c r="AO97" s="65">
        <v>161.0</v>
      </c>
      <c r="AP97" s="65">
        <v>221.0</v>
      </c>
      <c r="AQ97" s="65">
        <v>238.0</v>
      </c>
      <c r="AR97" s="65">
        <v>245.0</v>
      </c>
      <c r="AS97" s="65">
        <v>318.0</v>
      </c>
      <c r="AT97" s="65">
        <v>449.0</v>
      </c>
      <c r="AU97" s="65">
        <v>597.0</v>
      </c>
      <c r="AV97" s="65">
        <v>1009.0</v>
      </c>
      <c r="AW97" s="65">
        <v>329.0</v>
      </c>
      <c r="AX97" s="65">
        <v>802.0</v>
      </c>
      <c r="AY97" s="65">
        <v>966.0</v>
      </c>
      <c r="AZ97" s="65">
        <v>2166.0</v>
      </c>
      <c r="BA97" s="65">
        <v>1471.0</v>
      </c>
      <c r="BB97" s="65">
        <v>1342.0</v>
      </c>
      <c r="BC97" s="65">
        <v>2966.0</v>
      </c>
      <c r="BD97" s="65">
        <v>2993.0</v>
      </c>
      <c r="BE97" s="65">
        <v>8480.0</v>
      </c>
      <c r="BF97" s="65">
        <v>4567.0</v>
      </c>
      <c r="BG97" s="65">
        <v>7306.0</v>
      </c>
      <c r="BH97" s="65">
        <v>14105.0</v>
      </c>
      <c r="BI97" s="65">
        <v>50955.0</v>
      </c>
      <c r="BJ97" s="65">
        <v>74675.0</v>
      </c>
      <c r="BK97" s="65">
        <v>140292.0</v>
      </c>
    </row>
    <row r="98">
      <c r="A98" s="65">
        <v>90.0</v>
      </c>
      <c r="B98" s="65">
        <v>1000000.0</v>
      </c>
      <c r="C98" s="65">
        <v>1010746.0</v>
      </c>
      <c r="D98" s="65">
        <v>1.010746</v>
      </c>
      <c r="E98" s="68">
        <v>0.342777029869361</v>
      </c>
      <c r="F98" s="68">
        <v>0.0272865302865379</v>
      </c>
      <c r="G98" s="65">
        <v>317164.0</v>
      </c>
      <c r="H98" s="65">
        <v>0.317164</v>
      </c>
      <c r="I98" s="65">
        <v>462589.0</v>
      </c>
      <c r="J98" s="65">
        <v>136173.0</v>
      </c>
      <c r="K98" s="65">
        <v>56947.0</v>
      </c>
      <c r="L98" s="65">
        <v>27127.0</v>
      </c>
      <c r="M98" s="65">
        <v>2.0</v>
      </c>
      <c r="N98" s="65">
        <v>3.0</v>
      </c>
      <c r="O98" s="65">
        <v>1.0</v>
      </c>
      <c r="P98" s="65">
        <v>1.0</v>
      </c>
      <c r="Q98" s="65">
        <v>3.0</v>
      </c>
      <c r="R98" s="65">
        <v>2.0</v>
      </c>
      <c r="S98" s="65">
        <v>1.0</v>
      </c>
      <c r="T98" s="65">
        <v>7.0</v>
      </c>
      <c r="U98" s="65">
        <v>2.0</v>
      </c>
      <c r="V98" s="65">
        <v>1.0</v>
      </c>
      <c r="W98" s="65">
        <v>1.0</v>
      </c>
      <c r="X98" s="65">
        <v>2.0</v>
      </c>
      <c r="Y98" s="65">
        <v>6.0</v>
      </c>
      <c r="Z98" s="65">
        <v>5.0</v>
      </c>
      <c r="AA98" s="65">
        <v>7.0</v>
      </c>
      <c r="AB98" s="65">
        <v>4.0</v>
      </c>
      <c r="AC98" s="65">
        <v>26.0</v>
      </c>
      <c r="AD98" s="65">
        <v>12.0</v>
      </c>
      <c r="AE98" s="65">
        <v>10.0</v>
      </c>
      <c r="AF98" s="65">
        <v>50.0</v>
      </c>
      <c r="AG98" s="65">
        <v>10.0</v>
      </c>
      <c r="AH98" s="65">
        <v>13.0</v>
      </c>
      <c r="AI98" s="65">
        <v>15.0</v>
      </c>
      <c r="AJ98" s="65">
        <v>45.0</v>
      </c>
      <c r="AK98" s="65">
        <v>16.0</v>
      </c>
      <c r="AL98" s="65">
        <v>29.0</v>
      </c>
      <c r="AM98" s="65">
        <v>89.0</v>
      </c>
      <c r="AN98" s="65">
        <v>148.0</v>
      </c>
      <c r="AO98" s="65">
        <v>145.0</v>
      </c>
      <c r="AP98" s="65">
        <v>212.0</v>
      </c>
      <c r="AQ98" s="65">
        <v>257.0</v>
      </c>
      <c r="AR98" s="65">
        <v>221.0</v>
      </c>
      <c r="AS98" s="65">
        <v>296.0</v>
      </c>
      <c r="AT98" s="65">
        <v>486.0</v>
      </c>
      <c r="AU98" s="65">
        <v>686.0</v>
      </c>
      <c r="AV98" s="65">
        <v>1021.0</v>
      </c>
      <c r="AW98" s="65">
        <v>325.0</v>
      </c>
      <c r="AX98" s="65">
        <v>802.0</v>
      </c>
      <c r="AY98" s="65">
        <v>996.0</v>
      </c>
      <c r="AZ98" s="65">
        <v>2157.0</v>
      </c>
      <c r="BA98" s="65">
        <v>1536.0</v>
      </c>
      <c r="BB98" s="65">
        <v>1292.0</v>
      </c>
      <c r="BC98" s="65">
        <v>2902.0</v>
      </c>
      <c r="BD98" s="65">
        <v>3071.0</v>
      </c>
      <c r="BE98" s="65">
        <v>8482.0</v>
      </c>
      <c r="BF98" s="65">
        <v>4512.0</v>
      </c>
      <c r="BG98" s="65">
        <v>7271.0</v>
      </c>
      <c r="BH98" s="65">
        <v>13962.0</v>
      </c>
      <c r="BI98" s="65">
        <v>50917.0</v>
      </c>
      <c r="BJ98" s="65">
        <v>74373.0</v>
      </c>
      <c r="BK98" s="65">
        <v>140731.0</v>
      </c>
    </row>
    <row r="99">
      <c r="A99" s="65">
        <v>91.0</v>
      </c>
      <c r="B99" s="65">
        <v>1000000.0</v>
      </c>
      <c r="C99" s="65">
        <v>975946.0</v>
      </c>
      <c r="D99" s="65">
        <v>0.975946</v>
      </c>
      <c r="E99" s="68">
        <v>0.235043410742214</v>
      </c>
      <c r="F99" s="68">
        <v>0.027264882096822</v>
      </c>
      <c r="G99" s="65">
        <v>316869.0</v>
      </c>
      <c r="H99" s="65">
        <v>0.316869</v>
      </c>
      <c r="I99" s="65">
        <v>462071.0</v>
      </c>
      <c r="J99" s="65">
        <v>136377.0</v>
      </c>
      <c r="K99" s="65">
        <v>57187.0</v>
      </c>
      <c r="L99" s="65">
        <v>27496.0</v>
      </c>
      <c r="M99" s="65">
        <v>1.0</v>
      </c>
      <c r="N99" s="65">
        <v>1.0</v>
      </c>
      <c r="O99" s="65">
        <v>2.0</v>
      </c>
      <c r="P99" s="65">
        <v>0.0</v>
      </c>
      <c r="Q99" s="65">
        <v>2.0</v>
      </c>
      <c r="R99" s="65">
        <v>2.0</v>
      </c>
      <c r="S99" s="65">
        <v>1.0</v>
      </c>
      <c r="T99" s="65">
        <v>5.0</v>
      </c>
      <c r="U99" s="65">
        <v>0.0</v>
      </c>
      <c r="V99" s="65">
        <v>1.0</v>
      </c>
      <c r="W99" s="65">
        <v>3.0</v>
      </c>
      <c r="X99" s="65">
        <v>1.0</v>
      </c>
      <c r="Y99" s="65">
        <v>3.0</v>
      </c>
      <c r="Z99" s="65">
        <v>7.0</v>
      </c>
      <c r="AA99" s="65">
        <v>10.0</v>
      </c>
      <c r="AB99" s="65">
        <v>12.0</v>
      </c>
      <c r="AC99" s="65">
        <v>17.0</v>
      </c>
      <c r="AD99" s="65">
        <v>17.0</v>
      </c>
      <c r="AE99" s="65">
        <v>17.0</v>
      </c>
      <c r="AF99" s="65">
        <v>60.0</v>
      </c>
      <c r="AG99" s="65">
        <v>18.0</v>
      </c>
      <c r="AH99" s="65">
        <v>7.0</v>
      </c>
      <c r="AI99" s="65">
        <v>15.0</v>
      </c>
      <c r="AJ99" s="65">
        <v>41.0</v>
      </c>
      <c r="AK99" s="65">
        <v>12.0</v>
      </c>
      <c r="AL99" s="65">
        <v>45.0</v>
      </c>
      <c r="AM99" s="65">
        <v>69.0</v>
      </c>
      <c r="AN99" s="65">
        <v>165.0</v>
      </c>
      <c r="AO99" s="65">
        <v>159.0</v>
      </c>
      <c r="AP99" s="65">
        <v>156.0</v>
      </c>
      <c r="AQ99" s="65">
        <v>262.0</v>
      </c>
      <c r="AR99" s="65">
        <v>211.0</v>
      </c>
      <c r="AS99" s="65">
        <v>301.0</v>
      </c>
      <c r="AT99" s="65">
        <v>478.0</v>
      </c>
      <c r="AU99" s="65">
        <v>660.0</v>
      </c>
      <c r="AV99" s="65">
        <v>1004.0</v>
      </c>
      <c r="AW99" s="65">
        <v>296.0</v>
      </c>
      <c r="AX99" s="65">
        <v>817.0</v>
      </c>
      <c r="AY99" s="65">
        <v>960.0</v>
      </c>
      <c r="AZ99" s="65">
        <v>2248.0</v>
      </c>
      <c r="BA99" s="65">
        <v>1528.0</v>
      </c>
      <c r="BB99" s="65">
        <v>1260.0</v>
      </c>
      <c r="BC99" s="65">
        <v>2949.0</v>
      </c>
      <c r="BD99" s="65">
        <v>3018.0</v>
      </c>
      <c r="BE99" s="65">
        <v>8450.0</v>
      </c>
      <c r="BF99" s="65">
        <v>4531.0</v>
      </c>
      <c r="BG99" s="65">
        <v>7241.0</v>
      </c>
      <c r="BH99" s="65">
        <v>13874.0</v>
      </c>
      <c r="BI99" s="65">
        <v>50866.0</v>
      </c>
      <c r="BJ99" s="65">
        <v>74683.0</v>
      </c>
      <c r="BK99" s="65">
        <v>140383.0</v>
      </c>
    </row>
    <row r="100">
      <c r="A100" s="65">
        <v>92.0</v>
      </c>
      <c r="B100" s="65">
        <v>1000000.0</v>
      </c>
      <c r="C100" s="65">
        <v>1042284.0</v>
      </c>
      <c r="D100" s="65">
        <v>1.042284</v>
      </c>
      <c r="E100" s="68">
        <v>0.36195570539875</v>
      </c>
      <c r="F100" s="68">
        <v>0.0274529980223246</v>
      </c>
      <c r="G100" s="65">
        <v>316716.0</v>
      </c>
      <c r="H100" s="65">
        <v>0.316716</v>
      </c>
      <c r="I100" s="65">
        <v>462243.0</v>
      </c>
      <c r="J100" s="65">
        <v>136865.0</v>
      </c>
      <c r="K100" s="65">
        <v>56957.0</v>
      </c>
      <c r="L100" s="65">
        <v>27219.0</v>
      </c>
      <c r="M100" s="65">
        <v>1.0</v>
      </c>
      <c r="N100" s="65">
        <v>3.0</v>
      </c>
      <c r="O100" s="65">
        <v>5.0</v>
      </c>
      <c r="P100" s="65">
        <v>3.0</v>
      </c>
      <c r="Q100" s="65">
        <v>2.0</v>
      </c>
      <c r="R100" s="65">
        <v>3.0</v>
      </c>
      <c r="S100" s="65">
        <v>1.0</v>
      </c>
      <c r="T100" s="65">
        <v>4.0</v>
      </c>
      <c r="U100" s="65">
        <v>0.0</v>
      </c>
      <c r="V100" s="65">
        <v>2.0</v>
      </c>
      <c r="W100" s="65">
        <v>3.0</v>
      </c>
      <c r="X100" s="65">
        <v>5.0</v>
      </c>
      <c r="Y100" s="65">
        <v>8.0</v>
      </c>
      <c r="Z100" s="65">
        <v>3.0</v>
      </c>
      <c r="AA100" s="65">
        <v>9.0</v>
      </c>
      <c r="AB100" s="65">
        <v>7.0</v>
      </c>
      <c r="AC100" s="65">
        <v>13.0</v>
      </c>
      <c r="AD100" s="65">
        <v>11.0</v>
      </c>
      <c r="AE100" s="65">
        <v>17.0</v>
      </c>
      <c r="AF100" s="65">
        <v>42.0</v>
      </c>
      <c r="AG100" s="65">
        <v>13.0</v>
      </c>
      <c r="AH100" s="65">
        <v>18.0</v>
      </c>
      <c r="AI100" s="65">
        <v>29.0</v>
      </c>
      <c r="AJ100" s="65">
        <v>53.0</v>
      </c>
      <c r="AK100" s="65">
        <v>15.0</v>
      </c>
      <c r="AL100" s="65">
        <v>25.0</v>
      </c>
      <c r="AM100" s="65">
        <v>83.0</v>
      </c>
      <c r="AN100" s="65">
        <v>158.0</v>
      </c>
      <c r="AO100" s="65">
        <v>148.0</v>
      </c>
      <c r="AP100" s="65">
        <v>216.0</v>
      </c>
      <c r="AQ100" s="65">
        <v>272.0</v>
      </c>
      <c r="AR100" s="65">
        <v>251.0</v>
      </c>
      <c r="AS100" s="65">
        <v>302.0</v>
      </c>
      <c r="AT100" s="65">
        <v>461.0</v>
      </c>
      <c r="AU100" s="65">
        <v>653.0</v>
      </c>
      <c r="AV100" s="65">
        <v>993.0</v>
      </c>
      <c r="AW100" s="65">
        <v>299.0</v>
      </c>
      <c r="AX100" s="65">
        <v>855.0</v>
      </c>
      <c r="AY100" s="65">
        <v>1000.0</v>
      </c>
      <c r="AZ100" s="65">
        <v>2129.0</v>
      </c>
      <c r="BA100" s="65">
        <v>1488.0</v>
      </c>
      <c r="BB100" s="65">
        <v>1306.0</v>
      </c>
      <c r="BC100" s="65">
        <v>2887.0</v>
      </c>
      <c r="BD100" s="65">
        <v>3060.0</v>
      </c>
      <c r="BE100" s="65">
        <v>8292.0</v>
      </c>
      <c r="BF100" s="65">
        <v>4522.0</v>
      </c>
      <c r="BG100" s="65">
        <v>7089.0</v>
      </c>
      <c r="BH100" s="65">
        <v>13979.0</v>
      </c>
      <c r="BI100" s="65">
        <v>51008.0</v>
      </c>
      <c r="BJ100" s="65">
        <v>74811.0</v>
      </c>
      <c r="BK100" s="65">
        <v>140159.0</v>
      </c>
    </row>
    <row r="101">
      <c r="A101" s="65">
        <v>93.0</v>
      </c>
      <c r="B101" s="65">
        <v>1000000.0</v>
      </c>
      <c r="C101" s="65">
        <v>941127.0</v>
      </c>
      <c r="D101" s="65">
        <v>0.941127</v>
      </c>
      <c r="E101" s="68">
        <v>0.182612379599052</v>
      </c>
      <c r="F101" s="68">
        <v>0.0280123529991434</v>
      </c>
      <c r="G101" s="65">
        <v>316101.0</v>
      </c>
      <c r="H101" s="65">
        <v>0.316101</v>
      </c>
      <c r="I101" s="65">
        <v>462567.0</v>
      </c>
      <c r="J101" s="65">
        <v>137007.0</v>
      </c>
      <c r="K101" s="65">
        <v>56977.0</v>
      </c>
      <c r="L101" s="65">
        <v>27348.0</v>
      </c>
      <c r="M101" s="65">
        <v>0.0</v>
      </c>
      <c r="N101" s="65">
        <v>0.0</v>
      </c>
      <c r="O101" s="65">
        <v>2.0</v>
      </c>
      <c r="P101" s="65">
        <v>1.0</v>
      </c>
      <c r="Q101" s="65">
        <v>0.0</v>
      </c>
      <c r="R101" s="65">
        <v>2.0</v>
      </c>
      <c r="S101" s="65">
        <v>0.0</v>
      </c>
      <c r="T101" s="65">
        <v>3.0</v>
      </c>
      <c r="U101" s="65">
        <v>0.0</v>
      </c>
      <c r="V101" s="65">
        <v>1.0</v>
      </c>
      <c r="W101" s="65">
        <v>5.0</v>
      </c>
      <c r="X101" s="65">
        <v>3.0</v>
      </c>
      <c r="Y101" s="65">
        <v>3.0</v>
      </c>
      <c r="Z101" s="65">
        <v>1.0</v>
      </c>
      <c r="AA101" s="65">
        <v>10.0</v>
      </c>
      <c r="AB101" s="65">
        <v>12.0</v>
      </c>
      <c r="AC101" s="65">
        <v>20.0</v>
      </c>
      <c r="AD101" s="65">
        <v>21.0</v>
      </c>
      <c r="AE101" s="65">
        <v>12.0</v>
      </c>
      <c r="AF101" s="65">
        <v>36.0</v>
      </c>
      <c r="AG101" s="65">
        <v>10.0</v>
      </c>
      <c r="AH101" s="65">
        <v>17.0</v>
      </c>
      <c r="AI101" s="65">
        <v>17.0</v>
      </c>
      <c r="AJ101" s="65">
        <v>45.0</v>
      </c>
      <c r="AK101" s="65">
        <v>20.0</v>
      </c>
      <c r="AL101" s="65">
        <v>42.0</v>
      </c>
      <c r="AM101" s="65">
        <v>89.0</v>
      </c>
      <c r="AN101" s="65">
        <v>147.0</v>
      </c>
      <c r="AO101" s="65">
        <v>151.0</v>
      </c>
      <c r="AP101" s="65">
        <v>163.0</v>
      </c>
      <c r="AQ101" s="65">
        <v>264.0</v>
      </c>
      <c r="AR101" s="65">
        <v>250.0</v>
      </c>
      <c r="AS101" s="65">
        <v>293.0</v>
      </c>
      <c r="AT101" s="65">
        <v>524.0</v>
      </c>
      <c r="AU101" s="65">
        <v>646.0</v>
      </c>
      <c r="AV101" s="65">
        <v>998.0</v>
      </c>
      <c r="AW101" s="65">
        <v>320.0</v>
      </c>
      <c r="AX101" s="65">
        <v>813.0</v>
      </c>
      <c r="AY101" s="65">
        <v>986.0</v>
      </c>
      <c r="AZ101" s="65">
        <v>2269.0</v>
      </c>
      <c r="BA101" s="65">
        <v>1534.0</v>
      </c>
      <c r="BB101" s="65">
        <v>1323.0</v>
      </c>
      <c r="BC101" s="65">
        <v>2818.0</v>
      </c>
      <c r="BD101" s="65">
        <v>2985.0</v>
      </c>
      <c r="BE101" s="65">
        <v>8485.0</v>
      </c>
      <c r="BF101" s="65">
        <v>4450.0</v>
      </c>
      <c r="BG101" s="65">
        <v>7144.0</v>
      </c>
      <c r="BH101" s="65">
        <v>13944.0</v>
      </c>
      <c r="BI101" s="65">
        <v>50786.0</v>
      </c>
      <c r="BJ101" s="65">
        <v>74122.0</v>
      </c>
      <c r="BK101" s="65">
        <v>140314.0</v>
      </c>
    </row>
    <row r="102">
      <c r="A102" s="65">
        <v>94.0</v>
      </c>
      <c r="B102" s="65">
        <v>1000000.0</v>
      </c>
      <c r="C102" s="65">
        <v>1014438.0</v>
      </c>
      <c r="D102" s="65">
        <v>1.014438</v>
      </c>
      <c r="E102" s="68">
        <v>0.275459510959012</v>
      </c>
      <c r="F102" s="68">
        <v>0.0278964684976148</v>
      </c>
      <c r="G102" s="65">
        <v>316820.0</v>
      </c>
      <c r="H102" s="65">
        <v>0.31682</v>
      </c>
      <c r="I102" s="65">
        <v>461738.0</v>
      </c>
      <c r="J102" s="65">
        <v>137060.0</v>
      </c>
      <c r="K102" s="65">
        <v>57107.0</v>
      </c>
      <c r="L102" s="65">
        <v>27275.0</v>
      </c>
      <c r="M102" s="65">
        <v>2.0</v>
      </c>
      <c r="N102" s="65">
        <v>1.0</v>
      </c>
      <c r="O102" s="65">
        <v>2.0</v>
      </c>
      <c r="P102" s="65">
        <v>4.0</v>
      </c>
      <c r="Q102" s="65">
        <v>2.0</v>
      </c>
      <c r="R102" s="65">
        <v>1.0</v>
      </c>
      <c r="S102" s="65">
        <v>1.0</v>
      </c>
      <c r="T102" s="65">
        <v>5.0</v>
      </c>
      <c r="U102" s="65">
        <v>1.0</v>
      </c>
      <c r="V102" s="65">
        <v>3.0</v>
      </c>
      <c r="W102" s="65">
        <v>1.0</v>
      </c>
      <c r="X102" s="65">
        <v>7.0</v>
      </c>
      <c r="Y102" s="65">
        <v>7.0</v>
      </c>
      <c r="Z102" s="65">
        <v>6.0</v>
      </c>
      <c r="AA102" s="65">
        <v>8.0</v>
      </c>
      <c r="AB102" s="65">
        <v>9.0</v>
      </c>
      <c r="AC102" s="65">
        <v>17.0</v>
      </c>
      <c r="AD102" s="65">
        <v>19.0</v>
      </c>
      <c r="AE102" s="65">
        <v>14.0</v>
      </c>
      <c r="AF102" s="65">
        <v>47.0</v>
      </c>
      <c r="AG102" s="65">
        <v>9.0</v>
      </c>
      <c r="AH102" s="65">
        <v>13.0</v>
      </c>
      <c r="AI102" s="65">
        <v>21.0</v>
      </c>
      <c r="AJ102" s="65">
        <v>36.0</v>
      </c>
      <c r="AK102" s="65">
        <v>13.0</v>
      </c>
      <c r="AL102" s="65">
        <v>35.0</v>
      </c>
      <c r="AM102" s="65">
        <v>79.0</v>
      </c>
      <c r="AN102" s="65">
        <v>170.0</v>
      </c>
      <c r="AO102" s="65">
        <v>140.0</v>
      </c>
      <c r="AP102" s="65">
        <v>188.0</v>
      </c>
      <c r="AQ102" s="65">
        <v>252.0</v>
      </c>
      <c r="AR102" s="65">
        <v>279.0</v>
      </c>
      <c r="AS102" s="65">
        <v>310.0</v>
      </c>
      <c r="AT102" s="65">
        <v>485.0</v>
      </c>
      <c r="AU102" s="65">
        <v>670.0</v>
      </c>
      <c r="AV102" s="65">
        <v>966.0</v>
      </c>
      <c r="AW102" s="65">
        <v>286.0</v>
      </c>
      <c r="AX102" s="65">
        <v>810.0</v>
      </c>
      <c r="AY102" s="65">
        <v>949.0</v>
      </c>
      <c r="AZ102" s="65">
        <v>2105.0</v>
      </c>
      <c r="BA102" s="65">
        <v>1503.0</v>
      </c>
      <c r="BB102" s="65">
        <v>1267.0</v>
      </c>
      <c r="BC102" s="65">
        <v>2906.0</v>
      </c>
      <c r="BD102" s="65">
        <v>3072.0</v>
      </c>
      <c r="BE102" s="65">
        <v>8561.0</v>
      </c>
      <c r="BF102" s="65">
        <v>4534.0</v>
      </c>
      <c r="BG102" s="65">
        <v>7426.0</v>
      </c>
      <c r="BH102" s="65">
        <v>13939.0</v>
      </c>
      <c r="BI102" s="65">
        <v>50881.0</v>
      </c>
      <c r="BJ102" s="65">
        <v>74821.0</v>
      </c>
      <c r="BK102" s="65">
        <v>139937.0</v>
      </c>
    </row>
    <row r="103">
      <c r="A103" s="65">
        <v>95.0</v>
      </c>
      <c r="B103" s="65">
        <v>1000000.0</v>
      </c>
      <c r="C103" s="65">
        <v>1036024.0</v>
      </c>
      <c r="D103" s="65">
        <v>1.036024</v>
      </c>
      <c r="E103" s="68">
        <v>0.311311181847736</v>
      </c>
      <c r="F103" s="68">
        <v>0.0279792133570252</v>
      </c>
      <c r="G103" s="65">
        <v>316855.0</v>
      </c>
      <c r="H103" s="65">
        <v>0.316855</v>
      </c>
      <c r="I103" s="65">
        <v>462411.0</v>
      </c>
      <c r="J103" s="65">
        <v>136579.0</v>
      </c>
      <c r="K103" s="65">
        <v>56871.0</v>
      </c>
      <c r="L103" s="65">
        <v>27284.0</v>
      </c>
      <c r="M103" s="65">
        <v>2.0</v>
      </c>
      <c r="N103" s="65">
        <v>2.0</v>
      </c>
      <c r="O103" s="65">
        <v>2.0</v>
      </c>
      <c r="P103" s="65">
        <v>3.0</v>
      </c>
      <c r="Q103" s="65">
        <v>6.0</v>
      </c>
      <c r="R103" s="65">
        <v>4.0</v>
      </c>
      <c r="S103" s="65">
        <v>0.0</v>
      </c>
      <c r="T103" s="65">
        <v>5.0</v>
      </c>
      <c r="U103" s="65">
        <v>0.0</v>
      </c>
      <c r="V103" s="65">
        <v>1.0</v>
      </c>
      <c r="W103" s="65">
        <v>4.0</v>
      </c>
      <c r="X103" s="65">
        <v>1.0</v>
      </c>
      <c r="Y103" s="65">
        <v>3.0</v>
      </c>
      <c r="Z103" s="65">
        <v>4.0</v>
      </c>
      <c r="AA103" s="65">
        <v>8.0</v>
      </c>
      <c r="AB103" s="65">
        <v>11.0</v>
      </c>
      <c r="AC103" s="65">
        <v>22.0</v>
      </c>
      <c r="AD103" s="65">
        <v>19.0</v>
      </c>
      <c r="AE103" s="65">
        <v>13.0</v>
      </c>
      <c r="AF103" s="65">
        <v>38.0</v>
      </c>
      <c r="AG103" s="65">
        <v>5.0</v>
      </c>
      <c r="AH103" s="65">
        <v>18.0</v>
      </c>
      <c r="AI103" s="65">
        <v>13.0</v>
      </c>
      <c r="AJ103" s="65">
        <v>56.0</v>
      </c>
      <c r="AK103" s="65">
        <v>16.0</v>
      </c>
      <c r="AL103" s="65">
        <v>38.0</v>
      </c>
      <c r="AM103" s="65">
        <v>96.0</v>
      </c>
      <c r="AN103" s="65">
        <v>156.0</v>
      </c>
      <c r="AO103" s="65">
        <v>155.0</v>
      </c>
      <c r="AP103" s="65">
        <v>208.0</v>
      </c>
      <c r="AQ103" s="65">
        <v>256.0</v>
      </c>
      <c r="AR103" s="65">
        <v>253.0</v>
      </c>
      <c r="AS103" s="65">
        <v>290.0</v>
      </c>
      <c r="AT103" s="65">
        <v>488.0</v>
      </c>
      <c r="AU103" s="65">
        <v>633.0</v>
      </c>
      <c r="AV103" s="65">
        <v>987.0</v>
      </c>
      <c r="AW103" s="65">
        <v>314.0</v>
      </c>
      <c r="AX103" s="65">
        <v>834.0</v>
      </c>
      <c r="AY103" s="65">
        <v>998.0</v>
      </c>
      <c r="AZ103" s="65">
        <v>2171.0</v>
      </c>
      <c r="BA103" s="65">
        <v>1520.0</v>
      </c>
      <c r="BB103" s="65">
        <v>1250.0</v>
      </c>
      <c r="BC103" s="65">
        <v>2900.0</v>
      </c>
      <c r="BD103" s="65">
        <v>3020.0</v>
      </c>
      <c r="BE103" s="65">
        <v>8646.0</v>
      </c>
      <c r="BF103" s="65">
        <v>4394.0</v>
      </c>
      <c r="BG103" s="65">
        <v>7275.0</v>
      </c>
      <c r="BH103" s="65">
        <v>13810.0</v>
      </c>
      <c r="BI103" s="65">
        <v>50960.0</v>
      </c>
      <c r="BJ103" s="65">
        <v>74196.0</v>
      </c>
      <c r="BK103" s="65">
        <v>140751.0</v>
      </c>
    </row>
    <row r="104">
      <c r="A104" s="65">
        <v>96.0</v>
      </c>
      <c r="B104" s="65">
        <v>1000000.0</v>
      </c>
      <c r="C104" s="65">
        <v>991986.0</v>
      </c>
      <c r="D104" s="65">
        <v>0.991986</v>
      </c>
      <c r="E104" s="68">
        <v>0.294758281733533</v>
      </c>
      <c r="F104" s="68">
        <v>0.0278480822726593</v>
      </c>
      <c r="G104" s="65">
        <v>316760.0</v>
      </c>
      <c r="H104" s="65">
        <v>0.31676</v>
      </c>
      <c r="I104" s="65">
        <v>462306.0</v>
      </c>
      <c r="J104" s="65">
        <v>136927.0</v>
      </c>
      <c r="K104" s="65">
        <v>56817.0</v>
      </c>
      <c r="L104" s="65">
        <v>27190.0</v>
      </c>
      <c r="M104" s="65">
        <v>1.0</v>
      </c>
      <c r="N104" s="65">
        <v>1.0</v>
      </c>
      <c r="O104" s="65">
        <v>1.0</v>
      </c>
      <c r="P104" s="65">
        <v>1.0</v>
      </c>
      <c r="Q104" s="65">
        <v>2.0</v>
      </c>
      <c r="R104" s="65">
        <v>5.0</v>
      </c>
      <c r="S104" s="65">
        <v>4.0</v>
      </c>
      <c r="T104" s="65">
        <v>3.0</v>
      </c>
      <c r="U104" s="65">
        <v>0.0</v>
      </c>
      <c r="V104" s="65">
        <v>2.0</v>
      </c>
      <c r="W104" s="65">
        <v>3.0</v>
      </c>
      <c r="X104" s="65">
        <v>4.0</v>
      </c>
      <c r="Y104" s="65">
        <v>3.0</v>
      </c>
      <c r="Z104" s="65">
        <v>7.0</v>
      </c>
      <c r="AA104" s="65">
        <v>17.0</v>
      </c>
      <c r="AB104" s="65">
        <v>9.0</v>
      </c>
      <c r="AC104" s="65">
        <v>18.0</v>
      </c>
      <c r="AD104" s="65">
        <v>11.0</v>
      </c>
      <c r="AE104" s="65">
        <v>13.0</v>
      </c>
      <c r="AF104" s="65">
        <v>31.0</v>
      </c>
      <c r="AG104" s="65">
        <v>6.0</v>
      </c>
      <c r="AH104" s="65">
        <v>12.0</v>
      </c>
      <c r="AI104" s="65">
        <v>20.0</v>
      </c>
      <c r="AJ104" s="65">
        <v>56.0</v>
      </c>
      <c r="AK104" s="65">
        <v>9.0</v>
      </c>
      <c r="AL104" s="65">
        <v>36.0</v>
      </c>
      <c r="AM104" s="65">
        <v>77.0</v>
      </c>
      <c r="AN104" s="65">
        <v>161.0</v>
      </c>
      <c r="AO104" s="65">
        <v>145.0</v>
      </c>
      <c r="AP104" s="65">
        <v>192.0</v>
      </c>
      <c r="AQ104" s="65">
        <v>246.0</v>
      </c>
      <c r="AR104" s="65">
        <v>260.0</v>
      </c>
      <c r="AS104" s="65">
        <v>277.0</v>
      </c>
      <c r="AT104" s="65">
        <v>491.0</v>
      </c>
      <c r="AU104" s="65">
        <v>612.0</v>
      </c>
      <c r="AV104" s="65">
        <v>978.0</v>
      </c>
      <c r="AW104" s="65">
        <v>314.0</v>
      </c>
      <c r="AX104" s="65">
        <v>838.0</v>
      </c>
      <c r="AY104" s="65">
        <v>971.0</v>
      </c>
      <c r="AZ104" s="65">
        <v>2178.0</v>
      </c>
      <c r="BA104" s="65">
        <v>1518.0</v>
      </c>
      <c r="BB104" s="65">
        <v>1286.0</v>
      </c>
      <c r="BC104" s="65">
        <v>2983.0</v>
      </c>
      <c r="BD104" s="65">
        <v>2924.0</v>
      </c>
      <c r="BE104" s="65">
        <v>8675.0</v>
      </c>
      <c r="BF104" s="65">
        <v>4493.0</v>
      </c>
      <c r="BG104" s="65">
        <v>7164.0</v>
      </c>
      <c r="BH104" s="65">
        <v>14052.0</v>
      </c>
      <c r="BI104" s="65">
        <v>50792.0</v>
      </c>
      <c r="BJ104" s="65">
        <v>74602.0</v>
      </c>
      <c r="BK104" s="65">
        <v>140256.0</v>
      </c>
    </row>
    <row r="105">
      <c r="A105" s="65">
        <v>97.0</v>
      </c>
      <c r="B105" s="65">
        <v>1000000.0</v>
      </c>
      <c r="C105" s="65">
        <v>1031931.0</v>
      </c>
      <c r="D105" s="65">
        <v>1.031931</v>
      </c>
      <c r="E105" s="68">
        <v>0.258651063140356</v>
      </c>
      <c r="F105" s="68">
        <v>0.0278768723750984</v>
      </c>
      <c r="G105" s="65">
        <v>316839.0</v>
      </c>
      <c r="H105" s="65">
        <v>0.316839</v>
      </c>
      <c r="I105" s="65">
        <v>462675.0</v>
      </c>
      <c r="J105" s="65">
        <v>136831.0</v>
      </c>
      <c r="K105" s="65">
        <v>56584.0</v>
      </c>
      <c r="L105" s="65">
        <v>27071.0</v>
      </c>
      <c r="M105" s="65">
        <v>0.0</v>
      </c>
      <c r="N105" s="65">
        <v>3.0</v>
      </c>
      <c r="O105" s="65">
        <v>2.0</v>
      </c>
      <c r="P105" s="65">
        <v>3.0</v>
      </c>
      <c r="Q105" s="65">
        <v>2.0</v>
      </c>
      <c r="R105" s="65">
        <v>2.0</v>
      </c>
      <c r="S105" s="65">
        <v>0.0</v>
      </c>
      <c r="T105" s="65">
        <v>6.0</v>
      </c>
      <c r="U105" s="65">
        <v>2.0</v>
      </c>
      <c r="V105" s="65">
        <v>0.0</v>
      </c>
      <c r="W105" s="65">
        <v>3.0</v>
      </c>
      <c r="X105" s="65">
        <v>12.0</v>
      </c>
      <c r="Y105" s="65">
        <v>6.0</v>
      </c>
      <c r="Z105" s="65">
        <v>4.0</v>
      </c>
      <c r="AA105" s="65">
        <v>9.0</v>
      </c>
      <c r="AB105" s="65">
        <v>11.0</v>
      </c>
      <c r="AC105" s="65">
        <v>28.0</v>
      </c>
      <c r="AD105" s="65">
        <v>14.0</v>
      </c>
      <c r="AE105" s="65">
        <v>22.0</v>
      </c>
      <c r="AF105" s="65">
        <v>47.0</v>
      </c>
      <c r="AG105" s="65">
        <v>6.0</v>
      </c>
      <c r="AH105" s="65">
        <v>18.0</v>
      </c>
      <c r="AI105" s="65">
        <v>26.0</v>
      </c>
      <c r="AJ105" s="65">
        <v>56.0</v>
      </c>
      <c r="AK105" s="65">
        <v>10.0</v>
      </c>
      <c r="AL105" s="65">
        <v>37.0</v>
      </c>
      <c r="AM105" s="65">
        <v>90.0</v>
      </c>
      <c r="AN105" s="65">
        <v>154.0</v>
      </c>
      <c r="AO105" s="65">
        <v>152.0</v>
      </c>
      <c r="AP105" s="65">
        <v>190.0</v>
      </c>
      <c r="AQ105" s="65">
        <v>275.0</v>
      </c>
      <c r="AR105" s="65">
        <v>236.0</v>
      </c>
      <c r="AS105" s="65">
        <v>306.0</v>
      </c>
      <c r="AT105" s="65">
        <v>508.0</v>
      </c>
      <c r="AU105" s="65">
        <v>671.0</v>
      </c>
      <c r="AV105" s="65">
        <v>997.0</v>
      </c>
      <c r="AW105" s="65">
        <v>314.0</v>
      </c>
      <c r="AX105" s="65">
        <v>799.0</v>
      </c>
      <c r="AY105" s="65">
        <v>1013.0</v>
      </c>
      <c r="AZ105" s="65">
        <v>2182.0</v>
      </c>
      <c r="BA105" s="65">
        <v>1598.0</v>
      </c>
      <c r="BB105" s="65">
        <v>1244.0</v>
      </c>
      <c r="BC105" s="65">
        <v>2901.0</v>
      </c>
      <c r="BD105" s="65">
        <v>2933.0</v>
      </c>
      <c r="BE105" s="65">
        <v>8569.0</v>
      </c>
      <c r="BF105" s="65">
        <v>4696.0</v>
      </c>
      <c r="BG105" s="65">
        <v>7259.0</v>
      </c>
      <c r="BH105" s="65">
        <v>14013.0</v>
      </c>
      <c r="BI105" s="65">
        <v>50704.0</v>
      </c>
      <c r="BJ105" s="65">
        <v>73952.0</v>
      </c>
      <c r="BK105" s="65">
        <v>140754.0</v>
      </c>
    </row>
    <row r="106">
      <c r="A106" s="65">
        <v>98.0</v>
      </c>
      <c r="B106" s="65">
        <v>1000000.0</v>
      </c>
      <c r="C106" s="65">
        <v>995123.0</v>
      </c>
      <c r="D106" s="65">
        <v>0.995123</v>
      </c>
      <c r="E106" s="68">
        <v>0.257521812297698</v>
      </c>
      <c r="F106" s="68">
        <v>0.0277405225265793</v>
      </c>
      <c r="G106" s="65">
        <v>317617.0</v>
      </c>
      <c r="H106" s="65">
        <v>0.317617</v>
      </c>
      <c r="I106" s="65">
        <v>461932.0</v>
      </c>
      <c r="J106" s="65">
        <v>136529.0</v>
      </c>
      <c r="K106" s="65">
        <v>56781.0</v>
      </c>
      <c r="L106" s="65">
        <v>27141.0</v>
      </c>
      <c r="M106" s="65">
        <v>1.0</v>
      </c>
      <c r="N106" s="65">
        <v>0.0</v>
      </c>
      <c r="O106" s="65">
        <v>3.0</v>
      </c>
      <c r="P106" s="65">
        <v>2.0</v>
      </c>
      <c r="Q106" s="65">
        <v>2.0</v>
      </c>
      <c r="R106" s="65">
        <v>1.0</v>
      </c>
      <c r="S106" s="65">
        <v>3.0</v>
      </c>
      <c r="T106" s="65">
        <v>6.0</v>
      </c>
      <c r="U106" s="65">
        <v>1.0</v>
      </c>
      <c r="V106" s="65">
        <v>2.0</v>
      </c>
      <c r="W106" s="65">
        <v>2.0</v>
      </c>
      <c r="X106" s="65">
        <v>4.0</v>
      </c>
      <c r="Y106" s="65">
        <v>2.0</v>
      </c>
      <c r="Z106" s="65">
        <v>3.0</v>
      </c>
      <c r="AA106" s="65">
        <v>8.0</v>
      </c>
      <c r="AB106" s="65">
        <v>12.0</v>
      </c>
      <c r="AC106" s="65">
        <v>23.0</v>
      </c>
      <c r="AD106" s="65">
        <v>18.0</v>
      </c>
      <c r="AE106" s="65">
        <v>19.0</v>
      </c>
      <c r="AF106" s="65">
        <v>40.0</v>
      </c>
      <c r="AG106" s="65">
        <v>3.0</v>
      </c>
      <c r="AH106" s="65">
        <v>12.0</v>
      </c>
      <c r="AI106" s="65">
        <v>20.0</v>
      </c>
      <c r="AJ106" s="65">
        <v>57.0</v>
      </c>
      <c r="AK106" s="65">
        <v>22.0</v>
      </c>
      <c r="AL106" s="65">
        <v>37.0</v>
      </c>
      <c r="AM106" s="65">
        <v>77.0</v>
      </c>
      <c r="AN106" s="65">
        <v>129.0</v>
      </c>
      <c r="AO106" s="65">
        <v>150.0</v>
      </c>
      <c r="AP106" s="65">
        <v>221.0</v>
      </c>
      <c r="AQ106" s="65">
        <v>258.0</v>
      </c>
      <c r="AR106" s="65">
        <v>248.0</v>
      </c>
      <c r="AS106" s="65">
        <v>303.0</v>
      </c>
      <c r="AT106" s="65">
        <v>468.0</v>
      </c>
      <c r="AU106" s="65">
        <v>654.0</v>
      </c>
      <c r="AV106" s="65">
        <v>985.0</v>
      </c>
      <c r="AW106" s="65">
        <v>287.0</v>
      </c>
      <c r="AX106" s="65">
        <v>804.0</v>
      </c>
      <c r="AY106" s="65">
        <v>981.0</v>
      </c>
      <c r="AZ106" s="65">
        <v>2188.0</v>
      </c>
      <c r="BA106" s="65">
        <v>1511.0</v>
      </c>
      <c r="BB106" s="65">
        <v>1313.0</v>
      </c>
      <c r="BC106" s="65">
        <v>2966.0</v>
      </c>
      <c r="BD106" s="65">
        <v>2959.0</v>
      </c>
      <c r="BE106" s="65">
        <v>8439.0</v>
      </c>
      <c r="BF106" s="65">
        <v>4456.0</v>
      </c>
      <c r="BG106" s="65">
        <v>7284.0</v>
      </c>
      <c r="BH106" s="65">
        <v>14066.0</v>
      </c>
      <c r="BI106" s="65">
        <v>50901.0</v>
      </c>
      <c r="BJ106" s="65">
        <v>75055.0</v>
      </c>
      <c r="BK106" s="65">
        <v>140611.0</v>
      </c>
    </row>
    <row r="107">
      <c r="A107" s="65">
        <v>99.0</v>
      </c>
      <c r="B107" s="65">
        <v>1000000.0</v>
      </c>
      <c r="C107" s="65">
        <v>1021942.0</v>
      </c>
      <c r="D107" s="65">
        <v>1.021942</v>
      </c>
      <c r="E107" s="68">
        <v>0.347257163514478</v>
      </c>
      <c r="F107" s="68">
        <v>0.027674735855465</v>
      </c>
      <c r="G107" s="65">
        <v>317497.0</v>
      </c>
      <c r="H107" s="65">
        <v>0.317497</v>
      </c>
      <c r="I107" s="65">
        <v>461348.0</v>
      </c>
      <c r="J107" s="65">
        <v>136746.0</v>
      </c>
      <c r="K107" s="65">
        <v>56940.0</v>
      </c>
      <c r="L107" s="65">
        <v>27469.0</v>
      </c>
      <c r="M107" s="65">
        <v>2.0</v>
      </c>
      <c r="N107" s="65">
        <v>2.0</v>
      </c>
      <c r="O107" s="65">
        <v>3.0</v>
      </c>
      <c r="P107" s="65">
        <v>1.0</v>
      </c>
      <c r="Q107" s="65">
        <v>4.0</v>
      </c>
      <c r="R107" s="65">
        <v>3.0</v>
      </c>
      <c r="S107" s="65">
        <v>2.0</v>
      </c>
      <c r="T107" s="65">
        <v>4.0</v>
      </c>
      <c r="U107" s="65">
        <v>2.0</v>
      </c>
      <c r="V107" s="65">
        <v>1.0</v>
      </c>
      <c r="W107" s="65">
        <v>1.0</v>
      </c>
      <c r="X107" s="65">
        <v>2.0</v>
      </c>
      <c r="Y107" s="65">
        <v>2.0</v>
      </c>
      <c r="Z107" s="65">
        <v>5.0</v>
      </c>
      <c r="AA107" s="65">
        <v>13.0</v>
      </c>
      <c r="AB107" s="65">
        <v>14.0</v>
      </c>
      <c r="AC107" s="65">
        <v>15.0</v>
      </c>
      <c r="AD107" s="65">
        <v>15.0</v>
      </c>
      <c r="AE107" s="65">
        <v>17.0</v>
      </c>
      <c r="AF107" s="65">
        <v>38.0</v>
      </c>
      <c r="AG107" s="65">
        <v>9.0</v>
      </c>
      <c r="AH107" s="65">
        <v>18.0</v>
      </c>
      <c r="AI107" s="65">
        <v>13.0</v>
      </c>
      <c r="AJ107" s="65">
        <v>50.0</v>
      </c>
      <c r="AK107" s="65">
        <v>19.0</v>
      </c>
      <c r="AL107" s="65">
        <v>38.0</v>
      </c>
      <c r="AM107" s="65">
        <v>78.0</v>
      </c>
      <c r="AN107" s="65">
        <v>133.0</v>
      </c>
      <c r="AO107" s="65">
        <v>137.0</v>
      </c>
      <c r="AP107" s="65">
        <v>191.0</v>
      </c>
      <c r="AQ107" s="65">
        <v>234.0</v>
      </c>
      <c r="AR107" s="65">
        <v>266.0</v>
      </c>
      <c r="AS107" s="65">
        <v>321.0</v>
      </c>
      <c r="AT107" s="65">
        <v>531.0</v>
      </c>
      <c r="AU107" s="65">
        <v>660.0</v>
      </c>
      <c r="AV107" s="65">
        <v>929.0</v>
      </c>
      <c r="AW107" s="65">
        <v>289.0</v>
      </c>
      <c r="AX107" s="65">
        <v>854.0</v>
      </c>
      <c r="AY107" s="65">
        <v>988.0</v>
      </c>
      <c r="AZ107" s="65">
        <v>2176.0</v>
      </c>
      <c r="BA107" s="65">
        <v>1443.0</v>
      </c>
      <c r="BB107" s="65">
        <v>1282.0</v>
      </c>
      <c r="BC107" s="65">
        <v>2825.0</v>
      </c>
      <c r="BD107" s="65">
        <v>3066.0</v>
      </c>
      <c r="BE107" s="65">
        <v>8504.0</v>
      </c>
      <c r="BF107" s="65">
        <v>4517.0</v>
      </c>
      <c r="BG107" s="65">
        <v>7324.0</v>
      </c>
      <c r="BH107" s="65">
        <v>14101.0</v>
      </c>
      <c r="BI107" s="65">
        <v>51218.0</v>
      </c>
      <c r="BJ107" s="65">
        <v>74696.0</v>
      </c>
      <c r="BK107" s="65">
        <v>140441.0</v>
      </c>
    </row>
    <row r="108">
      <c r="A108" s="65">
        <v>100.0</v>
      </c>
      <c r="B108" s="65">
        <v>1000000.0</v>
      </c>
      <c r="C108" s="65">
        <v>997210.0</v>
      </c>
      <c r="D108" s="65">
        <v>0.99721</v>
      </c>
      <c r="E108" s="68">
        <v>0.264627033709137</v>
      </c>
      <c r="F108" s="68">
        <v>0.027538336489116</v>
      </c>
      <c r="G108" s="65">
        <v>316261.0</v>
      </c>
      <c r="H108" s="65">
        <v>0.316261</v>
      </c>
      <c r="I108" s="65">
        <v>462526.0</v>
      </c>
      <c r="J108" s="65">
        <v>136950.0</v>
      </c>
      <c r="K108" s="65">
        <v>56949.0</v>
      </c>
      <c r="L108" s="65">
        <v>27314.0</v>
      </c>
      <c r="M108" s="65">
        <v>0.0</v>
      </c>
      <c r="N108" s="65">
        <v>2.0</v>
      </c>
      <c r="O108" s="65">
        <v>3.0</v>
      </c>
      <c r="P108" s="65">
        <v>2.0</v>
      </c>
      <c r="Q108" s="65">
        <v>2.0</v>
      </c>
      <c r="R108" s="65">
        <v>1.0</v>
      </c>
      <c r="S108" s="65">
        <v>4.0</v>
      </c>
      <c r="T108" s="65">
        <v>1.0</v>
      </c>
      <c r="U108" s="65">
        <v>2.0</v>
      </c>
      <c r="V108" s="65">
        <v>2.0</v>
      </c>
      <c r="W108" s="65">
        <v>2.0</v>
      </c>
      <c r="X108" s="65">
        <v>5.0</v>
      </c>
      <c r="Y108" s="65">
        <v>9.0</v>
      </c>
      <c r="Z108" s="65">
        <v>5.0</v>
      </c>
      <c r="AA108" s="65">
        <v>12.0</v>
      </c>
      <c r="AB108" s="65">
        <v>12.0</v>
      </c>
      <c r="AC108" s="65">
        <v>21.0</v>
      </c>
      <c r="AD108" s="65">
        <v>9.0</v>
      </c>
      <c r="AE108" s="65">
        <v>9.0</v>
      </c>
      <c r="AF108" s="65">
        <v>42.0</v>
      </c>
      <c r="AG108" s="65">
        <v>16.0</v>
      </c>
      <c r="AH108" s="65">
        <v>10.0</v>
      </c>
      <c r="AI108" s="65">
        <v>23.0</v>
      </c>
      <c r="AJ108" s="65">
        <v>50.0</v>
      </c>
      <c r="AK108" s="65">
        <v>13.0</v>
      </c>
      <c r="AL108" s="65">
        <v>31.0</v>
      </c>
      <c r="AM108" s="65">
        <v>84.0</v>
      </c>
      <c r="AN108" s="65">
        <v>153.0</v>
      </c>
      <c r="AO108" s="65">
        <v>151.0</v>
      </c>
      <c r="AP108" s="65">
        <v>182.0</v>
      </c>
      <c r="AQ108" s="65">
        <v>241.0</v>
      </c>
      <c r="AR108" s="65">
        <v>244.0</v>
      </c>
      <c r="AS108" s="65">
        <v>279.0</v>
      </c>
      <c r="AT108" s="65">
        <v>512.0</v>
      </c>
      <c r="AU108" s="65">
        <v>605.0</v>
      </c>
      <c r="AV108" s="65">
        <v>979.0</v>
      </c>
      <c r="AW108" s="65">
        <v>270.0</v>
      </c>
      <c r="AX108" s="65">
        <v>783.0</v>
      </c>
      <c r="AY108" s="65">
        <v>975.0</v>
      </c>
      <c r="AZ108" s="65">
        <v>2144.0</v>
      </c>
      <c r="BA108" s="65">
        <v>1544.0</v>
      </c>
      <c r="BB108" s="65">
        <v>1303.0</v>
      </c>
      <c r="BC108" s="65">
        <v>2899.0</v>
      </c>
      <c r="BD108" s="65">
        <v>2970.0</v>
      </c>
      <c r="BE108" s="65">
        <v>8604.0</v>
      </c>
      <c r="BF108" s="65">
        <v>4469.0</v>
      </c>
      <c r="BG108" s="65">
        <v>7167.0</v>
      </c>
      <c r="BH108" s="65">
        <v>13874.0</v>
      </c>
      <c r="BI108" s="65">
        <v>50972.0</v>
      </c>
      <c r="BJ108" s="65">
        <v>74609.0</v>
      </c>
      <c r="BK108" s="65">
        <v>139960.0</v>
      </c>
    </row>
    <row r="109">
      <c r="A109" s="65">
        <v>101.0</v>
      </c>
      <c r="B109" s="65">
        <v>1000000.0</v>
      </c>
      <c r="C109" s="65">
        <v>1023339.0</v>
      </c>
      <c r="D109" s="65">
        <v>1.023339</v>
      </c>
      <c r="E109" s="68">
        <v>0.316459388587624</v>
      </c>
      <c r="F109" s="68">
        <v>0.0274848064057109</v>
      </c>
      <c r="G109" s="65">
        <v>316952.0</v>
      </c>
      <c r="H109" s="65">
        <v>0.316952</v>
      </c>
      <c r="I109" s="65">
        <v>461552.0</v>
      </c>
      <c r="J109" s="65">
        <v>136762.0</v>
      </c>
      <c r="K109" s="65">
        <v>57020.0</v>
      </c>
      <c r="L109" s="65">
        <v>27714.0</v>
      </c>
      <c r="M109" s="65">
        <v>2.0</v>
      </c>
      <c r="N109" s="65">
        <v>2.0</v>
      </c>
      <c r="O109" s="65">
        <v>2.0</v>
      </c>
      <c r="P109" s="65">
        <v>3.0</v>
      </c>
      <c r="Q109" s="65">
        <v>1.0</v>
      </c>
      <c r="R109" s="65">
        <v>3.0</v>
      </c>
      <c r="S109" s="65">
        <v>2.0</v>
      </c>
      <c r="T109" s="65">
        <v>7.0</v>
      </c>
      <c r="U109" s="65">
        <v>1.0</v>
      </c>
      <c r="V109" s="65">
        <v>2.0</v>
      </c>
      <c r="W109" s="65">
        <v>1.0</v>
      </c>
      <c r="X109" s="65">
        <v>7.0</v>
      </c>
      <c r="Y109" s="65">
        <v>5.0</v>
      </c>
      <c r="Z109" s="65">
        <v>3.0</v>
      </c>
      <c r="AA109" s="65">
        <v>7.0</v>
      </c>
      <c r="AB109" s="65">
        <v>15.0</v>
      </c>
      <c r="AC109" s="65">
        <v>21.0</v>
      </c>
      <c r="AD109" s="65">
        <v>18.0</v>
      </c>
      <c r="AE109" s="65">
        <v>15.0</v>
      </c>
      <c r="AF109" s="65">
        <v>47.0</v>
      </c>
      <c r="AG109" s="65">
        <v>12.0</v>
      </c>
      <c r="AH109" s="65">
        <v>14.0</v>
      </c>
      <c r="AI109" s="65">
        <v>14.0</v>
      </c>
      <c r="AJ109" s="65">
        <v>58.0</v>
      </c>
      <c r="AK109" s="65">
        <v>12.0</v>
      </c>
      <c r="AL109" s="65">
        <v>29.0</v>
      </c>
      <c r="AM109" s="65">
        <v>61.0</v>
      </c>
      <c r="AN109" s="65">
        <v>132.0</v>
      </c>
      <c r="AO109" s="65">
        <v>123.0</v>
      </c>
      <c r="AP109" s="65">
        <v>202.0</v>
      </c>
      <c r="AQ109" s="65">
        <v>247.0</v>
      </c>
      <c r="AR109" s="65">
        <v>227.0</v>
      </c>
      <c r="AS109" s="65">
        <v>317.0</v>
      </c>
      <c r="AT109" s="65">
        <v>532.0</v>
      </c>
      <c r="AU109" s="65">
        <v>579.0</v>
      </c>
      <c r="AV109" s="65">
        <v>997.0</v>
      </c>
      <c r="AW109" s="65">
        <v>318.0</v>
      </c>
      <c r="AX109" s="65">
        <v>833.0</v>
      </c>
      <c r="AY109" s="65">
        <v>974.0</v>
      </c>
      <c r="AZ109" s="65">
        <v>2188.0</v>
      </c>
      <c r="BA109" s="65">
        <v>1479.0</v>
      </c>
      <c r="BB109" s="65">
        <v>1253.0</v>
      </c>
      <c r="BC109" s="65">
        <v>2839.0</v>
      </c>
      <c r="BD109" s="65">
        <v>2991.0</v>
      </c>
      <c r="BE109" s="65">
        <v>8325.0</v>
      </c>
      <c r="BF109" s="65">
        <v>4601.0</v>
      </c>
      <c r="BG109" s="65">
        <v>7190.0</v>
      </c>
      <c r="BH109" s="65">
        <v>14077.0</v>
      </c>
      <c r="BI109" s="65">
        <v>50639.0</v>
      </c>
      <c r="BJ109" s="65">
        <v>74558.0</v>
      </c>
      <c r="BK109" s="65">
        <v>140967.0</v>
      </c>
    </row>
    <row r="110">
      <c r="A110" s="65">
        <v>102.0</v>
      </c>
      <c r="B110" s="65">
        <v>1000000.0</v>
      </c>
      <c r="C110" s="65">
        <v>957161.0</v>
      </c>
      <c r="D110" s="65">
        <v>0.957161</v>
      </c>
      <c r="E110" s="68">
        <v>0.177821594225019</v>
      </c>
      <c r="F110" s="68">
        <v>0.0277049955870498</v>
      </c>
      <c r="G110" s="65">
        <v>316627.0</v>
      </c>
      <c r="H110" s="65">
        <v>0.316627</v>
      </c>
      <c r="I110" s="65">
        <v>462427.0</v>
      </c>
      <c r="J110" s="65">
        <v>136594.0</v>
      </c>
      <c r="K110" s="65">
        <v>57233.0</v>
      </c>
      <c r="L110" s="65">
        <v>27119.0</v>
      </c>
      <c r="M110" s="65">
        <v>0.0</v>
      </c>
      <c r="N110" s="65">
        <v>1.0</v>
      </c>
      <c r="O110" s="65">
        <v>0.0</v>
      </c>
      <c r="P110" s="65">
        <v>2.0</v>
      </c>
      <c r="Q110" s="65">
        <v>1.0</v>
      </c>
      <c r="R110" s="65">
        <v>2.0</v>
      </c>
      <c r="S110" s="65">
        <v>0.0</v>
      </c>
      <c r="T110" s="65">
        <v>8.0</v>
      </c>
      <c r="U110" s="65">
        <v>0.0</v>
      </c>
      <c r="V110" s="65">
        <v>0.0</v>
      </c>
      <c r="W110" s="65">
        <v>4.0</v>
      </c>
      <c r="X110" s="65">
        <v>3.0</v>
      </c>
      <c r="Y110" s="65">
        <v>3.0</v>
      </c>
      <c r="Z110" s="65">
        <v>6.0</v>
      </c>
      <c r="AA110" s="65">
        <v>12.0</v>
      </c>
      <c r="AB110" s="65">
        <v>8.0</v>
      </c>
      <c r="AC110" s="65">
        <v>21.0</v>
      </c>
      <c r="AD110" s="65">
        <v>13.0</v>
      </c>
      <c r="AE110" s="65">
        <v>18.0</v>
      </c>
      <c r="AF110" s="65">
        <v>34.0</v>
      </c>
      <c r="AG110" s="65">
        <v>9.0</v>
      </c>
      <c r="AH110" s="65">
        <v>20.0</v>
      </c>
      <c r="AI110" s="65">
        <v>23.0</v>
      </c>
      <c r="AJ110" s="65">
        <v>40.0</v>
      </c>
      <c r="AK110" s="65">
        <v>14.0</v>
      </c>
      <c r="AL110" s="65">
        <v>32.0</v>
      </c>
      <c r="AM110" s="65">
        <v>78.0</v>
      </c>
      <c r="AN110" s="65">
        <v>152.0</v>
      </c>
      <c r="AO110" s="65">
        <v>148.0</v>
      </c>
      <c r="AP110" s="65">
        <v>194.0</v>
      </c>
      <c r="AQ110" s="65">
        <v>247.0</v>
      </c>
      <c r="AR110" s="65">
        <v>235.0</v>
      </c>
      <c r="AS110" s="65">
        <v>297.0</v>
      </c>
      <c r="AT110" s="65">
        <v>488.0</v>
      </c>
      <c r="AU110" s="65">
        <v>623.0</v>
      </c>
      <c r="AV110" s="65">
        <v>1034.0</v>
      </c>
      <c r="AW110" s="65">
        <v>297.0</v>
      </c>
      <c r="AX110" s="65">
        <v>782.0</v>
      </c>
      <c r="AY110" s="65">
        <v>1015.0</v>
      </c>
      <c r="AZ110" s="65">
        <v>2141.0</v>
      </c>
      <c r="BA110" s="65">
        <v>1512.0</v>
      </c>
      <c r="BB110" s="65">
        <v>1253.0</v>
      </c>
      <c r="BC110" s="65">
        <v>2857.0</v>
      </c>
      <c r="BD110" s="65">
        <v>2965.0</v>
      </c>
      <c r="BE110" s="65">
        <v>8430.0</v>
      </c>
      <c r="BF110" s="65">
        <v>4604.0</v>
      </c>
      <c r="BG110" s="65">
        <v>7247.0</v>
      </c>
      <c r="BH110" s="65">
        <v>14103.0</v>
      </c>
      <c r="BI110" s="65">
        <v>51186.0</v>
      </c>
      <c r="BJ110" s="65">
        <v>74430.0</v>
      </c>
      <c r="BK110" s="65">
        <v>140035.0</v>
      </c>
    </row>
    <row r="111">
      <c r="A111" s="65">
        <v>103.0</v>
      </c>
      <c r="B111" s="65">
        <v>1000000.0</v>
      </c>
      <c r="C111" s="65">
        <v>1010344.0</v>
      </c>
      <c r="D111" s="65">
        <v>1.010344</v>
      </c>
      <c r="E111" s="68">
        <v>0.294920173181651</v>
      </c>
      <c r="F111" s="68">
        <v>0.0275827127362544</v>
      </c>
      <c r="G111" s="65">
        <v>315981.0</v>
      </c>
      <c r="H111" s="65">
        <v>0.315981</v>
      </c>
      <c r="I111" s="65">
        <v>462773.0</v>
      </c>
      <c r="J111" s="65">
        <v>136852.0</v>
      </c>
      <c r="K111" s="65">
        <v>56862.0</v>
      </c>
      <c r="L111" s="65">
        <v>27532.0</v>
      </c>
      <c r="M111" s="65">
        <v>1.0</v>
      </c>
      <c r="N111" s="65">
        <v>2.0</v>
      </c>
      <c r="O111" s="65">
        <v>3.0</v>
      </c>
      <c r="P111" s="65">
        <v>2.0</v>
      </c>
      <c r="Q111" s="65">
        <v>3.0</v>
      </c>
      <c r="R111" s="65">
        <v>1.0</v>
      </c>
      <c r="S111" s="65">
        <v>3.0</v>
      </c>
      <c r="T111" s="65">
        <v>3.0</v>
      </c>
      <c r="U111" s="65">
        <v>2.0</v>
      </c>
      <c r="V111" s="65">
        <v>1.0</v>
      </c>
      <c r="W111" s="65">
        <v>1.0</v>
      </c>
      <c r="X111" s="65">
        <v>5.0</v>
      </c>
      <c r="Y111" s="65">
        <v>8.0</v>
      </c>
      <c r="Z111" s="65">
        <v>3.0</v>
      </c>
      <c r="AA111" s="65">
        <v>9.0</v>
      </c>
      <c r="AB111" s="65">
        <v>11.0</v>
      </c>
      <c r="AC111" s="65">
        <v>18.0</v>
      </c>
      <c r="AD111" s="65">
        <v>17.0</v>
      </c>
      <c r="AE111" s="65">
        <v>14.0</v>
      </c>
      <c r="AF111" s="65">
        <v>42.0</v>
      </c>
      <c r="AG111" s="65">
        <v>12.0</v>
      </c>
      <c r="AH111" s="65">
        <v>16.0</v>
      </c>
      <c r="AI111" s="65">
        <v>16.0</v>
      </c>
      <c r="AJ111" s="65">
        <v>56.0</v>
      </c>
      <c r="AK111" s="65">
        <v>16.0</v>
      </c>
      <c r="AL111" s="65">
        <v>22.0</v>
      </c>
      <c r="AM111" s="65">
        <v>76.0</v>
      </c>
      <c r="AN111" s="65">
        <v>147.0</v>
      </c>
      <c r="AO111" s="65">
        <v>162.0</v>
      </c>
      <c r="AP111" s="65">
        <v>199.0</v>
      </c>
      <c r="AQ111" s="65">
        <v>222.0</v>
      </c>
      <c r="AR111" s="65">
        <v>241.0</v>
      </c>
      <c r="AS111" s="65">
        <v>304.0</v>
      </c>
      <c r="AT111" s="65">
        <v>516.0</v>
      </c>
      <c r="AU111" s="65">
        <v>670.0</v>
      </c>
      <c r="AV111" s="65">
        <v>977.0</v>
      </c>
      <c r="AW111" s="65">
        <v>313.0</v>
      </c>
      <c r="AX111" s="65">
        <v>780.0</v>
      </c>
      <c r="AY111" s="65">
        <v>997.0</v>
      </c>
      <c r="AZ111" s="65">
        <v>2274.0</v>
      </c>
      <c r="BA111" s="65">
        <v>1435.0</v>
      </c>
      <c r="BB111" s="65">
        <v>1291.0</v>
      </c>
      <c r="BC111" s="65">
        <v>2914.0</v>
      </c>
      <c r="BD111" s="65">
        <v>2993.0</v>
      </c>
      <c r="BE111" s="65">
        <v>8455.0</v>
      </c>
      <c r="BF111" s="65">
        <v>4396.0</v>
      </c>
      <c r="BG111" s="65">
        <v>7256.0</v>
      </c>
      <c r="BH111" s="65">
        <v>14073.0</v>
      </c>
      <c r="BI111" s="65">
        <v>50858.0</v>
      </c>
      <c r="BJ111" s="65">
        <v>73716.0</v>
      </c>
      <c r="BK111" s="65">
        <v>140429.0</v>
      </c>
    </row>
    <row r="112">
      <c r="A112" s="65">
        <v>104.0</v>
      </c>
      <c r="B112" s="65">
        <v>1000000.0</v>
      </c>
      <c r="C112" s="65">
        <v>978738.0</v>
      </c>
      <c r="D112" s="65">
        <v>0.978738</v>
      </c>
      <c r="E112" s="68">
        <v>0.29211191807735</v>
      </c>
      <c r="F112" s="68">
        <v>0.0275395405654405</v>
      </c>
      <c r="G112" s="65">
        <v>317610.0</v>
      </c>
      <c r="H112" s="65">
        <v>0.31761</v>
      </c>
      <c r="I112" s="65">
        <v>461573.0</v>
      </c>
      <c r="J112" s="65">
        <v>136105.0</v>
      </c>
      <c r="K112" s="65">
        <v>57357.0</v>
      </c>
      <c r="L112" s="65">
        <v>27355.0</v>
      </c>
      <c r="M112" s="65">
        <v>2.0</v>
      </c>
      <c r="N112" s="65">
        <v>2.0</v>
      </c>
      <c r="O112" s="65">
        <v>0.0</v>
      </c>
      <c r="P112" s="65">
        <v>2.0</v>
      </c>
      <c r="Q112" s="65">
        <v>2.0</v>
      </c>
      <c r="R112" s="65">
        <v>1.0</v>
      </c>
      <c r="S112" s="65">
        <v>1.0</v>
      </c>
      <c r="T112" s="65">
        <v>3.0</v>
      </c>
      <c r="U112" s="65">
        <v>1.0</v>
      </c>
      <c r="V112" s="65">
        <v>1.0</v>
      </c>
      <c r="W112" s="65">
        <v>4.0</v>
      </c>
      <c r="X112" s="65">
        <v>4.0</v>
      </c>
      <c r="Y112" s="65">
        <v>4.0</v>
      </c>
      <c r="Z112" s="65">
        <v>4.0</v>
      </c>
      <c r="AA112" s="65">
        <v>12.0</v>
      </c>
      <c r="AB112" s="65">
        <v>10.0</v>
      </c>
      <c r="AC112" s="65">
        <v>19.0</v>
      </c>
      <c r="AD112" s="65">
        <v>9.0</v>
      </c>
      <c r="AE112" s="65">
        <v>5.0</v>
      </c>
      <c r="AF112" s="65">
        <v>38.0</v>
      </c>
      <c r="AG112" s="65">
        <v>6.0</v>
      </c>
      <c r="AH112" s="65">
        <v>13.0</v>
      </c>
      <c r="AI112" s="65">
        <v>18.0</v>
      </c>
      <c r="AJ112" s="65">
        <v>46.0</v>
      </c>
      <c r="AK112" s="65">
        <v>15.0</v>
      </c>
      <c r="AL112" s="65">
        <v>38.0</v>
      </c>
      <c r="AM112" s="65">
        <v>76.0</v>
      </c>
      <c r="AN112" s="65">
        <v>152.0</v>
      </c>
      <c r="AO112" s="65">
        <v>157.0</v>
      </c>
      <c r="AP112" s="65">
        <v>212.0</v>
      </c>
      <c r="AQ112" s="65">
        <v>243.0</v>
      </c>
      <c r="AR112" s="65">
        <v>255.0</v>
      </c>
      <c r="AS112" s="65">
        <v>323.0</v>
      </c>
      <c r="AT112" s="65">
        <v>490.0</v>
      </c>
      <c r="AU112" s="65">
        <v>634.0</v>
      </c>
      <c r="AV112" s="65">
        <v>950.0</v>
      </c>
      <c r="AW112" s="65">
        <v>312.0</v>
      </c>
      <c r="AX112" s="65">
        <v>812.0</v>
      </c>
      <c r="AY112" s="65">
        <v>1013.0</v>
      </c>
      <c r="AZ112" s="65">
        <v>2205.0</v>
      </c>
      <c r="BA112" s="65">
        <v>1420.0</v>
      </c>
      <c r="BB112" s="65">
        <v>1274.0</v>
      </c>
      <c r="BC112" s="65">
        <v>2876.0</v>
      </c>
      <c r="BD112" s="65">
        <v>2945.0</v>
      </c>
      <c r="BE112" s="65">
        <v>8545.0</v>
      </c>
      <c r="BF112" s="65">
        <v>4492.0</v>
      </c>
      <c r="BG112" s="65">
        <v>7093.0</v>
      </c>
      <c r="BH112" s="65">
        <v>14121.0</v>
      </c>
      <c r="BI112" s="65">
        <v>51072.0</v>
      </c>
      <c r="BJ112" s="65">
        <v>74910.0</v>
      </c>
      <c r="BK112" s="65">
        <v>140768.0</v>
      </c>
    </row>
    <row r="113">
      <c r="A113" s="65">
        <v>105.0</v>
      </c>
      <c r="B113" s="65">
        <v>1000000.0</v>
      </c>
      <c r="C113" s="65">
        <v>998760.0</v>
      </c>
      <c r="D113" s="65">
        <v>0.99876</v>
      </c>
      <c r="E113" s="68">
        <v>0.225354339167938</v>
      </c>
      <c r="F113" s="68">
        <v>0.0274079733156341</v>
      </c>
      <c r="G113" s="65">
        <v>316635.0</v>
      </c>
      <c r="H113" s="65">
        <v>0.316635</v>
      </c>
      <c r="I113" s="65">
        <v>462147.0</v>
      </c>
      <c r="J113" s="65">
        <v>137027.0</v>
      </c>
      <c r="K113" s="65">
        <v>56738.0</v>
      </c>
      <c r="L113" s="65">
        <v>27453.0</v>
      </c>
      <c r="M113" s="65">
        <v>0.0</v>
      </c>
      <c r="N113" s="65">
        <v>2.0</v>
      </c>
      <c r="O113" s="65">
        <v>0.0</v>
      </c>
      <c r="P113" s="65">
        <v>2.0</v>
      </c>
      <c r="Q113" s="65">
        <v>2.0</v>
      </c>
      <c r="R113" s="65">
        <v>2.0</v>
      </c>
      <c r="S113" s="65">
        <v>3.0</v>
      </c>
      <c r="T113" s="65">
        <v>4.0</v>
      </c>
      <c r="U113" s="65">
        <v>1.0</v>
      </c>
      <c r="V113" s="65">
        <v>3.0</v>
      </c>
      <c r="W113" s="65">
        <v>2.0</v>
      </c>
      <c r="X113" s="65">
        <v>7.0</v>
      </c>
      <c r="Y113" s="65">
        <v>1.0</v>
      </c>
      <c r="Z113" s="65">
        <v>10.0</v>
      </c>
      <c r="AA113" s="65">
        <v>11.0</v>
      </c>
      <c r="AB113" s="65">
        <v>10.0</v>
      </c>
      <c r="AC113" s="65">
        <v>29.0</v>
      </c>
      <c r="AD113" s="65">
        <v>21.0</v>
      </c>
      <c r="AE113" s="65">
        <v>16.0</v>
      </c>
      <c r="AF113" s="65">
        <v>39.0</v>
      </c>
      <c r="AG113" s="65">
        <v>19.0</v>
      </c>
      <c r="AH113" s="65">
        <v>17.0</v>
      </c>
      <c r="AI113" s="65">
        <v>25.0</v>
      </c>
      <c r="AJ113" s="65">
        <v>56.0</v>
      </c>
      <c r="AK113" s="65">
        <v>10.0</v>
      </c>
      <c r="AL113" s="65">
        <v>25.0</v>
      </c>
      <c r="AM113" s="65">
        <v>86.0</v>
      </c>
      <c r="AN113" s="65">
        <v>152.0</v>
      </c>
      <c r="AO113" s="65">
        <v>145.0</v>
      </c>
      <c r="AP113" s="65">
        <v>182.0</v>
      </c>
      <c r="AQ113" s="65">
        <v>257.0</v>
      </c>
      <c r="AR113" s="65">
        <v>266.0</v>
      </c>
      <c r="AS113" s="65">
        <v>301.0</v>
      </c>
      <c r="AT113" s="65">
        <v>505.0</v>
      </c>
      <c r="AU113" s="65">
        <v>643.0</v>
      </c>
      <c r="AV113" s="65">
        <v>970.0</v>
      </c>
      <c r="AW113" s="65">
        <v>308.0</v>
      </c>
      <c r="AX113" s="65">
        <v>851.0</v>
      </c>
      <c r="AY113" s="65">
        <v>981.0</v>
      </c>
      <c r="AZ113" s="65">
        <v>2192.0</v>
      </c>
      <c r="BA113" s="65">
        <v>1472.0</v>
      </c>
      <c r="BB113" s="65">
        <v>1355.0</v>
      </c>
      <c r="BC113" s="65">
        <v>2909.0</v>
      </c>
      <c r="BD113" s="65">
        <v>3042.0</v>
      </c>
      <c r="BE113" s="65">
        <v>8412.0</v>
      </c>
      <c r="BF113" s="65">
        <v>4555.0</v>
      </c>
      <c r="BG113" s="65">
        <v>7249.0</v>
      </c>
      <c r="BH113" s="65">
        <v>13749.0</v>
      </c>
      <c r="BI113" s="65">
        <v>51166.0</v>
      </c>
      <c r="BJ113" s="65">
        <v>73976.0</v>
      </c>
      <c r="BK113" s="65">
        <v>140594.0</v>
      </c>
    </row>
    <row r="114">
      <c r="A114" s="65">
        <v>106.0</v>
      </c>
      <c r="B114" s="65">
        <v>1000000.0</v>
      </c>
      <c r="C114" s="65">
        <v>1030634.0</v>
      </c>
      <c r="D114" s="65">
        <v>1.030634</v>
      </c>
      <c r="E114" s="68">
        <v>0.269346100514981</v>
      </c>
      <c r="F114" s="68">
        <v>0.0274254151060241</v>
      </c>
      <c r="G114" s="65">
        <v>317960.0</v>
      </c>
      <c r="H114" s="65">
        <v>0.31796</v>
      </c>
      <c r="I114" s="65">
        <v>461010.0</v>
      </c>
      <c r="J114" s="65">
        <v>136913.0</v>
      </c>
      <c r="K114" s="65">
        <v>56559.0</v>
      </c>
      <c r="L114" s="65">
        <v>27558.0</v>
      </c>
      <c r="M114" s="65">
        <v>2.0</v>
      </c>
      <c r="N114" s="65">
        <v>2.0</v>
      </c>
      <c r="O114" s="65">
        <v>0.0</v>
      </c>
      <c r="P114" s="65">
        <v>3.0</v>
      </c>
      <c r="Q114" s="65">
        <v>3.0</v>
      </c>
      <c r="R114" s="65">
        <v>1.0</v>
      </c>
      <c r="S114" s="65">
        <v>4.0</v>
      </c>
      <c r="T114" s="65">
        <v>7.0</v>
      </c>
      <c r="U114" s="65">
        <v>0.0</v>
      </c>
      <c r="V114" s="65">
        <v>0.0</v>
      </c>
      <c r="W114" s="65">
        <v>5.0</v>
      </c>
      <c r="X114" s="65">
        <v>5.0</v>
      </c>
      <c r="Y114" s="65">
        <v>3.0</v>
      </c>
      <c r="Z114" s="65">
        <v>2.0</v>
      </c>
      <c r="AA114" s="65">
        <v>14.0</v>
      </c>
      <c r="AB114" s="65">
        <v>17.0</v>
      </c>
      <c r="AC114" s="65">
        <v>20.0</v>
      </c>
      <c r="AD114" s="65">
        <v>14.0</v>
      </c>
      <c r="AE114" s="65">
        <v>16.0</v>
      </c>
      <c r="AF114" s="65">
        <v>32.0</v>
      </c>
      <c r="AG114" s="65">
        <v>8.0</v>
      </c>
      <c r="AH114" s="65">
        <v>14.0</v>
      </c>
      <c r="AI114" s="65">
        <v>19.0</v>
      </c>
      <c r="AJ114" s="65">
        <v>49.0</v>
      </c>
      <c r="AK114" s="65">
        <v>18.0</v>
      </c>
      <c r="AL114" s="65">
        <v>33.0</v>
      </c>
      <c r="AM114" s="65">
        <v>83.0</v>
      </c>
      <c r="AN114" s="65">
        <v>147.0</v>
      </c>
      <c r="AO114" s="65">
        <v>165.0</v>
      </c>
      <c r="AP114" s="65">
        <v>205.0</v>
      </c>
      <c r="AQ114" s="65">
        <v>272.0</v>
      </c>
      <c r="AR114" s="65">
        <v>281.0</v>
      </c>
      <c r="AS114" s="65">
        <v>288.0</v>
      </c>
      <c r="AT114" s="65">
        <v>542.0</v>
      </c>
      <c r="AU114" s="65">
        <v>677.0</v>
      </c>
      <c r="AV114" s="65">
        <v>1008.0</v>
      </c>
      <c r="AW114" s="65">
        <v>307.0</v>
      </c>
      <c r="AX114" s="65">
        <v>808.0</v>
      </c>
      <c r="AY114" s="65">
        <v>1008.0</v>
      </c>
      <c r="AZ114" s="65">
        <v>2237.0</v>
      </c>
      <c r="BA114" s="65">
        <v>1509.0</v>
      </c>
      <c r="BB114" s="65">
        <v>1282.0</v>
      </c>
      <c r="BC114" s="65">
        <v>2922.0</v>
      </c>
      <c r="BD114" s="65">
        <v>3052.0</v>
      </c>
      <c r="BE114" s="65">
        <v>8558.0</v>
      </c>
      <c r="BF114" s="65">
        <v>4491.0</v>
      </c>
      <c r="BG114" s="65">
        <v>7102.0</v>
      </c>
      <c r="BH114" s="65">
        <v>14102.0</v>
      </c>
      <c r="BI114" s="65">
        <v>51167.0</v>
      </c>
      <c r="BJ114" s="65">
        <v>74518.0</v>
      </c>
      <c r="BK114" s="65">
        <v>140938.0</v>
      </c>
    </row>
    <row r="115">
      <c r="A115" s="65">
        <v>107.0</v>
      </c>
      <c r="B115" s="65">
        <v>1000000.0</v>
      </c>
      <c r="C115" s="65">
        <v>1012717.0</v>
      </c>
      <c r="D115" s="65">
        <v>1.012717</v>
      </c>
      <c r="E115" s="68">
        <v>0.290190103505835</v>
      </c>
      <c r="F115" s="68">
        <v>0.0273169328243683</v>
      </c>
      <c r="G115" s="65">
        <v>316604.0</v>
      </c>
      <c r="H115" s="65">
        <v>0.316604</v>
      </c>
      <c r="I115" s="65">
        <v>462031.0</v>
      </c>
      <c r="J115" s="65">
        <v>136600.0</v>
      </c>
      <c r="K115" s="65">
        <v>57235.0</v>
      </c>
      <c r="L115" s="65">
        <v>27530.0</v>
      </c>
      <c r="M115" s="65">
        <v>2.0</v>
      </c>
      <c r="N115" s="65">
        <v>2.0</v>
      </c>
      <c r="O115" s="65">
        <v>3.0</v>
      </c>
      <c r="P115" s="65">
        <v>1.0</v>
      </c>
      <c r="Q115" s="65">
        <v>3.0</v>
      </c>
      <c r="R115" s="65">
        <v>2.0</v>
      </c>
      <c r="S115" s="65">
        <v>1.0</v>
      </c>
      <c r="T115" s="65">
        <v>2.0</v>
      </c>
      <c r="U115" s="65">
        <v>2.0</v>
      </c>
      <c r="V115" s="65">
        <v>1.0</v>
      </c>
      <c r="W115" s="65">
        <v>5.0</v>
      </c>
      <c r="X115" s="65">
        <v>7.0</v>
      </c>
      <c r="Y115" s="65">
        <v>3.0</v>
      </c>
      <c r="Z115" s="65">
        <v>1.0</v>
      </c>
      <c r="AA115" s="65">
        <v>8.0</v>
      </c>
      <c r="AB115" s="65">
        <v>10.0</v>
      </c>
      <c r="AC115" s="65">
        <v>22.0</v>
      </c>
      <c r="AD115" s="65">
        <v>10.0</v>
      </c>
      <c r="AE115" s="65">
        <v>19.0</v>
      </c>
      <c r="AF115" s="65">
        <v>43.0</v>
      </c>
      <c r="AG115" s="65">
        <v>11.0</v>
      </c>
      <c r="AH115" s="65">
        <v>13.0</v>
      </c>
      <c r="AI115" s="65">
        <v>13.0</v>
      </c>
      <c r="AJ115" s="65">
        <v>52.0</v>
      </c>
      <c r="AK115" s="65">
        <v>15.0</v>
      </c>
      <c r="AL115" s="65">
        <v>37.0</v>
      </c>
      <c r="AM115" s="65">
        <v>93.0</v>
      </c>
      <c r="AN115" s="65">
        <v>135.0</v>
      </c>
      <c r="AO115" s="65">
        <v>155.0</v>
      </c>
      <c r="AP115" s="65">
        <v>176.0</v>
      </c>
      <c r="AQ115" s="65">
        <v>240.0</v>
      </c>
      <c r="AR115" s="65">
        <v>263.0</v>
      </c>
      <c r="AS115" s="65">
        <v>290.0</v>
      </c>
      <c r="AT115" s="65">
        <v>516.0</v>
      </c>
      <c r="AU115" s="65">
        <v>661.0</v>
      </c>
      <c r="AV115" s="65">
        <v>986.0</v>
      </c>
      <c r="AW115" s="65">
        <v>310.0</v>
      </c>
      <c r="AX115" s="65">
        <v>776.0</v>
      </c>
      <c r="AY115" s="65">
        <v>999.0</v>
      </c>
      <c r="AZ115" s="65">
        <v>2256.0</v>
      </c>
      <c r="BA115" s="65">
        <v>1535.0</v>
      </c>
      <c r="BB115" s="65">
        <v>1281.0</v>
      </c>
      <c r="BC115" s="65">
        <v>2885.0</v>
      </c>
      <c r="BD115" s="65">
        <v>2930.0</v>
      </c>
      <c r="BE115" s="65">
        <v>8413.0</v>
      </c>
      <c r="BF115" s="65">
        <v>4465.0</v>
      </c>
      <c r="BG115" s="65">
        <v>7146.0</v>
      </c>
      <c r="BH115" s="65">
        <v>14118.0</v>
      </c>
      <c r="BI115" s="65">
        <v>51443.0</v>
      </c>
      <c r="BJ115" s="65">
        <v>74409.0</v>
      </c>
      <c r="BK115" s="65">
        <v>139835.0</v>
      </c>
    </row>
    <row r="116">
      <c r="A116" s="65">
        <v>108.0</v>
      </c>
      <c r="B116" s="65">
        <v>1000000.0</v>
      </c>
      <c r="C116" s="65">
        <v>986642.0</v>
      </c>
      <c r="D116" s="65">
        <v>0.986642</v>
      </c>
      <c r="E116" s="68">
        <v>0.225017186405345</v>
      </c>
      <c r="F116" s="68">
        <v>0.0272275321245796</v>
      </c>
      <c r="G116" s="65">
        <v>317044.0</v>
      </c>
      <c r="H116" s="65">
        <v>0.317044</v>
      </c>
      <c r="I116" s="65">
        <v>462307.0</v>
      </c>
      <c r="J116" s="65">
        <v>136614.0</v>
      </c>
      <c r="K116" s="65">
        <v>57026.0</v>
      </c>
      <c r="L116" s="65">
        <v>27009.0</v>
      </c>
      <c r="M116" s="65">
        <v>0.0</v>
      </c>
      <c r="N116" s="65">
        <v>2.0</v>
      </c>
      <c r="O116" s="65">
        <v>2.0</v>
      </c>
      <c r="P116" s="65">
        <v>1.0</v>
      </c>
      <c r="Q116" s="65">
        <v>3.0</v>
      </c>
      <c r="R116" s="65">
        <v>2.0</v>
      </c>
      <c r="S116" s="65">
        <v>2.0</v>
      </c>
      <c r="T116" s="65">
        <v>4.0</v>
      </c>
      <c r="U116" s="65">
        <v>1.0</v>
      </c>
      <c r="V116" s="65">
        <v>1.0</v>
      </c>
      <c r="W116" s="65">
        <v>2.0</v>
      </c>
      <c r="X116" s="65">
        <v>5.0</v>
      </c>
      <c r="Y116" s="65">
        <v>2.0</v>
      </c>
      <c r="Z116" s="65">
        <v>3.0</v>
      </c>
      <c r="AA116" s="65">
        <v>8.0</v>
      </c>
      <c r="AB116" s="65">
        <v>10.0</v>
      </c>
      <c r="AC116" s="65">
        <v>17.0</v>
      </c>
      <c r="AD116" s="65">
        <v>16.0</v>
      </c>
      <c r="AE116" s="65">
        <v>19.0</v>
      </c>
      <c r="AF116" s="65">
        <v>44.0</v>
      </c>
      <c r="AG116" s="65">
        <v>7.0</v>
      </c>
      <c r="AH116" s="65">
        <v>13.0</v>
      </c>
      <c r="AI116" s="65">
        <v>27.0</v>
      </c>
      <c r="AJ116" s="65">
        <v>43.0</v>
      </c>
      <c r="AK116" s="65">
        <v>15.0</v>
      </c>
      <c r="AL116" s="65">
        <v>31.0</v>
      </c>
      <c r="AM116" s="65">
        <v>77.0</v>
      </c>
      <c r="AN116" s="65">
        <v>157.0</v>
      </c>
      <c r="AO116" s="65">
        <v>157.0</v>
      </c>
      <c r="AP116" s="65">
        <v>222.0</v>
      </c>
      <c r="AQ116" s="65">
        <v>235.0</v>
      </c>
      <c r="AR116" s="65">
        <v>248.0</v>
      </c>
      <c r="AS116" s="65">
        <v>281.0</v>
      </c>
      <c r="AT116" s="65">
        <v>501.0</v>
      </c>
      <c r="AU116" s="65">
        <v>659.0</v>
      </c>
      <c r="AV116" s="65">
        <v>961.0</v>
      </c>
      <c r="AW116" s="65">
        <v>299.0</v>
      </c>
      <c r="AX116" s="65">
        <v>806.0</v>
      </c>
      <c r="AY116" s="65">
        <v>1035.0</v>
      </c>
      <c r="AZ116" s="65">
        <v>2272.0</v>
      </c>
      <c r="BA116" s="65">
        <v>1498.0</v>
      </c>
      <c r="BB116" s="65">
        <v>1290.0</v>
      </c>
      <c r="BC116" s="65">
        <v>2835.0</v>
      </c>
      <c r="BD116" s="65">
        <v>2987.0</v>
      </c>
      <c r="BE116" s="65">
        <v>8481.0</v>
      </c>
      <c r="BF116" s="65">
        <v>4387.0</v>
      </c>
      <c r="BG116" s="65">
        <v>7174.0</v>
      </c>
      <c r="BH116" s="65">
        <v>14143.0</v>
      </c>
      <c r="BI116" s="65">
        <v>51228.0</v>
      </c>
      <c r="BJ116" s="65">
        <v>74285.0</v>
      </c>
      <c r="BK116" s="65">
        <v>140546.0</v>
      </c>
    </row>
    <row r="117">
      <c r="A117" s="65">
        <v>109.0</v>
      </c>
      <c r="B117" s="65">
        <v>1000000.0</v>
      </c>
      <c r="C117" s="65">
        <v>1043954.0</v>
      </c>
      <c r="D117" s="65">
        <v>1.043954</v>
      </c>
      <c r="E117" s="68">
        <v>0.32262097110067</v>
      </c>
      <c r="F117" s="68">
        <v>0.0274037841317531</v>
      </c>
      <c r="G117" s="65">
        <v>316894.0</v>
      </c>
      <c r="H117" s="65">
        <v>0.316894</v>
      </c>
      <c r="I117" s="65">
        <v>461930.0</v>
      </c>
      <c r="J117" s="65">
        <v>136659.0</v>
      </c>
      <c r="K117" s="65">
        <v>57115.0</v>
      </c>
      <c r="L117" s="65">
        <v>27402.0</v>
      </c>
      <c r="M117" s="65">
        <v>2.0</v>
      </c>
      <c r="N117" s="65">
        <v>2.0</v>
      </c>
      <c r="O117" s="65">
        <v>5.0</v>
      </c>
      <c r="P117" s="65">
        <v>0.0</v>
      </c>
      <c r="Q117" s="65">
        <v>6.0</v>
      </c>
      <c r="R117" s="65">
        <v>1.0</v>
      </c>
      <c r="S117" s="65">
        <v>2.0</v>
      </c>
      <c r="T117" s="65">
        <v>4.0</v>
      </c>
      <c r="U117" s="65">
        <v>0.0</v>
      </c>
      <c r="V117" s="65">
        <v>0.0</v>
      </c>
      <c r="W117" s="65">
        <v>2.0</v>
      </c>
      <c r="X117" s="65">
        <v>6.0</v>
      </c>
      <c r="Y117" s="65">
        <v>1.0</v>
      </c>
      <c r="Z117" s="65">
        <v>6.0</v>
      </c>
      <c r="AA117" s="65">
        <v>6.0</v>
      </c>
      <c r="AB117" s="65">
        <v>16.0</v>
      </c>
      <c r="AC117" s="65">
        <v>22.0</v>
      </c>
      <c r="AD117" s="65">
        <v>17.0</v>
      </c>
      <c r="AE117" s="65">
        <v>14.0</v>
      </c>
      <c r="AF117" s="65">
        <v>58.0</v>
      </c>
      <c r="AG117" s="65">
        <v>8.0</v>
      </c>
      <c r="AH117" s="65">
        <v>15.0</v>
      </c>
      <c r="AI117" s="65">
        <v>19.0</v>
      </c>
      <c r="AJ117" s="65">
        <v>58.0</v>
      </c>
      <c r="AK117" s="65">
        <v>15.0</v>
      </c>
      <c r="AL117" s="65">
        <v>22.0</v>
      </c>
      <c r="AM117" s="65">
        <v>58.0</v>
      </c>
      <c r="AN117" s="65">
        <v>173.0</v>
      </c>
      <c r="AO117" s="65">
        <v>146.0</v>
      </c>
      <c r="AP117" s="65">
        <v>223.0</v>
      </c>
      <c r="AQ117" s="65">
        <v>229.0</v>
      </c>
      <c r="AR117" s="65">
        <v>267.0</v>
      </c>
      <c r="AS117" s="65">
        <v>306.0</v>
      </c>
      <c r="AT117" s="65">
        <v>539.0</v>
      </c>
      <c r="AU117" s="65">
        <v>598.0</v>
      </c>
      <c r="AV117" s="65">
        <v>1029.0</v>
      </c>
      <c r="AW117" s="65">
        <v>309.0</v>
      </c>
      <c r="AX117" s="65">
        <v>789.0</v>
      </c>
      <c r="AY117" s="65">
        <v>1035.0</v>
      </c>
      <c r="AZ117" s="65">
        <v>2220.0</v>
      </c>
      <c r="BA117" s="65">
        <v>1534.0</v>
      </c>
      <c r="BB117" s="65">
        <v>1317.0</v>
      </c>
      <c r="BC117" s="65">
        <v>2874.0</v>
      </c>
      <c r="BD117" s="65">
        <v>3071.0</v>
      </c>
      <c r="BE117" s="65">
        <v>8538.0</v>
      </c>
      <c r="BF117" s="65">
        <v>4480.0</v>
      </c>
      <c r="BG117" s="65">
        <v>7134.0</v>
      </c>
      <c r="BH117" s="65">
        <v>13975.0</v>
      </c>
      <c r="BI117" s="65">
        <v>51050.0</v>
      </c>
      <c r="BJ117" s="65">
        <v>73967.0</v>
      </c>
      <c r="BK117" s="65">
        <v>140726.0</v>
      </c>
    </row>
    <row r="118">
      <c r="A118" s="65">
        <v>110.0</v>
      </c>
      <c r="B118" s="65">
        <v>1000000.0</v>
      </c>
      <c r="C118" s="65">
        <v>1001016.0</v>
      </c>
      <c r="D118" s="65">
        <v>1.001016</v>
      </c>
      <c r="E118" s="68">
        <v>0.276692421481056</v>
      </c>
      <c r="F118" s="68">
        <v>0.0272779322802928</v>
      </c>
      <c r="G118" s="65">
        <v>316453.0</v>
      </c>
      <c r="H118" s="65">
        <v>0.316453</v>
      </c>
      <c r="I118" s="65">
        <v>462690.0</v>
      </c>
      <c r="J118" s="65">
        <v>136340.0</v>
      </c>
      <c r="K118" s="65">
        <v>57275.0</v>
      </c>
      <c r="L118" s="65">
        <v>27242.0</v>
      </c>
      <c r="M118" s="65">
        <v>1.0</v>
      </c>
      <c r="N118" s="65">
        <v>2.0</v>
      </c>
      <c r="O118" s="65">
        <v>2.0</v>
      </c>
      <c r="P118" s="65">
        <v>3.0</v>
      </c>
      <c r="Q118" s="65">
        <v>4.0</v>
      </c>
      <c r="R118" s="65">
        <v>0.0</v>
      </c>
      <c r="S118" s="65">
        <v>3.0</v>
      </c>
      <c r="T118" s="65">
        <v>7.0</v>
      </c>
      <c r="U118" s="65">
        <v>0.0</v>
      </c>
      <c r="V118" s="65">
        <v>0.0</v>
      </c>
      <c r="W118" s="65">
        <v>1.0</v>
      </c>
      <c r="X118" s="65">
        <v>2.0</v>
      </c>
      <c r="Y118" s="65">
        <v>1.0</v>
      </c>
      <c r="Z118" s="65">
        <v>5.0</v>
      </c>
      <c r="AA118" s="65">
        <v>8.0</v>
      </c>
      <c r="AB118" s="65">
        <v>7.0</v>
      </c>
      <c r="AC118" s="65">
        <v>22.0</v>
      </c>
      <c r="AD118" s="65">
        <v>9.0</v>
      </c>
      <c r="AE118" s="65">
        <v>12.0</v>
      </c>
      <c r="AF118" s="65">
        <v>36.0</v>
      </c>
      <c r="AG118" s="65">
        <v>8.0</v>
      </c>
      <c r="AH118" s="65">
        <v>15.0</v>
      </c>
      <c r="AI118" s="65">
        <v>25.0</v>
      </c>
      <c r="AJ118" s="65">
        <v>51.0</v>
      </c>
      <c r="AK118" s="65">
        <v>10.0</v>
      </c>
      <c r="AL118" s="65">
        <v>32.0</v>
      </c>
      <c r="AM118" s="65">
        <v>92.0</v>
      </c>
      <c r="AN118" s="65">
        <v>167.0</v>
      </c>
      <c r="AO118" s="65">
        <v>127.0</v>
      </c>
      <c r="AP118" s="65">
        <v>199.0</v>
      </c>
      <c r="AQ118" s="65">
        <v>235.0</v>
      </c>
      <c r="AR118" s="65">
        <v>250.0</v>
      </c>
      <c r="AS118" s="65">
        <v>271.0</v>
      </c>
      <c r="AT118" s="65">
        <v>477.0</v>
      </c>
      <c r="AU118" s="65">
        <v>638.0</v>
      </c>
      <c r="AV118" s="65">
        <v>1015.0</v>
      </c>
      <c r="AW118" s="65">
        <v>321.0</v>
      </c>
      <c r="AX118" s="65">
        <v>806.0</v>
      </c>
      <c r="AY118" s="65">
        <v>1045.0</v>
      </c>
      <c r="AZ118" s="65">
        <v>2216.0</v>
      </c>
      <c r="BA118" s="65">
        <v>1489.0</v>
      </c>
      <c r="BB118" s="65">
        <v>1291.0</v>
      </c>
      <c r="BC118" s="65">
        <v>2921.0</v>
      </c>
      <c r="BD118" s="65">
        <v>3043.0</v>
      </c>
      <c r="BE118" s="65">
        <v>8476.0</v>
      </c>
      <c r="BF118" s="65">
        <v>4471.0</v>
      </c>
      <c r="BG118" s="65">
        <v>7289.0</v>
      </c>
      <c r="BH118" s="65">
        <v>13880.0</v>
      </c>
      <c r="BI118" s="65">
        <v>50956.0</v>
      </c>
      <c r="BJ118" s="65">
        <v>74466.0</v>
      </c>
      <c r="BK118" s="65">
        <v>140046.0</v>
      </c>
    </row>
    <row r="119">
      <c r="A119" s="65">
        <v>111.0</v>
      </c>
      <c r="B119" s="65">
        <v>1000000.0</v>
      </c>
      <c r="C119" s="65">
        <v>969854.0</v>
      </c>
      <c r="D119" s="65">
        <v>0.969854</v>
      </c>
      <c r="E119" s="68">
        <v>0.229912861147897</v>
      </c>
      <c r="F119" s="68">
        <v>0.0273238535514286</v>
      </c>
      <c r="G119" s="65">
        <v>316798.0</v>
      </c>
      <c r="H119" s="65">
        <v>0.316798</v>
      </c>
      <c r="I119" s="65">
        <v>462878.0</v>
      </c>
      <c r="J119" s="65">
        <v>136235.0</v>
      </c>
      <c r="K119" s="65">
        <v>57074.0</v>
      </c>
      <c r="L119" s="65">
        <v>27015.0</v>
      </c>
      <c r="M119" s="65">
        <v>1.0</v>
      </c>
      <c r="N119" s="65">
        <v>3.0</v>
      </c>
      <c r="O119" s="65">
        <v>0.0</v>
      </c>
      <c r="P119" s="65">
        <v>1.0</v>
      </c>
      <c r="Q119" s="65">
        <v>1.0</v>
      </c>
      <c r="R119" s="65">
        <v>0.0</v>
      </c>
      <c r="S119" s="65">
        <v>0.0</v>
      </c>
      <c r="T119" s="65">
        <v>1.0</v>
      </c>
      <c r="U119" s="65">
        <v>2.0</v>
      </c>
      <c r="V119" s="65">
        <v>3.0</v>
      </c>
      <c r="W119" s="65">
        <v>5.0</v>
      </c>
      <c r="X119" s="65">
        <v>4.0</v>
      </c>
      <c r="Y119" s="65">
        <v>4.0</v>
      </c>
      <c r="Z119" s="65">
        <v>3.0</v>
      </c>
      <c r="AA119" s="65">
        <v>8.0</v>
      </c>
      <c r="AB119" s="65">
        <v>9.0</v>
      </c>
      <c r="AC119" s="65">
        <v>21.0</v>
      </c>
      <c r="AD119" s="65">
        <v>19.0</v>
      </c>
      <c r="AE119" s="65">
        <v>20.0</v>
      </c>
      <c r="AF119" s="65">
        <v>35.0</v>
      </c>
      <c r="AG119" s="65">
        <v>17.0</v>
      </c>
      <c r="AH119" s="65">
        <v>22.0</v>
      </c>
      <c r="AI119" s="65">
        <v>28.0</v>
      </c>
      <c r="AJ119" s="65">
        <v>34.0</v>
      </c>
      <c r="AK119" s="65">
        <v>10.0</v>
      </c>
      <c r="AL119" s="65">
        <v>24.0</v>
      </c>
      <c r="AM119" s="65">
        <v>77.0</v>
      </c>
      <c r="AN119" s="65">
        <v>149.0</v>
      </c>
      <c r="AO119" s="65">
        <v>159.0</v>
      </c>
      <c r="AP119" s="65">
        <v>219.0</v>
      </c>
      <c r="AQ119" s="65">
        <v>250.0</v>
      </c>
      <c r="AR119" s="65">
        <v>276.0</v>
      </c>
      <c r="AS119" s="65">
        <v>303.0</v>
      </c>
      <c r="AT119" s="65">
        <v>498.0</v>
      </c>
      <c r="AU119" s="65">
        <v>650.0</v>
      </c>
      <c r="AV119" s="65">
        <v>1021.0</v>
      </c>
      <c r="AW119" s="65">
        <v>287.0</v>
      </c>
      <c r="AX119" s="65">
        <v>760.0</v>
      </c>
      <c r="AY119" s="65">
        <v>998.0</v>
      </c>
      <c r="AZ119" s="65">
        <v>2163.0</v>
      </c>
      <c r="BA119" s="65">
        <v>1520.0</v>
      </c>
      <c r="BB119" s="65">
        <v>1277.0</v>
      </c>
      <c r="BC119" s="65">
        <v>2931.0</v>
      </c>
      <c r="BD119" s="65">
        <v>2995.0</v>
      </c>
      <c r="BE119" s="65">
        <v>8341.0</v>
      </c>
      <c r="BF119" s="65">
        <v>4451.0</v>
      </c>
      <c r="BG119" s="65">
        <v>7314.0</v>
      </c>
      <c r="BH119" s="65">
        <v>13872.0</v>
      </c>
      <c r="BI119" s="65">
        <v>50885.0</v>
      </c>
      <c r="BJ119" s="65">
        <v>74493.0</v>
      </c>
      <c r="BK119" s="65">
        <v>140634.0</v>
      </c>
    </row>
    <row r="120">
      <c r="A120" s="65">
        <v>112.0</v>
      </c>
      <c r="B120" s="65">
        <v>1000000.0</v>
      </c>
      <c r="C120" s="65">
        <v>1054834.0</v>
      </c>
      <c r="D120" s="65">
        <v>1.054834</v>
      </c>
      <c r="E120" s="68">
        <v>0.303904206803939</v>
      </c>
      <c r="F120" s="68">
        <v>0.0276609080928235</v>
      </c>
      <c r="G120" s="65">
        <v>317747.0</v>
      </c>
      <c r="H120" s="65">
        <v>0.317747</v>
      </c>
      <c r="I120" s="65">
        <v>461817.0</v>
      </c>
      <c r="J120" s="65">
        <v>136090.0</v>
      </c>
      <c r="K120" s="65">
        <v>56904.0</v>
      </c>
      <c r="L120" s="65">
        <v>27442.0</v>
      </c>
      <c r="M120" s="65">
        <v>2.0</v>
      </c>
      <c r="N120" s="65">
        <v>2.0</v>
      </c>
      <c r="O120" s="65">
        <v>5.0</v>
      </c>
      <c r="P120" s="65">
        <v>1.0</v>
      </c>
      <c r="Q120" s="65">
        <v>3.0</v>
      </c>
      <c r="R120" s="65">
        <v>2.0</v>
      </c>
      <c r="S120" s="65">
        <v>1.0</v>
      </c>
      <c r="T120" s="65">
        <v>10.0</v>
      </c>
      <c r="U120" s="65">
        <v>1.0</v>
      </c>
      <c r="V120" s="65">
        <v>0.0</v>
      </c>
      <c r="W120" s="65">
        <v>3.0</v>
      </c>
      <c r="X120" s="65">
        <v>5.0</v>
      </c>
      <c r="Y120" s="65">
        <v>9.0</v>
      </c>
      <c r="Z120" s="65">
        <v>1.0</v>
      </c>
      <c r="AA120" s="65">
        <v>13.0</v>
      </c>
      <c r="AB120" s="65">
        <v>14.0</v>
      </c>
      <c r="AC120" s="65">
        <v>17.0</v>
      </c>
      <c r="AD120" s="65">
        <v>14.0</v>
      </c>
      <c r="AE120" s="65">
        <v>19.0</v>
      </c>
      <c r="AF120" s="65">
        <v>37.0</v>
      </c>
      <c r="AG120" s="65">
        <v>12.0</v>
      </c>
      <c r="AH120" s="65">
        <v>12.0</v>
      </c>
      <c r="AI120" s="65">
        <v>14.0</v>
      </c>
      <c r="AJ120" s="65">
        <v>53.0</v>
      </c>
      <c r="AK120" s="65">
        <v>11.0</v>
      </c>
      <c r="AL120" s="65">
        <v>25.0</v>
      </c>
      <c r="AM120" s="65">
        <v>81.0</v>
      </c>
      <c r="AN120" s="65">
        <v>155.0</v>
      </c>
      <c r="AO120" s="65">
        <v>157.0</v>
      </c>
      <c r="AP120" s="65">
        <v>178.0</v>
      </c>
      <c r="AQ120" s="65">
        <v>265.0</v>
      </c>
      <c r="AR120" s="65">
        <v>256.0</v>
      </c>
      <c r="AS120" s="65">
        <v>319.0</v>
      </c>
      <c r="AT120" s="65">
        <v>490.0</v>
      </c>
      <c r="AU120" s="65">
        <v>639.0</v>
      </c>
      <c r="AV120" s="65">
        <v>1035.0</v>
      </c>
      <c r="AW120" s="65">
        <v>313.0</v>
      </c>
      <c r="AX120" s="65">
        <v>779.0</v>
      </c>
      <c r="AY120" s="65">
        <v>1027.0</v>
      </c>
      <c r="AZ120" s="65">
        <v>2189.0</v>
      </c>
      <c r="BA120" s="65">
        <v>1474.0</v>
      </c>
      <c r="BB120" s="65">
        <v>1295.0</v>
      </c>
      <c r="BC120" s="65">
        <v>2918.0</v>
      </c>
      <c r="BD120" s="65">
        <v>3014.0</v>
      </c>
      <c r="BE120" s="65">
        <v>8679.0</v>
      </c>
      <c r="BF120" s="65">
        <v>4578.0</v>
      </c>
      <c r="BG120" s="65">
        <v>7223.0</v>
      </c>
      <c r="BH120" s="65">
        <v>14067.0</v>
      </c>
      <c r="BI120" s="65">
        <v>51098.0</v>
      </c>
      <c r="BJ120" s="65">
        <v>74613.0</v>
      </c>
      <c r="BK120" s="65">
        <v>140619.0</v>
      </c>
    </row>
    <row r="121">
      <c r="A121" s="65">
        <v>113.0</v>
      </c>
      <c r="B121" s="65">
        <v>1000000.0</v>
      </c>
      <c r="C121" s="65">
        <v>994938.0</v>
      </c>
      <c r="D121" s="65">
        <v>0.994938</v>
      </c>
      <c r="E121" s="68">
        <v>0.24906319054579</v>
      </c>
      <c r="F121" s="68">
        <v>0.0275454333117175</v>
      </c>
      <c r="G121" s="65">
        <v>316760.0</v>
      </c>
      <c r="H121" s="65">
        <v>0.31676</v>
      </c>
      <c r="I121" s="65">
        <v>462170.0</v>
      </c>
      <c r="J121" s="65">
        <v>136600.0</v>
      </c>
      <c r="K121" s="65">
        <v>57139.0</v>
      </c>
      <c r="L121" s="65">
        <v>27331.0</v>
      </c>
      <c r="M121" s="65">
        <v>2.0</v>
      </c>
      <c r="N121" s="65">
        <v>2.0</v>
      </c>
      <c r="O121" s="65">
        <v>0.0</v>
      </c>
      <c r="P121" s="65">
        <v>3.0</v>
      </c>
      <c r="Q121" s="65">
        <v>2.0</v>
      </c>
      <c r="R121" s="65">
        <v>2.0</v>
      </c>
      <c r="S121" s="65">
        <v>1.0</v>
      </c>
      <c r="T121" s="65">
        <v>0.0</v>
      </c>
      <c r="U121" s="65">
        <v>1.0</v>
      </c>
      <c r="V121" s="65">
        <v>1.0</v>
      </c>
      <c r="W121" s="65">
        <v>4.0</v>
      </c>
      <c r="X121" s="65">
        <v>5.0</v>
      </c>
      <c r="Y121" s="65">
        <v>4.0</v>
      </c>
      <c r="Z121" s="65">
        <v>2.0</v>
      </c>
      <c r="AA121" s="65">
        <v>16.0</v>
      </c>
      <c r="AB121" s="65">
        <v>15.0</v>
      </c>
      <c r="AC121" s="65">
        <v>14.0</v>
      </c>
      <c r="AD121" s="65">
        <v>16.0</v>
      </c>
      <c r="AE121" s="65">
        <v>17.0</v>
      </c>
      <c r="AF121" s="65">
        <v>39.0</v>
      </c>
      <c r="AG121" s="65">
        <v>15.0</v>
      </c>
      <c r="AH121" s="65">
        <v>16.0</v>
      </c>
      <c r="AI121" s="65">
        <v>25.0</v>
      </c>
      <c r="AJ121" s="65">
        <v>61.0</v>
      </c>
      <c r="AK121" s="65">
        <v>21.0</v>
      </c>
      <c r="AL121" s="65">
        <v>34.0</v>
      </c>
      <c r="AM121" s="65">
        <v>97.0</v>
      </c>
      <c r="AN121" s="65">
        <v>137.0</v>
      </c>
      <c r="AO121" s="65">
        <v>155.0</v>
      </c>
      <c r="AP121" s="65">
        <v>216.0</v>
      </c>
      <c r="AQ121" s="65">
        <v>232.0</v>
      </c>
      <c r="AR121" s="65">
        <v>220.0</v>
      </c>
      <c r="AS121" s="65">
        <v>290.0</v>
      </c>
      <c r="AT121" s="65">
        <v>475.0</v>
      </c>
      <c r="AU121" s="65">
        <v>706.0</v>
      </c>
      <c r="AV121" s="65">
        <v>1021.0</v>
      </c>
      <c r="AW121" s="65">
        <v>284.0</v>
      </c>
      <c r="AX121" s="65">
        <v>793.0</v>
      </c>
      <c r="AY121" s="65">
        <v>971.0</v>
      </c>
      <c r="AZ121" s="65">
        <v>2162.0</v>
      </c>
      <c r="BA121" s="65">
        <v>1479.0</v>
      </c>
      <c r="BB121" s="65">
        <v>1339.0</v>
      </c>
      <c r="BC121" s="65">
        <v>2860.0</v>
      </c>
      <c r="BD121" s="65">
        <v>2954.0</v>
      </c>
      <c r="BE121" s="65">
        <v>8536.0</v>
      </c>
      <c r="BF121" s="65">
        <v>4608.0</v>
      </c>
      <c r="BG121" s="65">
        <v>7216.0</v>
      </c>
      <c r="BH121" s="65">
        <v>13880.0</v>
      </c>
      <c r="BI121" s="65">
        <v>51012.0</v>
      </c>
      <c r="BJ121" s="65">
        <v>74125.0</v>
      </c>
      <c r="BK121" s="65">
        <v>140674.0</v>
      </c>
    </row>
    <row r="122">
      <c r="A122" s="65">
        <v>114.0</v>
      </c>
      <c r="B122" s="65">
        <v>1000000.0</v>
      </c>
      <c r="C122" s="65">
        <v>1004479.0</v>
      </c>
      <c r="D122" s="65">
        <v>1.004479</v>
      </c>
      <c r="E122" s="68">
        <v>0.278421740739048</v>
      </c>
      <c r="F122" s="68">
        <v>0.0274242182000046</v>
      </c>
      <c r="G122" s="65">
        <v>317168.0</v>
      </c>
      <c r="H122" s="65">
        <v>0.317168</v>
      </c>
      <c r="I122" s="65">
        <v>462131.0</v>
      </c>
      <c r="J122" s="65">
        <v>136485.0</v>
      </c>
      <c r="K122" s="65">
        <v>56834.0</v>
      </c>
      <c r="L122" s="65">
        <v>27382.0</v>
      </c>
      <c r="M122" s="65">
        <v>3.0</v>
      </c>
      <c r="N122" s="65">
        <v>1.0</v>
      </c>
      <c r="O122" s="65">
        <v>2.0</v>
      </c>
      <c r="P122" s="65">
        <v>0.0</v>
      </c>
      <c r="Q122" s="65">
        <v>2.0</v>
      </c>
      <c r="R122" s="65">
        <v>4.0</v>
      </c>
      <c r="S122" s="65">
        <v>1.0</v>
      </c>
      <c r="T122" s="65">
        <v>3.0</v>
      </c>
      <c r="U122" s="65">
        <v>1.0</v>
      </c>
      <c r="V122" s="65">
        <v>1.0</v>
      </c>
      <c r="W122" s="65">
        <v>4.0</v>
      </c>
      <c r="X122" s="65">
        <v>6.0</v>
      </c>
      <c r="Y122" s="65">
        <v>6.0</v>
      </c>
      <c r="Z122" s="65">
        <v>1.0</v>
      </c>
      <c r="AA122" s="65">
        <v>10.0</v>
      </c>
      <c r="AB122" s="65">
        <v>7.0</v>
      </c>
      <c r="AC122" s="65">
        <v>22.0</v>
      </c>
      <c r="AD122" s="65">
        <v>15.0</v>
      </c>
      <c r="AE122" s="65">
        <v>13.0</v>
      </c>
      <c r="AF122" s="65">
        <v>45.0</v>
      </c>
      <c r="AG122" s="65">
        <v>10.0</v>
      </c>
      <c r="AH122" s="65">
        <v>15.0</v>
      </c>
      <c r="AI122" s="65">
        <v>14.0</v>
      </c>
      <c r="AJ122" s="65">
        <v>49.0</v>
      </c>
      <c r="AK122" s="65">
        <v>18.0</v>
      </c>
      <c r="AL122" s="65">
        <v>28.0</v>
      </c>
      <c r="AM122" s="65">
        <v>82.0</v>
      </c>
      <c r="AN122" s="65">
        <v>149.0</v>
      </c>
      <c r="AO122" s="65">
        <v>159.0</v>
      </c>
      <c r="AP122" s="65">
        <v>191.0</v>
      </c>
      <c r="AQ122" s="65">
        <v>272.0</v>
      </c>
      <c r="AR122" s="65">
        <v>268.0</v>
      </c>
      <c r="AS122" s="65">
        <v>278.0</v>
      </c>
      <c r="AT122" s="65">
        <v>500.0</v>
      </c>
      <c r="AU122" s="65">
        <v>658.0</v>
      </c>
      <c r="AV122" s="65">
        <v>1011.0</v>
      </c>
      <c r="AW122" s="65">
        <v>307.0</v>
      </c>
      <c r="AX122" s="65">
        <v>765.0</v>
      </c>
      <c r="AY122" s="65">
        <v>1016.0</v>
      </c>
      <c r="AZ122" s="65">
        <v>2182.0</v>
      </c>
      <c r="BA122" s="65">
        <v>1522.0</v>
      </c>
      <c r="BB122" s="65">
        <v>1351.0</v>
      </c>
      <c r="BC122" s="65">
        <v>2924.0</v>
      </c>
      <c r="BD122" s="65">
        <v>2971.0</v>
      </c>
      <c r="BE122" s="65">
        <v>8446.0</v>
      </c>
      <c r="BF122" s="65">
        <v>4414.0</v>
      </c>
      <c r="BG122" s="65">
        <v>7273.0</v>
      </c>
      <c r="BH122" s="65">
        <v>14084.0</v>
      </c>
      <c r="BI122" s="65">
        <v>50935.0</v>
      </c>
      <c r="BJ122" s="65">
        <v>74522.0</v>
      </c>
      <c r="BK122" s="65">
        <v>140607.0</v>
      </c>
    </row>
    <row r="123">
      <c r="A123" s="65">
        <v>115.0</v>
      </c>
      <c r="B123" s="65">
        <v>1000000.0</v>
      </c>
      <c r="C123" s="65">
        <v>1004636.0</v>
      </c>
      <c r="D123" s="65">
        <v>1.004636</v>
      </c>
      <c r="E123" s="68">
        <v>0.250489998397081</v>
      </c>
      <c r="F123" s="68">
        <v>0.0273047133523082</v>
      </c>
      <c r="G123" s="65">
        <v>316776.0</v>
      </c>
      <c r="H123" s="65">
        <v>0.316776</v>
      </c>
      <c r="I123" s="65">
        <v>462462.0</v>
      </c>
      <c r="J123" s="65">
        <v>136762.0</v>
      </c>
      <c r="K123" s="65">
        <v>56875.0</v>
      </c>
      <c r="L123" s="65">
        <v>27125.0</v>
      </c>
      <c r="M123" s="65">
        <v>0.0</v>
      </c>
      <c r="N123" s="65">
        <v>2.0</v>
      </c>
      <c r="O123" s="65">
        <v>4.0</v>
      </c>
      <c r="P123" s="65">
        <v>1.0</v>
      </c>
      <c r="Q123" s="65">
        <v>3.0</v>
      </c>
      <c r="R123" s="65">
        <v>2.0</v>
      </c>
      <c r="S123" s="65">
        <v>3.0</v>
      </c>
      <c r="T123" s="65">
        <v>2.0</v>
      </c>
      <c r="U123" s="65">
        <v>0.0</v>
      </c>
      <c r="V123" s="65">
        <v>1.0</v>
      </c>
      <c r="W123" s="65">
        <v>0.0</v>
      </c>
      <c r="X123" s="65">
        <v>3.0</v>
      </c>
      <c r="Y123" s="65">
        <v>3.0</v>
      </c>
      <c r="Z123" s="65">
        <v>5.0</v>
      </c>
      <c r="AA123" s="65">
        <v>13.0</v>
      </c>
      <c r="AB123" s="65">
        <v>16.0</v>
      </c>
      <c r="AC123" s="65">
        <v>18.0</v>
      </c>
      <c r="AD123" s="65">
        <v>16.0</v>
      </c>
      <c r="AE123" s="65">
        <v>14.0</v>
      </c>
      <c r="AF123" s="65">
        <v>58.0</v>
      </c>
      <c r="AG123" s="65">
        <v>8.0</v>
      </c>
      <c r="AH123" s="65">
        <v>19.0</v>
      </c>
      <c r="AI123" s="65">
        <v>14.0</v>
      </c>
      <c r="AJ123" s="65">
        <v>43.0</v>
      </c>
      <c r="AK123" s="65">
        <v>11.0</v>
      </c>
      <c r="AL123" s="65">
        <v>24.0</v>
      </c>
      <c r="AM123" s="65">
        <v>91.0</v>
      </c>
      <c r="AN123" s="65">
        <v>167.0</v>
      </c>
      <c r="AO123" s="65">
        <v>140.0</v>
      </c>
      <c r="AP123" s="65">
        <v>204.0</v>
      </c>
      <c r="AQ123" s="65">
        <v>243.0</v>
      </c>
      <c r="AR123" s="65">
        <v>266.0</v>
      </c>
      <c r="AS123" s="65">
        <v>323.0</v>
      </c>
      <c r="AT123" s="65">
        <v>492.0</v>
      </c>
      <c r="AU123" s="65">
        <v>659.0</v>
      </c>
      <c r="AV123" s="65">
        <v>967.0</v>
      </c>
      <c r="AW123" s="65">
        <v>283.0</v>
      </c>
      <c r="AX123" s="65">
        <v>764.0</v>
      </c>
      <c r="AY123" s="65">
        <v>974.0</v>
      </c>
      <c r="AZ123" s="65">
        <v>2307.0</v>
      </c>
      <c r="BA123" s="65">
        <v>1499.0</v>
      </c>
      <c r="BB123" s="65">
        <v>1240.0</v>
      </c>
      <c r="BC123" s="65">
        <v>2911.0</v>
      </c>
      <c r="BD123" s="65">
        <v>3072.0</v>
      </c>
      <c r="BE123" s="65">
        <v>8624.0</v>
      </c>
      <c r="BF123" s="65">
        <v>4471.0</v>
      </c>
      <c r="BG123" s="65">
        <v>7330.0</v>
      </c>
      <c r="BH123" s="65">
        <v>14073.0</v>
      </c>
      <c r="BI123" s="65">
        <v>50960.0</v>
      </c>
      <c r="BJ123" s="65">
        <v>74360.0</v>
      </c>
      <c r="BK123" s="65">
        <v>140073.0</v>
      </c>
    </row>
    <row r="124">
      <c r="A124" s="65">
        <v>116.0</v>
      </c>
      <c r="B124" s="65">
        <v>1000000.0</v>
      </c>
      <c r="C124" s="65">
        <v>946021.0</v>
      </c>
      <c r="D124" s="65">
        <v>0.946021</v>
      </c>
      <c r="E124" s="68">
        <v>0.197344987010007</v>
      </c>
      <c r="F124" s="68">
        <v>0.0276798776275666</v>
      </c>
      <c r="G124" s="65">
        <v>316948.0</v>
      </c>
      <c r="H124" s="65">
        <v>0.316948</v>
      </c>
      <c r="I124" s="65">
        <v>462517.0</v>
      </c>
      <c r="J124" s="65">
        <v>136693.0</v>
      </c>
      <c r="K124" s="65">
        <v>56691.0</v>
      </c>
      <c r="L124" s="65">
        <v>27151.0</v>
      </c>
      <c r="M124" s="65">
        <v>1.0</v>
      </c>
      <c r="N124" s="65">
        <v>1.0</v>
      </c>
      <c r="O124" s="65">
        <v>1.0</v>
      </c>
      <c r="P124" s="65">
        <v>1.0</v>
      </c>
      <c r="Q124" s="65">
        <v>1.0</v>
      </c>
      <c r="R124" s="65">
        <v>0.0</v>
      </c>
      <c r="S124" s="65">
        <v>0.0</v>
      </c>
      <c r="T124" s="65">
        <v>5.0</v>
      </c>
      <c r="U124" s="65">
        <v>1.0</v>
      </c>
      <c r="V124" s="65">
        <v>2.0</v>
      </c>
      <c r="W124" s="65">
        <v>0.0</v>
      </c>
      <c r="X124" s="65">
        <v>5.0</v>
      </c>
      <c r="Y124" s="65">
        <v>0.0</v>
      </c>
      <c r="Z124" s="65">
        <v>2.0</v>
      </c>
      <c r="AA124" s="65">
        <v>5.0</v>
      </c>
      <c r="AB124" s="65">
        <v>13.0</v>
      </c>
      <c r="AC124" s="65">
        <v>23.0</v>
      </c>
      <c r="AD124" s="65">
        <v>17.0</v>
      </c>
      <c r="AE124" s="65">
        <v>15.0</v>
      </c>
      <c r="AF124" s="65">
        <v>34.0</v>
      </c>
      <c r="AG124" s="65">
        <v>10.0</v>
      </c>
      <c r="AH124" s="65">
        <v>14.0</v>
      </c>
      <c r="AI124" s="65">
        <v>23.0</v>
      </c>
      <c r="AJ124" s="65">
        <v>46.0</v>
      </c>
      <c r="AK124" s="65">
        <v>15.0</v>
      </c>
      <c r="AL124" s="65">
        <v>34.0</v>
      </c>
      <c r="AM124" s="65">
        <v>81.0</v>
      </c>
      <c r="AN124" s="65">
        <v>126.0</v>
      </c>
      <c r="AO124" s="65">
        <v>162.0</v>
      </c>
      <c r="AP124" s="65">
        <v>188.0</v>
      </c>
      <c r="AQ124" s="65">
        <v>231.0</v>
      </c>
      <c r="AR124" s="65">
        <v>273.0</v>
      </c>
      <c r="AS124" s="65">
        <v>315.0</v>
      </c>
      <c r="AT124" s="65">
        <v>494.0</v>
      </c>
      <c r="AU124" s="65">
        <v>680.0</v>
      </c>
      <c r="AV124" s="65">
        <v>950.0</v>
      </c>
      <c r="AW124" s="65">
        <v>312.0</v>
      </c>
      <c r="AX124" s="65">
        <v>737.0</v>
      </c>
      <c r="AY124" s="65">
        <v>1022.0</v>
      </c>
      <c r="AZ124" s="65">
        <v>2222.0</v>
      </c>
      <c r="BA124" s="65">
        <v>1469.0</v>
      </c>
      <c r="BB124" s="65">
        <v>1313.0</v>
      </c>
      <c r="BC124" s="65">
        <v>2825.0</v>
      </c>
      <c r="BD124" s="65">
        <v>2924.0</v>
      </c>
      <c r="BE124" s="65">
        <v>8336.0</v>
      </c>
      <c r="BF124" s="65">
        <v>4552.0</v>
      </c>
      <c r="BG124" s="65">
        <v>7198.0</v>
      </c>
      <c r="BH124" s="65">
        <v>14076.0</v>
      </c>
      <c r="BI124" s="65">
        <v>51155.0</v>
      </c>
      <c r="BJ124" s="65">
        <v>74731.0</v>
      </c>
      <c r="BK124" s="65">
        <v>140307.0</v>
      </c>
    </row>
    <row r="125">
      <c r="A125" s="65">
        <v>117.0</v>
      </c>
      <c r="B125" s="65">
        <v>1000000.0</v>
      </c>
      <c r="C125" s="65">
        <v>1052695.0</v>
      </c>
      <c r="D125" s="65">
        <v>1.052695</v>
      </c>
      <c r="E125" s="68">
        <v>0.330675165572292</v>
      </c>
      <c r="F125" s="68">
        <v>0.027961928658649</v>
      </c>
      <c r="G125" s="65">
        <v>316929.0</v>
      </c>
      <c r="H125" s="65">
        <v>0.316929</v>
      </c>
      <c r="I125" s="65">
        <v>462148.0</v>
      </c>
      <c r="J125" s="65">
        <v>136483.0</v>
      </c>
      <c r="K125" s="65">
        <v>57016.0</v>
      </c>
      <c r="L125" s="65">
        <v>27424.0</v>
      </c>
      <c r="M125" s="65">
        <v>2.0</v>
      </c>
      <c r="N125" s="65">
        <v>2.0</v>
      </c>
      <c r="O125" s="65">
        <v>6.0</v>
      </c>
      <c r="P125" s="65">
        <v>2.0</v>
      </c>
      <c r="Q125" s="65">
        <v>1.0</v>
      </c>
      <c r="R125" s="65">
        <v>5.0</v>
      </c>
      <c r="S125" s="65">
        <v>5.0</v>
      </c>
      <c r="T125" s="65">
        <v>3.0</v>
      </c>
      <c r="U125" s="65">
        <v>1.0</v>
      </c>
      <c r="V125" s="65">
        <v>0.0</v>
      </c>
      <c r="W125" s="65">
        <v>2.0</v>
      </c>
      <c r="X125" s="65">
        <v>3.0</v>
      </c>
      <c r="Y125" s="65">
        <v>6.0</v>
      </c>
      <c r="Z125" s="65">
        <v>2.0</v>
      </c>
      <c r="AA125" s="65">
        <v>4.0</v>
      </c>
      <c r="AB125" s="65">
        <v>10.0</v>
      </c>
      <c r="AC125" s="65">
        <v>26.0</v>
      </c>
      <c r="AD125" s="65">
        <v>15.0</v>
      </c>
      <c r="AE125" s="65">
        <v>15.0</v>
      </c>
      <c r="AF125" s="65">
        <v>40.0</v>
      </c>
      <c r="AG125" s="65">
        <v>16.0</v>
      </c>
      <c r="AH125" s="65">
        <v>12.0</v>
      </c>
      <c r="AI125" s="65">
        <v>15.0</v>
      </c>
      <c r="AJ125" s="65">
        <v>48.0</v>
      </c>
      <c r="AK125" s="65">
        <v>15.0</v>
      </c>
      <c r="AL125" s="65">
        <v>19.0</v>
      </c>
      <c r="AM125" s="65">
        <v>78.0</v>
      </c>
      <c r="AN125" s="65">
        <v>155.0</v>
      </c>
      <c r="AO125" s="65">
        <v>153.0</v>
      </c>
      <c r="AP125" s="65">
        <v>208.0</v>
      </c>
      <c r="AQ125" s="65">
        <v>252.0</v>
      </c>
      <c r="AR125" s="65">
        <v>266.0</v>
      </c>
      <c r="AS125" s="65">
        <v>310.0</v>
      </c>
      <c r="AT125" s="65">
        <v>504.0</v>
      </c>
      <c r="AU125" s="65">
        <v>634.0</v>
      </c>
      <c r="AV125" s="65">
        <v>992.0</v>
      </c>
      <c r="AW125" s="65">
        <v>305.0</v>
      </c>
      <c r="AX125" s="65">
        <v>765.0</v>
      </c>
      <c r="AY125" s="65">
        <v>1044.0</v>
      </c>
      <c r="AZ125" s="65">
        <v>2161.0</v>
      </c>
      <c r="BA125" s="65">
        <v>1556.0</v>
      </c>
      <c r="BB125" s="65">
        <v>1341.0</v>
      </c>
      <c r="BC125" s="65">
        <v>2848.0</v>
      </c>
      <c r="BD125" s="65">
        <v>3071.0</v>
      </c>
      <c r="BE125" s="65">
        <v>8683.0</v>
      </c>
      <c r="BF125" s="65">
        <v>4453.0</v>
      </c>
      <c r="BG125" s="65">
        <v>7142.0</v>
      </c>
      <c r="BH125" s="65">
        <v>14091.0</v>
      </c>
      <c r="BI125" s="65">
        <v>50869.0</v>
      </c>
      <c r="BJ125" s="65">
        <v>74906.0</v>
      </c>
      <c r="BK125" s="65">
        <v>139867.0</v>
      </c>
    </row>
    <row r="126">
      <c r="A126" s="65">
        <v>118.0</v>
      </c>
      <c r="B126" s="65">
        <v>1000000.0</v>
      </c>
      <c r="C126" s="65">
        <v>1080985.0</v>
      </c>
      <c r="D126" s="65">
        <v>1.080985</v>
      </c>
      <c r="E126" s="68">
        <v>0.325010083565406</v>
      </c>
      <c r="F126" s="68">
        <v>0.0287747255041957</v>
      </c>
      <c r="G126" s="65">
        <v>317114.0</v>
      </c>
      <c r="H126" s="65">
        <v>0.317114</v>
      </c>
      <c r="I126" s="65">
        <v>461530.0</v>
      </c>
      <c r="J126" s="65">
        <v>137261.0</v>
      </c>
      <c r="K126" s="65">
        <v>56997.0</v>
      </c>
      <c r="L126" s="65">
        <v>27098.0</v>
      </c>
      <c r="M126" s="65">
        <v>0.0</v>
      </c>
      <c r="N126" s="65">
        <v>1.0</v>
      </c>
      <c r="O126" s="65">
        <v>4.0</v>
      </c>
      <c r="P126" s="65">
        <v>5.0</v>
      </c>
      <c r="Q126" s="65">
        <v>5.0</v>
      </c>
      <c r="R126" s="65">
        <v>5.0</v>
      </c>
      <c r="S126" s="65">
        <v>7.0</v>
      </c>
      <c r="T126" s="65">
        <v>9.0</v>
      </c>
      <c r="U126" s="65">
        <v>2.0</v>
      </c>
      <c r="V126" s="65">
        <v>1.0</v>
      </c>
      <c r="W126" s="65">
        <v>2.0</v>
      </c>
      <c r="X126" s="65">
        <v>6.0</v>
      </c>
      <c r="Y126" s="65">
        <v>3.0</v>
      </c>
      <c r="Z126" s="65">
        <v>3.0</v>
      </c>
      <c r="AA126" s="65">
        <v>10.0</v>
      </c>
      <c r="AB126" s="65">
        <v>7.0</v>
      </c>
      <c r="AC126" s="65">
        <v>25.0</v>
      </c>
      <c r="AD126" s="65">
        <v>16.0</v>
      </c>
      <c r="AE126" s="65">
        <v>11.0</v>
      </c>
      <c r="AF126" s="65">
        <v>44.0</v>
      </c>
      <c r="AG126" s="65">
        <v>16.0</v>
      </c>
      <c r="AH126" s="65">
        <v>13.0</v>
      </c>
      <c r="AI126" s="65">
        <v>17.0</v>
      </c>
      <c r="AJ126" s="65">
        <v>53.0</v>
      </c>
      <c r="AK126" s="65">
        <v>19.0</v>
      </c>
      <c r="AL126" s="65">
        <v>37.0</v>
      </c>
      <c r="AM126" s="65">
        <v>67.0</v>
      </c>
      <c r="AN126" s="65">
        <v>147.0</v>
      </c>
      <c r="AO126" s="65">
        <v>143.0</v>
      </c>
      <c r="AP126" s="65">
        <v>209.0</v>
      </c>
      <c r="AQ126" s="65">
        <v>252.0</v>
      </c>
      <c r="AR126" s="65">
        <v>245.0</v>
      </c>
      <c r="AS126" s="65">
        <v>302.0</v>
      </c>
      <c r="AT126" s="65">
        <v>505.0</v>
      </c>
      <c r="AU126" s="65">
        <v>699.0</v>
      </c>
      <c r="AV126" s="65">
        <v>990.0</v>
      </c>
      <c r="AW126" s="65">
        <v>321.0</v>
      </c>
      <c r="AX126" s="65">
        <v>786.0</v>
      </c>
      <c r="AY126" s="65">
        <v>939.0</v>
      </c>
      <c r="AZ126" s="65">
        <v>2302.0</v>
      </c>
      <c r="BA126" s="65">
        <v>1547.0</v>
      </c>
      <c r="BB126" s="65">
        <v>1334.0</v>
      </c>
      <c r="BC126" s="65">
        <v>2892.0</v>
      </c>
      <c r="BD126" s="65">
        <v>2925.0</v>
      </c>
      <c r="BE126" s="65">
        <v>8521.0</v>
      </c>
      <c r="BF126" s="65">
        <v>4492.0</v>
      </c>
      <c r="BG126" s="65">
        <v>7207.0</v>
      </c>
      <c r="BH126" s="65">
        <v>14005.0</v>
      </c>
      <c r="BI126" s="65">
        <v>50927.0</v>
      </c>
      <c r="BJ126" s="65">
        <v>74708.0</v>
      </c>
      <c r="BK126" s="65">
        <v>140328.0</v>
      </c>
    </row>
    <row r="127">
      <c r="A127" s="65">
        <v>119.0</v>
      </c>
      <c r="B127" s="65">
        <v>1000000.0</v>
      </c>
      <c r="C127" s="65">
        <v>1011888.0</v>
      </c>
      <c r="D127" s="65">
        <v>1.011888</v>
      </c>
      <c r="E127" s="68">
        <v>0.276784427760134</v>
      </c>
      <c r="F127" s="68">
        <v>0.0286648555205492</v>
      </c>
      <c r="G127" s="65">
        <v>315976.0</v>
      </c>
      <c r="H127" s="65">
        <v>0.315976</v>
      </c>
      <c r="I127" s="65">
        <v>462427.0</v>
      </c>
      <c r="J127" s="65">
        <v>136721.0</v>
      </c>
      <c r="K127" s="65">
        <v>57643.0</v>
      </c>
      <c r="L127" s="65">
        <v>27233.0</v>
      </c>
      <c r="M127" s="65">
        <v>1.0</v>
      </c>
      <c r="N127" s="65">
        <v>4.0</v>
      </c>
      <c r="O127" s="65">
        <v>1.0</v>
      </c>
      <c r="P127" s="65">
        <v>3.0</v>
      </c>
      <c r="Q127" s="65">
        <v>1.0</v>
      </c>
      <c r="R127" s="65">
        <v>2.0</v>
      </c>
      <c r="S127" s="65">
        <v>0.0</v>
      </c>
      <c r="T127" s="65">
        <v>6.0</v>
      </c>
      <c r="U127" s="65">
        <v>0.0</v>
      </c>
      <c r="V127" s="65">
        <v>1.0</v>
      </c>
      <c r="W127" s="65">
        <v>1.0</v>
      </c>
      <c r="X127" s="65">
        <v>7.0</v>
      </c>
      <c r="Y127" s="65">
        <v>2.0</v>
      </c>
      <c r="Z127" s="65">
        <v>2.0</v>
      </c>
      <c r="AA127" s="65">
        <v>10.0</v>
      </c>
      <c r="AB127" s="65">
        <v>9.0</v>
      </c>
      <c r="AC127" s="65">
        <v>22.0</v>
      </c>
      <c r="AD127" s="65">
        <v>21.0</v>
      </c>
      <c r="AE127" s="65">
        <v>19.0</v>
      </c>
      <c r="AF127" s="65">
        <v>44.0</v>
      </c>
      <c r="AG127" s="65">
        <v>10.0</v>
      </c>
      <c r="AH127" s="65">
        <v>18.0</v>
      </c>
      <c r="AI127" s="65">
        <v>15.0</v>
      </c>
      <c r="AJ127" s="65">
        <v>49.0</v>
      </c>
      <c r="AK127" s="65">
        <v>13.0</v>
      </c>
      <c r="AL127" s="65">
        <v>37.0</v>
      </c>
      <c r="AM127" s="65">
        <v>78.0</v>
      </c>
      <c r="AN127" s="65">
        <v>134.0</v>
      </c>
      <c r="AO127" s="65">
        <v>152.0</v>
      </c>
      <c r="AP127" s="65">
        <v>194.0</v>
      </c>
      <c r="AQ127" s="65">
        <v>252.0</v>
      </c>
      <c r="AR127" s="65">
        <v>261.0</v>
      </c>
      <c r="AS127" s="65">
        <v>327.0</v>
      </c>
      <c r="AT127" s="65">
        <v>516.0</v>
      </c>
      <c r="AU127" s="65">
        <v>650.0</v>
      </c>
      <c r="AV127" s="65">
        <v>969.0</v>
      </c>
      <c r="AW127" s="65">
        <v>298.0</v>
      </c>
      <c r="AX127" s="65">
        <v>834.0</v>
      </c>
      <c r="AY127" s="65">
        <v>1001.0</v>
      </c>
      <c r="AZ127" s="65">
        <v>2248.0</v>
      </c>
      <c r="BA127" s="65">
        <v>1511.0</v>
      </c>
      <c r="BB127" s="65">
        <v>1280.0</v>
      </c>
      <c r="BC127" s="65">
        <v>2933.0</v>
      </c>
      <c r="BD127" s="65">
        <v>3018.0</v>
      </c>
      <c r="BE127" s="65">
        <v>8473.0</v>
      </c>
      <c r="BF127" s="65">
        <v>4530.0</v>
      </c>
      <c r="BG127" s="65">
        <v>7247.0</v>
      </c>
      <c r="BH127" s="65">
        <v>13944.0</v>
      </c>
      <c r="BI127" s="65">
        <v>50927.0</v>
      </c>
      <c r="BJ127" s="65">
        <v>74261.0</v>
      </c>
      <c r="BK127" s="65">
        <v>139640.0</v>
      </c>
    </row>
    <row r="128">
      <c r="A128" s="65">
        <v>120.0</v>
      </c>
      <c r="B128" s="65">
        <v>1000000.0</v>
      </c>
      <c r="C128" s="65">
        <v>1007732.0</v>
      </c>
      <c r="D128" s="65">
        <v>1.007732</v>
      </c>
      <c r="E128" s="68">
        <v>0.269284808064892</v>
      </c>
      <c r="F128" s="68">
        <v>0.0285477120424041</v>
      </c>
      <c r="G128" s="65">
        <v>316181.0</v>
      </c>
      <c r="H128" s="65">
        <v>0.316181</v>
      </c>
      <c r="I128" s="65">
        <v>463310.0</v>
      </c>
      <c r="J128" s="65">
        <v>136550.0</v>
      </c>
      <c r="K128" s="65">
        <v>56880.0</v>
      </c>
      <c r="L128" s="65">
        <v>27079.0</v>
      </c>
      <c r="M128" s="65">
        <v>0.0</v>
      </c>
      <c r="N128" s="65">
        <v>4.0</v>
      </c>
      <c r="O128" s="65">
        <v>2.0</v>
      </c>
      <c r="P128" s="65">
        <v>3.0</v>
      </c>
      <c r="Q128" s="65">
        <v>3.0</v>
      </c>
      <c r="R128" s="65">
        <v>0.0</v>
      </c>
      <c r="S128" s="65">
        <v>1.0</v>
      </c>
      <c r="T128" s="65">
        <v>4.0</v>
      </c>
      <c r="U128" s="65">
        <v>0.0</v>
      </c>
      <c r="V128" s="65">
        <v>1.0</v>
      </c>
      <c r="W128" s="65">
        <v>1.0</v>
      </c>
      <c r="X128" s="65">
        <v>2.0</v>
      </c>
      <c r="Y128" s="65">
        <v>6.0</v>
      </c>
      <c r="Z128" s="65">
        <v>8.0</v>
      </c>
      <c r="AA128" s="65">
        <v>11.0</v>
      </c>
      <c r="AB128" s="65">
        <v>9.0</v>
      </c>
      <c r="AC128" s="65">
        <v>19.0</v>
      </c>
      <c r="AD128" s="65">
        <v>13.0</v>
      </c>
      <c r="AE128" s="65">
        <v>17.0</v>
      </c>
      <c r="AF128" s="65">
        <v>36.0</v>
      </c>
      <c r="AG128" s="65">
        <v>9.0</v>
      </c>
      <c r="AH128" s="65">
        <v>10.0</v>
      </c>
      <c r="AI128" s="65">
        <v>15.0</v>
      </c>
      <c r="AJ128" s="65">
        <v>61.0</v>
      </c>
      <c r="AK128" s="65">
        <v>16.0</v>
      </c>
      <c r="AL128" s="65">
        <v>39.0</v>
      </c>
      <c r="AM128" s="65">
        <v>78.0</v>
      </c>
      <c r="AN128" s="65">
        <v>153.0</v>
      </c>
      <c r="AO128" s="65">
        <v>149.0</v>
      </c>
      <c r="AP128" s="65">
        <v>211.0</v>
      </c>
      <c r="AQ128" s="65">
        <v>256.0</v>
      </c>
      <c r="AR128" s="65">
        <v>276.0</v>
      </c>
      <c r="AS128" s="65">
        <v>299.0</v>
      </c>
      <c r="AT128" s="65">
        <v>511.0</v>
      </c>
      <c r="AU128" s="65">
        <v>688.0</v>
      </c>
      <c r="AV128" s="65">
        <v>985.0</v>
      </c>
      <c r="AW128" s="65">
        <v>312.0</v>
      </c>
      <c r="AX128" s="65">
        <v>833.0</v>
      </c>
      <c r="AY128" s="65">
        <v>1016.0</v>
      </c>
      <c r="AZ128" s="65">
        <v>2114.0</v>
      </c>
      <c r="BA128" s="65">
        <v>1469.0</v>
      </c>
      <c r="BB128" s="65">
        <v>1323.0</v>
      </c>
      <c r="BC128" s="65">
        <v>3019.0</v>
      </c>
      <c r="BD128" s="65">
        <v>3028.0</v>
      </c>
      <c r="BE128" s="65">
        <v>8480.0</v>
      </c>
      <c r="BF128" s="65">
        <v>4445.0</v>
      </c>
      <c r="BG128" s="65">
        <v>7139.0</v>
      </c>
      <c r="BH128" s="65">
        <v>13922.0</v>
      </c>
      <c r="BI128" s="65">
        <v>50871.0</v>
      </c>
      <c r="BJ128" s="65">
        <v>73914.0</v>
      </c>
      <c r="BK128" s="65">
        <v>140400.0</v>
      </c>
    </row>
    <row r="129">
      <c r="A129" s="65">
        <v>121.0</v>
      </c>
      <c r="B129" s="65">
        <v>1000000.0</v>
      </c>
      <c r="C129" s="65">
        <v>973100.0</v>
      </c>
      <c r="D129" s="65">
        <v>0.9731</v>
      </c>
      <c r="E129" s="68">
        <v>0.223952324471892</v>
      </c>
      <c r="F129" s="68">
        <v>0.0285567923896132</v>
      </c>
      <c r="G129" s="65">
        <v>317222.0</v>
      </c>
      <c r="H129" s="65">
        <v>0.317222</v>
      </c>
      <c r="I129" s="65">
        <v>461807.0</v>
      </c>
      <c r="J129" s="65">
        <v>137123.0</v>
      </c>
      <c r="K129" s="65">
        <v>56604.0</v>
      </c>
      <c r="L129" s="65">
        <v>27244.0</v>
      </c>
      <c r="M129" s="65">
        <v>1.0</v>
      </c>
      <c r="N129" s="65">
        <v>0.0</v>
      </c>
      <c r="O129" s="65">
        <v>3.0</v>
      </c>
      <c r="P129" s="65">
        <v>2.0</v>
      </c>
      <c r="Q129" s="65">
        <v>0.0</v>
      </c>
      <c r="R129" s="65">
        <v>2.0</v>
      </c>
      <c r="S129" s="65">
        <v>3.0</v>
      </c>
      <c r="T129" s="65">
        <v>3.0</v>
      </c>
      <c r="U129" s="65">
        <v>0.0</v>
      </c>
      <c r="V129" s="65">
        <v>0.0</v>
      </c>
      <c r="W129" s="65">
        <v>1.0</v>
      </c>
      <c r="X129" s="65">
        <v>6.0</v>
      </c>
      <c r="Y129" s="65">
        <v>5.0</v>
      </c>
      <c r="Z129" s="65">
        <v>3.0</v>
      </c>
      <c r="AA129" s="65">
        <v>12.0</v>
      </c>
      <c r="AB129" s="65">
        <v>14.0</v>
      </c>
      <c r="AC129" s="65">
        <v>13.0</v>
      </c>
      <c r="AD129" s="65">
        <v>22.0</v>
      </c>
      <c r="AE129" s="65">
        <v>13.0</v>
      </c>
      <c r="AF129" s="65">
        <v>34.0</v>
      </c>
      <c r="AG129" s="65">
        <v>8.0</v>
      </c>
      <c r="AH129" s="65">
        <v>18.0</v>
      </c>
      <c r="AI129" s="65">
        <v>17.0</v>
      </c>
      <c r="AJ129" s="65">
        <v>40.0</v>
      </c>
      <c r="AK129" s="65">
        <v>12.0</v>
      </c>
      <c r="AL129" s="65">
        <v>27.0</v>
      </c>
      <c r="AM129" s="65">
        <v>75.0</v>
      </c>
      <c r="AN129" s="65">
        <v>126.0</v>
      </c>
      <c r="AO129" s="65">
        <v>135.0</v>
      </c>
      <c r="AP129" s="65">
        <v>205.0</v>
      </c>
      <c r="AQ129" s="65">
        <v>256.0</v>
      </c>
      <c r="AR129" s="65">
        <v>271.0</v>
      </c>
      <c r="AS129" s="65">
        <v>284.0</v>
      </c>
      <c r="AT129" s="65">
        <v>533.0</v>
      </c>
      <c r="AU129" s="65">
        <v>648.0</v>
      </c>
      <c r="AV129" s="65">
        <v>1015.0</v>
      </c>
      <c r="AW129" s="65">
        <v>289.0</v>
      </c>
      <c r="AX129" s="65">
        <v>808.0</v>
      </c>
      <c r="AY129" s="65">
        <v>956.0</v>
      </c>
      <c r="AZ129" s="65">
        <v>2221.0</v>
      </c>
      <c r="BA129" s="65">
        <v>1460.0</v>
      </c>
      <c r="BB129" s="65">
        <v>1338.0</v>
      </c>
      <c r="BC129" s="65">
        <v>2937.0</v>
      </c>
      <c r="BD129" s="65">
        <v>3121.0</v>
      </c>
      <c r="BE129" s="65">
        <v>8490.0</v>
      </c>
      <c r="BF129" s="65">
        <v>4544.0</v>
      </c>
      <c r="BG129" s="65">
        <v>7206.0</v>
      </c>
      <c r="BH129" s="65">
        <v>14087.0</v>
      </c>
      <c r="BI129" s="65">
        <v>51294.0</v>
      </c>
      <c r="BJ129" s="65">
        <v>74510.0</v>
      </c>
      <c r="BK129" s="65">
        <v>140154.0</v>
      </c>
    </row>
    <row r="130">
      <c r="A130" s="65">
        <v>122.0</v>
      </c>
      <c r="B130" s="65">
        <v>1000000.0</v>
      </c>
      <c r="C130" s="65">
        <v>1015690.0</v>
      </c>
      <c r="D130" s="65">
        <v>1.01569</v>
      </c>
      <c r="E130" s="68">
        <v>0.281943265479945</v>
      </c>
      <c r="F130" s="68">
        <v>0.0284632464954039</v>
      </c>
      <c r="G130" s="65">
        <v>317415.0</v>
      </c>
      <c r="H130" s="65">
        <v>0.317415</v>
      </c>
      <c r="I130" s="65">
        <v>461870.0</v>
      </c>
      <c r="J130" s="65">
        <v>136159.0</v>
      </c>
      <c r="K130" s="65">
        <v>57066.0</v>
      </c>
      <c r="L130" s="65">
        <v>27490.0</v>
      </c>
      <c r="M130" s="65">
        <v>1.0</v>
      </c>
      <c r="N130" s="65">
        <v>2.0</v>
      </c>
      <c r="O130" s="65">
        <v>2.0</v>
      </c>
      <c r="P130" s="65">
        <v>4.0</v>
      </c>
      <c r="Q130" s="65">
        <v>1.0</v>
      </c>
      <c r="R130" s="65">
        <v>0.0</v>
      </c>
      <c r="S130" s="65">
        <v>2.0</v>
      </c>
      <c r="T130" s="65">
        <v>8.0</v>
      </c>
      <c r="U130" s="65">
        <v>1.0</v>
      </c>
      <c r="V130" s="65">
        <v>0.0</v>
      </c>
      <c r="W130" s="65">
        <v>3.0</v>
      </c>
      <c r="X130" s="65">
        <v>5.0</v>
      </c>
      <c r="Y130" s="65">
        <v>6.0</v>
      </c>
      <c r="Z130" s="65">
        <v>1.0</v>
      </c>
      <c r="AA130" s="65">
        <v>13.0</v>
      </c>
      <c r="AB130" s="65">
        <v>15.0</v>
      </c>
      <c r="AC130" s="65">
        <v>14.0</v>
      </c>
      <c r="AD130" s="65">
        <v>16.0</v>
      </c>
      <c r="AE130" s="65">
        <v>13.0</v>
      </c>
      <c r="AF130" s="65">
        <v>53.0</v>
      </c>
      <c r="AG130" s="65">
        <v>7.0</v>
      </c>
      <c r="AH130" s="65">
        <v>15.0</v>
      </c>
      <c r="AI130" s="65">
        <v>29.0</v>
      </c>
      <c r="AJ130" s="65">
        <v>59.0</v>
      </c>
      <c r="AK130" s="65">
        <v>18.0</v>
      </c>
      <c r="AL130" s="65">
        <v>27.0</v>
      </c>
      <c r="AM130" s="65">
        <v>69.0</v>
      </c>
      <c r="AN130" s="65">
        <v>138.0</v>
      </c>
      <c r="AO130" s="65">
        <v>142.0</v>
      </c>
      <c r="AP130" s="65">
        <v>166.0</v>
      </c>
      <c r="AQ130" s="65">
        <v>259.0</v>
      </c>
      <c r="AR130" s="65">
        <v>266.0</v>
      </c>
      <c r="AS130" s="65">
        <v>318.0</v>
      </c>
      <c r="AT130" s="65">
        <v>516.0</v>
      </c>
      <c r="AU130" s="65">
        <v>628.0</v>
      </c>
      <c r="AV130" s="65">
        <v>958.0</v>
      </c>
      <c r="AW130" s="65">
        <v>279.0</v>
      </c>
      <c r="AX130" s="65">
        <v>816.0</v>
      </c>
      <c r="AY130" s="65">
        <v>1019.0</v>
      </c>
      <c r="AZ130" s="65">
        <v>2160.0</v>
      </c>
      <c r="BA130" s="65">
        <v>1520.0</v>
      </c>
      <c r="BB130" s="65">
        <v>1317.0</v>
      </c>
      <c r="BC130" s="65">
        <v>2936.0</v>
      </c>
      <c r="BD130" s="65">
        <v>2987.0</v>
      </c>
      <c r="BE130" s="65">
        <v>8443.0</v>
      </c>
      <c r="BF130" s="65">
        <v>4420.0</v>
      </c>
      <c r="BG130" s="65">
        <v>7225.0</v>
      </c>
      <c r="BH130" s="65">
        <v>14060.0</v>
      </c>
      <c r="BI130" s="65">
        <v>51288.0</v>
      </c>
      <c r="BJ130" s="65">
        <v>74609.0</v>
      </c>
      <c r="BK130" s="65">
        <v>140561.0</v>
      </c>
    </row>
    <row r="131">
      <c r="A131" s="65">
        <v>123.0</v>
      </c>
      <c r="B131" s="65">
        <v>1000000.0</v>
      </c>
      <c r="C131" s="65">
        <v>1012526.0</v>
      </c>
      <c r="D131" s="65">
        <v>1.012526</v>
      </c>
      <c r="E131" s="68">
        <v>0.261636573687451</v>
      </c>
      <c r="F131" s="68">
        <v>0.0283601901985153</v>
      </c>
      <c r="G131" s="65">
        <v>317061.0</v>
      </c>
      <c r="H131" s="65">
        <v>0.317061</v>
      </c>
      <c r="I131" s="65">
        <v>462134.0</v>
      </c>
      <c r="J131" s="65">
        <v>136413.0</v>
      </c>
      <c r="K131" s="65">
        <v>57011.0</v>
      </c>
      <c r="L131" s="65">
        <v>27381.0</v>
      </c>
      <c r="M131" s="65">
        <v>1.0</v>
      </c>
      <c r="N131" s="65">
        <v>1.0</v>
      </c>
      <c r="O131" s="65">
        <v>4.0</v>
      </c>
      <c r="P131" s="65">
        <v>2.0</v>
      </c>
      <c r="Q131" s="65">
        <v>2.0</v>
      </c>
      <c r="R131" s="65">
        <v>2.0</v>
      </c>
      <c r="S131" s="65">
        <v>3.0</v>
      </c>
      <c r="T131" s="65">
        <v>1.0</v>
      </c>
      <c r="U131" s="65">
        <v>0.0</v>
      </c>
      <c r="V131" s="65">
        <v>1.0</v>
      </c>
      <c r="W131" s="65">
        <v>4.0</v>
      </c>
      <c r="X131" s="65">
        <v>10.0</v>
      </c>
      <c r="Y131" s="65">
        <v>0.0</v>
      </c>
      <c r="Z131" s="65">
        <v>2.0</v>
      </c>
      <c r="AA131" s="65">
        <v>11.0</v>
      </c>
      <c r="AB131" s="65">
        <v>6.0</v>
      </c>
      <c r="AC131" s="65">
        <v>26.0</v>
      </c>
      <c r="AD131" s="65">
        <v>17.0</v>
      </c>
      <c r="AE131" s="65">
        <v>17.0</v>
      </c>
      <c r="AF131" s="65">
        <v>44.0</v>
      </c>
      <c r="AG131" s="65">
        <v>15.0</v>
      </c>
      <c r="AH131" s="65">
        <v>18.0</v>
      </c>
      <c r="AI131" s="65">
        <v>15.0</v>
      </c>
      <c r="AJ131" s="65">
        <v>49.0</v>
      </c>
      <c r="AK131" s="65">
        <v>11.0</v>
      </c>
      <c r="AL131" s="65">
        <v>34.0</v>
      </c>
      <c r="AM131" s="65">
        <v>83.0</v>
      </c>
      <c r="AN131" s="65">
        <v>164.0</v>
      </c>
      <c r="AO131" s="65">
        <v>154.0</v>
      </c>
      <c r="AP131" s="65">
        <v>202.0</v>
      </c>
      <c r="AQ131" s="65">
        <v>226.0</v>
      </c>
      <c r="AR131" s="65">
        <v>274.0</v>
      </c>
      <c r="AS131" s="65">
        <v>321.0</v>
      </c>
      <c r="AT131" s="65">
        <v>490.0</v>
      </c>
      <c r="AU131" s="65">
        <v>679.0</v>
      </c>
      <c r="AV131" s="65">
        <v>992.0</v>
      </c>
      <c r="AW131" s="65">
        <v>302.0</v>
      </c>
      <c r="AX131" s="65">
        <v>768.0</v>
      </c>
      <c r="AY131" s="65">
        <v>979.0</v>
      </c>
      <c r="AZ131" s="65">
        <v>2179.0</v>
      </c>
      <c r="BA131" s="65">
        <v>1540.0</v>
      </c>
      <c r="BB131" s="65">
        <v>1299.0</v>
      </c>
      <c r="BC131" s="65">
        <v>3059.0</v>
      </c>
      <c r="BD131" s="65">
        <v>3047.0</v>
      </c>
      <c r="BE131" s="65">
        <v>8479.0</v>
      </c>
      <c r="BF131" s="65">
        <v>4542.0</v>
      </c>
      <c r="BG131" s="65">
        <v>7083.0</v>
      </c>
      <c r="BH131" s="65">
        <v>14012.0</v>
      </c>
      <c r="BI131" s="65">
        <v>50992.0</v>
      </c>
      <c r="BJ131" s="65">
        <v>74553.0</v>
      </c>
      <c r="BK131" s="65">
        <v>140346.0</v>
      </c>
    </row>
    <row r="132">
      <c r="A132" s="65">
        <v>124.0</v>
      </c>
      <c r="B132" s="65">
        <v>1000000.0</v>
      </c>
      <c r="C132" s="65">
        <v>987740.0</v>
      </c>
      <c r="D132" s="65">
        <v>0.98774</v>
      </c>
      <c r="E132" s="68">
        <v>0.289575299605153</v>
      </c>
      <c r="F132" s="68">
        <v>0.0282769528773951</v>
      </c>
      <c r="G132" s="65">
        <v>316343.0</v>
      </c>
      <c r="H132" s="65">
        <v>0.316343</v>
      </c>
      <c r="I132" s="65">
        <v>462187.0</v>
      </c>
      <c r="J132" s="65">
        <v>137242.0</v>
      </c>
      <c r="K132" s="65">
        <v>56885.0</v>
      </c>
      <c r="L132" s="65">
        <v>27343.0</v>
      </c>
      <c r="M132" s="65">
        <v>2.0</v>
      </c>
      <c r="N132" s="65">
        <v>2.0</v>
      </c>
      <c r="O132" s="65">
        <v>2.0</v>
      </c>
      <c r="P132" s="65">
        <v>1.0</v>
      </c>
      <c r="Q132" s="65">
        <v>0.0</v>
      </c>
      <c r="R132" s="65">
        <v>1.0</v>
      </c>
      <c r="S132" s="65">
        <v>1.0</v>
      </c>
      <c r="T132" s="65">
        <v>6.0</v>
      </c>
      <c r="U132" s="65">
        <v>1.0</v>
      </c>
      <c r="V132" s="65">
        <v>0.0</v>
      </c>
      <c r="W132" s="65">
        <v>1.0</v>
      </c>
      <c r="X132" s="65">
        <v>5.0</v>
      </c>
      <c r="Y132" s="65">
        <v>7.0</v>
      </c>
      <c r="Z132" s="65">
        <v>6.0</v>
      </c>
      <c r="AA132" s="65">
        <v>9.0</v>
      </c>
      <c r="AB132" s="65">
        <v>7.0</v>
      </c>
      <c r="AC132" s="65">
        <v>17.0</v>
      </c>
      <c r="AD132" s="65">
        <v>15.0</v>
      </c>
      <c r="AE132" s="65">
        <v>17.0</v>
      </c>
      <c r="AF132" s="65">
        <v>46.0</v>
      </c>
      <c r="AG132" s="65">
        <v>8.0</v>
      </c>
      <c r="AH132" s="65">
        <v>8.0</v>
      </c>
      <c r="AI132" s="65">
        <v>18.0</v>
      </c>
      <c r="AJ132" s="65">
        <v>61.0</v>
      </c>
      <c r="AK132" s="65">
        <v>10.0</v>
      </c>
      <c r="AL132" s="65">
        <v>22.0</v>
      </c>
      <c r="AM132" s="65">
        <v>80.0</v>
      </c>
      <c r="AN132" s="65">
        <v>146.0</v>
      </c>
      <c r="AO132" s="65">
        <v>154.0</v>
      </c>
      <c r="AP132" s="65">
        <v>216.0</v>
      </c>
      <c r="AQ132" s="65">
        <v>236.0</v>
      </c>
      <c r="AR132" s="65">
        <v>255.0</v>
      </c>
      <c r="AS132" s="65">
        <v>305.0</v>
      </c>
      <c r="AT132" s="65">
        <v>489.0</v>
      </c>
      <c r="AU132" s="65">
        <v>683.0</v>
      </c>
      <c r="AV132" s="65">
        <v>970.0</v>
      </c>
      <c r="AW132" s="65">
        <v>307.0</v>
      </c>
      <c r="AX132" s="65">
        <v>764.0</v>
      </c>
      <c r="AY132" s="65">
        <v>1021.0</v>
      </c>
      <c r="AZ132" s="65">
        <v>2190.0</v>
      </c>
      <c r="BA132" s="65">
        <v>1457.0</v>
      </c>
      <c r="BB132" s="65">
        <v>1283.0</v>
      </c>
      <c r="BC132" s="65">
        <v>2924.0</v>
      </c>
      <c r="BD132" s="65">
        <v>3002.0</v>
      </c>
      <c r="BE132" s="65">
        <v>8312.0</v>
      </c>
      <c r="BF132" s="65">
        <v>4580.0</v>
      </c>
      <c r="BG132" s="65">
        <v>7103.0</v>
      </c>
      <c r="BH132" s="65">
        <v>13997.0</v>
      </c>
      <c r="BI132" s="65">
        <v>50602.0</v>
      </c>
      <c r="BJ132" s="65">
        <v>74375.0</v>
      </c>
      <c r="BK132" s="65">
        <v>140619.0</v>
      </c>
    </row>
    <row r="133">
      <c r="A133" s="65">
        <v>125.0</v>
      </c>
      <c r="B133" s="65">
        <v>1000000.0</v>
      </c>
      <c r="C133" s="65">
        <v>1003553.0</v>
      </c>
      <c r="D133" s="65">
        <v>1.003553</v>
      </c>
      <c r="E133" s="68">
        <v>0.240476588018145</v>
      </c>
      <c r="F133" s="68">
        <v>0.0281628151702938</v>
      </c>
      <c r="G133" s="65">
        <v>317359.0</v>
      </c>
      <c r="H133" s="65">
        <v>0.317359</v>
      </c>
      <c r="I133" s="65">
        <v>461681.0</v>
      </c>
      <c r="J133" s="65">
        <v>136576.0</v>
      </c>
      <c r="K133" s="65">
        <v>57179.0</v>
      </c>
      <c r="L133" s="65">
        <v>27205.0</v>
      </c>
      <c r="M133" s="65">
        <v>1.0</v>
      </c>
      <c r="N133" s="65">
        <v>2.0</v>
      </c>
      <c r="O133" s="65">
        <v>1.0</v>
      </c>
      <c r="P133" s="65">
        <v>3.0</v>
      </c>
      <c r="Q133" s="65">
        <v>3.0</v>
      </c>
      <c r="R133" s="65">
        <v>1.0</v>
      </c>
      <c r="S133" s="65">
        <v>0.0</v>
      </c>
      <c r="T133" s="65">
        <v>7.0</v>
      </c>
      <c r="U133" s="65">
        <v>0.0</v>
      </c>
      <c r="V133" s="65">
        <v>0.0</v>
      </c>
      <c r="W133" s="65">
        <v>3.0</v>
      </c>
      <c r="X133" s="65">
        <v>7.0</v>
      </c>
      <c r="Y133" s="65">
        <v>3.0</v>
      </c>
      <c r="Z133" s="65">
        <v>4.0</v>
      </c>
      <c r="AA133" s="65">
        <v>15.0</v>
      </c>
      <c r="AB133" s="65">
        <v>9.0</v>
      </c>
      <c r="AC133" s="65">
        <v>15.0</v>
      </c>
      <c r="AD133" s="65">
        <v>15.0</v>
      </c>
      <c r="AE133" s="65">
        <v>11.0</v>
      </c>
      <c r="AF133" s="65">
        <v>34.0</v>
      </c>
      <c r="AG133" s="65">
        <v>8.0</v>
      </c>
      <c r="AH133" s="65">
        <v>17.0</v>
      </c>
      <c r="AI133" s="65">
        <v>24.0</v>
      </c>
      <c r="AJ133" s="65">
        <v>46.0</v>
      </c>
      <c r="AK133" s="65">
        <v>20.0</v>
      </c>
      <c r="AL133" s="65">
        <v>30.0</v>
      </c>
      <c r="AM133" s="65">
        <v>77.0</v>
      </c>
      <c r="AN133" s="65">
        <v>153.0</v>
      </c>
      <c r="AO133" s="65">
        <v>162.0</v>
      </c>
      <c r="AP133" s="65">
        <v>195.0</v>
      </c>
      <c r="AQ133" s="65">
        <v>271.0</v>
      </c>
      <c r="AR133" s="65">
        <v>246.0</v>
      </c>
      <c r="AS133" s="65">
        <v>310.0</v>
      </c>
      <c r="AT133" s="65">
        <v>511.0</v>
      </c>
      <c r="AU133" s="65">
        <v>732.0</v>
      </c>
      <c r="AV133" s="65">
        <v>1026.0</v>
      </c>
      <c r="AW133" s="65">
        <v>286.0</v>
      </c>
      <c r="AX133" s="65">
        <v>806.0</v>
      </c>
      <c r="AY133" s="65">
        <v>1039.0</v>
      </c>
      <c r="AZ133" s="65">
        <v>2202.0</v>
      </c>
      <c r="BA133" s="65">
        <v>1507.0</v>
      </c>
      <c r="BB133" s="65">
        <v>1251.0</v>
      </c>
      <c r="BC133" s="65">
        <v>2866.0</v>
      </c>
      <c r="BD133" s="65">
        <v>2937.0</v>
      </c>
      <c r="BE133" s="65">
        <v>8378.0</v>
      </c>
      <c r="BF133" s="65">
        <v>4529.0</v>
      </c>
      <c r="BG133" s="65">
        <v>7169.0</v>
      </c>
      <c r="BH133" s="65">
        <v>13845.0</v>
      </c>
      <c r="BI133" s="65">
        <v>51250.0</v>
      </c>
      <c r="BJ133" s="65">
        <v>74934.0</v>
      </c>
      <c r="BK133" s="65">
        <v>140398.0</v>
      </c>
    </row>
    <row r="134">
      <c r="A134" s="65">
        <v>126.0</v>
      </c>
      <c r="B134" s="65">
        <v>1000000.0</v>
      </c>
      <c r="C134" s="65">
        <v>965623.0</v>
      </c>
      <c r="D134" s="65">
        <v>0.965623</v>
      </c>
      <c r="E134" s="68">
        <v>0.206241226249871</v>
      </c>
      <c r="F134" s="68">
        <v>0.0282434144270084</v>
      </c>
      <c r="G134" s="65">
        <v>317453.0</v>
      </c>
      <c r="H134" s="65">
        <v>0.317453</v>
      </c>
      <c r="I134" s="65">
        <v>462249.0</v>
      </c>
      <c r="J134" s="65">
        <v>136238.0</v>
      </c>
      <c r="K134" s="65">
        <v>56564.0</v>
      </c>
      <c r="L134" s="65">
        <v>27496.0</v>
      </c>
      <c r="M134" s="65">
        <v>0.0</v>
      </c>
      <c r="N134" s="65">
        <v>2.0</v>
      </c>
      <c r="O134" s="65">
        <v>1.0</v>
      </c>
      <c r="P134" s="65">
        <v>0.0</v>
      </c>
      <c r="Q134" s="65">
        <v>1.0</v>
      </c>
      <c r="R134" s="65">
        <v>0.0</v>
      </c>
      <c r="S134" s="65">
        <v>6.0</v>
      </c>
      <c r="T134" s="65">
        <v>3.0</v>
      </c>
      <c r="U134" s="65">
        <v>3.0</v>
      </c>
      <c r="V134" s="65">
        <v>0.0</v>
      </c>
      <c r="W134" s="65">
        <v>2.0</v>
      </c>
      <c r="X134" s="65">
        <v>7.0</v>
      </c>
      <c r="Y134" s="65">
        <v>4.0</v>
      </c>
      <c r="Z134" s="65">
        <v>1.0</v>
      </c>
      <c r="AA134" s="65">
        <v>9.0</v>
      </c>
      <c r="AB134" s="65">
        <v>8.0</v>
      </c>
      <c r="AC134" s="65">
        <v>19.0</v>
      </c>
      <c r="AD134" s="65">
        <v>16.0</v>
      </c>
      <c r="AE134" s="65">
        <v>23.0</v>
      </c>
      <c r="AF134" s="65">
        <v>42.0</v>
      </c>
      <c r="AG134" s="65">
        <v>8.0</v>
      </c>
      <c r="AH134" s="65">
        <v>8.0</v>
      </c>
      <c r="AI134" s="65">
        <v>13.0</v>
      </c>
      <c r="AJ134" s="65">
        <v>52.0</v>
      </c>
      <c r="AK134" s="65">
        <v>9.0</v>
      </c>
      <c r="AL134" s="65">
        <v>32.0</v>
      </c>
      <c r="AM134" s="65">
        <v>88.0</v>
      </c>
      <c r="AN134" s="65">
        <v>161.0</v>
      </c>
      <c r="AO134" s="65">
        <v>123.0</v>
      </c>
      <c r="AP134" s="65">
        <v>177.0</v>
      </c>
      <c r="AQ134" s="65">
        <v>264.0</v>
      </c>
      <c r="AR134" s="65">
        <v>231.0</v>
      </c>
      <c r="AS134" s="65">
        <v>292.0</v>
      </c>
      <c r="AT134" s="65">
        <v>468.0</v>
      </c>
      <c r="AU134" s="65">
        <v>627.0</v>
      </c>
      <c r="AV134" s="65">
        <v>973.0</v>
      </c>
      <c r="AW134" s="65">
        <v>279.0</v>
      </c>
      <c r="AX134" s="65">
        <v>832.0</v>
      </c>
      <c r="AY134" s="65">
        <v>946.0</v>
      </c>
      <c r="AZ134" s="65">
        <v>2183.0</v>
      </c>
      <c r="BA134" s="65">
        <v>1480.0</v>
      </c>
      <c r="BB134" s="65">
        <v>1287.0</v>
      </c>
      <c r="BC134" s="65">
        <v>3007.0</v>
      </c>
      <c r="BD134" s="65">
        <v>2984.0</v>
      </c>
      <c r="BE134" s="65">
        <v>8482.0</v>
      </c>
      <c r="BF134" s="65">
        <v>4521.0</v>
      </c>
      <c r="BG134" s="65">
        <v>7228.0</v>
      </c>
      <c r="BH134" s="65">
        <v>14005.0</v>
      </c>
      <c r="BI134" s="65">
        <v>50770.0</v>
      </c>
      <c r="BJ134" s="65">
        <v>74661.0</v>
      </c>
      <c r="BK134" s="65">
        <v>141115.0</v>
      </c>
    </row>
    <row r="135">
      <c r="A135" s="65">
        <v>127.0</v>
      </c>
      <c r="B135" s="65">
        <v>1000000.0</v>
      </c>
      <c r="C135" s="65">
        <v>1001100.0</v>
      </c>
      <c r="D135" s="65">
        <v>1.0011</v>
      </c>
      <c r="E135" s="68">
        <v>0.227687185729576</v>
      </c>
      <c r="F135" s="68">
        <v>0.0281313412303688</v>
      </c>
      <c r="G135" s="65">
        <v>316551.0</v>
      </c>
      <c r="H135" s="65">
        <v>0.316551</v>
      </c>
      <c r="I135" s="65">
        <v>462129.0</v>
      </c>
      <c r="J135" s="65">
        <v>136772.0</v>
      </c>
      <c r="K135" s="65">
        <v>57182.0</v>
      </c>
      <c r="L135" s="65">
        <v>27366.0</v>
      </c>
      <c r="M135" s="65">
        <v>0.0</v>
      </c>
      <c r="N135" s="65">
        <v>0.0</v>
      </c>
      <c r="O135" s="65">
        <v>1.0</v>
      </c>
      <c r="P135" s="65">
        <v>2.0</v>
      </c>
      <c r="Q135" s="65">
        <v>4.0</v>
      </c>
      <c r="R135" s="65">
        <v>4.0</v>
      </c>
      <c r="S135" s="65">
        <v>6.0</v>
      </c>
      <c r="T135" s="65">
        <v>4.0</v>
      </c>
      <c r="U135" s="65">
        <v>1.0</v>
      </c>
      <c r="V135" s="65">
        <v>1.0</v>
      </c>
      <c r="W135" s="65">
        <v>5.0</v>
      </c>
      <c r="X135" s="65">
        <v>2.0</v>
      </c>
      <c r="Y135" s="65">
        <v>4.0</v>
      </c>
      <c r="Z135" s="65">
        <v>3.0</v>
      </c>
      <c r="AA135" s="65">
        <v>15.0</v>
      </c>
      <c r="AB135" s="65">
        <v>11.0</v>
      </c>
      <c r="AC135" s="65">
        <v>22.0</v>
      </c>
      <c r="AD135" s="65">
        <v>11.0</v>
      </c>
      <c r="AE135" s="65">
        <v>16.0</v>
      </c>
      <c r="AF135" s="65">
        <v>45.0</v>
      </c>
      <c r="AG135" s="65">
        <v>11.0</v>
      </c>
      <c r="AH135" s="65">
        <v>12.0</v>
      </c>
      <c r="AI135" s="65">
        <v>13.0</v>
      </c>
      <c r="AJ135" s="65">
        <v>49.0</v>
      </c>
      <c r="AK135" s="65">
        <v>11.0</v>
      </c>
      <c r="AL135" s="65">
        <v>35.0</v>
      </c>
      <c r="AM135" s="65">
        <v>77.0</v>
      </c>
      <c r="AN135" s="65">
        <v>147.0</v>
      </c>
      <c r="AO135" s="65">
        <v>156.0</v>
      </c>
      <c r="AP135" s="65">
        <v>221.0</v>
      </c>
      <c r="AQ135" s="65">
        <v>234.0</v>
      </c>
      <c r="AR135" s="65">
        <v>257.0</v>
      </c>
      <c r="AS135" s="65">
        <v>318.0</v>
      </c>
      <c r="AT135" s="65">
        <v>481.0</v>
      </c>
      <c r="AU135" s="65">
        <v>634.0</v>
      </c>
      <c r="AV135" s="65">
        <v>974.0</v>
      </c>
      <c r="AW135" s="65">
        <v>311.0</v>
      </c>
      <c r="AX135" s="65">
        <v>824.0</v>
      </c>
      <c r="AY135" s="65">
        <v>1030.0</v>
      </c>
      <c r="AZ135" s="65">
        <v>2267.0</v>
      </c>
      <c r="BA135" s="65">
        <v>1503.0</v>
      </c>
      <c r="BB135" s="65">
        <v>1333.0</v>
      </c>
      <c r="BC135" s="65">
        <v>2825.0</v>
      </c>
      <c r="BD135" s="65">
        <v>3039.0</v>
      </c>
      <c r="BE135" s="65">
        <v>8547.0</v>
      </c>
      <c r="BF135" s="65">
        <v>4397.0</v>
      </c>
      <c r="BG135" s="65">
        <v>7086.0</v>
      </c>
      <c r="BH135" s="65">
        <v>13815.0</v>
      </c>
      <c r="BI135" s="65">
        <v>50568.0</v>
      </c>
      <c r="BJ135" s="65">
        <v>74784.0</v>
      </c>
      <c r="BK135" s="65">
        <v>140435.0</v>
      </c>
    </row>
    <row r="136">
      <c r="A136" s="65">
        <v>128.0</v>
      </c>
      <c r="B136" s="65">
        <v>1000000.0</v>
      </c>
      <c r="C136" s="65">
        <v>1019493.0</v>
      </c>
      <c r="D136" s="65">
        <v>1.019493</v>
      </c>
      <c r="E136" s="68">
        <v>0.274806402104052</v>
      </c>
      <c r="F136" s="68">
        <v>0.0280612425113351</v>
      </c>
      <c r="G136" s="65">
        <v>317249.0</v>
      </c>
      <c r="H136" s="65">
        <v>0.317249</v>
      </c>
      <c r="I136" s="65">
        <v>461599.0</v>
      </c>
      <c r="J136" s="65">
        <v>136866.0</v>
      </c>
      <c r="K136" s="65">
        <v>56882.0</v>
      </c>
      <c r="L136" s="65">
        <v>27404.0</v>
      </c>
      <c r="M136" s="65">
        <v>1.0</v>
      </c>
      <c r="N136" s="65">
        <v>3.0</v>
      </c>
      <c r="O136" s="65">
        <v>4.0</v>
      </c>
      <c r="P136" s="65">
        <v>1.0</v>
      </c>
      <c r="Q136" s="65">
        <v>2.0</v>
      </c>
      <c r="R136" s="65">
        <v>1.0</v>
      </c>
      <c r="S136" s="65">
        <v>1.0</v>
      </c>
      <c r="T136" s="65">
        <v>7.0</v>
      </c>
      <c r="U136" s="65">
        <v>1.0</v>
      </c>
      <c r="V136" s="65">
        <v>2.0</v>
      </c>
      <c r="W136" s="65">
        <v>2.0</v>
      </c>
      <c r="X136" s="65">
        <v>4.0</v>
      </c>
      <c r="Y136" s="65">
        <v>2.0</v>
      </c>
      <c r="Z136" s="65">
        <v>6.0</v>
      </c>
      <c r="AA136" s="65">
        <v>14.0</v>
      </c>
      <c r="AB136" s="65">
        <v>8.0</v>
      </c>
      <c r="AC136" s="65">
        <v>16.0</v>
      </c>
      <c r="AD136" s="65">
        <v>14.0</v>
      </c>
      <c r="AE136" s="65">
        <v>15.0</v>
      </c>
      <c r="AF136" s="65">
        <v>27.0</v>
      </c>
      <c r="AG136" s="65">
        <v>11.0</v>
      </c>
      <c r="AH136" s="65">
        <v>8.0</v>
      </c>
      <c r="AI136" s="65">
        <v>12.0</v>
      </c>
      <c r="AJ136" s="65">
        <v>60.0</v>
      </c>
      <c r="AK136" s="65">
        <v>12.0</v>
      </c>
      <c r="AL136" s="65">
        <v>34.0</v>
      </c>
      <c r="AM136" s="65">
        <v>81.0</v>
      </c>
      <c r="AN136" s="65">
        <v>157.0</v>
      </c>
      <c r="AO136" s="65">
        <v>141.0</v>
      </c>
      <c r="AP136" s="65">
        <v>198.0</v>
      </c>
      <c r="AQ136" s="65">
        <v>293.0</v>
      </c>
      <c r="AR136" s="65">
        <v>237.0</v>
      </c>
      <c r="AS136" s="65">
        <v>298.0</v>
      </c>
      <c r="AT136" s="65">
        <v>508.0</v>
      </c>
      <c r="AU136" s="65">
        <v>694.0</v>
      </c>
      <c r="AV136" s="65">
        <v>956.0</v>
      </c>
      <c r="AW136" s="65">
        <v>299.0</v>
      </c>
      <c r="AX136" s="65">
        <v>850.0</v>
      </c>
      <c r="AY136" s="65">
        <v>1025.0</v>
      </c>
      <c r="AZ136" s="65">
        <v>2197.0</v>
      </c>
      <c r="BA136" s="65">
        <v>1484.0</v>
      </c>
      <c r="BB136" s="65">
        <v>1316.0</v>
      </c>
      <c r="BC136" s="65">
        <v>2847.0</v>
      </c>
      <c r="BD136" s="65">
        <v>2980.0</v>
      </c>
      <c r="BE136" s="65">
        <v>8549.0</v>
      </c>
      <c r="BF136" s="65">
        <v>4534.0</v>
      </c>
      <c r="BG136" s="65">
        <v>7253.0</v>
      </c>
      <c r="BH136" s="65">
        <v>14129.0</v>
      </c>
      <c r="BI136" s="65">
        <v>50876.0</v>
      </c>
      <c r="BJ136" s="65">
        <v>74216.0</v>
      </c>
      <c r="BK136" s="65">
        <v>140863.0</v>
      </c>
    </row>
    <row r="137">
      <c r="A137" s="65">
        <v>129.0</v>
      </c>
      <c r="B137" s="65">
        <v>1000000.0</v>
      </c>
      <c r="C137" s="65">
        <v>1016120.0</v>
      </c>
      <c r="D137" s="65">
        <v>1.01612</v>
      </c>
      <c r="E137" s="68">
        <v>0.339817368061675</v>
      </c>
      <c r="F137" s="68">
        <v>0.0279771338826794</v>
      </c>
      <c r="G137" s="65">
        <v>317597.0</v>
      </c>
      <c r="H137" s="65">
        <v>0.317597</v>
      </c>
      <c r="I137" s="65">
        <v>461851.0</v>
      </c>
      <c r="J137" s="65">
        <v>136317.0</v>
      </c>
      <c r="K137" s="65">
        <v>56682.0</v>
      </c>
      <c r="L137" s="65">
        <v>27553.0</v>
      </c>
      <c r="M137" s="65">
        <v>0.0</v>
      </c>
      <c r="N137" s="65">
        <v>4.0</v>
      </c>
      <c r="O137" s="65">
        <v>3.0</v>
      </c>
      <c r="P137" s="65">
        <v>2.0</v>
      </c>
      <c r="Q137" s="65">
        <v>1.0</v>
      </c>
      <c r="R137" s="65">
        <v>1.0</v>
      </c>
      <c r="S137" s="65">
        <v>0.0</v>
      </c>
      <c r="T137" s="65">
        <v>4.0</v>
      </c>
      <c r="U137" s="65">
        <v>1.0</v>
      </c>
      <c r="V137" s="65">
        <v>1.0</v>
      </c>
      <c r="W137" s="65">
        <v>1.0</v>
      </c>
      <c r="X137" s="65">
        <v>4.0</v>
      </c>
      <c r="Y137" s="65">
        <v>5.0</v>
      </c>
      <c r="Z137" s="65">
        <v>8.0</v>
      </c>
      <c r="AA137" s="65">
        <v>12.0</v>
      </c>
      <c r="AB137" s="65">
        <v>11.0</v>
      </c>
      <c r="AC137" s="65">
        <v>24.0</v>
      </c>
      <c r="AD137" s="65">
        <v>20.0</v>
      </c>
      <c r="AE137" s="65">
        <v>18.0</v>
      </c>
      <c r="AF137" s="65">
        <v>40.0</v>
      </c>
      <c r="AG137" s="65">
        <v>12.0</v>
      </c>
      <c r="AH137" s="65">
        <v>16.0</v>
      </c>
      <c r="AI137" s="65">
        <v>21.0</v>
      </c>
      <c r="AJ137" s="65">
        <v>53.0</v>
      </c>
      <c r="AK137" s="65">
        <v>13.0</v>
      </c>
      <c r="AL137" s="65">
        <v>21.0</v>
      </c>
      <c r="AM137" s="65">
        <v>101.0</v>
      </c>
      <c r="AN137" s="65">
        <v>153.0</v>
      </c>
      <c r="AO137" s="65">
        <v>143.0</v>
      </c>
      <c r="AP137" s="65">
        <v>209.0</v>
      </c>
      <c r="AQ137" s="65">
        <v>267.0</v>
      </c>
      <c r="AR137" s="65">
        <v>255.0</v>
      </c>
      <c r="AS137" s="65">
        <v>291.0</v>
      </c>
      <c r="AT137" s="65">
        <v>483.0</v>
      </c>
      <c r="AU137" s="65">
        <v>628.0</v>
      </c>
      <c r="AV137" s="65">
        <v>1016.0</v>
      </c>
      <c r="AW137" s="65">
        <v>290.0</v>
      </c>
      <c r="AX137" s="65">
        <v>848.0</v>
      </c>
      <c r="AY137" s="65">
        <v>1040.0</v>
      </c>
      <c r="AZ137" s="65">
        <v>2264.0</v>
      </c>
      <c r="BA137" s="65">
        <v>1458.0</v>
      </c>
      <c r="BB137" s="65">
        <v>1291.0</v>
      </c>
      <c r="BC137" s="65">
        <v>3012.0</v>
      </c>
      <c r="BD137" s="65">
        <v>2946.0</v>
      </c>
      <c r="BE137" s="65">
        <v>8432.0</v>
      </c>
      <c r="BF137" s="65">
        <v>4525.0</v>
      </c>
      <c r="BG137" s="65">
        <v>7286.0</v>
      </c>
      <c r="BH137" s="65">
        <v>13857.0</v>
      </c>
      <c r="BI137" s="65">
        <v>51227.0</v>
      </c>
      <c r="BJ137" s="65">
        <v>75175.0</v>
      </c>
      <c r="BK137" s="65">
        <v>140104.0</v>
      </c>
    </row>
    <row r="138">
      <c r="A138" s="65">
        <v>130.0</v>
      </c>
      <c r="B138" s="65">
        <v>1000000.0</v>
      </c>
      <c r="C138" s="65">
        <v>964839.0</v>
      </c>
      <c r="D138" s="65">
        <v>0.964839</v>
      </c>
      <c r="E138" s="68">
        <v>0.218930644381948</v>
      </c>
      <c r="F138" s="68">
        <v>0.028064617009124</v>
      </c>
      <c r="G138" s="65">
        <v>316802.0</v>
      </c>
      <c r="H138" s="65">
        <v>0.316802</v>
      </c>
      <c r="I138" s="65">
        <v>462586.0</v>
      </c>
      <c r="J138" s="65">
        <v>136505.0</v>
      </c>
      <c r="K138" s="65">
        <v>56758.0</v>
      </c>
      <c r="L138" s="65">
        <v>27349.0</v>
      </c>
      <c r="M138" s="65">
        <v>1.0</v>
      </c>
      <c r="N138" s="65">
        <v>2.0</v>
      </c>
      <c r="O138" s="65">
        <v>0.0</v>
      </c>
      <c r="P138" s="65">
        <v>1.0</v>
      </c>
      <c r="Q138" s="65">
        <v>1.0</v>
      </c>
      <c r="R138" s="65">
        <v>0.0</v>
      </c>
      <c r="S138" s="65">
        <v>2.0</v>
      </c>
      <c r="T138" s="65">
        <v>4.0</v>
      </c>
      <c r="U138" s="65">
        <v>2.0</v>
      </c>
      <c r="V138" s="65">
        <v>1.0</v>
      </c>
      <c r="W138" s="65">
        <v>2.0</v>
      </c>
      <c r="X138" s="65">
        <v>6.0</v>
      </c>
      <c r="Y138" s="65">
        <v>2.0</v>
      </c>
      <c r="Z138" s="65">
        <v>4.0</v>
      </c>
      <c r="AA138" s="65">
        <v>6.0</v>
      </c>
      <c r="AB138" s="65">
        <v>14.0</v>
      </c>
      <c r="AC138" s="65">
        <v>23.0</v>
      </c>
      <c r="AD138" s="65">
        <v>12.0</v>
      </c>
      <c r="AE138" s="65">
        <v>17.0</v>
      </c>
      <c r="AF138" s="65">
        <v>41.0</v>
      </c>
      <c r="AG138" s="65">
        <v>11.0</v>
      </c>
      <c r="AH138" s="65">
        <v>16.0</v>
      </c>
      <c r="AI138" s="65">
        <v>18.0</v>
      </c>
      <c r="AJ138" s="65">
        <v>44.0</v>
      </c>
      <c r="AK138" s="65">
        <v>19.0</v>
      </c>
      <c r="AL138" s="65">
        <v>28.0</v>
      </c>
      <c r="AM138" s="65">
        <v>76.0</v>
      </c>
      <c r="AN138" s="65">
        <v>139.0</v>
      </c>
      <c r="AO138" s="65">
        <v>155.0</v>
      </c>
      <c r="AP138" s="65">
        <v>197.0</v>
      </c>
      <c r="AQ138" s="65">
        <v>271.0</v>
      </c>
      <c r="AR138" s="65">
        <v>239.0</v>
      </c>
      <c r="AS138" s="65">
        <v>282.0</v>
      </c>
      <c r="AT138" s="65">
        <v>485.0</v>
      </c>
      <c r="AU138" s="65">
        <v>662.0</v>
      </c>
      <c r="AV138" s="65">
        <v>970.0</v>
      </c>
      <c r="AW138" s="65">
        <v>283.0</v>
      </c>
      <c r="AX138" s="65">
        <v>803.0</v>
      </c>
      <c r="AY138" s="65">
        <v>1040.0</v>
      </c>
      <c r="AZ138" s="65">
        <v>2245.0</v>
      </c>
      <c r="BA138" s="65">
        <v>1461.0</v>
      </c>
      <c r="BB138" s="65">
        <v>1254.0</v>
      </c>
      <c r="BC138" s="65">
        <v>2887.0</v>
      </c>
      <c r="BD138" s="65">
        <v>3114.0</v>
      </c>
      <c r="BE138" s="65">
        <v>8577.0</v>
      </c>
      <c r="BF138" s="65">
        <v>4340.0</v>
      </c>
      <c r="BG138" s="65">
        <v>7106.0</v>
      </c>
      <c r="BH138" s="65">
        <v>14053.0</v>
      </c>
      <c r="BI138" s="65">
        <v>50858.0</v>
      </c>
      <c r="BJ138" s="65">
        <v>74787.0</v>
      </c>
      <c r="BK138" s="65">
        <v>140241.0</v>
      </c>
    </row>
    <row r="139">
      <c r="A139" s="65">
        <v>131.0</v>
      </c>
      <c r="B139" s="65">
        <v>1000000.0</v>
      </c>
      <c r="C139" s="65">
        <v>1047560.0</v>
      </c>
      <c r="D139" s="65">
        <v>1.04756</v>
      </c>
      <c r="E139" s="68">
        <v>0.3364741042462</v>
      </c>
      <c r="F139" s="68">
        <v>0.0282345962704657</v>
      </c>
      <c r="G139" s="65">
        <v>317101.0</v>
      </c>
      <c r="H139" s="65">
        <v>0.317101</v>
      </c>
      <c r="I139" s="65">
        <v>462144.0</v>
      </c>
      <c r="J139" s="65">
        <v>136712.0</v>
      </c>
      <c r="K139" s="65">
        <v>56563.0</v>
      </c>
      <c r="L139" s="65">
        <v>27480.0</v>
      </c>
      <c r="M139" s="65">
        <v>0.0</v>
      </c>
      <c r="N139" s="65">
        <v>9.0</v>
      </c>
      <c r="O139" s="65">
        <v>2.0</v>
      </c>
      <c r="P139" s="65">
        <v>0.0</v>
      </c>
      <c r="Q139" s="65">
        <v>2.0</v>
      </c>
      <c r="R139" s="65">
        <v>2.0</v>
      </c>
      <c r="S139" s="65">
        <v>1.0</v>
      </c>
      <c r="T139" s="65">
        <v>5.0</v>
      </c>
      <c r="U139" s="65">
        <v>3.0</v>
      </c>
      <c r="V139" s="65">
        <v>1.0</v>
      </c>
      <c r="W139" s="65">
        <v>1.0</v>
      </c>
      <c r="X139" s="65">
        <v>1.0</v>
      </c>
      <c r="Y139" s="65">
        <v>4.0</v>
      </c>
      <c r="Z139" s="65">
        <v>3.0</v>
      </c>
      <c r="AA139" s="65">
        <v>12.0</v>
      </c>
      <c r="AB139" s="65">
        <v>10.0</v>
      </c>
      <c r="AC139" s="65">
        <v>20.0</v>
      </c>
      <c r="AD139" s="65">
        <v>14.0</v>
      </c>
      <c r="AE139" s="65">
        <v>16.0</v>
      </c>
      <c r="AF139" s="65">
        <v>36.0</v>
      </c>
      <c r="AG139" s="65">
        <v>14.0</v>
      </c>
      <c r="AH139" s="65">
        <v>12.0</v>
      </c>
      <c r="AI139" s="65">
        <v>18.0</v>
      </c>
      <c r="AJ139" s="65">
        <v>45.0</v>
      </c>
      <c r="AK139" s="65">
        <v>16.0</v>
      </c>
      <c r="AL139" s="65">
        <v>26.0</v>
      </c>
      <c r="AM139" s="65">
        <v>87.0</v>
      </c>
      <c r="AN139" s="65">
        <v>156.0</v>
      </c>
      <c r="AO139" s="65">
        <v>164.0</v>
      </c>
      <c r="AP139" s="65">
        <v>205.0</v>
      </c>
      <c r="AQ139" s="65">
        <v>252.0</v>
      </c>
      <c r="AR139" s="65">
        <v>258.0</v>
      </c>
      <c r="AS139" s="65">
        <v>349.0</v>
      </c>
      <c r="AT139" s="65">
        <v>520.0</v>
      </c>
      <c r="AU139" s="65">
        <v>629.0</v>
      </c>
      <c r="AV139" s="65">
        <v>1017.0</v>
      </c>
      <c r="AW139" s="65">
        <v>314.0</v>
      </c>
      <c r="AX139" s="65">
        <v>839.0</v>
      </c>
      <c r="AY139" s="65">
        <v>1011.0</v>
      </c>
      <c r="AZ139" s="65">
        <v>2238.0</v>
      </c>
      <c r="BA139" s="65">
        <v>1538.0</v>
      </c>
      <c r="BB139" s="65">
        <v>1292.0</v>
      </c>
      <c r="BC139" s="65">
        <v>2815.0</v>
      </c>
      <c r="BD139" s="65">
        <v>2970.0</v>
      </c>
      <c r="BE139" s="65">
        <v>8445.0</v>
      </c>
      <c r="BF139" s="65">
        <v>4373.0</v>
      </c>
      <c r="BG139" s="65">
        <v>7102.0</v>
      </c>
      <c r="BH139" s="65">
        <v>14053.0</v>
      </c>
      <c r="BI139" s="65">
        <v>51141.0</v>
      </c>
      <c r="BJ139" s="65">
        <v>74459.0</v>
      </c>
      <c r="BK139" s="65">
        <v>140601.0</v>
      </c>
    </row>
    <row r="140">
      <c r="A140" s="65">
        <v>132.0</v>
      </c>
      <c r="B140" s="65">
        <v>1000000.0</v>
      </c>
      <c r="C140" s="65">
        <v>986795.0</v>
      </c>
      <c r="D140" s="65">
        <v>0.986795</v>
      </c>
      <c r="E140" s="68">
        <v>0.244356291606078</v>
      </c>
      <c r="F140" s="68">
        <v>0.0281604927612639</v>
      </c>
      <c r="G140" s="65">
        <v>316295.0</v>
      </c>
      <c r="H140" s="65">
        <v>0.316295</v>
      </c>
      <c r="I140" s="65">
        <v>463220.0</v>
      </c>
      <c r="J140" s="65">
        <v>136662.0</v>
      </c>
      <c r="K140" s="65">
        <v>56664.0</v>
      </c>
      <c r="L140" s="65">
        <v>27159.0</v>
      </c>
      <c r="M140" s="65">
        <v>0.0</v>
      </c>
      <c r="N140" s="65">
        <v>1.0</v>
      </c>
      <c r="O140" s="65">
        <v>3.0</v>
      </c>
      <c r="P140" s="65">
        <v>1.0</v>
      </c>
      <c r="Q140" s="65">
        <v>4.0</v>
      </c>
      <c r="R140" s="65">
        <v>1.0</v>
      </c>
      <c r="S140" s="65">
        <v>3.0</v>
      </c>
      <c r="T140" s="65">
        <v>4.0</v>
      </c>
      <c r="U140" s="65">
        <v>1.0</v>
      </c>
      <c r="V140" s="65">
        <v>0.0</v>
      </c>
      <c r="W140" s="65">
        <v>3.0</v>
      </c>
      <c r="X140" s="65">
        <v>6.0</v>
      </c>
      <c r="Y140" s="65">
        <v>3.0</v>
      </c>
      <c r="Z140" s="65">
        <v>6.0</v>
      </c>
      <c r="AA140" s="65">
        <v>10.0</v>
      </c>
      <c r="AB140" s="65">
        <v>7.0</v>
      </c>
      <c r="AC140" s="65">
        <v>20.0</v>
      </c>
      <c r="AD140" s="65">
        <v>5.0</v>
      </c>
      <c r="AE140" s="65">
        <v>12.0</v>
      </c>
      <c r="AF140" s="65">
        <v>41.0</v>
      </c>
      <c r="AG140" s="65">
        <v>9.0</v>
      </c>
      <c r="AH140" s="65">
        <v>11.0</v>
      </c>
      <c r="AI140" s="65">
        <v>24.0</v>
      </c>
      <c r="AJ140" s="65">
        <v>39.0</v>
      </c>
      <c r="AK140" s="65">
        <v>9.0</v>
      </c>
      <c r="AL140" s="65">
        <v>26.0</v>
      </c>
      <c r="AM140" s="65">
        <v>69.0</v>
      </c>
      <c r="AN140" s="65">
        <v>146.0</v>
      </c>
      <c r="AO140" s="65">
        <v>168.0</v>
      </c>
      <c r="AP140" s="65">
        <v>216.0</v>
      </c>
      <c r="AQ140" s="65">
        <v>245.0</v>
      </c>
      <c r="AR140" s="65">
        <v>298.0</v>
      </c>
      <c r="AS140" s="65">
        <v>280.0</v>
      </c>
      <c r="AT140" s="65">
        <v>543.0</v>
      </c>
      <c r="AU140" s="65">
        <v>680.0</v>
      </c>
      <c r="AV140" s="65">
        <v>1024.0</v>
      </c>
      <c r="AW140" s="65">
        <v>307.0</v>
      </c>
      <c r="AX140" s="65">
        <v>805.0</v>
      </c>
      <c r="AY140" s="65">
        <v>1010.0</v>
      </c>
      <c r="AZ140" s="65">
        <v>2089.0</v>
      </c>
      <c r="BA140" s="65">
        <v>1481.0</v>
      </c>
      <c r="BB140" s="65">
        <v>1322.0</v>
      </c>
      <c r="BC140" s="65">
        <v>2678.0</v>
      </c>
      <c r="BD140" s="65">
        <v>3028.0</v>
      </c>
      <c r="BE140" s="65">
        <v>8408.0</v>
      </c>
      <c r="BF140" s="65">
        <v>4609.0</v>
      </c>
      <c r="BG140" s="65">
        <v>7164.0</v>
      </c>
      <c r="BH140" s="65">
        <v>13849.0</v>
      </c>
      <c r="BI140" s="65">
        <v>50906.0</v>
      </c>
      <c r="BJ140" s="65">
        <v>74526.0</v>
      </c>
      <c r="BK140" s="65">
        <v>140195.0</v>
      </c>
    </row>
    <row r="141">
      <c r="A141" s="65">
        <v>133.0</v>
      </c>
      <c r="B141" s="65">
        <v>1000000.0</v>
      </c>
      <c r="C141" s="65">
        <v>998861.0</v>
      </c>
      <c r="D141" s="65">
        <v>0.998861</v>
      </c>
      <c r="E141" s="68">
        <v>0.261750925980244</v>
      </c>
      <c r="F141" s="68">
        <v>0.028055433196335</v>
      </c>
      <c r="G141" s="65">
        <v>317373.0</v>
      </c>
      <c r="H141" s="65">
        <v>0.317373</v>
      </c>
      <c r="I141" s="65">
        <v>461944.0</v>
      </c>
      <c r="J141" s="65">
        <v>136636.0</v>
      </c>
      <c r="K141" s="65">
        <v>56852.0</v>
      </c>
      <c r="L141" s="65">
        <v>27195.0</v>
      </c>
      <c r="M141" s="65">
        <v>0.0</v>
      </c>
      <c r="N141" s="65">
        <v>1.0</v>
      </c>
      <c r="O141" s="65">
        <v>4.0</v>
      </c>
      <c r="P141" s="65">
        <v>4.0</v>
      </c>
      <c r="Q141" s="65">
        <v>0.0</v>
      </c>
      <c r="R141" s="65">
        <v>2.0</v>
      </c>
      <c r="S141" s="65">
        <v>2.0</v>
      </c>
      <c r="T141" s="65">
        <v>4.0</v>
      </c>
      <c r="U141" s="65">
        <v>2.0</v>
      </c>
      <c r="V141" s="65">
        <v>1.0</v>
      </c>
      <c r="W141" s="65">
        <v>1.0</v>
      </c>
      <c r="X141" s="65">
        <v>5.0</v>
      </c>
      <c r="Y141" s="65">
        <v>5.0</v>
      </c>
      <c r="Z141" s="65">
        <v>4.0</v>
      </c>
      <c r="AA141" s="65">
        <v>5.0</v>
      </c>
      <c r="AB141" s="65">
        <v>14.0</v>
      </c>
      <c r="AC141" s="65">
        <v>18.0</v>
      </c>
      <c r="AD141" s="65">
        <v>21.0</v>
      </c>
      <c r="AE141" s="65">
        <v>17.0</v>
      </c>
      <c r="AF141" s="65">
        <v>43.0</v>
      </c>
      <c r="AG141" s="65">
        <v>8.0</v>
      </c>
      <c r="AH141" s="65">
        <v>11.0</v>
      </c>
      <c r="AI141" s="65">
        <v>17.0</v>
      </c>
      <c r="AJ141" s="65">
        <v>41.0</v>
      </c>
      <c r="AK141" s="65">
        <v>13.0</v>
      </c>
      <c r="AL141" s="65">
        <v>36.0</v>
      </c>
      <c r="AM141" s="65">
        <v>81.0</v>
      </c>
      <c r="AN141" s="65">
        <v>146.0</v>
      </c>
      <c r="AO141" s="65">
        <v>156.0</v>
      </c>
      <c r="AP141" s="65">
        <v>207.0</v>
      </c>
      <c r="AQ141" s="65">
        <v>266.0</v>
      </c>
      <c r="AR141" s="65">
        <v>250.0</v>
      </c>
      <c r="AS141" s="65">
        <v>320.0</v>
      </c>
      <c r="AT141" s="65">
        <v>504.0</v>
      </c>
      <c r="AU141" s="65">
        <v>628.0</v>
      </c>
      <c r="AV141" s="65">
        <v>979.0</v>
      </c>
      <c r="AW141" s="65">
        <v>290.0</v>
      </c>
      <c r="AX141" s="65">
        <v>832.0</v>
      </c>
      <c r="AY141" s="65">
        <v>1019.0</v>
      </c>
      <c r="AZ141" s="65">
        <v>2209.0</v>
      </c>
      <c r="BA141" s="65">
        <v>1525.0</v>
      </c>
      <c r="BB141" s="65">
        <v>1267.0</v>
      </c>
      <c r="BC141" s="65">
        <v>2872.0</v>
      </c>
      <c r="BD141" s="65">
        <v>2933.0</v>
      </c>
      <c r="BE141" s="65">
        <v>8325.0</v>
      </c>
      <c r="BF141" s="65">
        <v>4359.0</v>
      </c>
      <c r="BG141" s="65">
        <v>7139.0</v>
      </c>
      <c r="BH141" s="65">
        <v>14092.0</v>
      </c>
      <c r="BI141" s="65">
        <v>51280.0</v>
      </c>
      <c r="BJ141" s="65">
        <v>74319.0</v>
      </c>
      <c r="BK141" s="65">
        <v>141096.0</v>
      </c>
    </row>
    <row r="142">
      <c r="A142" s="65">
        <v>134.0</v>
      </c>
      <c r="B142" s="65">
        <v>1000000.0</v>
      </c>
      <c r="C142" s="65">
        <v>999651.0</v>
      </c>
      <c r="D142" s="65">
        <v>0.999651</v>
      </c>
      <c r="E142" s="68">
        <v>0.273452763448047</v>
      </c>
      <c r="F142" s="68">
        <v>0.0279508541097783</v>
      </c>
      <c r="G142" s="65">
        <v>316755.0</v>
      </c>
      <c r="H142" s="65">
        <v>0.316755</v>
      </c>
      <c r="I142" s="65">
        <v>462593.0</v>
      </c>
      <c r="J142" s="65">
        <v>136967.0</v>
      </c>
      <c r="K142" s="65">
        <v>56445.0</v>
      </c>
      <c r="L142" s="65">
        <v>27240.0</v>
      </c>
      <c r="M142" s="65">
        <v>1.0</v>
      </c>
      <c r="N142" s="65">
        <v>2.0</v>
      </c>
      <c r="O142" s="65">
        <v>4.0</v>
      </c>
      <c r="P142" s="65">
        <v>1.0</v>
      </c>
      <c r="Q142" s="65">
        <v>1.0</v>
      </c>
      <c r="R142" s="65">
        <v>0.0</v>
      </c>
      <c r="S142" s="65">
        <v>4.0</v>
      </c>
      <c r="T142" s="65">
        <v>4.0</v>
      </c>
      <c r="U142" s="65">
        <v>1.0</v>
      </c>
      <c r="V142" s="65">
        <v>0.0</v>
      </c>
      <c r="W142" s="65">
        <v>2.0</v>
      </c>
      <c r="X142" s="65">
        <v>7.0</v>
      </c>
      <c r="Y142" s="65">
        <v>4.0</v>
      </c>
      <c r="Z142" s="65">
        <v>6.0</v>
      </c>
      <c r="AA142" s="65">
        <v>9.0</v>
      </c>
      <c r="AB142" s="65">
        <v>8.0</v>
      </c>
      <c r="AC142" s="65">
        <v>15.0</v>
      </c>
      <c r="AD142" s="65">
        <v>18.0</v>
      </c>
      <c r="AE142" s="65">
        <v>19.0</v>
      </c>
      <c r="AF142" s="65">
        <v>34.0</v>
      </c>
      <c r="AG142" s="65">
        <v>5.0</v>
      </c>
      <c r="AH142" s="65">
        <v>10.0</v>
      </c>
      <c r="AI142" s="65">
        <v>24.0</v>
      </c>
      <c r="AJ142" s="65">
        <v>30.0</v>
      </c>
      <c r="AK142" s="65">
        <v>26.0</v>
      </c>
      <c r="AL142" s="65">
        <v>34.0</v>
      </c>
      <c r="AM142" s="65">
        <v>75.0</v>
      </c>
      <c r="AN142" s="65">
        <v>158.0</v>
      </c>
      <c r="AO142" s="65">
        <v>127.0</v>
      </c>
      <c r="AP142" s="65">
        <v>201.0</v>
      </c>
      <c r="AQ142" s="65">
        <v>255.0</v>
      </c>
      <c r="AR142" s="65">
        <v>265.0</v>
      </c>
      <c r="AS142" s="65">
        <v>311.0</v>
      </c>
      <c r="AT142" s="65">
        <v>518.0</v>
      </c>
      <c r="AU142" s="65">
        <v>631.0</v>
      </c>
      <c r="AV142" s="65">
        <v>1034.0</v>
      </c>
      <c r="AW142" s="65">
        <v>287.0</v>
      </c>
      <c r="AX142" s="65">
        <v>785.0</v>
      </c>
      <c r="AY142" s="65">
        <v>1007.0</v>
      </c>
      <c r="AZ142" s="65">
        <v>2139.0</v>
      </c>
      <c r="BA142" s="65">
        <v>1495.0</v>
      </c>
      <c r="BB142" s="65">
        <v>1287.0</v>
      </c>
      <c r="BC142" s="65">
        <v>2792.0</v>
      </c>
      <c r="BD142" s="65">
        <v>2967.0</v>
      </c>
      <c r="BE142" s="65">
        <v>8469.0</v>
      </c>
      <c r="BF142" s="65">
        <v>4465.0</v>
      </c>
      <c r="BG142" s="65">
        <v>7176.0</v>
      </c>
      <c r="BH142" s="65">
        <v>13887.0</v>
      </c>
      <c r="BI142" s="65">
        <v>50906.0</v>
      </c>
      <c r="BJ142" s="65">
        <v>74432.0</v>
      </c>
      <c r="BK142" s="65">
        <v>140817.0</v>
      </c>
    </row>
    <row r="143">
      <c r="A143" s="65">
        <v>135.0</v>
      </c>
      <c r="B143" s="65">
        <v>1000000.0</v>
      </c>
      <c r="C143" s="65">
        <v>991059.0</v>
      </c>
      <c r="D143" s="65">
        <v>0.991059</v>
      </c>
      <c r="E143" s="68">
        <v>0.245296098580446</v>
      </c>
      <c r="F143" s="68">
        <v>0.0278637355897833</v>
      </c>
      <c r="G143" s="65">
        <v>316224.0</v>
      </c>
      <c r="H143" s="65">
        <v>0.316224</v>
      </c>
      <c r="I143" s="65">
        <v>462206.0</v>
      </c>
      <c r="J143" s="65">
        <v>136706.0</v>
      </c>
      <c r="K143" s="65">
        <v>57088.0</v>
      </c>
      <c r="L143" s="65">
        <v>27776.0</v>
      </c>
      <c r="M143" s="65">
        <v>0.0</v>
      </c>
      <c r="N143" s="65">
        <v>4.0</v>
      </c>
      <c r="O143" s="65">
        <v>1.0</v>
      </c>
      <c r="P143" s="65">
        <v>1.0</v>
      </c>
      <c r="Q143" s="65">
        <v>3.0</v>
      </c>
      <c r="R143" s="65">
        <v>2.0</v>
      </c>
      <c r="S143" s="65">
        <v>2.0</v>
      </c>
      <c r="T143" s="65">
        <v>3.0</v>
      </c>
      <c r="U143" s="65">
        <v>2.0</v>
      </c>
      <c r="V143" s="65">
        <v>0.0</v>
      </c>
      <c r="W143" s="65">
        <v>3.0</v>
      </c>
      <c r="X143" s="65">
        <v>3.0</v>
      </c>
      <c r="Y143" s="65">
        <v>2.0</v>
      </c>
      <c r="Z143" s="65">
        <v>4.0</v>
      </c>
      <c r="AA143" s="65">
        <v>14.0</v>
      </c>
      <c r="AB143" s="65">
        <v>5.0</v>
      </c>
      <c r="AC143" s="65">
        <v>18.0</v>
      </c>
      <c r="AD143" s="65">
        <v>7.0</v>
      </c>
      <c r="AE143" s="65">
        <v>10.0</v>
      </c>
      <c r="AF143" s="65">
        <v>43.0</v>
      </c>
      <c r="AG143" s="65">
        <v>6.0</v>
      </c>
      <c r="AH143" s="65">
        <v>9.0</v>
      </c>
      <c r="AI143" s="65">
        <v>20.0</v>
      </c>
      <c r="AJ143" s="65">
        <v>52.0</v>
      </c>
      <c r="AK143" s="65">
        <v>13.0</v>
      </c>
      <c r="AL143" s="65">
        <v>29.0</v>
      </c>
      <c r="AM143" s="65">
        <v>84.0</v>
      </c>
      <c r="AN143" s="65">
        <v>144.0</v>
      </c>
      <c r="AO143" s="65">
        <v>156.0</v>
      </c>
      <c r="AP143" s="65">
        <v>231.0</v>
      </c>
      <c r="AQ143" s="65">
        <v>255.0</v>
      </c>
      <c r="AR143" s="65">
        <v>267.0</v>
      </c>
      <c r="AS143" s="65">
        <v>315.0</v>
      </c>
      <c r="AT143" s="65">
        <v>495.0</v>
      </c>
      <c r="AU143" s="65">
        <v>645.0</v>
      </c>
      <c r="AV143" s="65">
        <v>988.0</v>
      </c>
      <c r="AW143" s="65">
        <v>294.0</v>
      </c>
      <c r="AX143" s="65">
        <v>860.0</v>
      </c>
      <c r="AY143" s="65">
        <v>966.0</v>
      </c>
      <c r="AZ143" s="65">
        <v>2211.0</v>
      </c>
      <c r="BA143" s="65">
        <v>1511.0</v>
      </c>
      <c r="BB143" s="65">
        <v>1315.0</v>
      </c>
      <c r="BC143" s="65">
        <v>2866.0</v>
      </c>
      <c r="BD143" s="65">
        <v>3052.0</v>
      </c>
      <c r="BE143" s="65">
        <v>8506.0</v>
      </c>
      <c r="BF143" s="65">
        <v>4532.0</v>
      </c>
      <c r="BG143" s="65">
        <v>7225.0</v>
      </c>
      <c r="BH143" s="65">
        <v>14085.0</v>
      </c>
      <c r="BI143" s="65">
        <v>50571.0</v>
      </c>
      <c r="BJ143" s="65">
        <v>74215.0</v>
      </c>
      <c r="BK143" s="65">
        <v>140179.0</v>
      </c>
    </row>
    <row r="144">
      <c r="A144" s="65">
        <v>136.0</v>
      </c>
      <c r="B144" s="65">
        <v>1000000.0</v>
      </c>
      <c r="C144" s="65">
        <v>1015138.0</v>
      </c>
      <c r="D144" s="65">
        <v>1.015138</v>
      </c>
      <c r="E144" s="68">
        <v>0.290136910482349</v>
      </c>
      <c r="F144" s="68">
        <v>0.0277818104366845</v>
      </c>
      <c r="G144" s="65">
        <v>316213.0</v>
      </c>
      <c r="H144" s="65">
        <v>0.316213</v>
      </c>
      <c r="I144" s="65">
        <v>463704.0</v>
      </c>
      <c r="J144" s="65">
        <v>135986.0</v>
      </c>
      <c r="K144" s="65">
        <v>57042.0</v>
      </c>
      <c r="L144" s="65">
        <v>27055.0</v>
      </c>
      <c r="M144" s="65">
        <v>0.0</v>
      </c>
      <c r="N144" s="65">
        <v>4.0</v>
      </c>
      <c r="O144" s="65">
        <v>3.0</v>
      </c>
      <c r="P144" s="65">
        <v>2.0</v>
      </c>
      <c r="Q144" s="65">
        <v>2.0</v>
      </c>
      <c r="R144" s="65">
        <v>2.0</v>
      </c>
      <c r="S144" s="65">
        <v>3.0</v>
      </c>
      <c r="T144" s="65">
        <v>2.0</v>
      </c>
      <c r="U144" s="65">
        <v>0.0</v>
      </c>
      <c r="V144" s="65">
        <v>1.0</v>
      </c>
      <c r="W144" s="65">
        <v>1.0</v>
      </c>
      <c r="X144" s="65">
        <v>8.0</v>
      </c>
      <c r="Y144" s="65">
        <v>0.0</v>
      </c>
      <c r="Z144" s="65">
        <v>7.0</v>
      </c>
      <c r="AA144" s="65">
        <v>7.0</v>
      </c>
      <c r="AB144" s="65">
        <v>10.0</v>
      </c>
      <c r="AC144" s="65">
        <v>23.0</v>
      </c>
      <c r="AD144" s="65">
        <v>19.0</v>
      </c>
      <c r="AE144" s="65">
        <v>19.0</v>
      </c>
      <c r="AF144" s="65">
        <v>33.0</v>
      </c>
      <c r="AG144" s="65">
        <v>9.0</v>
      </c>
      <c r="AH144" s="65">
        <v>11.0</v>
      </c>
      <c r="AI144" s="65">
        <v>25.0</v>
      </c>
      <c r="AJ144" s="65">
        <v>61.0</v>
      </c>
      <c r="AK144" s="65">
        <v>19.0</v>
      </c>
      <c r="AL144" s="65">
        <v>32.0</v>
      </c>
      <c r="AM144" s="65">
        <v>73.0</v>
      </c>
      <c r="AN144" s="65">
        <v>141.0</v>
      </c>
      <c r="AO144" s="65">
        <v>142.0</v>
      </c>
      <c r="AP144" s="65">
        <v>205.0</v>
      </c>
      <c r="AQ144" s="65">
        <v>227.0</v>
      </c>
      <c r="AR144" s="65">
        <v>235.0</v>
      </c>
      <c r="AS144" s="65">
        <v>308.0</v>
      </c>
      <c r="AT144" s="65">
        <v>510.0</v>
      </c>
      <c r="AU144" s="65">
        <v>663.0</v>
      </c>
      <c r="AV144" s="65">
        <v>1019.0</v>
      </c>
      <c r="AW144" s="65">
        <v>295.0</v>
      </c>
      <c r="AX144" s="65">
        <v>824.0</v>
      </c>
      <c r="AY144" s="65">
        <v>984.0</v>
      </c>
      <c r="AZ144" s="65">
        <v>2214.0</v>
      </c>
      <c r="BA144" s="65">
        <v>1485.0</v>
      </c>
      <c r="BB144" s="65">
        <v>1278.0</v>
      </c>
      <c r="BC144" s="65">
        <v>2973.0</v>
      </c>
      <c r="BD144" s="65">
        <v>3001.0</v>
      </c>
      <c r="BE144" s="65">
        <v>8592.0</v>
      </c>
      <c r="BF144" s="65">
        <v>4380.0</v>
      </c>
      <c r="BG144" s="65">
        <v>7033.0</v>
      </c>
      <c r="BH144" s="65">
        <v>14049.0</v>
      </c>
      <c r="BI144" s="65">
        <v>50877.0</v>
      </c>
      <c r="BJ144" s="65">
        <v>74368.0</v>
      </c>
      <c r="BK144" s="65">
        <v>140034.0</v>
      </c>
    </row>
    <row r="145">
      <c r="A145" s="65">
        <v>137.0</v>
      </c>
      <c r="B145" s="65">
        <v>1000000.0</v>
      </c>
      <c r="C145" s="65">
        <v>988907.0</v>
      </c>
      <c r="D145" s="65">
        <v>0.988907</v>
      </c>
      <c r="E145" s="68">
        <v>0.264597007570289</v>
      </c>
      <c r="F145" s="68">
        <v>0.0277038275127609</v>
      </c>
      <c r="G145" s="65">
        <v>316933.0</v>
      </c>
      <c r="H145" s="65">
        <v>0.316933</v>
      </c>
      <c r="I145" s="65">
        <v>462151.0</v>
      </c>
      <c r="J145" s="65">
        <v>136699.0</v>
      </c>
      <c r="K145" s="65">
        <v>56929.0</v>
      </c>
      <c r="L145" s="65">
        <v>27288.0</v>
      </c>
      <c r="M145" s="65">
        <v>1.0</v>
      </c>
      <c r="N145" s="65">
        <v>2.0</v>
      </c>
      <c r="O145" s="65">
        <v>1.0</v>
      </c>
      <c r="P145" s="65">
        <v>2.0</v>
      </c>
      <c r="Q145" s="65">
        <v>3.0</v>
      </c>
      <c r="R145" s="65">
        <v>0.0</v>
      </c>
      <c r="S145" s="65">
        <v>2.0</v>
      </c>
      <c r="T145" s="65">
        <v>3.0</v>
      </c>
      <c r="U145" s="65">
        <v>1.0</v>
      </c>
      <c r="V145" s="65">
        <v>1.0</v>
      </c>
      <c r="W145" s="65">
        <v>1.0</v>
      </c>
      <c r="X145" s="65">
        <v>9.0</v>
      </c>
      <c r="Y145" s="65">
        <v>3.0</v>
      </c>
      <c r="Z145" s="65">
        <v>6.0</v>
      </c>
      <c r="AA145" s="65">
        <v>16.0</v>
      </c>
      <c r="AB145" s="65">
        <v>8.0</v>
      </c>
      <c r="AC145" s="65">
        <v>19.0</v>
      </c>
      <c r="AD145" s="65">
        <v>10.0</v>
      </c>
      <c r="AE145" s="65">
        <v>9.0</v>
      </c>
      <c r="AF145" s="65">
        <v>40.0</v>
      </c>
      <c r="AG145" s="65">
        <v>10.0</v>
      </c>
      <c r="AH145" s="65">
        <v>8.0</v>
      </c>
      <c r="AI145" s="65">
        <v>20.0</v>
      </c>
      <c r="AJ145" s="65">
        <v>41.0</v>
      </c>
      <c r="AK145" s="65">
        <v>16.0</v>
      </c>
      <c r="AL145" s="65">
        <v>32.0</v>
      </c>
      <c r="AM145" s="65">
        <v>85.0</v>
      </c>
      <c r="AN145" s="65">
        <v>162.0</v>
      </c>
      <c r="AO145" s="65">
        <v>155.0</v>
      </c>
      <c r="AP145" s="65">
        <v>201.0</v>
      </c>
      <c r="AQ145" s="65">
        <v>273.0</v>
      </c>
      <c r="AR145" s="65">
        <v>248.0</v>
      </c>
      <c r="AS145" s="65">
        <v>319.0</v>
      </c>
      <c r="AT145" s="65">
        <v>496.0</v>
      </c>
      <c r="AU145" s="65">
        <v>618.0</v>
      </c>
      <c r="AV145" s="65">
        <v>952.0</v>
      </c>
      <c r="AW145" s="65">
        <v>278.0</v>
      </c>
      <c r="AX145" s="65">
        <v>852.0</v>
      </c>
      <c r="AY145" s="65">
        <v>989.0</v>
      </c>
      <c r="AZ145" s="65">
        <v>2195.0</v>
      </c>
      <c r="BA145" s="65">
        <v>1521.0</v>
      </c>
      <c r="BB145" s="65">
        <v>1276.0</v>
      </c>
      <c r="BC145" s="65">
        <v>2896.0</v>
      </c>
      <c r="BD145" s="65">
        <v>2949.0</v>
      </c>
      <c r="BE145" s="65">
        <v>8439.0</v>
      </c>
      <c r="BF145" s="65">
        <v>4545.0</v>
      </c>
      <c r="BG145" s="65">
        <v>7138.0</v>
      </c>
      <c r="BH145" s="65">
        <v>13952.0</v>
      </c>
      <c r="BI145" s="65">
        <v>51169.0</v>
      </c>
      <c r="BJ145" s="65">
        <v>74803.0</v>
      </c>
      <c r="BK145" s="65">
        <v>140158.0</v>
      </c>
    </row>
    <row r="146">
      <c r="A146" s="65">
        <v>138.0</v>
      </c>
      <c r="B146" s="65">
        <v>1000000.0</v>
      </c>
      <c r="C146" s="65">
        <v>987984.0</v>
      </c>
      <c r="D146" s="65">
        <v>0.987984</v>
      </c>
      <c r="E146" s="68">
        <v>0.225113326216828</v>
      </c>
      <c r="F146" s="68">
        <v>0.0276297945343734</v>
      </c>
      <c r="G146" s="65">
        <v>316952.0</v>
      </c>
      <c r="H146" s="65">
        <v>0.316952</v>
      </c>
      <c r="I146" s="65">
        <v>462070.0</v>
      </c>
      <c r="J146" s="65">
        <v>136197.0</v>
      </c>
      <c r="K146" s="65">
        <v>57266.0</v>
      </c>
      <c r="L146" s="65">
        <v>27515.0</v>
      </c>
      <c r="M146" s="65">
        <v>0.0</v>
      </c>
      <c r="N146" s="65">
        <v>1.0</v>
      </c>
      <c r="O146" s="65">
        <v>2.0</v>
      </c>
      <c r="P146" s="65">
        <v>1.0</v>
      </c>
      <c r="Q146" s="65">
        <v>2.0</v>
      </c>
      <c r="R146" s="65">
        <v>2.0</v>
      </c>
      <c r="S146" s="65">
        <v>3.0</v>
      </c>
      <c r="T146" s="65">
        <v>3.0</v>
      </c>
      <c r="U146" s="65">
        <v>2.0</v>
      </c>
      <c r="V146" s="65">
        <v>1.0</v>
      </c>
      <c r="W146" s="65">
        <v>2.0</v>
      </c>
      <c r="X146" s="65">
        <v>3.0</v>
      </c>
      <c r="Y146" s="65">
        <v>7.0</v>
      </c>
      <c r="Z146" s="65">
        <v>4.0</v>
      </c>
      <c r="AA146" s="65">
        <v>12.0</v>
      </c>
      <c r="AB146" s="65">
        <v>9.0</v>
      </c>
      <c r="AC146" s="65">
        <v>20.0</v>
      </c>
      <c r="AD146" s="65">
        <v>14.0</v>
      </c>
      <c r="AE146" s="65">
        <v>23.0</v>
      </c>
      <c r="AF146" s="65">
        <v>42.0</v>
      </c>
      <c r="AG146" s="65">
        <v>14.0</v>
      </c>
      <c r="AH146" s="65">
        <v>11.0</v>
      </c>
      <c r="AI146" s="65">
        <v>23.0</v>
      </c>
      <c r="AJ146" s="65">
        <v>48.0</v>
      </c>
      <c r="AK146" s="65">
        <v>8.0</v>
      </c>
      <c r="AL146" s="65">
        <v>29.0</v>
      </c>
      <c r="AM146" s="65">
        <v>85.0</v>
      </c>
      <c r="AN146" s="65">
        <v>146.0</v>
      </c>
      <c r="AO146" s="65">
        <v>147.0</v>
      </c>
      <c r="AP146" s="65">
        <v>209.0</v>
      </c>
      <c r="AQ146" s="65">
        <v>268.0</v>
      </c>
      <c r="AR146" s="65">
        <v>263.0</v>
      </c>
      <c r="AS146" s="65">
        <v>326.0</v>
      </c>
      <c r="AT146" s="65">
        <v>544.0</v>
      </c>
      <c r="AU146" s="65">
        <v>679.0</v>
      </c>
      <c r="AV146" s="65">
        <v>1001.0</v>
      </c>
      <c r="AW146" s="65">
        <v>301.0</v>
      </c>
      <c r="AX146" s="65">
        <v>811.0</v>
      </c>
      <c r="AY146" s="65">
        <v>1008.0</v>
      </c>
      <c r="AZ146" s="65">
        <v>2167.0</v>
      </c>
      <c r="BA146" s="65">
        <v>1591.0</v>
      </c>
      <c r="BB146" s="65">
        <v>1297.0</v>
      </c>
      <c r="BC146" s="65">
        <v>2949.0</v>
      </c>
      <c r="BD146" s="65">
        <v>3057.0</v>
      </c>
      <c r="BE146" s="65">
        <v>8600.0</v>
      </c>
      <c r="BF146" s="65">
        <v>4526.0</v>
      </c>
      <c r="BG146" s="65">
        <v>7175.0</v>
      </c>
      <c r="BH146" s="65">
        <v>13847.0</v>
      </c>
      <c r="BI146" s="65">
        <v>50825.0</v>
      </c>
      <c r="BJ146" s="65">
        <v>74536.0</v>
      </c>
      <c r="BK146" s="65">
        <v>140308.0</v>
      </c>
    </row>
    <row r="147">
      <c r="A147" s="65">
        <v>139.0</v>
      </c>
      <c r="B147" s="65">
        <v>1000000.0</v>
      </c>
      <c r="C147" s="65">
        <v>993776.0</v>
      </c>
      <c r="D147" s="65">
        <v>0.993776</v>
      </c>
      <c r="E147" s="68">
        <v>0.255283342333038</v>
      </c>
      <c r="F147" s="68">
        <v>0.0275389841478896</v>
      </c>
      <c r="G147" s="65">
        <v>317550.0</v>
      </c>
      <c r="H147" s="65">
        <v>0.31755</v>
      </c>
      <c r="I147" s="65">
        <v>461995.0</v>
      </c>
      <c r="J147" s="65">
        <v>136288.0</v>
      </c>
      <c r="K147" s="65">
        <v>57067.0</v>
      </c>
      <c r="L147" s="65">
        <v>27100.0</v>
      </c>
      <c r="M147" s="65">
        <v>0.0</v>
      </c>
      <c r="N147" s="65">
        <v>4.0</v>
      </c>
      <c r="O147" s="65">
        <v>1.0</v>
      </c>
      <c r="P147" s="65">
        <v>1.0</v>
      </c>
      <c r="Q147" s="65">
        <v>0.0</v>
      </c>
      <c r="R147" s="65">
        <v>2.0</v>
      </c>
      <c r="S147" s="65">
        <v>2.0</v>
      </c>
      <c r="T147" s="65">
        <v>2.0</v>
      </c>
      <c r="U147" s="65">
        <v>4.0</v>
      </c>
      <c r="V147" s="65">
        <v>1.0</v>
      </c>
      <c r="W147" s="65">
        <v>3.0</v>
      </c>
      <c r="X147" s="65">
        <v>4.0</v>
      </c>
      <c r="Y147" s="65">
        <v>7.0</v>
      </c>
      <c r="Z147" s="65">
        <v>6.0</v>
      </c>
      <c r="AA147" s="65">
        <v>13.0</v>
      </c>
      <c r="AB147" s="65">
        <v>19.0</v>
      </c>
      <c r="AC147" s="65">
        <v>22.0</v>
      </c>
      <c r="AD147" s="65">
        <v>11.0</v>
      </c>
      <c r="AE147" s="65">
        <v>13.0</v>
      </c>
      <c r="AF147" s="65">
        <v>32.0</v>
      </c>
      <c r="AG147" s="65">
        <v>10.0</v>
      </c>
      <c r="AH147" s="65">
        <v>16.0</v>
      </c>
      <c r="AI147" s="65">
        <v>25.0</v>
      </c>
      <c r="AJ147" s="65">
        <v>42.0</v>
      </c>
      <c r="AK147" s="65">
        <v>17.0</v>
      </c>
      <c r="AL147" s="65">
        <v>28.0</v>
      </c>
      <c r="AM147" s="65">
        <v>71.0</v>
      </c>
      <c r="AN147" s="65">
        <v>144.0</v>
      </c>
      <c r="AO147" s="65">
        <v>129.0</v>
      </c>
      <c r="AP147" s="65">
        <v>193.0</v>
      </c>
      <c r="AQ147" s="65">
        <v>261.0</v>
      </c>
      <c r="AR147" s="65">
        <v>254.0</v>
      </c>
      <c r="AS147" s="65">
        <v>312.0</v>
      </c>
      <c r="AT147" s="65">
        <v>480.0</v>
      </c>
      <c r="AU147" s="65">
        <v>641.0</v>
      </c>
      <c r="AV147" s="65">
        <v>1014.0</v>
      </c>
      <c r="AW147" s="65">
        <v>294.0</v>
      </c>
      <c r="AX147" s="65">
        <v>804.0</v>
      </c>
      <c r="AY147" s="65">
        <v>975.0</v>
      </c>
      <c r="AZ147" s="65">
        <v>2233.0</v>
      </c>
      <c r="BA147" s="65">
        <v>1498.0</v>
      </c>
      <c r="BB147" s="65">
        <v>1314.0</v>
      </c>
      <c r="BC147" s="65">
        <v>2873.0</v>
      </c>
      <c r="BD147" s="65">
        <v>3003.0</v>
      </c>
      <c r="BE147" s="65">
        <v>8543.0</v>
      </c>
      <c r="BF147" s="65">
        <v>4589.0</v>
      </c>
      <c r="BG147" s="65">
        <v>7202.0</v>
      </c>
      <c r="BH147" s="65">
        <v>14031.0</v>
      </c>
      <c r="BI147" s="65">
        <v>51036.0</v>
      </c>
      <c r="BJ147" s="65">
        <v>74399.0</v>
      </c>
      <c r="BK147" s="65">
        <v>140972.0</v>
      </c>
    </row>
    <row r="148">
      <c r="A148" s="65">
        <v>140.0</v>
      </c>
      <c r="B148" s="65">
        <v>1000000.0</v>
      </c>
      <c r="C148" s="65">
        <v>1000391.0</v>
      </c>
      <c r="D148" s="65">
        <v>1.000391</v>
      </c>
      <c r="E148" s="68">
        <v>0.321517495351609</v>
      </c>
      <c r="F148" s="68">
        <v>0.0274401858651556</v>
      </c>
      <c r="G148" s="65">
        <v>317076.0</v>
      </c>
      <c r="H148" s="65">
        <v>0.317076</v>
      </c>
      <c r="I148" s="65">
        <v>462166.0</v>
      </c>
      <c r="J148" s="65">
        <v>136221.0</v>
      </c>
      <c r="K148" s="65">
        <v>57368.0</v>
      </c>
      <c r="L148" s="65">
        <v>27169.0</v>
      </c>
      <c r="M148" s="65">
        <v>2.0</v>
      </c>
      <c r="N148" s="65">
        <v>1.0</v>
      </c>
      <c r="O148" s="65">
        <v>5.0</v>
      </c>
      <c r="P148" s="65">
        <v>0.0</v>
      </c>
      <c r="Q148" s="65">
        <v>0.0</v>
      </c>
      <c r="R148" s="65">
        <v>0.0</v>
      </c>
      <c r="S148" s="65">
        <v>4.0</v>
      </c>
      <c r="T148" s="65">
        <v>2.0</v>
      </c>
      <c r="U148" s="65">
        <v>1.0</v>
      </c>
      <c r="V148" s="65">
        <v>1.0</v>
      </c>
      <c r="W148" s="65">
        <v>4.0</v>
      </c>
      <c r="X148" s="65">
        <v>2.0</v>
      </c>
      <c r="Y148" s="65">
        <v>4.0</v>
      </c>
      <c r="Z148" s="65">
        <v>5.0</v>
      </c>
      <c r="AA148" s="65">
        <v>11.0</v>
      </c>
      <c r="AB148" s="65">
        <v>8.0</v>
      </c>
      <c r="AC148" s="65">
        <v>20.0</v>
      </c>
      <c r="AD148" s="65">
        <v>22.0</v>
      </c>
      <c r="AE148" s="65">
        <v>17.0</v>
      </c>
      <c r="AF148" s="65">
        <v>48.0</v>
      </c>
      <c r="AG148" s="65">
        <v>8.0</v>
      </c>
      <c r="AH148" s="65">
        <v>14.0</v>
      </c>
      <c r="AI148" s="65">
        <v>18.0</v>
      </c>
      <c r="AJ148" s="65">
        <v>47.0</v>
      </c>
      <c r="AK148" s="65">
        <v>13.0</v>
      </c>
      <c r="AL148" s="65">
        <v>31.0</v>
      </c>
      <c r="AM148" s="65">
        <v>79.0</v>
      </c>
      <c r="AN148" s="65">
        <v>188.0</v>
      </c>
      <c r="AO148" s="65">
        <v>148.0</v>
      </c>
      <c r="AP148" s="65">
        <v>189.0</v>
      </c>
      <c r="AQ148" s="65">
        <v>231.0</v>
      </c>
      <c r="AR148" s="65">
        <v>233.0</v>
      </c>
      <c r="AS148" s="65">
        <v>272.0</v>
      </c>
      <c r="AT148" s="65">
        <v>487.0</v>
      </c>
      <c r="AU148" s="65">
        <v>659.0</v>
      </c>
      <c r="AV148" s="65">
        <v>971.0</v>
      </c>
      <c r="AW148" s="65">
        <v>280.0</v>
      </c>
      <c r="AX148" s="65">
        <v>791.0</v>
      </c>
      <c r="AY148" s="65">
        <v>1048.0</v>
      </c>
      <c r="AZ148" s="65">
        <v>2224.0</v>
      </c>
      <c r="BA148" s="65">
        <v>1554.0</v>
      </c>
      <c r="BB148" s="65">
        <v>1300.0</v>
      </c>
      <c r="BC148" s="65">
        <v>2887.0</v>
      </c>
      <c r="BD148" s="65">
        <v>2977.0</v>
      </c>
      <c r="BE148" s="65">
        <v>8432.0</v>
      </c>
      <c r="BF148" s="65">
        <v>4404.0</v>
      </c>
      <c r="BG148" s="65">
        <v>7289.0</v>
      </c>
      <c r="BH148" s="65">
        <v>14074.0</v>
      </c>
      <c r="BI148" s="65">
        <v>50891.0</v>
      </c>
      <c r="BJ148" s="65">
        <v>75002.0</v>
      </c>
      <c r="BK148" s="65">
        <v>140178.0</v>
      </c>
    </row>
    <row r="149">
      <c r="A149" s="65">
        <v>141.0</v>
      </c>
      <c r="B149" s="65">
        <v>1000000.0</v>
      </c>
      <c r="C149" s="65">
        <v>1001599.0</v>
      </c>
      <c r="D149" s="65">
        <v>1.001599</v>
      </c>
      <c r="E149" s="68">
        <v>0.27339348358671</v>
      </c>
      <c r="F149" s="68">
        <v>0.027342059566994</v>
      </c>
      <c r="G149" s="65">
        <v>317480.0</v>
      </c>
      <c r="H149" s="65">
        <v>0.31748</v>
      </c>
      <c r="I149" s="65">
        <v>462187.0</v>
      </c>
      <c r="J149" s="65">
        <v>136365.0</v>
      </c>
      <c r="K149" s="65">
        <v>56659.0</v>
      </c>
      <c r="L149" s="65">
        <v>27309.0</v>
      </c>
      <c r="M149" s="65">
        <v>2.0</v>
      </c>
      <c r="N149" s="65">
        <v>1.0</v>
      </c>
      <c r="O149" s="65">
        <v>1.0</v>
      </c>
      <c r="P149" s="65">
        <v>2.0</v>
      </c>
      <c r="Q149" s="65">
        <v>3.0</v>
      </c>
      <c r="R149" s="65">
        <v>1.0</v>
      </c>
      <c r="S149" s="65">
        <v>0.0</v>
      </c>
      <c r="T149" s="65">
        <v>4.0</v>
      </c>
      <c r="U149" s="65">
        <v>2.0</v>
      </c>
      <c r="V149" s="65">
        <v>0.0</v>
      </c>
      <c r="W149" s="65">
        <v>4.0</v>
      </c>
      <c r="X149" s="65">
        <v>9.0</v>
      </c>
      <c r="Y149" s="65">
        <v>2.0</v>
      </c>
      <c r="Z149" s="65">
        <v>5.0</v>
      </c>
      <c r="AA149" s="65">
        <v>12.0</v>
      </c>
      <c r="AB149" s="65">
        <v>10.0</v>
      </c>
      <c r="AC149" s="65">
        <v>29.0</v>
      </c>
      <c r="AD149" s="65">
        <v>18.0</v>
      </c>
      <c r="AE149" s="65">
        <v>23.0</v>
      </c>
      <c r="AF149" s="65">
        <v>30.0</v>
      </c>
      <c r="AG149" s="65">
        <v>10.0</v>
      </c>
      <c r="AH149" s="65">
        <v>12.0</v>
      </c>
      <c r="AI149" s="65">
        <v>23.0</v>
      </c>
      <c r="AJ149" s="65">
        <v>49.0</v>
      </c>
      <c r="AK149" s="65">
        <v>11.0</v>
      </c>
      <c r="AL149" s="65">
        <v>45.0</v>
      </c>
      <c r="AM149" s="65">
        <v>59.0</v>
      </c>
      <c r="AN149" s="65">
        <v>140.0</v>
      </c>
      <c r="AO149" s="65">
        <v>132.0</v>
      </c>
      <c r="AP149" s="65">
        <v>200.0</v>
      </c>
      <c r="AQ149" s="65">
        <v>258.0</v>
      </c>
      <c r="AR149" s="65">
        <v>255.0</v>
      </c>
      <c r="AS149" s="65">
        <v>330.0</v>
      </c>
      <c r="AT149" s="65">
        <v>505.0</v>
      </c>
      <c r="AU149" s="65">
        <v>640.0</v>
      </c>
      <c r="AV149" s="65">
        <v>987.0</v>
      </c>
      <c r="AW149" s="65">
        <v>282.0</v>
      </c>
      <c r="AX149" s="65">
        <v>844.0</v>
      </c>
      <c r="AY149" s="65">
        <v>997.0</v>
      </c>
      <c r="AZ149" s="65">
        <v>2207.0</v>
      </c>
      <c r="BA149" s="65">
        <v>1508.0</v>
      </c>
      <c r="BB149" s="65">
        <v>1326.0</v>
      </c>
      <c r="BC149" s="65">
        <v>2951.0</v>
      </c>
      <c r="BD149" s="65">
        <v>3003.0</v>
      </c>
      <c r="BE149" s="65">
        <v>8550.0</v>
      </c>
      <c r="BF149" s="65">
        <v>4459.0</v>
      </c>
      <c r="BG149" s="65">
        <v>7198.0</v>
      </c>
      <c r="BH149" s="65">
        <v>13935.0</v>
      </c>
      <c r="BI149" s="65">
        <v>51248.0</v>
      </c>
      <c r="BJ149" s="65">
        <v>74356.0</v>
      </c>
      <c r="BK149" s="65">
        <v>140802.0</v>
      </c>
    </row>
    <row r="150">
      <c r="A150" s="65">
        <v>142.0</v>
      </c>
      <c r="B150" s="65">
        <v>1000000.0</v>
      </c>
      <c r="C150" s="65">
        <v>1034001.0</v>
      </c>
      <c r="D150" s="65">
        <v>1.034001</v>
      </c>
      <c r="E150" s="68">
        <v>0.298764432556163</v>
      </c>
      <c r="F150" s="68">
        <v>0.0273751914531167</v>
      </c>
      <c r="G150" s="65">
        <v>316700.0</v>
      </c>
      <c r="H150" s="65">
        <v>0.3167</v>
      </c>
      <c r="I150" s="65">
        <v>462441.0</v>
      </c>
      <c r="J150" s="65">
        <v>136566.0</v>
      </c>
      <c r="K150" s="65">
        <v>57042.0</v>
      </c>
      <c r="L150" s="65">
        <v>27251.0</v>
      </c>
      <c r="M150" s="65">
        <v>3.0</v>
      </c>
      <c r="N150" s="65">
        <v>2.0</v>
      </c>
      <c r="O150" s="65">
        <v>1.0</v>
      </c>
      <c r="P150" s="65">
        <v>2.0</v>
      </c>
      <c r="Q150" s="65">
        <v>1.0</v>
      </c>
      <c r="R150" s="65">
        <v>4.0</v>
      </c>
      <c r="S150" s="65">
        <v>7.0</v>
      </c>
      <c r="T150" s="65">
        <v>2.0</v>
      </c>
      <c r="U150" s="65">
        <v>0.0</v>
      </c>
      <c r="V150" s="65">
        <v>1.0</v>
      </c>
      <c r="W150" s="65">
        <v>3.0</v>
      </c>
      <c r="X150" s="65">
        <v>10.0</v>
      </c>
      <c r="Y150" s="65">
        <v>5.0</v>
      </c>
      <c r="Z150" s="65">
        <v>4.0</v>
      </c>
      <c r="AA150" s="65">
        <v>9.0</v>
      </c>
      <c r="AB150" s="65">
        <v>9.0</v>
      </c>
      <c r="AC150" s="65">
        <v>15.0</v>
      </c>
      <c r="AD150" s="65">
        <v>17.0</v>
      </c>
      <c r="AE150" s="65">
        <v>4.0</v>
      </c>
      <c r="AF150" s="65">
        <v>51.0</v>
      </c>
      <c r="AG150" s="65">
        <v>6.0</v>
      </c>
      <c r="AH150" s="65">
        <v>19.0</v>
      </c>
      <c r="AI150" s="65">
        <v>18.0</v>
      </c>
      <c r="AJ150" s="65">
        <v>39.0</v>
      </c>
      <c r="AK150" s="65">
        <v>16.0</v>
      </c>
      <c r="AL150" s="65">
        <v>27.0</v>
      </c>
      <c r="AM150" s="65">
        <v>79.0</v>
      </c>
      <c r="AN150" s="65">
        <v>149.0</v>
      </c>
      <c r="AO150" s="65">
        <v>161.0</v>
      </c>
      <c r="AP150" s="65">
        <v>207.0</v>
      </c>
      <c r="AQ150" s="65">
        <v>241.0</v>
      </c>
      <c r="AR150" s="65">
        <v>267.0</v>
      </c>
      <c r="AS150" s="65">
        <v>313.0</v>
      </c>
      <c r="AT150" s="65">
        <v>484.0</v>
      </c>
      <c r="AU150" s="65">
        <v>653.0</v>
      </c>
      <c r="AV150" s="65">
        <v>958.0</v>
      </c>
      <c r="AW150" s="65">
        <v>326.0</v>
      </c>
      <c r="AX150" s="65">
        <v>785.0</v>
      </c>
      <c r="AY150" s="65">
        <v>1051.0</v>
      </c>
      <c r="AZ150" s="65">
        <v>2274.0</v>
      </c>
      <c r="BA150" s="65">
        <v>1512.0</v>
      </c>
      <c r="BB150" s="65">
        <v>1329.0</v>
      </c>
      <c r="BC150" s="65">
        <v>2902.0</v>
      </c>
      <c r="BD150" s="65">
        <v>3015.0</v>
      </c>
      <c r="BE150" s="65">
        <v>8560.0</v>
      </c>
      <c r="BF150" s="65">
        <v>4402.0</v>
      </c>
      <c r="BG150" s="65">
        <v>7259.0</v>
      </c>
      <c r="BH150" s="65">
        <v>14165.0</v>
      </c>
      <c r="BI150" s="65">
        <v>50977.0</v>
      </c>
      <c r="BJ150" s="65">
        <v>74001.0</v>
      </c>
      <c r="BK150" s="65">
        <v>140355.0</v>
      </c>
    </row>
    <row r="151">
      <c r="A151" s="65">
        <v>143.0</v>
      </c>
      <c r="B151" s="65">
        <v>1000000.0</v>
      </c>
      <c r="C151" s="65">
        <v>1018884.0</v>
      </c>
      <c r="D151" s="65">
        <v>1.018884</v>
      </c>
      <c r="E151" s="68">
        <v>0.306324856848465</v>
      </c>
      <c r="F151" s="68">
        <v>0.0273132703688644</v>
      </c>
      <c r="G151" s="65">
        <v>317236.0</v>
      </c>
      <c r="H151" s="65">
        <v>0.317236</v>
      </c>
      <c r="I151" s="65">
        <v>462152.0</v>
      </c>
      <c r="J151" s="65">
        <v>136073.0</v>
      </c>
      <c r="K151" s="65">
        <v>57134.0</v>
      </c>
      <c r="L151" s="65">
        <v>27405.0</v>
      </c>
      <c r="M151" s="65">
        <v>1.0</v>
      </c>
      <c r="N151" s="65">
        <v>4.0</v>
      </c>
      <c r="O151" s="65">
        <v>2.0</v>
      </c>
      <c r="P151" s="65">
        <v>4.0</v>
      </c>
      <c r="Q151" s="65">
        <v>2.0</v>
      </c>
      <c r="R151" s="65">
        <v>1.0</v>
      </c>
      <c r="S151" s="65">
        <v>0.0</v>
      </c>
      <c r="T151" s="65">
        <v>4.0</v>
      </c>
      <c r="U151" s="65">
        <v>1.0</v>
      </c>
      <c r="V151" s="65">
        <v>0.0</v>
      </c>
      <c r="W151" s="65">
        <v>1.0</v>
      </c>
      <c r="X151" s="65">
        <v>5.0</v>
      </c>
      <c r="Y151" s="65">
        <v>4.0</v>
      </c>
      <c r="Z151" s="65">
        <v>6.0</v>
      </c>
      <c r="AA151" s="65">
        <v>14.0</v>
      </c>
      <c r="AB151" s="65">
        <v>8.0</v>
      </c>
      <c r="AC151" s="65">
        <v>26.0</v>
      </c>
      <c r="AD151" s="65">
        <v>20.0</v>
      </c>
      <c r="AE151" s="65">
        <v>13.0</v>
      </c>
      <c r="AF151" s="65">
        <v>29.0</v>
      </c>
      <c r="AG151" s="65">
        <v>8.0</v>
      </c>
      <c r="AH151" s="65">
        <v>9.0</v>
      </c>
      <c r="AI151" s="65">
        <v>18.0</v>
      </c>
      <c r="AJ151" s="65">
        <v>49.0</v>
      </c>
      <c r="AK151" s="65">
        <v>12.0</v>
      </c>
      <c r="AL151" s="65">
        <v>32.0</v>
      </c>
      <c r="AM151" s="65">
        <v>94.0</v>
      </c>
      <c r="AN151" s="65">
        <v>122.0</v>
      </c>
      <c r="AO151" s="65">
        <v>145.0</v>
      </c>
      <c r="AP151" s="65">
        <v>227.0</v>
      </c>
      <c r="AQ151" s="65">
        <v>244.0</v>
      </c>
      <c r="AR151" s="65">
        <v>252.0</v>
      </c>
      <c r="AS151" s="65">
        <v>296.0</v>
      </c>
      <c r="AT151" s="65">
        <v>511.0</v>
      </c>
      <c r="AU151" s="65">
        <v>639.0</v>
      </c>
      <c r="AV151" s="65">
        <v>1033.0</v>
      </c>
      <c r="AW151" s="65">
        <v>265.0</v>
      </c>
      <c r="AX151" s="65">
        <v>852.0</v>
      </c>
      <c r="AY151" s="65">
        <v>1014.0</v>
      </c>
      <c r="AZ151" s="65">
        <v>2207.0</v>
      </c>
      <c r="BA151" s="65">
        <v>1452.0</v>
      </c>
      <c r="BB151" s="65">
        <v>1257.0</v>
      </c>
      <c r="BC151" s="65">
        <v>2856.0</v>
      </c>
      <c r="BD151" s="65">
        <v>2998.0</v>
      </c>
      <c r="BE151" s="65">
        <v>8504.0</v>
      </c>
      <c r="BF151" s="65">
        <v>4466.0</v>
      </c>
      <c r="BG151" s="65">
        <v>7117.0</v>
      </c>
      <c r="BH151" s="65">
        <v>13937.0</v>
      </c>
      <c r="BI151" s="65">
        <v>50592.0</v>
      </c>
      <c r="BJ151" s="65">
        <v>74623.0</v>
      </c>
      <c r="BK151" s="65">
        <v>141260.0</v>
      </c>
    </row>
    <row r="152">
      <c r="A152" s="65">
        <v>144.0</v>
      </c>
      <c r="B152" s="65">
        <v>1000000.0</v>
      </c>
      <c r="C152" s="65">
        <v>994186.0</v>
      </c>
      <c r="D152" s="65">
        <v>0.994186</v>
      </c>
      <c r="E152" s="68">
        <v>0.297772612392257</v>
      </c>
      <c r="F152" s="68">
        <v>0.02722653414411</v>
      </c>
      <c r="G152" s="65">
        <v>316289.0</v>
      </c>
      <c r="H152" s="65">
        <v>0.316289</v>
      </c>
      <c r="I152" s="65">
        <v>462640.0</v>
      </c>
      <c r="J152" s="65">
        <v>136430.0</v>
      </c>
      <c r="K152" s="65">
        <v>57315.0</v>
      </c>
      <c r="L152" s="65">
        <v>27326.0</v>
      </c>
      <c r="M152" s="65">
        <v>1.0</v>
      </c>
      <c r="N152" s="65">
        <v>3.0</v>
      </c>
      <c r="O152" s="65">
        <v>1.0</v>
      </c>
      <c r="P152" s="65">
        <v>1.0</v>
      </c>
      <c r="Q152" s="65">
        <v>1.0</v>
      </c>
      <c r="R152" s="65">
        <v>4.0</v>
      </c>
      <c r="S152" s="65">
        <v>3.0</v>
      </c>
      <c r="T152" s="65">
        <v>6.0</v>
      </c>
      <c r="U152" s="65">
        <v>0.0</v>
      </c>
      <c r="V152" s="65">
        <v>0.0</v>
      </c>
      <c r="W152" s="65">
        <v>0.0</v>
      </c>
      <c r="X152" s="65">
        <v>1.0</v>
      </c>
      <c r="Y152" s="65">
        <v>2.0</v>
      </c>
      <c r="Z152" s="65">
        <v>5.0</v>
      </c>
      <c r="AA152" s="65">
        <v>18.0</v>
      </c>
      <c r="AB152" s="65">
        <v>7.0</v>
      </c>
      <c r="AC152" s="65">
        <v>15.0</v>
      </c>
      <c r="AD152" s="65">
        <v>18.0</v>
      </c>
      <c r="AE152" s="65">
        <v>9.0</v>
      </c>
      <c r="AF152" s="65">
        <v>48.0</v>
      </c>
      <c r="AG152" s="65">
        <v>8.0</v>
      </c>
      <c r="AH152" s="65">
        <v>7.0</v>
      </c>
      <c r="AI152" s="65">
        <v>31.0</v>
      </c>
      <c r="AJ152" s="65">
        <v>39.0</v>
      </c>
      <c r="AK152" s="65">
        <v>15.0</v>
      </c>
      <c r="AL152" s="65">
        <v>26.0</v>
      </c>
      <c r="AM152" s="65">
        <v>97.0</v>
      </c>
      <c r="AN152" s="65">
        <v>149.0</v>
      </c>
      <c r="AO152" s="65">
        <v>139.0</v>
      </c>
      <c r="AP152" s="65">
        <v>228.0</v>
      </c>
      <c r="AQ152" s="65">
        <v>227.0</v>
      </c>
      <c r="AR152" s="65">
        <v>249.0</v>
      </c>
      <c r="AS152" s="65">
        <v>310.0</v>
      </c>
      <c r="AT152" s="65">
        <v>476.0</v>
      </c>
      <c r="AU152" s="65">
        <v>660.0</v>
      </c>
      <c r="AV152" s="65">
        <v>967.0</v>
      </c>
      <c r="AW152" s="65">
        <v>323.0</v>
      </c>
      <c r="AX152" s="65">
        <v>835.0</v>
      </c>
      <c r="AY152" s="65">
        <v>945.0</v>
      </c>
      <c r="AZ152" s="65">
        <v>2199.0</v>
      </c>
      <c r="BA152" s="65">
        <v>1431.0</v>
      </c>
      <c r="BB152" s="65">
        <v>1287.0</v>
      </c>
      <c r="BC152" s="65">
        <v>2875.0</v>
      </c>
      <c r="BD152" s="65">
        <v>2977.0</v>
      </c>
      <c r="BE152" s="65">
        <v>8636.0</v>
      </c>
      <c r="BF152" s="65">
        <v>4531.0</v>
      </c>
      <c r="BG152" s="65">
        <v>6966.0</v>
      </c>
      <c r="BH152" s="65">
        <v>13895.0</v>
      </c>
      <c r="BI152" s="65">
        <v>51207.0</v>
      </c>
      <c r="BJ152" s="65">
        <v>74531.0</v>
      </c>
      <c r="BK152" s="65">
        <v>139880.0</v>
      </c>
    </row>
    <row r="153">
      <c r="A153" s="65">
        <v>145.0</v>
      </c>
      <c r="B153" s="65">
        <v>1000000.0</v>
      </c>
      <c r="C153" s="65">
        <v>1013820.0</v>
      </c>
      <c r="D153" s="65">
        <v>1.01382</v>
      </c>
      <c r="E153" s="68">
        <v>0.294318315619485</v>
      </c>
      <c r="F153" s="68">
        <v>0.0271481249776924</v>
      </c>
      <c r="G153" s="65">
        <v>317100.0</v>
      </c>
      <c r="H153" s="65">
        <v>0.3171</v>
      </c>
      <c r="I153" s="65">
        <v>461545.0</v>
      </c>
      <c r="J153" s="65">
        <v>136661.0</v>
      </c>
      <c r="K153" s="65">
        <v>57364.0</v>
      </c>
      <c r="L153" s="65">
        <v>27330.0</v>
      </c>
      <c r="M153" s="65">
        <v>2.0</v>
      </c>
      <c r="N153" s="65">
        <v>2.0</v>
      </c>
      <c r="O153" s="65">
        <v>3.0</v>
      </c>
      <c r="P153" s="65">
        <v>1.0</v>
      </c>
      <c r="Q153" s="65">
        <v>3.0</v>
      </c>
      <c r="R153" s="65">
        <v>3.0</v>
      </c>
      <c r="S153" s="65">
        <v>1.0</v>
      </c>
      <c r="T153" s="65">
        <v>2.0</v>
      </c>
      <c r="U153" s="65">
        <v>0.0</v>
      </c>
      <c r="V153" s="65">
        <v>2.0</v>
      </c>
      <c r="W153" s="65">
        <v>1.0</v>
      </c>
      <c r="X153" s="65">
        <v>2.0</v>
      </c>
      <c r="Y153" s="65">
        <v>8.0</v>
      </c>
      <c r="Z153" s="65">
        <v>7.0</v>
      </c>
      <c r="AA153" s="65">
        <v>9.0</v>
      </c>
      <c r="AB153" s="65">
        <v>13.0</v>
      </c>
      <c r="AC153" s="65">
        <v>16.0</v>
      </c>
      <c r="AD153" s="65">
        <v>13.0</v>
      </c>
      <c r="AE153" s="65">
        <v>13.0</v>
      </c>
      <c r="AF153" s="65">
        <v>32.0</v>
      </c>
      <c r="AG153" s="65">
        <v>9.0</v>
      </c>
      <c r="AH153" s="65">
        <v>13.0</v>
      </c>
      <c r="AI153" s="65">
        <v>13.0</v>
      </c>
      <c r="AJ153" s="65">
        <v>42.0</v>
      </c>
      <c r="AK153" s="65">
        <v>21.0</v>
      </c>
      <c r="AL153" s="65">
        <v>33.0</v>
      </c>
      <c r="AM153" s="65">
        <v>72.0</v>
      </c>
      <c r="AN153" s="65">
        <v>166.0</v>
      </c>
      <c r="AO153" s="65">
        <v>163.0</v>
      </c>
      <c r="AP153" s="65">
        <v>221.0</v>
      </c>
      <c r="AQ153" s="65">
        <v>271.0</v>
      </c>
      <c r="AR153" s="65">
        <v>259.0</v>
      </c>
      <c r="AS153" s="65">
        <v>311.0</v>
      </c>
      <c r="AT153" s="65">
        <v>523.0</v>
      </c>
      <c r="AU153" s="65">
        <v>674.0</v>
      </c>
      <c r="AV153" s="65">
        <v>1026.0</v>
      </c>
      <c r="AW153" s="65">
        <v>302.0</v>
      </c>
      <c r="AX153" s="65">
        <v>794.0</v>
      </c>
      <c r="AY153" s="65">
        <v>1021.0</v>
      </c>
      <c r="AZ153" s="65">
        <v>2230.0</v>
      </c>
      <c r="BA153" s="65">
        <v>1514.0</v>
      </c>
      <c r="BB153" s="65">
        <v>1284.0</v>
      </c>
      <c r="BC153" s="65">
        <v>2944.0</v>
      </c>
      <c r="BD153" s="65">
        <v>3113.0</v>
      </c>
      <c r="BE153" s="65">
        <v>8420.0</v>
      </c>
      <c r="BF153" s="65">
        <v>4522.0</v>
      </c>
      <c r="BG153" s="65">
        <v>7400.0</v>
      </c>
      <c r="BH153" s="65">
        <v>14278.0</v>
      </c>
      <c r="BI153" s="65">
        <v>51277.0</v>
      </c>
      <c r="BJ153" s="65">
        <v>74198.0</v>
      </c>
      <c r="BK153" s="65">
        <v>139853.0</v>
      </c>
    </row>
    <row r="154">
      <c r="A154" s="65">
        <v>146.0</v>
      </c>
      <c r="B154" s="65">
        <v>1000000.0</v>
      </c>
      <c r="C154" s="65">
        <v>977977.0</v>
      </c>
      <c r="D154" s="65">
        <v>0.977977</v>
      </c>
      <c r="E154" s="68">
        <v>0.265355737540108</v>
      </c>
      <c r="F154" s="68">
        <v>0.0271308276081563</v>
      </c>
      <c r="G154" s="65">
        <v>316857.0</v>
      </c>
      <c r="H154" s="65">
        <v>0.316857</v>
      </c>
      <c r="I154" s="65">
        <v>462037.0</v>
      </c>
      <c r="J154" s="65">
        <v>136686.0</v>
      </c>
      <c r="K154" s="65">
        <v>57018.0</v>
      </c>
      <c r="L154" s="65">
        <v>27402.0</v>
      </c>
      <c r="M154" s="65">
        <v>1.0</v>
      </c>
      <c r="N154" s="65">
        <v>4.0</v>
      </c>
      <c r="O154" s="65">
        <v>0.0</v>
      </c>
      <c r="P154" s="65">
        <v>2.0</v>
      </c>
      <c r="Q154" s="65">
        <v>1.0</v>
      </c>
      <c r="R154" s="65">
        <v>0.0</v>
      </c>
      <c r="S154" s="65">
        <v>2.0</v>
      </c>
      <c r="T154" s="65">
        <v>3.0</v>
      </c>
      <c r="U154" s="65">
        <v>1.0</v>
      </c>
      <c r="V154" s="65">
        <v>0.0</v>
      </c>
      <c r="W154" s="65">
        <v>1.0</v>
      </c>
      <c r="X154" s="65">
        <v>2.0</v>
      </c>
      <c r="Y154" s="65">
        <v>3.0</v>
      </c>
      <c r="Z154" s="65">
        <v>4.0</v>
      </c>
      <c r="AA154" s="65">
        <v>9.0</v>
      </c>
      <c r="AB154" s="65">
        <v>8.0</v>
      </c>
      <c r="AC154" s="65">
        <v>19.0</v>
      </c>
      <c r="AD154" s="65">
        <v>12.0</v>
      </c>
      <c r="AE154" s="65">
        <v>17.0</v>
      </c>
      <c r="AF154" s="65">
        <v>37.0</v>
      </c>
      <c r="AG154" s="65">
        <v>13.0</v>
      </c>
      <c r="AH154" s="65">
        <v>22.0</v>
      </c>
      <c r="AI154" s="65">
        <v>19.0</v>
      </c>
      <c r="AJ154" s="65">
        <v>57.0</v>
      </c>
      <c r="AK154" s="65">
        <v>13.0</v>
      </c>
      <c r="AL154" s="65">
        <v>27.0</v>
      </c>
      <c r="AM154" s="65">
        <v>79.0</v>
      </c>
      <c r="AN154" s="65">
        <v>147.0</v>
      </c>
      <c r="AO154" s="65">
        <v>150.0</v>
      </c>
      <c r="AP154" s="65">
        <v>205.0</v>
      </c>
      <c r="AQ154" s="65">
        <v>276.0</v>
      </c>
      <c r="AR154" s="65">
        <v>253.0</v>
      </c>
      <c r="AS154" s="65">
        <v>278.0</v>
      </c>
      <c r="AT154" s="65">
        <v>484.0</v>
      </c>
      <c r="AU154" s="65">
        <v>641.0</v>
      </c>
      <c r="AV154" s="65">
        <v>1043.0</v>
      </c>
      <c r="AW154" s="65">
        <v>304.0</v>
      </c>
      <c r="AX154" s="65">
        <v>831.0</v>
      </c>
      <c r="AY154" s="65">
        <v>952.0</v>
      </c>
      <c r="AZ154" s="65">
        <v>2266.0</v>
      </c>
      <c r="BA154" s="65">
        <v>1561.0</v>
      </c>
      <c r="BB154" s="65">
        <v>1262.0</v>
      </c>
      <c r="BC154" s="65">
        <v>2838.0</v>
      </c>
      <c r="BD154" s="65">
        <v>3063.0</v>
      </c>
      <c r="BE154" s="65">
        <v>8394.0</v>
      </c>
      <c r="BF154" s="65">
        <v>4452.0</v>
      </c>
      <c r="BG154" s="65">
        <v>7166.0</v>
      </c>
      <c r="BH154" s="65">
        <v>13918.0</v>
      </c>
      <c r="BI154" s="65">
        <v>51249.0</v>
      </c>
      <c r="BJ154" s="65">
        <v>74478.0</v>
      </c>
      <c r="BK154" s="65">
        <v>140290.0</v>
      </c>
    </row>
    <row r="155">
      <c r="A155" s="65">
        <v>147.0</v>
      </c>
      <c r="B155" s="65">
        <v>1000000.0</v>
      </c>
      <c r="C155" s="65">
        <v>997724.0</v>
      </c>
      <c r="D155" s="65">
        <v>0.997724</v>
      </c>
      <c r="E155" s="68">
        <v>0.287601828122482</v>
      </c>
      <c r="F155" s="68">
        <v>0.0270405114967466</v>
      </c>
      <c r="G155" s="65">
        <v>317113.0</v>
      </c>
      <c r="H155" s="65">
        <v>0.317113</v>
      </c>
      <c r="I155" s="65">
        <v>462871.0</v>
      </c>
      <c r="J155" s="65">
        <v>136273.0</v>
      </c>
      <c r="K155" s="65">
        <v>56650.0</v>
      </c>
      <c r="L155" s="65">
        <v>27093.0</v>
      </c>
      <c r="M155" s="65">
        <v>0.0</v>
      </c>
      <c r="N155" s="65">
        <v>3.0</v>
      </c>
      <c r="O155" s="65">
        <v>1.0</v>
      </c>
      <c r="P155" s="65">
        <v>1.0</v>
      </c>
      <c r="Q155" s="65">
        <v>3.0</v>
      </c>
      <c r="R155" s="65">
        <v>3.0</v>
      </c>
      <c r="S155" s="65">
        <v>1.0</v>
      </c>
      <c r="T155" s="65">
        <v>6.0</v>
      </c>
      <c r="U155" s="65">
        <v>1.0</v>
      </c>
      <c r="V155" s="65">
        <v>2.0</v>
      </c>
      <c r="W155" s="65">
        <v>3.0</v>
      </c>
      <c r="X155" s="65">
        <v>2.0</v>
      </c>
      <c r="Y155" s="65">
        <v>5.0</v>
      </c>
      <c r="Z155" s="65">
        <v>4.0</v>
      </c>
      <c r="AA155" s="65">
        <v>12.0</v>
      </c>
      <c r="AB155" s="65">
        <v>10.0</v>
      </c>
      <c r="AC155" s="65">
        <v>25.0</v>
      </c>
      <c r="AD155" s="65">
        <v>7.0</v>
      </c>
      <c r="AE155" s="65">
        <v>16.0</v>
      </c>
      <c r="AF155" s="65">
        <v>43.0</v>
      </c>
      <c r="AG155" s="65">
        <v>15.0</v>
      </c>
      <c r="AH155" s="65">
        <v>8.0</v>
      </c>
      <c r="AI155" s="65">
        <v>26.0</v>
      </c>
      <c r="AJ155" s="65">
        <v>43.0</v>
      </c>
      <c r="AK155" s="65">
        <v>15.0</v>
      </c>
      <c r="AL155" s="65">
        <v>26.0</v>
      </c>
      <c r="AM155" s="65">
        <v>67.0</v>
      </c>
      <c r="AN155" s="65">
        <v>151.0</v>
      </c>
      <c r="AO155" s="65">
        <v>150.0</v>
      </c>
      <c r="AP155" s="65">
        <v>178.0</v>
      </c>
      <c r="AQ155" s="65">
        <v>236.0</v>
      </c>
      <c r="AR155" s="65">
        <v>264.0</v>
      </c>
      <c r="AS155" s="65">
        <v>290.0</v>
      </c>
      <c r="AT155" s="65">
        <v>512.0</v>
      </c>
      <c r="AU155" s="65">
        <v>635.0</v>
      </c>
      <c r="AV155" s="65">
        <v>1029.0</v>
      </c>
      <c r="AW155" s="65">
        <v>307.0</v>
      </c>
      <c r="AX155" s="65">
        <v>805.0</v>
      </c>
      <c r="AY155" s="65">
        <v>974.0</v>
      </c>
      <c r="AZ155" s="65">
        <v>2151.0</v>
      </c>
      <c r="BA155" s="65">
        <v>1517.0</v>
      </c>
      <c r="BB155" s="65">
        <v>1296.0</v>
      </c>
      <c r="BC155" s="65">
        <v>2907.0</v>
      </c>
      <c r="BD155" s="65">
        <v>3010.0</v>
      </c>
      <c r="BE155" s="65">
        <v>8643.0</v>
      </c>
      <c r="BF155" s="65">
        <v>4511.0</v>
      </c>
      <c r="BG155" s="65">
        <v>7137.0</v>
      </c>
      <c r="BH155" s="65">
        <v>14232.0</v>
      </c>
      <c r="BI155" s="65">
        <v>50822.0</v>
      </c>
      <c r="BJ155" s="65">
        <v>75023.0</v>
      </c>
      <c r="BK155" s="65">
        <v>139985.0</v>
      </c>
    </row>
    <row r="156">
      <c r="A156" s="65">
        <v>148.0</v>
      </c>
      <c r="B156" s="65">
        <v>1000000.0</v>
      </c>
      <c r="C156" s="65">
        <v>961838.0</v>
      </c>
      <c r="D156" s="65">
        <v>0.961838</v>
      </c>
      <c r="E156" s="68">
        <v>0.207181129839607</v>
      </c>
      <c r="F156" s="68">
        <v>0.0271535936570288</v>
      </c>
      <c r="G156" s="65">
        <v>316255.0</v>
      </c>
      <c r="H156" s="65">
        <v>0.316255</v>
      </c>
      <c r="I156" s="65">
        <v>462777.0</v>
      </c>
      <c r="J156" s="65">
        <v>136297.0</v>
      </c>
      <c r="K156" s="65">
        <v>57292.0</v>
      </c>
      <c r="L156" s="65">
        <v>27379.0</v>
      </c>
      <c r="M156" s="65">
        <v>0.0</v>
      </c>
      <c r="N156" s="65">
        <v>2.0</v>
      </c>
      <c r="O156" s="65">
        <v>2.0</v>
      </c>
      <c r="P156" s="65">
        <v>0.0</v>
      </c>
      <c r="Q156" s="65">
        <v>1.0</v>
      </c>
      <c r="R156" s="65">
        <v>2.0</v>
      </c>
      <c r="S156" s="65">
        <v>2.0</v>
      </c>
      <c r="T156" s="65">
        <v>1.0</v>
      </c>
      <c r="U156" s="65">
        <v>1.0</v>
      </c>
      <c r="V156" s="65">
        <v>1.0</v>
      </c>
      <c r="W156" s="65">
        <v>1.0</v>
      </c>
      <c r="X156" s="65">
        <v>7.0</v>
      </c>
      <c r="Y156" s="65">
        <v>8.0</v>
      </c>
      <c r="Z156" s="65">
        <v>3.0</v>
      </c>
      <c r="AA156" s="65">
        <v>8.0</v>
      </c>
      <c r="AB156" s="65">
        <v>11.0</v>
      </c>
      <c r="AC156" s="65">
        <v>19.0</v>
      </c>
      <c r="AD156" s="65">
        <v>12.0</v>
      </c>
      <c r="AE156" s="65">
        <v>17.0</v>
      </c>
      <c r="AF156" s="65">
        <v>38.0</v>
      </c>
      <c r="AG156" s="65">
        <v>11.0</v>
      </c>
      <c r="AH156" s="65">
        <v>17.0</v>
      </c>
      <c r="AI156" s="65">
        <v>20.0</v>
      </c>
      <c r="AJ156" s="65">
        <v>44.0</v>
      </c>
      <c r="AK156" s="65">
        <v>20.0</v>
      </c>
      <c r="AL156" s="65">
        <v>24.0</v>
      </c>
      <c r="AM156" s="65">
        <v>80.0</v>
      </c>
      <c r="AN156" s="65">
        <v>166.0</v>
      </c>
      <c r="AO156" s="65">
        <v>149.0</v>
      </c>
      <c r="AP156" s="65">
        <v>186.0</v>
      </c>
      <c r="AQ156" s="65">
        <v>263.0</v>
      </c>
      <c r="AR156" s="65">
        <v>236.0</v>
      </c>
      <c r="AS156" s="65">
        <v>312.0</v>
      </c>
      <c r="AT156" s="65">
        <v>448.0</v>
      </c>
      <c r="AU156" s="65">
        <v>646.0</v>
      </c>
      <c r="AV156" s="65">
        <v>1008.0</v>
      </c>
      <c r="AW156" s="65">
        <v>286.0</v>
      </c>
      <c r="AX156" s="65">
        <v>810.0</v>
      </c>
      <c r="AY156" s="65">
        <v>984.0</v>
      </c>
      <c r="AZ156" s="65">
        <v>2129.0</v>
      </c>
      <c r="BA156" s="65">
        <v>1465.0</v>
      </c>
      <c r="BB156" s="65">
        <v>1305.0</v>
      </c>
      <c r="BC156" s="65">
        <v>2882.0</v>
      </c>
      <c r="BD156" s="65">
        <v>2975.0</v>
      </c>
      <c r="BE156" s="65">
        <v>8635.0</v>
      </c>
      <c r="BF156" s="65">
        <v>4584.0</v>
      </c>
      <c r="BG156" s="65">
        <v>7167.0</v>
      </c>
      <c r="BH156" s="65">
        <v>14064.0</v>
      </c>
      <c r="BI156" s="65">
        <v>50825.0</v>
      </c>
      <c r="BJ156" s="65">
        <v>74153.0</v>
      </c>
      <c r="BK156" s="65">
        <v>140225.0</v>
      </c>
    </row>
    <row r="157">
      <c r="A157" s="65">
        <v>149.0</v>
      </c>
      <c r="B157" s="65">
        <v>1000000.0</v>
      </c>
      <c r="C157" s="65">
        <v>1012184.0</v>
      </c>
      <c r="D157" s="65">
        <v>1.012184</v>
      </c>
      <c r="E157" s="68">
        <v>0.251007436696142</v>
      </c>
      <c r="F157" s="68">
        <v>0.0270743093335845</v>
      </c>
      <c r="G157" s="65">
        <v>317414.0</v>
      </c>
      <c r="H157" s="65">
        <v>0.317414</v>
      </c>
      <c r="I157" s="65">
        <v>461553.0</v>
      </c>
      <c r="J157" s="65">
        <v>136822.0</v>
      </c>
      <c r="K157" s="65">
        <v>57004.0</v>
      </c>
      <c r="L157" s="65">
        <v>27207.0</v>
      </c>
      <c r="M157" s="65">
        <v>2.0</v>
      </c>
      <c r="N157" s="65">
        <v>2.0</v>
      </c>
      <c r="O157" s="65">
        <v>0.0</v>
      </c>
      <c r="P157" s="65">
        <v>2.0</v>
      </c>
      <c r="Q157" s="65">
        <v>2.0</v>
      </c>
      <c r="R157" s="65">
        <v>1.0</v>
      </c>
      <c r="S157" s="65">
        <v>4.0</v>
      </c>
      <c r="T157" s="65">
        <v>6.0</v>
      </c>
      <c r="U157" s="65">
        <v>0.0</v>
      </c>
      <c r="V157" s="65">
        <v>2.0</v>
      </c>
      <c r="W157" s="65">
        <v>3.0</v>
      </c>
      <c r="X157" s="65">
        <v>3.0</v>
      </c>
      <c r="Y157" s="65">
        <v>4.0</v>
      </c>
      <c r="Z157" s="65">
        <v>5.0</v>
      </c>
      <c r="AA157" s="65">
        <v>10.0</v>
      </c>
      <c r="AB157" s="65">
        <v>16.0</v>
      </c>
      <c r="AC157" s="65">
        <v>22.0</v>
      </c>
      <c r="AD157" s="65">
        <v>11.0</v>
      </c>
      <c r="AE157" s="65">
        <v>9.0</v>
      </c>
      <c r="AF157" s="65">
        <v>45.0</v>
      </c>
      <c r="AG157" s="65">
        <v>13.0</v>
      </c>
      <c r="AH157" s="65">
        <v>16.0</v>
      </c>
      <c r="AI157" s="65">
        <v>24.0</v>
      </c>
      <c r="AJ157" s="65">
        <v>53.0</v>
      </c>
      <c r="AK157" s="65">
        <v>12.0</v>
      </c>
      <c r="AL157" s="65">
        <v>27.0</v>
      </c>
      <c r="AM157" s="65">
        <v>76.0</v>
      </c>
      <c r="AN157" s="65">
        <v>167.0</v>
      </c>
      <c r="AO157" s="65">
        <v>156.0</v>
      </c>
      <c r="AP157" s="65">
        <v>205.0</v>
      </c>
      <c r="AQ157" s="65">
        <v>272.0</v>
      </c>
      <c r="AR157" s="65">
        <v>240.0</v>
      </c>
      <c r="AS157" s="65">
        <v>317.0</v>
      </c>
      <c r="AT157" s="65">
        <v>522.0</v>
      </c>
      <c r="AU157" s="65">
        <v>670.0</v>
      </c>
      <c r="AV157" s="65">
        <v>1019.0</v>
      </c>
      <c r="AW157" s="65">
        <v>308.0</v>
      </c>
      <c r="AX157" s="65">
        <v>831.0</v>
      </c>
      <c r="AY157" s="65">
        <v>935.0</v>
      </c>
      <c r="AZ157" s="65">
        <v>2207.0</v>
      </c>
      <c r="BA157" s="65">
        <v>1516.0</v>
      </c>
      <c r="BB157" s="65">
        <v>1318.0</v>
      </c>
      <c r="BC157" s="65">
        <v>2856.0</v>
      </c>
      <c r="BD157" s="65">
        <v>2961.0</v>
      </c>
      <c r="BE157" s="65">
        <v>8500.0</v>
      </c>
      <c r="BF157" s="65">
        <v>4518.0</v>
      </c>
      <c r="BG157" s="65">
        <v>6988.0</v>
      </c>
      <c r="BH157" s="65">
        <v>13995.0</v>
      </c>
      <c r="BI157" s="65">
        <v>50919.0</v>
      </c>
      <c r="BJ157" s="65">
        <v>74929.0</v>
      </c>
      <c r="BK157" s="65">
        <v>140695.0</v>
      </c>
    </row>
    <row r="158">
      <c r="A158" s="65">
        <v>150.0</v>
      </c>
      <c r="B158" s="65">
        <v>1000000.0</v>
      </c>
      <c r="C158" s="65">
        <v>966395.0</v>
      </c>
      <c r="D158" s="65">
        <v>0.966395</v>
      </c>
      <c r="E158" s="68">
        <v>0.222034391901049</v>
      </c>
      <c r="F158" s="68">
        <v>0.0271409267632112</v>
      </c>
      <c r="G158" s="65">
        <v>316991.0</v>
      </c>
      <c r="H158" s="65">
        <v>0.316991</v>
      </c>
      <c r="I158" s="65">
        <v>462296.0</v>
      </c>
      <c r="J158" s="65">
        <v>136676.0</v>
      </c>
      <c r="K158" s="65">
        <v>56748.0</v>
      </c>
      <c r="L158" s="65">
        <v>27289.0</v>
      </c>
      <c r="M158" s="65">
        <v>0.0</v>
      </c>
      <c r="N158" s="65">
        <v>1.0</v>
      </c>
      <c r="O158" s="65">
        <v>4.0</v>
      </c>
      <c r="P158" s="65">
        <v>2.0</v>
      </c>
      <c r="Q158" s="65">
        <v>2.0</v>
      </c>
      <c r="R158" s="65">
        <v>2.0</v>
      </c>
      <c r="S158" s="65">
        <v>1.0</v>
      </c>
      <c r="T158" s="65">
        <v>1.0</v>
      </c>
      <c r="U158" s="65">
        <v>1.0</v>
      </c>
      <c r="V158" s="65">
        <v>2.0</v>
      </c>
      <c r="W158" s="65">
        <v>1.0</v>
      </c>
      <c r="X158" s="65">
        <v>1.0</v>
      </c>
      <c r="Y158" s="65">
        <v>4.0</v>
      </c>
      <c r="Z158" s="65">
        <v>2.0</v>
      </c>
      <c r="AA158" s="65">
        <v>12.0</v>
      </c>
      <c r="AB158" s="65">
        <v>4.0</v>
      </c>
      <c r="AC158" s="65">
        <v>23.0</v>
      </c>
      <c r="AD158" s="65">
        <v>12.0</v>
      </c>
      <c r="AE158" s="65">
        <v>10.0</v>
      </c>
      <c r="AF158" s="65">
        <v>33.0</v>
      </c>
      <c r="AG158" s="65">
        <v>10.0</v>
      </c>
      <c r="AH158" s="65">
        <v>12.0</v>
      </c>
      <c r="AI158" s="65">
        <v>21.0</v>
      </c>
      <c r="AJ158" s="65">
        <v>54.0</v>
      </c>
      <c r="AK158" s="65">
        <v>21.0</v>
      </c>
      <c r="AL158" s="65">
        <v>22.0</v>
      </c>
      <c r="AM158" s="65">
        <v>92.0</v>
      </c>
      <c r="AN158" s="65">
        <v>151.0</v>
      </c>
      <c r="AO158" s="65">
        <v>155.0</v>
      </c>
      <c r="AP158" s="65">
        <v>208.0</v>
      </c>
      <c r="AQ158" s="65">
        <v>233.0</v>
      </c>
      <c r="AR158" s="65">
        <v>223.0</v>
      </c>
      <c r="AS158" s="65">
        <v>259.0</v>
      </c>
      <c r="AT158" s="65">
        <v>486.0</v>
      </c>
      <c r="AU158" s="65">
        <v>654.0</v>
      </c>
      <c r="AV158" s="65">
        <v>1024.0</v>
      </c>
      <c r="AW158" s="65">
        <v>309.0</v>
      </c>
      <c r="AX158" s="65">
        <v>776.0</v>
      </c>
      <c r="AY158" s="65">
        <v>952.0</v>
      </c>
      <c r="AZ158" s="65">
        <v>2240.0</v>
      </c>
      <c r="BA158" s="65">
        <v>1393.0</v>
      </c>
      <c r="BB158" s="65">
        <v>1342.0</v>
      </c>
      <c r="BC158" s="65">
        <v>2914.0</v>
      </c>
      <c r="BD158" s="65">
        <v>2863.0</v>
      </c>
      <c r="BE158" s="65">
        <v>8425.0</v>
      </c>
      <c r="BF158" s="65">
        <v>4491.0</v>
      </c>
      <c r="BG158" s="65">
        <v>7214.0</v>
      </c>
      <c r="BH158" s="65">
        <v>14077.0</v>
      </c>
      <c r="BI158" s="65">
        <v>51354.0</v>
      </c>
      <c r="BJ158" s="65">
        <v>74528.0</v>
      </c>
      <c r="BK158" s="65">
        <v>140370.0</v>
      </c>
    </row>
    <row r="159">
      <c r="A159" s="65">
        <v>151.0</v>
      </c>
      <c r="B159" s="65">
        <v>1000000.0</v>
      </c>
      <c r="C159" s="65">
        <v>1017264.0</v>
      </c>
      <c r="D159" s="65">
        <v>1.017264</v>
      </c>
      <c r="E159" s="68">
        <v>0.270861244256915</v>
      </c>
      <c r="F159" s="68">
        <v>0.0270790758907035</v>
      </c>
      <c r="G159" s="65">
        <v>316303.0</v>
      </c>
      <c r="H159" s="65">
        <v>0.316303</v>
      </c>
      <c r="I159" s="65">
        <v>462325.0</v>
      </c>
      <c r="J159" s="65">
        <v>136870.0</v>
      </c>
      <c r="K159" s="65">
        <v>57105.0</v>
      </c>
      <c r="L159" s="65">
        <v>27397.0</v>
      </c>
      <c r="M159" s="65">
        <v>1.0</v>
      </c>
      <c r="N159" s="65">
        <v>0.0</v>
      </c>
      <c r="O159" s="65">
        <v>6.0</v>
      </c>
      <c r="P159" s="65">
        <v>2.0</v>
      </c>
      <c r="Q159" s="65">
        <v>0.0</v>
      </c>
      <c r="R159" s="65">
        <v>4.0</v>
      </c>
      <c r="S159" s="65">
        <v>2.0</v>
      </c>
      <c r="T159" s="65">
        <v>4.0</v>
      </c>
      <c r="U159" s="65">
        <v>2.0</v>
      </c>
      <c r="V159" s="65">
        <v>1.0</v>
      </c>
      <c r="W159" s="65">
        <v>2.0</v>
      </c>
      <c r="X159" s="65">
        <v>4.0</v>
      </c>
      <c r="Y159" s="65">
        <v>6.0</v>
      </c>
      <c r="Z159" s="65">
        <v>3.0</v>
      </c>
      <c r="AA159" s="65">
        <v>12.0</v>
      </c>
      <c r="AB159" s="65">
        <v>12.0</v>
      </c>
      <c r="AC159" s="65">
        <v>18.0</v>
      </c>
      <c r="AD159" s="65">
        <v>24.0</v>
      </c>
      <c r="AE159" s="65">
        <v>11.0</v>
      </c>
      <c r="AF159" s="65">
        <v>39.0</v>
      </c>
      <c r="AG159" s="65">
        <v>12.0</v>
      </c>
      <c r="AH159" s="65">
        <v>5.0</v>
      </c>
      <c r="AI159" s="65">
        <v>14.0</v>
      </c>
      <c r="AJ159" s="65">
        <v>51.0</v>
      </c>
      <c r="AK159" s="65">
        <v>19.0</v>
      </c>
      <c r="AL159" s="65">
        <v>39.0</v>
      </c>
      <c r="AM159" s="65">
        <v>76.0</v>
      </c>
      <c r="AN159" s="65">
        <v>168.0</v>
      </c>
      <c r="AO159" s="65">
        <v>151.0</v>
      </c>
      <c r="AP159" s="65">
        <v>174.0</v>
      </c>
      <c r="AQ159" s="65">
        <v>247.0</v>
      </c>
      <c r="AR159" s="65">
        <v>258.0</v>
      </c>
      <c r="AS159" s="65">
        <v>297.0</v>
      </c>
      <c r="AT159" s="65">
        <v>547.0</v>
      </c>
      <c r="AU159" s="65">
        <v>694.0</v>
      </c>
      <c r="AV159" s="65">
        <v>1022.0</v>
      </c>
      <c r="AW159" s="65">
        <v>264.0</v>
      </c>
      <c r="AX159" s="65">
        <v>820.0</v>
      </c>
      <c r="AY159" s="65">
        <v>1021.0</v>
      </c>
      <c r="AZ159" s="65">
        <v>2322.0</v>
      </c>
      <c r="BA159" s="65">
        <v>1508.0</v>
      </c>
      <c r="BB159" s="65">
        <v>1268.0</v>
      </c>
      <c r="BC159" s="65">
        <v>2937.0</v>
      </c>
      <c r="BD159" s="65">
        <v>3076.0</v>
      </c>
      <c r="BE159" s="65">
        <v>8472.0</v>
      </c>
      <c r="BF159" s="65">
        <v>4406.0</v>
      </c>
      <c r="BG159" s="65">
        <v>7105.0</v>
      </c>
      <c r="BH159" s="65">
        <v>13717.0</v>
      </c>
      <c r="BI159" s="65">
        <v>51089.0</v>
      </c>
      <c r="BJ159" s="65">
        <v>74183.0</v>
      </c>
      <c r="BK159" s="65">
        <v>140188.0</v>
      </c>
    </row>
    <row r="160">
      <c r="A160" s="65">
        <v>152.0</v>
      </c>
      <c r="B160" s="65">
        <v>1000000.0</v>
      </c>
      <c r="C160" s="65">
        <v>983892.0</v>
      </c>
      <c r="D160" s="65">
        <v>0.983892</v>
      </c>
      <c r="E160" s="68">
        <v>0.262549816987177</v>
      </c>
      <c r="F160" s="68">
        <v>0.027029332229169</v>
      </c>
      <c r="G160" s="65">
        <v>316852.0</v>
      </c>
      <c r="H160" s="65">
        <v>0.316852</v>
      </c>
      <c r="I160" s="65">
        <v>462879.0</v>
      </c>
      <c r="J160" s="65">
        <v>135908.0</v>
      </c>
      <c r="K160" s="65">
        <v>56805.0</v>
      </c>
      <c r="L160" s="65">
        <v>27556.0</v>
      </c>
      <c r="M160" s="65">
        <v>0.0</v>
      </c>
      <c r="N160" s="65">
        <v>2.0</v>
      </c>
      <c r="O160" s="65">
        <v>2.0</v>
      </c>
      <c r="P160" s="65">
        <v>1.0</v>
      </c>
      <c r="Q160" s="65">
        <v>1.0</v>
      </c>
      <c r="R160" s="65">
        <v>2.0</v>
      </c>
      <c r="S160" s="65">
        <v>2.0</v>
      </c>
      <c r="T160" s="65">
        <v>6.0</v>
      </c>
      <c r="U160" s="65">
        <v>0.0</v>
      </c>
      <c r="V160" s="65">
        <v>0.0</v>
      </c>
      <c r="W160" s="65">
        <v>1.0</v>
      </c>
      <c r="X160" s="65">
        <v>5.0</v>
      </c>
      <c r="Y160" s="65">
        <v>7.0</v>
      </c>
      <c r="Z160" s="65">
        <v>4.0</v>
      </c>
      <c r="AA160" s="65">
        <v>9.0</v>
      </c>
      <c r="AB160" s="65">
        <v>13.0</v>
      </c>
      <c r="AC160" s="65">
        <v>16.0</v>
      </c>
      <c r="AD160" s="65">
        <v>22.0</v>
      </c>
      <c r="AE160" s="65">
        <v>14.0</v>
      </c>
      <c r="AF160" s="65">
        <v>39.0</v>
      </c>
      <c r="AG160" s="65">
        <v>10.0</v>
      </c>
      <c r="AH160" s="65">
        <v>15.0</v>
      </c>
      <c r="AI160" s="65">
        <v>14.0</v>
      </c>
      <c r="AJ160" s="65">
        <v>44.0</v>
      </c>
      <c r="AK160" s="65">
        <v>22.0</v>
      </c>
      <c r="AL160" s="65">
        <v>32.0</v>
      </c>
      <c r="AM160" s="65">
        <v>72.0</v>
      </c>
      <c r="AN160" s="65">
        <v>161.0</v>
      </c>
      <c r="AO160" s="65">
        <v>150.0</v>
      </c>
      <c r="AP160" s="65">
        <v>199.0</v>
      </c>
      <c r="AQ160" s="65">
        <v>263.0</v>
      </c>
      <c r="AR160" s="65">
        <v>282.0</v>
      </c>
      <c r="AS160" s="65">
        <v>313.0</v>
      </c>
      <c r="AT160" s="65">
        <v>534.0</v>
      </c>
      <c r="AU160" s="65">
        <v>621.0</v>
      </c>
      <c r="AV160" s="65">
        <v>995.0</v>
      </c>
      <c r="AW160" s="65">
        <v>268.0</v>
      </c>
      <c r="AX160" s="65">
        <v>793.0</v>
      </c>
      <c r="AY160" s="65">
        <v>987.0</v>
      </c>
      <c r="AZ160" s="65">
        <v>2190.0</v>
      </c>
      <c r="BA160" s="65">
        <v>1483.0</v>
      </c>
      <c r="BB160" s="65">
        <v>1310.0</v>
      </c>
      <c r="BC160" s="65">
        <v>2971.0</v>
      </c>
      <c r="BD160" s="65">
        <v>2983.0</v>
      </c>
      <c r="BE160" s="65">
        <v>8444.0</v>
      </c>
      <c r="BF160" s="65">
        <v>4445.0</v>
      </c>
      <c r="BG160" s="65">
        <v>7248.0</v>
      </c>
      <c r="BH160" s="65">
        <v>13956.0</v>
      </c>
      <c r="BI160" s="65">
        <v>51168.0</v>
      </c>
      <c r="BJ160" s="65">
        <v>74252.0</v>
      </c>
      <c r="BK160" s="65">
        <v>140481.0</v>
      </c>
    </row>
    <row r="161">
      <c r="A161" s="65">
        <v>153.0</v>
      </c>
      <c r="B161" s="65">
        <v>1000000.0</v>
      </c>
      <c r="C161" s="65">
        <v>987218.0</v>
      </c>
      <c r="D161" s="65">
        <v>0.987218</v>
      </c>
      <c r="E161" s="68">
        <v>0.235553390709511</v>
      </c>
      <c r="F161" s="68">
        <v>0.0269664499605141</v>
      </c>
      <c r="G161" s="65">
        <v>317409.0</v>
      </c>
      <c r="H161" s="65">
        <v>0.317409</v>
      </c>
      <c r="I161" s="65">
        <v>462067.0</v>
      </c>
      <c r="J161" s="65">
        <v>136509.0</v>
      </c>
      <c r="K161" s="65">
        <v>56847.0</v>
      </c>
      <c r="L161" s="65">
        <v>27168.0</v>
      </c>
      <c r="M161" s="65">
        <v>0.0</v>
      </c>
      <c r="N161" s="65">
        <v>3.0</v>
      </c>
      <c r="O161" s="65">
        <v>1.0</v>
      </c>
      <c r="P161" s="65">
        <v>3.0</v>
      </c>
      <c r="Q161" s="65">
        <v>1.0</v>
      </c>
      <c r="R161" s="65">
        <v>2.0</v>
      </c>
      <c r="S161" s="65">
        <v>0.0</v>
      </c>
      <c r="T161" s="65">
        <v>3.0</v>
      </c>
      <c r="U161" s="65">
        <v>0.0</v>
      </c>
      <c r="V161" s="65">
        <v>2.0</v>
      </c>
      <c r="W161" s="65">
        <v>2.0</v>
      </c>
      <c r="X161" s="65">
        <v>3.0</v>
      </c>
      <c r="Y161" s="65">
        <v>3.0</v>
      </c>
      <c r="Z161" s="65">
        <v>0.0</v>
      </c>
      <c r="AA161" s="65">
        <v>12.0</v>
      </c>
      <c r="AB161" s="65">
        <v>13.0</v>
      </c>
      <c r="AC161" s="65">
        <v>28.0</v>
      </c>
      <c r="AD161" s="65">
        <v>19.0</v>
      </c>
      <c r="AE161" s="65">
        <v>16.0</v>
      </c>
      <c r="AF161" s="65">
        <v>58.0</v>
      </c>
      <c r="AG161" s="65">
        <v>10.0</v>
      </c>
      <c r="AH161" s="65">
        <v>19.0</v>
      </c>
      <c r="AI161" s="65">
        <v>16.0</v>
      </c>
      <c r="AJ161" s="65">
        <v>62.0</v>
      </c>
      <c r="AK161" s="65">
        <v>16.0</v>
      </c>
      <c r="AL161" s="65">
        <v>18.0</v>
      </c>
      <c r="AM161" s="65">
        <v>79.0</v>
      </c>
      <c r="AN161" s="65">
        <v>156.0</v>
      </c>
      <c r="AO161" s="65">
        <v>158.0</v>
      </c>
      <c r="AP161" s="65">
        <v>178.0</v>
      </c>
      <c r="AQ161" s="65">
        <v>252.0</v>
      </c>
      <c r="AR161" s="65">
        <v>251.0</v>
      </c>
      <c r="AS161" s="65">
        <v>300.0</v>
      </c>
      <c r="AT161" s="65">
        <v>471.0</v>
      </c>
      <c r="AU161" s="65">
        <v>649.0</v>
      </c>
      <c r="AV161" s="65">
        <v>939.0</v>
      </c>
      <c r="AW161" s="65">
        <v>286.0</v>
      </c>
      <c r="AX161" s="65">
        <v>817.0</v>
      </c>
      <c r="AY161" s="65">
        <v>984.0</v>
      </c>
      <c r="AZ161" s="65">
        <v>2164.0</v>
      </c>
      <c r="BA161" s="65">
        <v>1480.0</v>
      </c>
      <c r="BB161" s="65">
        <v>1302.0</v>
      </c>
      <c r="BC161" s="65">
        <v>2943.0</v>
      </c>
      <c r="BD161" s="65">
        <v>3048.0</v>
      </c>
      <c r="BE161" s="65">
        <v>8517.0</v>
      </c>
      <c r="BF161" s="65">
        <v>4608.0</v>
      </c>
      <c r="BG161" s="65">
        <v>7113.0</v>
      </c>
      <c r="BH161" s="65">
        <v>13951.0</v>
      </c>
      <c r="BI161" s="65">
        <v>51113.0</v>
      </c>
      <c r="BJ161" s="65">
        <v>74633.0</v>
      </c>
      <c r="BK161" s="65">
        <v>140707.0</v>
      </c>
    </row>
    <row r="162">
      <c r="A162" s="65">
        <v>154.0</v>
      </c>
      <c r="B162" s="65">
        <v>1000000.0</v>
      </c>
      <c r="C162" s="65">
        <v>1010888.0</v>
      </c>
      <c r="D162" s="65">
        <v>1.010888</v>
      </c>
      <c r="E162" s="68">
        <v>0.32056553665185</v>
      </c>
      <c r="F162" s="68">
        <v>0.0268881207856415</v>
      </c>
      <c r="G162" s="65">
        <v>317124.0</v>
      </c>
      <c r="H162" s="65">
        <v>0.317124</v>
      </c>
      <c r="I162" s="65">
        <v>462337.0</v>
      </c>
      <c r="J162" s="65">
        <v>136712.0</v>
      </c>
      <c r="K162" s="65">
        <v>56765.0</v>
      </c>
      <c r="L162" s="65">
        <v>27062.0</v>
      </c>
      <c r="M162" s="65">
        <v>1.0</v>
      </c>
      <c r="N162" s="65">
        <v>4.0</v>
      </c>
      <c r="O162" s="65">
        <v>1.0</v>
      </c>
      <c r="P162" s="65">
        <v>4.0</v>
      </c>
      <c r="Q162" s="65">
        <v>5.0</v>
      </c>
      <c r="R162" s="65">
        <v>1.0</v>
      </c>
      <c r="S162" s="65">
        <v>1.0</v>
      </c>
      <c r="T162" s="65">
        <v>1.0</v>
      </c>
      <c r="U162" s="65">
        <v>0.0</v>
      </c>
      <c r="V162" s="65">
        <v>0.0</v>
      </c>
      <c r="W162" s="65">
        <v>1.0</v>
      </c>
      <c r="X162" s="65">
        <v>5.0</v>
      </c>
      <c r="Y162" s="65">
        <v>6.0</v>
      </c>
      <c r="Z162" s="65">
        <v>5.0</v>
      </c>
      <c r="AA162" s="65">
        <v>8.0</v>
      </c>
      <c r="AB162" s="65">
        <v>9.0</v>
      </c>
      <c r="AC162" s="65">
        <v>19.0</v>
      </c>
      <c r="AD162" s="65">
        <v>15.0</v>
      </c>
      <c r="AE162" s="65">
        <v>21.0</v>
      </c>
      <c r="AF162" s="65">
        <v>40.0</v>
      </c>
      <c r="AG162" s="65">
        <v>10.0</v>
      </c>
      <c r="AH162" s="65">
        <v>13.0</v>
      </c>
      <c r="AI162" s="65">
        <v>14.0</v>
      </c>
      <c r="AJ162" s="65">
        <v>44.0</v>
      </c>
      <c r="AK162" s="65">
        <v>14.0</v>
      </c>
      <c r="AL162" s="65">
        <v>28.0</v>
      </c>
      <c r="AM162" s="65">
        <v>78.0</v>
      </c>
      <c r="AN162" s="65">
        <v>151.0</v>
      </c>
      <c r="AO162" s="65">
        <v>135.0</v>
      </c>
      <c r="AP162" s="65">
        <v>202.0</v>
      </c>
      <c r="AQ162" s="65">
        <v>236.0</v>
      </c>
      <c r="AR162" s="65">
        <v>232.0</v>
      </c>
      <c r="AS162" s="65">
        <v>284.0</v>
      </c>
      <c r="AT162" s="65">
        <v>509.0</v>
      </c>
      <c r="AU162" s="65">
        <v>594.0</v>
      </c>
      <c r="AV162" s="65">
        <v>950.0</v>
      </c>
      <c r="AW162" s="65">
        <v>310.0</v>
      </c>
      <c r="AX162" s="65">
        <v>771.0</v>
      </c>
      <c r="AY162" s="65">
        <v>1005.0</v>
      </c>
      <c r="AZ162" s="65">
        <v>2226.0</v>
      </c>
      <c r="BA162" s="65">
        <v>1497.0</v>
      </c>
      <c r="BB162" s="65">
        <v>1344.0</v>
      </c>
      <c r="BC162" s="65">
        <v>2883.0</v>
      </c>
      <c r="BD162" s="65">
        <v>2976.0</v>
      </c>
      <c r="BE162" s="65">
        <v>8495.0</v>
      </c>
      <c r="BF162" s="65">
        <v>4549.0</v>
      </c>
      <c r="BG162" s="65">
        <v>7155.0</v>
      </c>
      <c r="BH162" s="65">
        <v>14038.0</v>
      </c>
      <c r="BI162" s="65">
        <v>51327.0</v>
      </c>
      <c r="BJ162" s="65">
        <v>74267.0</v>
      </c>
      <c r="BK162" s="65">
        <v>140640.0</v>
      </c>
    </row>
    <row r="163">
      <c r="A163" s="65">
        <v>155.0</v>
      </c>
      <c r="B163" s="65">
        <v>1000000.0</v>
      </c>
      <c r="C163" s="65">
        <v>995471.0</v>
      </c>
      <c r="D163" s="65">
        <v>0.995471</v>
      </c>
      <c r="E163" s="68">
        <v>0.250141670685097</v>
      </c>
      <c r="F163" s="68">
        <v>0.0268056143028501</v>
      </c>
      <c r="G163" s="65">
        <v>317568.0</v>
      </c>
      <c r="H163" s="65">
        <v>0.317568</v>
      </c>
      <c r="I163" s="65">
        <v>461779.0</v>
      </c>
      <c r="J163" s="65">
        <v>136641.0</v>
      </c>
      <c r="K163" s="65">
        <v>56739.0</v>
      </c>
      <c r="L163" s="65">
        <v>27273.0</v>
      </c>
      <c r="M163" s="65">
        <v>1.0</v>
      </c>
      <c r="N163" s="65">
        <v>3.0</v>
      </c>
      <c r="O163" s="65">
        <v>0.0</v>
      </c>
      <c r="P163" s="65">
        <v>2.0</v>
      </c>
      <c r="Q163" s="65">
        <v>3.0</v>
      </c>
      <c r="R163" s="65">
        <v>0.0</v>
      </c>
      <c r="S163" s="65">
        <v>1.0</v>
      </c>
      <c r="T163" s="65">
        <v>5.0</v>
      </c>
      <c r="U163" s="65">
        <v>0.0</v>
      </c>
      <c r="V163" s="65">
        <v>2.0</v>
      </c>
      <c r="W163" s="65">
        <v>2.0</v>
      </c>
      <c r="X163" s="65">
        <v>4.0</v>
      </c>
      <c r="Y163" s="65">
        <v>6.0</v>
      </c>
      <c r="Z163" s="65">
        <v>3.0</v>
      </c>
      <c r="AA163" s="65">
        <v>18.0</v>
      </c>
      <c r="AB163" s="65">
        <v>10.0</v>
      </c>
      <c r="AC163" s="65">
        <v>16.0</v>
      </c>
      <c r="AD163" s="65">
        <v>13.0</v>
      </c>
      <c r="AE163" s="65">
        <v>22.0</v>
      </c>
      <c r="AF163" s="65">
        <v>42.0</v>
      </c>
      <c r="AG163" s="65">
        <v>13.0</v>
      </c>
      <c r="AH163" s="65">
        <v>13.0</v>
      </c>
      <c r="AI163" s="65">
        <v>11.0</v>
      </c>
      <c r="AJ163" s="65">
        <v>53.0</v>
      </c>
      <c r="AK163" s="65">
        <v>13.0</v>
      </c>
      <c r="AL163" s="65">
        <v>21.0</v>
      </c>
      <c r="AM163" s="65">
        <v>87.0</v>
      </c>
      <c r="AN163" s="65">
        <v>147.0</v>
      </c>
      <c r="AO163" s="65">
        <v>143.0</v>
      </c>
      <c r="AP163" s="65">
        <v>196.0</v>
      </c>
      <c r="AQ163" s="65">
        <v>251.0</v>
      </c>
      <c r="AR163" s="65">
        <v>245.0</v>
      </c>
      <c r="AS163" s="65">
        <v>317.0</v>
      </c>
      <c r="AT163" s="65">
        <v>495.0</v>
      </c>
      <c r="AU163" s="65">
        <v>662.0</v>
      </c>
      <c r="AV163" s="65">
        <v>941.0</v>
      </c>
      <c r="AW163" s="65">
        <v>301.0</v>
      </c>
      <c r="AX163" s="65">
        <v>778.0</v>
      </c>
      <c r="AY163" s="65">
        <v>1008.0</v>
      </c>
      <c r="AZ163" s="65">
        <v>2277.0</v>
      </c>
      <c r="BA163" s="65">
        <v>1518.0</v>
      </c>
      <c r="BB163" s="65">
        <v>1312.0</v>
      </c>
      <c r="BC163" s="65">
        <v>2833.0</v>
      </c>
      <c r="BD163" s="65">
        <v>2994.0</v>
      </c>
      <c r="BE163" s="65">
        <v>8636.0</v>
      </c>
      <c r="BF163" s="65">
        <v>4491.0</v>
      </c>
      <c r="BG163" s="65">
        <v>7374.0</v>
      </c>
      <c r="BH163" s="65">
        <v>13952.0</v>
      </c>
      <c r="BI163" s="65">
        <v>51235.0</v>
      </c>
      <c r="BJ163" s="65">
        <v>74224.0</v>
      </c>
      <c r="BK163" s="65">
        <v>140874.0</v>
      </c>
    </row>
    <row r="164">
      <c r="A164" s="65">
        <v>156.0</v>
      </c>
      <c r="B164" s="65">
        <v>1000000.0</v>
      </c>
      <c r="C164" s="65">
        <v>971996.0</v>
      </c>
      <c r="D164" s="65">
        <v>0.971996</v>
      </c>
      <c r="E164" s="68">
        <v>0.230991436685913</v>
      </c>
      <c r="F164" s="68">
        <v>0.026825583657303</v>
      </c>
      <c r="G164" s="65">
        <v>316304.0</v>
      </c>
      <c r="H164" s="65">
        <v>0.316304</v>
      </c>
      <c r="I164" s="65">
        <v>462771.0</v>
      </c>
      <c r="J164" s="65">
        <v>136560.0</v>
      </c>
      <c r="K164" s="65">
        <v>56957.0</v>
      </c>
      <c r="L164" s="65">
        <v>27408.0</v>
      </c>
      <c r="M164" s="65">
        <v>1.0</v>
      </c>
      <c r="N164" s="65">
        <v>1.0</v>
      </c>
      <c r="O164" s="65">
        <v>2.0</v>
      </c>
      <c r="P164" s="65">
        <v>1.0</v>
      </c>
      <c r="Q164" s="65">
        <v>2.0</v>
      </c>
      <c r="R164" s="65">
        <v>1.0</v>
      </c>
      <c r="S164" s="65">
        <v>0.0</v>
      </c>
      <c r="T164" s="65">
        <v>4.0</v>
      </c>
      <c r="U164" s="65">
        <v>1.0</v>
      </c>
      <c r="V164" s="65">
        <v>0.0</v>
      </c>
      <c r="W164" s="65">
        <v>4.0</v>
      </c>
      <c r="X164" s="65">
        <v>3.0</v>
      </c>
      <c r="Y164" s="65">
        <v>5.0</v>
      </c>
      <c r="Z164" s="65">
        <v>4.0</v>
      </c>
      <c r="AA164" s="65">
        <v>8.0</v>
      </c>
      <c r="AB164" s="65">
        <v>11.0</v>
      </c>
      <c r="AC164" s="65">
        <v>14.0</v>
      </c>
      <c r="AD164" s="65">
        <v>11.0</v>
      </c>
      <c r="AE164" s="65">
        <v>14.0</v>
      </c>
      <c r="AF164" s="65">
        <v>43.0</v>
      </c>
      <c r="AG164" s="65">
        <v>9.0</v>
      </c>
      <c r="AH164" s="65">
        <v>10.0</v>
      </c>
      <c r="AI164" s="65">
        <v>26.0</v>
      </c>
      <c r="AJ164" s="65">
        <v>57.0</v>
      </c>
      <c r="AK164" s="65">
        <v>16.0</v>
      </c>
      <c r="AL164" s="65">
        <v>41.0</v>
      </c>
      <c r="AM164" s="65">
        <v>81.0</v>
      </c>
      <c r="AN164" s="65">
        <v>171.0</v>
      </c>
      <c r="AO164" s="65">
        <v>138.0</v>
      </c>
      <c r="AP164" s="65">
        <v>201.0</v>
      </c>
      <c r="AQ164" s="65">
        <v>250.0</v>
      </c>
      <c r="AR164" s="65">
        <v>258.0</v>
      </c>
      <c r="AS164" s="65">
        <v>303.0</v>
      </c>
      <c r="AT164" s="65">
        <v>501.0</v>
      </c>
      <c r="AU164" s="65">
        <v>658.0</v>
      </c>
      <c r="AV164" s="65">
        <v>999.0</v>
      </c>
      <c r="AW164" s="65">
        <v>295.0</v>
      </c>
      <c r="AX164" s="65">
        <v>849.0</v>
      </c>
      <c r="AY164" s="65">
        <v>1008.0</v>
      </c>
      <c r="AZ164" s="65">
        <v>2198.0</v>
      </c>
      <c r="BA164" s="65">
        <v>1515.0</v>
      </c>
      <c r="BB164" s="65">
        <v>1292.0</v>
      </c>
      <c r="BC164" s="65">
        <v>2902.0</v>
      </c>
      <c r="BD164" s="65">
        <v>3046.0</v>
      </c>
      <c r="BE164" s="65">
        <v>8612.0</v>
      </c>
      <c r="BF164" s="65">
        <v>4485.0</v>
      </c>
      <c r="BG164" s="65">
        <v>7253.0</v>
      </c>
      <c r="BH164" s="65">
        <v>14092.0</v>
      </c>
      <c r="BI164" s="65">
        <v>50836.0</v>
      </c>
      <c r="BJ164" s="65">
        <v>74277.0</v>
      </c>
      <c r="BK164" s="65">
        <v>139795.0</v>
      </c>
    </row>
    <row r="165">
      <c r="A165" s="65">
        <v>157.0</v>
      </c>
      <c r="B165" s="65">
        <v>1000000.0</v>
      </c>
      <c r="C165" s="65">
        <v>994587.0</v>
      </c>
      <c r="D165" s="65">
        <v>0.994587</v>
      </c>
      <c r="E165" s="68">
        <v>0.234944778663438</v>
      </c>
      <c r="F165" s="68">
        <v>0.0267453930264384</v>
      </c>
      <c r="G165" s="65">
        <v>317369.0</v>
      </c>
      <c r="H165" s="65">
        <v>0.317369</v>
      </c>
      <c r="I165" s="65">
        <v>461791.0</v>
      </c>
      <c r="J165" s="65">
        <v>136742.0</v>
      </c>
      <c r="K165" s="65">
        <v>56696.0</v>
      </c>
      <c r="L165" s="65">
        <v>27402.0</v>
      </c>
      <c r="M165" s="65">
        <v>0.0</v>
      </c>
      <c r="N165" s="65">
        <v>1.0</v>
      </c>
      <c r="O165" s="65">
        <v>3.0</v>
      </c>
      <c r="P165" s="65">
        <v>3.0</v>
      </c>
      <c r="Q165" s="65">
        <v>3.0</v>
      </c>
      <c r="R165" s="65">
        <v>0.0</v>
      </c>
      <c r="S165" s="65">
        <v>1.0</v>
      </c>
      <c r="T165" s="65">
        <v>6.0</v>
      </c>
      <c r="U165" s="65">
        <v>0.0</v>
      </c>
      <c r="V165" s="65">
        <v>0.0</v>
      </c>
      <c r="W165" s="65">
        <v>1.0</v>
      </c>
      <c r="X165" s="65">
        <v>7.0</v>
      </c>
      <c r="Y165" s="65">
        <v>4.0</v>
      </c>
      <c r="Z165" s="65">
        <v>2.0</v>
      </c>
      <c r="AA165" s="65">
        <v>12.0</v>
      </c>
      <c r="AB165" s="65">
        <v>16.0</v>
      </c>
      <c r="AC165" s="65">
        <v>21.0</v>
      </c>
      <c r="AD165" s="65">
        <v>14.0</v>
      </c>
      <c r="AE165" s="65">
        <v>17.0</v>
      </c>
      <c r="AF165" s="65">
        <v>44.0</v>
      </c>
      <c r="AG165" s="65">
        <v>9.0</v>
      </c>
      <c r="AH165" s="65">
        <v>12.0</v>
      </c>
      <c r="AI165" s="65">
        <v>17.0</v>
      </c>
      <c r="AJ165" s="65">
        <v>49.0</v>
      </c>
      <c r="AK165" s="65">
        <v>14.0</v>
      </c>
      <c r="AL165" s="65">
        <v>31.0</v>
      </c>
      <c r="AM165" s="65">
        <v>78.0</v>
      </c>
      <c r="AN165" s="65">
        <v>147.0</v>
      </c>
      <c r="AO165" s="65">
        <v>159.0</v>
      </c>
      <c r="AP165" s="65">
        <v>207.0</v>
      </c>
      <c r="AQ165" s="65">
        <v>276.0</v>
      </c>
      <c r="AR165" s="65">
        <v>256.0</v>
      </c>
      <c r="AS165" s="65">
        <v>288.0</v>
      </c>
      <c r="AT165" s="65">
        <v>483.0</v>
      </c>
      <c r="AU165" s="65">
        <v>618.0</v>
      </c>
      <c r="AV165" s="65">
        <v>1008.0</v>
      </c>
      <c r="AW165" s="65">
        <v>280.0</v>
      </c>
      <c r="AX165" s="65">
        <v>775.0</v>
      </c>
      <c r="AY165" s="65">
        <v>1013.0</v>
      </c>
      <c r="AZ165" s="65">
        <v>2224.0</v>
      </c>
      <c r="BA165" s="65">
        <v>1435.0</v>
      </c>
      <c r="BB165" s="65">
        <v>1349.0</v>
      </c>
      <c r="BC165" s="65">
        <v>2892.0</v>
      </c>
      <c r="BD165" s="65">
        <v>3086.0</v>
      </c>
      <c r="BE165" s="65">
        <v>8496.0</v>
      </c>
      <c r="BF165" s="65">
        <v>4670.0</v>
      </c>
      <c r="BG165" s="65">
        <v>7060.0</v>
      </c>
      <c r="BH165" s="65">
        <v>14016.0</v>
      </c>
      <c r="BI165" s="65">
        <v>50934.0</v>
      </c>
      <c r="BJ165" s="65">
        <v>74392.0</v>
      </c>
      <c r="BK165" s="65">
        <v>140940.0</v>
      </c>
    </row>
    <row r="166">
      <c r="A166" s="65">
        <v>158.0</v>
      </c>
      <c r="B166" s="65">
        <v>1000000.0</v>
      </c>
      <c r="C166" s="65">
        <v>1031345.0</v>
      </c>
      <c r="D166" s="65">
        <v>1.031345</v>
      </c>
      <c r="E166" s="68">
        <v>0.290093184044874</v>
      </c>
      <c r="F166" s="68">
        <v>0.0267649184266176</v>
      </c>
      <c r="G166" s="65">
        <v>317567.0</v>
      </c>
      <c r="H166" s="65">
        <v>0.317567</v>
      </c>
      <c r="I166" s="65">
        <v>461607.0</v>
      </c>
      <c r="J166" s="65">
        <v>136385.0</v>
      </c>
      <c r="K166" s="65">
        <v>56986.0</v>
      </c>
      <c r="L166" s="65">
        <v>27455.0</v>
      </c>
      <c r="M166" s="65">
        <v>1.0</v>
      </c>
      <c r="N166" s="65">
        <v>3.0</v>
      </c>
      <c r="O166" s="65">
        <v>3.0</v>
      </c>
      <c r="P166" s="65">
        <v>2.0</v>
      </c>
      <c r="Q166" s="65">
        <v>3.0</v>
      </c>
      <c r="R166" s="65">
        <v>2.0</v>
      </c>
      <c r="S166" s="65">
        <v>1.0</v>
      </c>
      <c r="T166" s="65">
        <v>6.0</v>
      </c>
      <c r="U166" s="65">
        <v>0.0</v>
      </c>
      <c r="V166" s="65">
        <v>1.0</v>
      </c>
      <c r="W166" s="65">
        <v>4.0</v>
      </c>
      <c r="X166" s="65">
        <v>3.0</v>
      </c>
      <c r="Y166" s="65">
        <v>6.0</v>
      </c>
      <c r="Z166" s="65">
        <v>5.0</v>
      </c>
      <c r="AA166" s="65">
        <v>6.0</v>
      </c>
      <c r="AB166" s="65">
        <v>11.0</v>
      </c>
      <c r="AC166" s="65">
        <v>12.0</v>
      </c>
      <c r="AD166" s="65">
        <v>17.0</v>
      </c>
      <c r="AE166" s="65">
        <v>23.0</v>
      </c>
      <c r="AF166" s="65">
        <v>38.0</v>
      </c>
      <c r="AG166" s="65">
        <v>17.0</v>
      </c>
      <c r="AH166" s="65">
        <v>12.0</v>
      </c>
      <c r="AI166" s="65">
        <v>25.0</v>
      </c>
      <c r="AJ166" s="65">
        <v>65.0</v>
      </c>
      <c r="AK166" s="65">
        <v>16.0</v>
      </c>
      <c r="AL166" s="65">
        <v>25.0</v>
      </c>
      <c r="AM166" s="65">
        <v>78.0</v>
      </c>
      <c r="AN166" s="65">
        <v>176.0</v>
      </c>
      <c r="AO166" s="65">
        <v>145.0</v>
      </c>
      <c r="AP166" s="65">
        <v>205.0</v>
      </c>
      <c r="AQ166" s="65">
        <v>235.0</v>
      </c>
      <c r="AR166" s="65">
        <v>268.0</v>
      </c>
      <c r="AS166" s="65">
        <v>315.0</v>
      </c>
      <c r="AT166" s="65">
        <v>480.0</v>
      </c>
      <c r="AU166" s="65">
        <v>612.0</v>
      </c>
      <c r="AV166" s="65">
        <v>994.0</v>
      </c>
      <c r="AW166" s="65">
        <v>337.0</v>
      </c>
      <c r="AX166" s="65">
        <v>864.0</v>
      </c>
      <c r="AY166" s="65">
        <v>984.0</v>
      </c>
      <c r="AZ166" s="65">
        <v>2266.0</v>
      </c>
      <c r="BA166" s="65">
        <v>1506.0</v>
      </c>
      <c r="BB166" s="65">
        <v>1318.0</v>
      </c>
      <c r="BC166" s="65">
        <v>2829.0</v>
      </c>
      <c r="BD166" s="65">
        <v>3066.0</v>
      </c>
      <c r="BE166" s="65">
        <v>8466.0</v>
      </c>
      <c r="BF166" s="65">
        <v>4526.0</v>
      </c>
      <c r="BG166" s="65">
        <v>7310.0</v>
      </c>
      <c r="BH166" s="65">
        <v>14078.0</v>
      </c>
      <c r="BI166" s="65">
        <v>51075.0</v>
      </c>
      <c r="BJ166" s="65">
        <v>74037.0</v>
      </c>
      <c r="BK166" s="65">
        <v>141090.0</v>
      </c>
    </row>
    <row r="167">
      <c r="A167" s="65">
        <v>159.0</v>
      </c>
      <c r="B167" s="65">
        <v>1000000.0</v>
      </c>
      <c r="C167" s="65">
        <v>1024940.0</v>
      </c>
      <c r="D167" s="65">
        <v>1.02494</v>
      </c>
      <c r="E167" s="68">
        <v>0.322705182399469</v>
      </c>
      <c r="F167" s="68">
        <v>0.0267432033997754</v>
      </c>
      <c r="G167" s="65">
        <v>316802.0</v>
      </c>
      <c r="H167" s="65">
        <v>0.316802</v>
      </c>
      <c r="I167" s="65">
        <v>462782.0</v>
      </c>
      <c r="J167" s="65">
        <v>136471.0</v>
      </c>
      <c r="K167" s="65">
        <v>56718.0</v>
      </c>
      <c r="L167" s="65">
        <v>27227.0</v>
      </c>
      <c r="M167" s="65">
        <v>4.0</v>
      </c>
      <c r="N167" s="65">
        <v>2.0</v>
      </c>
      <c r="O167" s="65">
        <v>2.0</v>
      </c>
      <c r="P167" s="65">
        <v>3.0</v>
      </c>
      <c r="Q167" s="65">
        <v>2.0</v>
      </c>
      <c r="R167" s="65">
        <v>0.0</v>
      </c>
      <c r="S167" s="65">
        <v>2.0</v>
      </c>
      <c r="T167" s="65">
        <v>4.0</v>
      </c>
      <c r="U167" s="65">
        <v>0.0</v>
      </c>
      <c r="V167" s="65">
        <v>1.0</v>
      </c>
      <c r="W167" s="65">
        <v>3.0</v>
      </c>
      <c r="X167" s="65">
        <v>5.0</v>
      </c>
      <c r="Y167" s="65">
        <v>4.0</v>
      </c>
      <c r="Z167" s="65">
        <v>6.0</v>
      </c>
      <c r="AA167" s="65">
        <v>12.0</v>
      </c>
      <c r="AB167" s="65">
        <v>12.0</v>
      </c>
      <c r="AC167" s="65">
        <v>17.0</v>
      </c>
      <c r="AD167" s="65">
        <v>11.0</v>
      </c>
      <c r="AE167" s="65">
        <v>14.0</v>
      </c>
      <c r="AF167" s="65">
        <v>33.0</v>
      </c>
      <c r="AG167" s="65">
        <v>14.0</v>
      </c>
      <c r="AH167" s="65">
        <v>10.0</v>
      </c>
      <c r="AI167" s="65">
        <v>12.0</v>
      </c>
      <c r="AJ167" s="65">
        <v>59.0</v>
      </c>
      <c r="AK167" s="65">
        <v>13.0</v>
      </c>
      <c r="AL167" s="65">
        <v>33.0</v>
      </c>
      <c r="AM167" s="65">
        <v>65.0</v>
      </c>
      <c r="AN167" s="65">
        <v>136.0</v>
      </c>
      <c r="AO167" s="65">
        <v>176.0</v>
      </c>
      <c r="AP167" s="65">
        <v>190.0</v>
      </c>
      <c r="AQ167" s="65">
        <v>253.0</v>
      </c>
      <c r="AR167" s="65">
        <v>254.0</v>
      </c>
      <c r="AS167" s="65">
        <v>263.0</v>
      </c>
      <c r="AT167" s="65">
        <v>511.0</v>
      </c>
      <c r="AU167" s="65">
        <v>653.0</v>
      </c>
      <c r="AV167" s="65">
        <v>1028.0</v>
      </c>
      <c r="AW167" s="65">
        <v>327.0</v>
      </c>
      <c r="AX167" s="65">
        <v>780.0</v>
      </c>
      <c r="AY167" s="65">
        <v>1037.0</v>
      </c>
      <c r="AZ167" s="65">
        <v>2219.0</v>
      </c>
      <c r="BA167" s="65">
        <v>1483.0</v>
      </c>
      <c r="BB167" s="65">
        <v>1259.0</v>
      </c>
      <c r="BC167" s="65">
        <v>2898.0</v>
      </c>
      <c r="BD167" s="65">
        <v>2911.0</v>
      </c>
      <c r="BE167" s="65">
        <v>8512.0</v>
      </c>
      <c r="BF167" s="65">
        <v>4524.0</v>
      </c>
      <c r="BG167" s="65">
        <v>7116.0</v>
      </c>
      <c r="BH167" s="65">
        <v>13916.0</v>
      </c>
      <c r="BI167" s="65">
        <v>50340.0</v>
      </c>
      <c r="BJ167" s="65">
        <v>74554.0</v>
      </c>
      <c r="BK167" s="65">
        <v>141119.0</v>
      </c>
    </row>
    <row r="168">
      <c r="A168" s="65">
        <v>160.0</v>
      </c>
      <c r="B168" s="65">
        <v>1000000.0</v>
      </c>
      <c r="C168" s="65">
        <v>997436.0</v>
      </c>
      <c r="D168" s="65">
        <v>0.997436</v>
      </c>
      <c r="E168" s="68">
        <v>0.26264153145389</v>
      </c>
      <c r="F168" s="68">
        <v>0.0266613407313658</v>
      </c>
      <c r="G168" s="65">
        <v>316462.0</v>
      </c>
      <c r="H168" s="65">
        <v>0.316462</v>
      </c>
      <c r="I168" s="65">
        <v>462641.0</v>
      </c>
      <c r="J168" s="65">
        <v>136791.0</v>
      </c>
      <c r="K168" s="65">
        <v>56760.0</v>
      </c>
      <c r="L168" s="65">
        <v>27346.0</v>
      </c>
      <c r="M168" s="65">
        <v>1.0</v>
      </c>
      <c r="N168" s="65">
        <v>4.0</v>
      </c>
      <c r="O168" s="65">
        <v>0.0</v>
      </c>
      <c r="P168" s="65">
        <v>0.0</v>
      </c>
      <c r="Q168" s="65">
        <v>2.0</v>
      </c>
      <c r="R168" s="65">
        <v>3.0</v>
      </c>
      <c r="S168" s="65">
        <v>0.0</v>
      </c>
      <c r="T168" s="65">
        <v>6.0</v>
      </c>
      <c r="U168" s="65">
        <v>1.0</v>
      </c>
      <c r="V168" s="65">
        <v>2.0</v>
      </c>
      <c r="W168" s="65">
        <v>3.0</v>
      </c>
      <c r="X168" s="65">
        <v>4.0</v>
      </c>
      <c r="Y168" s="65">
        <v>4.0</v>
      </c>
      <c r="Z168" s="65">
        <v>5.0</v>
      </c>
      <c r="AA168" s="65">
        <v>11.0</v>
      </c>
      <c r="AB168" s="65">
        <v>8.0</v>
      </c>
      <c r="AC168" s="65">
        <v>18.0</v>
      </c>
      <c r="AD168" s="65">
        <v>22.0</v>
      </c>
      <c r="AE168" s="65">
        <v>16.0</v>
      </c>
      <c r="AF168" s="65">
        <v>42.0</v>
      </c>
      <c r="AG168" s="65">
        <v>9.0</v>
      </c>
      <c r="AH168" s="65">
        <v>6.0</v>
      </c>
      <c r="AI168" s="65">
        <v>20.0</v>
      </c>
      <c r="AJ168" s="65">
        <v>42.0</v>
      </c>
      <c r="AK168" s="65">
        <v>14.0</v>
      </c>
      <c r="AL168" s="65">
        <v>28.0</v>
      </c>
      <c r="AM168" s="65">
        <v>67.0</v>
      </c>
      <c r="AN168" s="65">
        <v>155.0</v>
      </c>
      <c r="AO168" s="65">
        <v>163.0</v>
      </c>
      <c r="AP168" s="65">
        <v>198.0</v>
      </c>
      <c r="AQ168" s="65">
        <v>256.0</v>
      </c>
      <c r="AR168" s="65">
        <v>273.0</v>
      </c>
      <c r="AS168" s="65">
        <v>280.0</v>
      </c>
      <c r="AT168" s="65">
        <v>527.0</v>
      </c>
      <c r="AU168" s="65">
        <v>639.0</v>
      </c>
      <c r="AV168" s="65">
        <v>983.0</v>
      </c>
      <c r="AW168" s="65">
        <v>285.0</v>
      </c>
      <c r="AX168" s="65">
        <v>809.0</v>
      </c>
      <c r="AY168" s="65">
        <v>994.0</v>
      </c>
      <c r="AZ168" s="65">
        <v>2192.0</v>
      </c>
      <c r="BA168" s="65">
        <v>1466.0</v>
      </c>
      <c r="BB168" s="65">
        <v>1258.0</v>
      </c>
      <c r="BC168" s="65">
        <v>2907.0</v>
      </c>
      <c r="BD168" s="65">
        <v>3048.0</v>
      </c>
      <c r="BE168" s="65">
        <v>8734.0</v>
      </c>
      <c r="BF168" s="65">
        <v>4521.0</v>
      </c>
      <c r="BG168" s="65">
        <v>7290.0</v>
      </c>
      <c r="BH168" s="65">
        <v>14090.0</v>
      </c>
      <c r="BI168" s="65">
        <v>51170.0</v>
      </c>
      <c r="BJ168" s="65">
        <v>74022.0</v>
      </c>
      <c r="BK168" s="65">
        <v>139864.0</v>
      </c>
    </row>
    <row r="169">
      <c r="A169" s="65">
        <v>161.0</v>
      </c>
      <c r="B169" s="65">
        <v>1000000.0</v>
      </c>
      <c r="C169" s="65">
        <v>935907.0</v>
      </c>
      <c r="D169" s="65">
        <v>0.935907</v>
      </c>
      <c r="E169" s="68">
        <v>0.160023895472589</v>
      </c>
      <c r="F169" s="68">
        <v>0.0270820377729355</v>
      </c>
      <c r="G169" s="65">
        <v>316880.0</v>
      </c>
      <c r="H169" s="65">
        <v>0.31688</v>
      </c>
      <c r="I169" s="65">
        <v>462226.0</v>
      </c>
      <c r="J169" s="65">
        <v>136999.0</v>
      </c>
      <c r="K169" s="65">
        <v>56692.0</v>
      </c>
      <c r="L169" s="65">
        <v>27203.0</v>
      </c>
      <c r="M169" s="65">
        <v>0.0</v>
      </c>
      <c r="N169" s="65">
        <v>0.0</v>
      </c>
      <c r="O169" s="65">
        <v>1.0</v>
      </c>
      <c r="P169" s="65">
        <v>1.0</v>
      </c>
      <c r="Q169" s="65">
        <v>0.0</v>
      </c>
      <c r="R169" s="65">
        <v>3.0</v>
      </c>
      <c r="S169" s="65">
        <v>2.0</v>
      </c>
      <c r="T169" s="65">
        <v>2.0</v>
      </c>
      <c r="U169" s="65">
        <v>0.0</v>
      </c>
      <c r="V169" s="65">
        <v>0.0</v>
      </c>
      <c r="W169" s="65">
        <v>2.0</v>
      </c>
      <c r="X169" s="65">
        <v>3.0</v>
      </c>
      <c r="Y169" s="65">
        <v>3.0</v>
      </c>
      <c r="Z169" s="65">
        <v>1.0</v>
      </c>
      <c r="AA169" s="65">
        <v>12.0</v>
      </c>
      <c r="AB169" s="65">
        <v>8.0</v>
      </c>
      <c r="AC169" s="65">
        <v>18.0</v>
      </c>
      <c r="AD169" s="65">
        <v>19.0</v>
      </c>
      <c r="AE169" s="65">
        <v>14.0</v>
      </c>
      <c r="AF169" s="65">
        <v>37.0</v>
      </c>
      <c r="AG169" s="65">
        <v>14.0</v>
      </c>
      <c r="AH169" s="65">
        <v>15.0</v>
      </c>
      <c r="AI169" s="65">
        <v>26.0</v>
      </c>
      <c r="AJ169" s="65">
        <v>50.0</v>
      </c>
      <c r="AK169" s="65">
        <v>14.0</v>
      </c>
      <c r="AL169" s="65">
        <v>41.0</v>
      </c>
      <c r="AM169" s="65">
        <v>85.0</v>
      </c>
      <c r="AN169" s="65">
        <v>142.0</v>
      </c>
      <c r="AO169" s="65">
        <v>153.0</v>
      </c>
      <c r="AP169" s="65">
        <v>218.0</v>
      </c>
      <c r="AQ169" s="65">
        <v>254.0</v>
      </c>
      <c r="AR169" s="65">
        <v>229.0</v>
      </c>
      <c r="AS169" s="65">
        <v>300.0</v>
      </c>
      <c r="AT169" s="65">
        <v>505.0</v>
      </c>
      <c r="AU169" s="65">
        <v>605.0</v>
      </c>
      <c r="AV169" s="65">
        <v>1003.0</v>
      </c>
      <c r="AW169" s="65">
        <v>295.0</v>
      </c>
      <c r="AX169" s="65">
        <v>802.0</v>
      </c>
      <c r="AY169" s="65">
        <v>1008.0</v>
      </c>
      <c r="AZ169" s="65">
        <v>2221.0</v>
      </c>
      <c r="BA169" s="65">
        <v>1470.0</v>
      </c>
      <c r="BB169" s="65">
        <v>1263.0</v>
      </c>
      <c r="BC169" s="65">
        <v>2931.0</v>
      </c>
      <c r="BD169" s="65">
        <v>2917.0</v>
      </c>
      <c r="BE169" s="65">
        <v>8629.0</v>
      </c>
      <c r="BF169" s="65">
        <v>4503.0</v>
      </c>
      <c r="BG169" s="65">
        <v>7379.0</v>
      </c>
      <c r="BH169" s="65">
        <v>14047.0</v>
      </c>
      <c r="BI169" s="65">
        <v>50959.0</v>
      </c>
      <c r="BJ169" s="65">
        <v>74614.0</v>
      </c>
      <c r="BK169" s="65">
        <v>140062.0</v>
      </c>
    </row>
    <row r="170">
      <c r="A170" s="65">
        <v>162.0</v>
      </c>
      <c r="B170" s="65">
        <v>1000000.0</v>
      </c>
      <c r="C170" s="65">
        <v>987740.0</v>
      </c>
      <c r="D170" s="65">
        <v>0.98774</v>
      </c>
      <c r="E170" s="68">
        <v>0.213124701486802</v>
      </c>
      <c r="F170" s="68">
        <v>0.0270194149215326</v>
      </c>
      <c r="G170" s="65">
        <v>318115.0</v>
      </c>
      <c r="H170" s="65">
        <v>0.318115</v>
      </c>
      <c r="I170" s="65">
        <v>460910.0</v>
      </c>
      <c r="J170" s="65">
        <v>136626.0</v>
      </c>
      <c r="K170" s="65">
        <v>56870.0</v>
      </c>
      <c r="L170" s="65">
        <v>27479.0</v>
      </c>
      <c r="M170" s="65">
        <v>0.0</v>
      </c>
      <c r="N170" s="65">
        <v>0.0</v>
      </c>
      <c r="O170" s="65">
        <v>2.0</v>
      </c>
      <c r="P170" s="65">
        <v>3.0</v>
      </c>
      <c r="Q170" s="65">
        <v>4.0</v>
      </c>
      <c r="R170" s="65">
        <v>1.0</v>
      </c>
      <c r="S170" s="65">
        <v>2.0</v>
      </c>
      <c r="T170" s="65">
        <v>4.0</v>
      </c>
      <c r="U170" s="65">
        <v>1.0</v>
      </c>
      <c r="V170" s="65">
        <v>0.0</v>
      </c>
      <c r="W170" s="65">
        <v>1.0</v>
      </c>
      <c r="X170" s="65">
        <v>5.0</v>
      </c>
      <c r="Y170" s="65">
        <v>5.0</v>
      </c>
      <c r="Z170" s="65">
        <v>5.0</v>
      </c>
      <c r="AA170" s="65">
        <v>11.0</v>
      </c>
      <c r="AB170" s="65">
        <v>13.0</v>
      </c>
      <c r="AC170" s="65">
        <v>18.0</v>
      </c>
      <c r="AD170" s="65">
        <v>19.0</v>
      </c>
      <c r="AE170" s="65">
        <v>11.0</v>
      </c>
      <c r="AF170" s="65">
        <v>35.0</v>
      </c>
      <c r="AG170" s="65">
        <v>10.0</v>
      </c>
      <c r="AH170" s="65">
        <v>6.0</v>
      </c>
      <c r="AI170" s="65">
        <v>23.0</v>
      </c>
      <c r="AJ170" s="65">
        <v>44.0</v>
      </c>
      <c r="AK170" s="65">
        <v>16.0</v>
      </c>
      <c r="AL170" s="65">
        <v>27.0</v>
      </c>
      <c r="AM170" s="65">
        <v>74.0</v>
      </c>
      <c r="AN170" s="65">
        <v>169.0</v>
      </c>
      <c r="AO170" s="65">
        <v>142.0</v>
      </c>
      <c r="AP170" s="65">
        <v>202.0</v>
      </c>
      <c r="AQ170" s="65">
        <v>273.0</v>
      </c>
      <c r="AR170" s="65">
        <v>272.0</v>
      </c>
      <c r="AS170" s="65">
        <v>339.0</v>
      </c>
      <c r="AT170" s="65">
        <v>518.0</v>
      </c>
      <c r="AU170" s="65">
        <v>650.0</v>
      </c>
      <c r="AV170" s="65">
        <v>1047.0</v>
      </c>
      <c r="AW170" s="65">
        <v>302.0</v>
      </c>
      <c r="AX170" s="65">
        <v>834.0</v>
      </c>
      <c r="AY170" s="65">
        <v>1010.0</v>
      </c>
      <c r="AZ170" s="65">
        <v>2238.0</v>
      </c>
      <c r="BA170" s="65">
        <v>1474.0</v>
      </c>
      <c r="BB170" s="65">
        <v>1254.0</v>
      </c>
      <c r="BC170" s="65">
        <v>2962.0</v>
      </c>
      <c r="BD170" s="65">
        <v>3059.0</v>
      </c>
      <c r="BE170" s="65">
        <v>8593.0</v>
      </c>
      <c r="BF170" s="65">
        <v>4538.0</v>
      </c>
      <c r="BG170" s="65">
        <v>7217.0</v>
      </c>
      <c r="BH170" s="65">
        <v>13990.0</v>
      </c>
      <c r="BI170" s="65">
        <v>51460.0</v>
      </c>
      <c r="BJ170" s="65">
        <v>74618.0</v>
      </c>
      <c r="BK170" s="65">
        <v>140614.0</v>
      </c>
    </row>
    <row r="171">
      <c r="A171" s="65">
        <v>163.0</v>
      </c>
      <c r="B171" s="65">
        <v>1000000.0</v>
      </c>
      <c r="C171" s="65">
        <v>983343.0</v>
      </c>
      <c r="D171" s="65">
        <v>0.983343</v>
      </c>
      <c r="E171" s="68">
        <v>0.260931206636864</v>
      </c>
      <c r="F171" s="68">
        <v>0.0269730307982451</v>
      </c>
      <c r="G171" s="65">
        <v>316320.0</v>
      </c>
      <c r="H171" s="65">
        <v>0.31632</v>
      </c>
      <c r="I171" s="65">
        <v>462011.0</v>
      </c>
      <c r="J171" s="65">
        <v>137220.0</v>
      </c>
      <c r="K171" s="65">
        <v>56888.0</v>
      </c>
      <c r="L171" s="65">
        <v>27561.0</v>
      </c>
      <c r="M171" s="65">
        <v>1.0</v>
      </c>
      <c r="N171" s="65">
        <v>0.0</v>
      </c>
      <c r="O171" s="65">
        <v>3.0</v>
      </c>
      <c r="P171" s="65">
        <v>0.0</v>
      </c>
      <c r="Q171" s="65">
        <v>7.0</v>
      </c>
      <c r="R171" s="65">
        <v>1.0</v>
      </c>
      <c r="S171" s="65">
        <v>0.0</v>
      </c>
      <c r="T171" s="65">
        <v>6.0</v>
      </c>
      <c r="U171" s="65">
        <v>1.0</v>
      </c>
      <c r="V171" s="65">
        <v>1.0</v>
      </c>
      <c r="W171" s="65">
        <v>1.0</v>
      </c>
      <c r="X171" s="65">
        <v>4.0</v>
      </c>
      <c r="Y171" s="65">
        <v>2.0</v>
      </c>
      <c r="Z171" s="65">
        <v>4.0</v>
      </c>
      <c r="AA171" s="65">
        <v>7.0</v>
      </c>
      <c r="AB171" s="65">
        <v>15.0</v>
      </c>
      <c r="AC171" s="65">
        <v>23.0</v>
      </c>
      <c r="AD171" s="65">
        <v>20.0</v>
      </c>
      <c r="AE171" s="65">
        <v>10.0</v>
      </c>
      <c r="AF171" s="65">
        <v>28.0</v>
      </c>
      <c r="AG171" s="65">
        <v>10.0</v>
      </c>
      <c r="AH171" s="65">
        <v>9.0</v>
      </c>
      <c r="AI171" s="65">
        <v>15.0</v>
      </c>
      <c r="AJ171" s="65">
        <v>58.0</v>
      </c>
      <c r="AK171" s="65">
        <v>23.0</v>
      </c>
      <c r="AL171" s="65">
        <v>29.0</v>
      </c>
      <c r="AM171" s="65">
        <v>75.0</v>
      </c>
      <c r="AN171" s="65">
        <v>123.0</v>
      </c>
      <c r="AO171" s="65">
        <v>144.0</v>
      </c>
      <c r="AP171" s="65">
        <v>182.0</v>
      </c>
      <c r="AQ171" s="65">
        <v>241.0</v>
      </c>
      <c r="AR171" s="65">
        <v>236.0</v>
      </c>
      <c r="AS171" s="65">
        <v>295.0</v>
      </c>
      <c r="AT171" s="65">
        <v>524.0</v>
      </c>
      <c r="AU171" s="65">
        <v>656.0</v>
      </c>
      <c r="AV171" s="65">
        <v>1021.0</v>
      </c>
      <c r="AW171" s="65">
        <v>289.0</v>
      </c>
      <c r="AX171" s="65">
        <v>823.0</v>
      </c>
      <c r="AY171" s="65">
        <v>1046.0</v>
      </c>
      <c r="AZ171" s="65">
        <v>2142.0</v>
      </c>
      <c r="BA171" s="65">
        <v>1511.0</v>
      </c>
      <c r="BB171" s="65">
        <v>1313.0</v>
      </c>
      <c r="BC171" s="65">
        <v>2882.0</v>
      </c>
      <c r="BD171" s="65">
        <v>2856.0</v>
      </c>
      <c r="BE171" s="65">
        <v>8536.0</v>
      </c>
      <c r="BF171" s="65">
        <v>4501.0</v>
      </c>
      <c r="BG171" s="65">
        <v>7280.0</v>
      </c>
      <c r="BH171" s="65">
        <v>14062.0</v>
      </c>
      <c r="BI171" s="65">
        <v>51025.0</v>
      </c>
      <c r="BJ171" s="65">
        <v>74227.0</v>
      </c>
      <c r="BK171" s="65">
        <v>140052.0</v>
      </c>
    </row>
    <row r="172">
      <c r="A172" s="65">
        <v>164.0</v>
      </c>
      <c r="B172" s="65">
        <v>1000000.0</v>
      </c>
      <c r="C172" s="65">
        <v>1035051.0</v>
      </c>
      <c r="D172" s="65">
        <v>1.035051</v>
      </c>
      <c r="E172" s="68">
        <v>0.333237424534072</v>
      </c>
      <c r="F172" s="68">
        <v>0.0270190314826542</v>
      </c>
      <c r="G172" s="65">
        <v>317715.0</v>
      </c>
      <c r="H172" s="65">
        <v>0.317715</v>
      </c>
      <c r="I172" s="65">
        <v>461632.0</v>
      </c>
      <c r="J172" s="65">
        <v>136911.0</v>
      </c>
      <c r="K172" s="65">
        <v>56600.0</v>
      </c>
      <c r="L172" s="65">
        <v>27142.0</v>
      </c>
      <c r="M172" s="65">
        <v>2.0</v>
      </c>
      <c r="N172" s="65">
        <v>3.0</v>
      </c>
      <c r="O172" s="65">
        <v>2.0</v>
      </c>
      <c r="P172" s="65">
        <v>4.0</v>
      </c>
      <c r="Q172" s="65">
        <v>2.0</v>
      </c>
      <c r="R172" s="65">
        <v>3.0</v>
      </c>
      <c r="S172" s="65">
        <v>3.0</v>
      </c>
      <c r="T172" s="65">
        <v>4.0</v>
      </c>
      <c r="U172" s="65">
        <v>2.0</v>
      </c>
      <c r="V172" s="65">
        <v>0.0</v>
      </c>
      <c r="W172" s="65">
        <v>0.0</v>
      </c>
      <c r="X172" s="65">
        <v>5.0</v>
      </c>
      <c r="Y172" s="65">
        <v>3.0</v>
      </c>
      <c r="Z172" s="65">
        <v>4.0</v>
      </c>
      <c r="AA172" s="65">
        <v>11.0</v>
      </c>
      <c r="AB172" s="65">
        <v>5.0</v>
      </c>
      <c r="AC172" s="65">
        <v>19.0</v>
      </c>
      <c r="AD172" s="65">
        <v>8.0</v>
      </c>
      <c r="AE172" s="65">
        <v>16.0</v>
      </c>
      <c r="AF172" s="65">
        <v>49.0</v>
      </c>
      <c r="AG172" s="65">
        <v>13.0</v>
      </c>
      <c r="AH172" s="65">
        <v>9.0</v>
      </c>
      <c r="AI172" s="65">
        <v>19.0</v>
      </c>
      <c r="AJ172" s="65">
        <v>43.0</v>
      </c>
      <c r="AK172" s="65">
        <v>14.0</v>
      </c>
      <c r="AL172" s="65">
        <v>40.0</v>
      </c>
      <c r="AM172" s="65">
        <v>68.0</v>
      </c>
      <c r="AN172" s="65">
        <v>158.0</v>
      </c>
      <c r="AO172" s="65">
        <v>161.0</v>
      </c>
      <c r="AP172" s="65">
        <v>207.0</v>
      </c>
      <c r="AQ172" s="65">
        <v>274.0</v>
      </c>
      <c r="AR172" s="65">
        <v>213.0</v>
      </c>
      <c r="AS172" s="65">
        <v>295.0</v>
      </c>
      <c r="AT172" s="65">
        <v>488.0</v>
      </c>
      <c r="AU172" s="65">
        <v>685.0</v>
      </c>
      <c r="AV172" s="65">
        <v>1047.0</v>
      </c>
      <c r="AW172" s="65">
        <v>291.0</v>
      </c>
      <c r="AX172" s="65">
        <v>782.0</v>
      </c>
      <c r="AY172" s="65">
        <v>1053.0</v>
      </c>
      <c r="AZ172" s="65">
        <v>2177.0</v>
      </c>
      <c r="BA172" s="65">
        <v>1516.0</v>
      </c>
      <c r="BB172" s="65">
        <v>1310.0</v>
      </c>
      <c r="BC172" s="65">
        <v>2882.0</v>
      </c>
      <c r="BD172" s="65">
        <v>2932.0</v>
      </c>
      <c r="BE172" s="65">
        <v>8469.0</v>
      </c>
      <c r="BF172" s="65">
        <v>4516.0</v>
      </c>
      <c r="BG172" s="65">
        <v>7374.0</v>
      </c>
      <c r="BH172" s="65">
        <v>14165.0</v>
      </c>
      <c r="BI172" s="65">
        <v>51354.0</v>
      </c>
      <c r="BJ172" s="65">
        <v>74365.0</v>
      </c>
      <c r="BK172" s="65">
        <v>140650.0</v>
      </c>
    </row>
    <row r="173">
      <c r="A173" s="65">
        <v>165.0</v>
      </c>
      <c r="B173" s="65">
        <v>1000000.0</v>
      </c>
      <c r="C173" s="65">
        <v>974991.0</v>
      </c>
      <c r="D173" s="65">
        <v>0.974991</v>
      </c>
      <c r="E173" s="68">
        <v>0.188588590813041</v>
      </c>
      <c r="F173" s="68">
        <v>0.0270154870515702</v>
      </c>
      <c r="G173" s="65">
        <v>317472.0</v>
      </c>
      <c r="H173" s="65">
        <v>0.317472</v>
      </c>
      <c r="I173" s="65">
        <v>461758.0</v>
      </c>
      <c r="J173" s="65">
        <v>136460.0</v>
      </c>
      <c r="K173" s="65">
        <v>56920.0</v>
      </c>
      <c r="L173" s="65">
        <v>27390.0</v>
      </c>
      <c r="M173" s="65">
        <v>0.0</v>
      </c>
      <c r="N173" s="65">
        <v>1.0</v>
      </c>
      <c r="O173" s="65">
        <v>1.0</v>
      </c>
      <c r="P173" s="65">
        <v>0.0</v>
      </c>
      <c r="Q173" s="65">
        <v>3.0</v>
      </c>
      <c r="R173" s="65">
        <v>2.0</v>
      </c>
      <c r="S173" s="65">
        <v>2.0</v>
      </c>
      <c r="T173" s="65">
        <v>7.0</v>
      </c>
      <c r="U173" s="65">
        <v>2.0</v>
      </c>
      <c r="V173" s="65">
        <v>0.0</v>
      </c>
      <c r="W173" s="65">
        <v>1.0</v>
      </c>
      <c r="X173" s="65">
        <v>9.0</v>
      </c>
      <c r="Y173" s="65">
        <v>5.0</v>
      </c>
      <c r="Z173" s="65">
        <v>6.0</v>
      </c>
      <c r="AA173" s="65">
        <v>7.0</v>
      </c>
      <c r="AB173" s="65">
        <v>10.0</v>
      </c>
      <c r="AC173" s="65">
        <v>20.0</v>
      </c>
      <c r="AD173" s="65">
        <v>17.0</v>
      </c>
      <c r="AE173" s="65">
        <v>6.0</v>
      </c>
      <c r="AF173" s="65">
        <v>46.0</v>
      </c>
      <c r="AG173" s="65">
        <v>17.0</v>
      </c>
      <c r="AH173" s="65">
        <v>9.0</v>
      </c>
      <c r="AI173" s="65">
        <v>18.0</v>
      </c>
      <c r="AJ173" s="65">
        <v>52.0</v>
      </c>
      <c r="AK173" s="65">
        <v>21.0</v>
      </c>
      <c r="AL173" s="65">
        <v>21.0</v>
      </c>
      <c r="AM173" s="65">
        <v>72.0</v>
      </c>
      <c r="AN173" s="65">
        <v>144.0</v>
      </c>
      <c r="AO173" s="65">
        <v>127.0</v>
      </c>
      <c r="AP173" s="65">
        <v>193.0</v>
      </c>
      <c r="AQ173" s="65">
        <v>237.0</v>
      </c>
      <c r="AR173" s="65">
        <v>236.0</v>
      </c>
      <c r="AS173" s="65">
        <v>289.0</v>
      </c>
      <c r="AT173" s="65">
        <v>476.0</v>
      </c>
      <c r="AU173" s="65">
        <v>673.0</v>
      </c>
      <c r="AV173" s="65">
        <v>1013.0</v>
      </c>
      <c r="AW173" s="65">
        <v>302.0</v>
      </c>
      <c r="AX173" s="65">
        <v>849.0</v>
      </c>
      <c r="AY173" s="65">
        <v>991.0</v>
      </c>
      <c r="AZ173" s="65">
        <v>2100.0</v>
      </c>
      <c r="BA173" s="65">
        <v>1535.0</v>
      </c>
      <c r="BB173" s="65">
        <v>1345.0</v>
      </c>
      <c r="BC173" s="65">
        <v>2964.0</v>
      </c>
      <c r="BD173" s="65">
        <v>3051.0</v>
      </c>
      <c r="BE173" s="65">
        <v>8550.0</v>
      </c>
      <c r="BF173" s="65">
        <v>4594.0</v>
      </c>
      <c r="BG173" s="65">
        <v>7245.0</v>
      </c>
      <c r="BH173" s="65">
        <v>13988.0</v>
      </c>
      <c r="BI173" s="65">
        <v>51265.0</v>
      </c>
      <c r="BJ173" s="65">
        <v>74793.0</v>
      </c>
      <c r="BK173" s="65">
        <v>140157.0</v>
      </c>
    </row>
    <row r="174">
      <c r="A174" s="65">
        <v>166.0</v>
      </c>
      <c r="B174" s="65">
        <v>1000000.0</v>
      </c>
      <c r="C174" s="65">
        <v>1015226.0</v>
      </c>
      <c r="D174" s="65">
        <v>1.015226</v>
      </c>
      <c r="E174" s="68">
        <v>0.272638003464912</v>
      </c>
      <c r="F174" s="68">
        <v>0.0269550458571091</v>
      </c>
      <c r="G174" s="65">
        <v>317106.0</v>
      </c>
      <c r="H174" s="65">
        <v>0.317106</v>
      </c>
      <c r="I174" s="65">
        <v>462352.0</v>
      </c>
      <c r="J174" s="65">
        <v>136323.0</v>
      </c>
      <c r="K174" s="65">
        <v>56896.0</v>
      </c>
      <c r="L174" s="65">
        <v>27323.0</v>
      </c>
      <c r="M174" s="65">
        <v>1.0</v>
      </c>
      <c r="N174" s="65">
        <v>3.0</v>
      </c>
      <c r="O174" s="65">
        <v>0.0</v>
      </c>
      <c r="P174" s="65">
        <v>3.0</v>
      </c>
      <c r="Q174" s="65">
        <v>4.0</v>
      </c>
      <c r="R174" s="65">
        <v>4.0</v>
      </c>
      <c r="S174" s="65">
        <v>3.0</v>
      </c>
      <c r="T174" s="65">
        <v>2.0</v>
      </c>
      <c r="U174" s="65">
        <v>4.0</v>
      </c>
      <c r="V174" s="65">
        <v>2.0</v>
      </c>
      <c r="W174" s="65">
        <v>2.0</v>
      </c>
      <c r="X174" s="65">
        <v>2.0</v>
      </c>
      <c r="Y174" s="65">
        <v>2.0</v>
      </c>
      <c r="Z174" s="65">
        <v>1.0</v>
      </c>
      <c r="AA174" s="65">
        <v>10.0</v>
      </c>
      <c r="AB174" s="65">
        <v>12.0</v>
      </c>
      <c r="AC174" s="65">
        <v>18.0</v>
      </c>
      <c r="AD174" s="65">
        <v>11.0</v>
      </c>
      <c r="AE174" s="65">
        <v>20.0</v>
      </c>
      <c r="AF174" s="65">
        <v>41.0</v>
      </c>
      <c r="AG174" s="65">
        <v>8.0</v>
      </c>
      <c r="AH174" s="65">
        <v>12.0</v>
      </c>
      <c r="AI174" s="65">
        <v>20.0</v>
      </c>
      <c r="AJ174" s="65">
        <v>53.0</v>
      </c>
      <c r="AK174" s="65">
        <v>12.0</v>
      </c>
      <c r="AL174" s="65">
        <v>24.0</v>
      </c>
      <c r="AM174" s="65">
        <v>78.0</v>
      </c>
      <c r="AN174" s="65">
        <v>138.0</v>
      </c>
      <c r="AO174" s="65">
        <v>146.0</v>
      </c>
      <c r="AP174" s="65">
        <v>200.0</v>
      </c>
      <c r="AQ174" s="65">
        <v>277.0</v>
      </c>
      <c r="AR174" s="65">
        <v>227.0</v>
      </c>
      <c r="AS174" s="65">
        <v>297.0</v>
      </c>
      <c r="AT174" s="65">
        <v>527.0</v>
      </c>
      <c r="AU174" s="65">
        <v>647.0</v>
      </c>
      <c r="AV174" s="65">
        <v>995.0</v>
      </c>
      <c r="AW174" s="65">
        <v>289.0</v>
      </c>
      <c r="AX174" s="65">
        <v>820.0</v>
      </c>
      <c r="AY174" s="65">
        <v>1019.0</v>
      </c>
      <c r="AZ174" s="65">
        <v>2334.0</v>
      </c>
      <c r="BA174" s="65">
        <v>1500.0</v>
      </c>
      <c r="BB174" s="65">
        <v>1265.0</v>
      </c>
      <c r="BC174" s="65">
        <v>2905.0</v>
      </c>
      <c r="BD174" s="65">
        <v>3024.0</v>
      </c>
      <c r="BE174" s="65">
        <v>8423.0</v>
      </c>
      <c r="BF174" s="65">
        <v>4494.0</v>
      </c>
      <c r="BG174" s="65">
        <v>7059.0</v>
      </c>
      <c r="BH174" s="65">
        <v>13954.0</v>
      </c>
      <c r="BI174" s="65">
        <v>51105.0</v>
      </c>
      <c r="BJ174" s="65">
        <v>74429.0</v>
      </c>
      <c r="BK174" s="65">
        <v>140680.0</v>
      </c>
    </row>
    <row r="175">
      <c r="A175" s="65">
        <v>167.0</v>
      </c>
      <c r="B175" s="65">
        <v>1000000.0</v>
      </c>
      <c r="C175" s="65">
        <v>993856.0</v>
      </c>
      <c r="D175" s="65">
        <v>0.993856</v>
      </c>
      <c r="E175" s="68">
        <v>0.245624571994898</v>
      </c>
      <c r="F175" s="68">
        <v>0.0268801166020618</v>
      </c>
      <c r="G175" s="65">
        <v>317706.0</v>
      </c>
      <c r="H175" s="65">
        <v>0.317706</v>
      </c>
      <c r="I175" s="65">
        <v>461120.0</v>
      </c>
      <c r="J175" s="65">
        <v>136847.0</v>
      </c>
      <c r="K175" s="65">
        <v>56975.0</v>
      </c>
      <c r="L175" s="65">
        <v>27352.0</v>
      </c>
      <c r="M175" s="65">
        <v>0.0</v>
      </c>
      <c r="N175" s="65">
        <v>2.0</v>
      </c>
      <c r="O175" s="65">
        <v>3.0</v>
      </c>
      <c r="P175" s="65">
        <v>2.0</v>
      </c>
      <c r="Q175" s="65">
        <v>2.0</v>
      </c>
      <c r="R175" s="65">
        <v>1.0</v>
      </c>
      <c r="S175" s="65">
        <v>4.0</v>
      </c>
      <c r="T175" s="65">
        <v>2.0</v>
      </c>
      <c r="U175" s="65">
        <v>1.0</v>
      </c>
      <c r="V175" s="65">
        <v>0.0</v>
      </c>
      <c r="W175" s="65">
        <v>1.0</v>
      </c>
      <c r="X175" s="65">
        <v>2.0</v>
      </c>
      <c r="Y175" s="65">
        <v>4.0</v>
      </c>
      <c r="Z175" s="65">
        <v>8.0</v>
      </c>
      <c r="AA175" s="65">
        <v>7.0</v>
      </c>
      <c r="AB175" s="65">
        <v>11.0</v>
      </c>
      <c r="AC175" s="65">
        <v>24.0</v>
      </c>
      <c r="AD175" s="65">
        <v>20.0</v>
      </c>
      <c r="AE175" s="65">
        <v>13.0</v>
      </c>
      <c r="AF175" s="65">
        <v>35.0</v>
      </c>
      <c r="AG175" s="65">
        <v>7.0</v>
      </c>
      <c r="AH175" s="65">
        <v>13.0</v>
      </c>
      <c r="AI175" s="65">
        <v>17.0</v>
      </c>
      <c r="AJ175" s="65">
        <v>48.0</v>
      </c>
      <c r="AK175" s="65">
        <v>11.0</v>
      </c>
      <c r="AL175" s="65">
        <v>26.0</v>
      </c>
      <c r="AM175" s="65">
        <v>80.0</v>
      </c>
      <c r="AN175" s="65">
        <v>150.0</v>
      </c>
      <c r="AO175" s="65">
        <v>167.0</v>
      </c>
      <c r="AP175" s="65">
        <v>189.0</v>
      </c>
      <c r="AQ175" s="65">
        <v>235.0</v>
      </c>
      <c r="AR175" s="65">
        <v>261.0</v>
      </c>
      <c r="AS175" s="65">
        <v>303.0</v>
      </c>
      <c r="AT175" s="65">
        <v>523.0</v>
      </c>
      <c r="AU175" s="65">
        <v>656.0</v>
      </c>
      <c r="AV175" s="65">
        <v>1032.0</v>
      </c>
      <c r="AW175" s="65">
        <v>344.0</v>
      </c>
      <c r="AX175" s="65">
        <v>812.0</v>
      </c>
      <c r="AY175" s="65">
        <v>1015.0</v>
      </c>
      <c r="AZ175" s="65">
        <v>2202.0</v>
      </c>
      <c r="BA175" s="65">
        <v>1533.0</v>
      </c>
      <c r="BB175" s="65">
        <v>1347.0</v>
      </c>
      <c r="BC175" s="65">
        <v>2931.0</v>
      </c>
      <c r="BD175" s="65">
        <v>2947.0</v>
      </c>
      <c r="BE175" s="65">
        <v>8458.0</v>
      </c>
      <c r="BF175" s="65">
        <v>4468.0</v>
      </c>
      <c r="BG175" s="65">
        <v>7097.0</v>
      </c>
      <c r="BH175" s="65">
        <v>14057.0</v>
      </c>
      <c r="BI175" s="65">
        <v>50715.0</v>
      </c>
      <c r="BJ175" s="65">
        <v>75020.0</v>
      </c>
      <c r="BK175" s="65">
        <v>140900.0</v>
      </c>
    </row>
    <row r="176">
      <c r="A176" s="65">
        <v>168.0</v>
      </c>
      <c r="B176" s="65">
        <v>1000000.0</v>
      </c>
      <c r="C176" s="65">
        <v>993043.0</v>
      </c>
      <c r="D176" s="65">
        <v>0.993043</v>
      </c>
      <c r="E176" s="68">
        <v>0.284170885512093</v>
      </c>
      <c r="F176" s="68">
        <v>0.0268072350210997</v>
      </c>
      <c r="G176" s="65">
        <v>316725.0</v>
      </c>
      <c r="H176" s="65">
        <v>0.316725</v>
      </c>
      <c r="I176" s="65">
        <v>461917.0</v>
      </c>
      <c r="J176" s="65">
        <v>137272.0</v>
      </c>
      <c r="K176" s="65">
        <v>56899.0</v>
      </c>
      <c r="L176" s="65">
        <v>27187.0</v>
      </c>
      <c r="M176" s="65">
        <v>1.0</v>
      </c>
      <c r="N176" s="65">
        <v>2.0</v>
      </c>
      <c r="O176" s="65">
        <v>3.0</v>
      </c>
      <c r="P176" s="65">
        <v>2.0</v>
      </c>
      <c r="Q176" s="65">
        <v>2.0</v>
      </c>
      <c r="R176" s="65">
        <v>0.0</v>
      </c>
      <c r="S176" s="65">
        <v>2.0</v>
      </c>
      <c r="T176" s="65">
        <v>4.0</v>
      </c>
      <c r="U176" s="65">
        <v>1.0</v>
      </c>
      <c r="V176" s="65">
        <v>0.0</v>
      </c>
      <c r="W176" s="65">
        <v>2.0</v>
      </c>
      <c r="X176" s="65">
        <v>5.0</v>
      </c>
      <c r="Y176" s="65">
        <v>5.0</v>
      </c>
      <c r="Z176" s="65">
        <v>2.0</v>
      </c>
      <c r="AA176" s="65">
        <v>9.0</v>
      </c>
      <c r="AB176" s="65">
        <v>11.0</v>
      </c>
      <c r="AC176" s="65">
        <v>23.0</v>
      </c>
      <c r="AD176" s="65">
        <v>12.0</v>
      </c>
      <c r="AE176" s="65">
        <v>12.0</v>
      </c>
      <c r="AF176" s="65">
        <v>34.0</v>
      </c>
      <c r="AG176" s="65">
        <v>11.0</v>
      </c>
      <c r="AH176" s="65">
        <v>17.0</v>
      </c>
      <c r="AI176" s="65">
        <v>17.0</v>
      </c>
      <c r="AJ176" s="65">
        <v>64.0</v>
      </c>
      <c r="AK176" s="65">
        <v>17.0</v>
      </c>
      <c r="AL176" s="65">
        <v>35.0</v>
      </c>
      <c r="AM176" s="65">
        <v>70.0</v>
      </c>
      <c r="AN176" s="65">
        <v>157.0</v>
      </c>
      <c r="AO176" s="65">
        <v>134.0</v>
      </c>
      <c r="AP176" s="65">
        <v>214.0</v>
      </c>
      <c r="AQ176" s="65">
        <v>244.0</v>
      </c>
      <c r="AR176" s="65">
        <v>245.0</v>
      </c>
      <c r="AS176" s="65">
        <v>256.0</v>
      </c>
      <c r="AT176" s="65">
        <v>510.0</v>
      </c>
      <c r="AU176" s="65">
        <v>651.0</v>
      </c>
      <c r="AV176" s="65">
        <v>1009.0</v>
      </c>
      <c r="AW176" s="65">
        <v>309.0</v>
      </c>
      <c r="AX176" s="65">
        <v>771.0</v>
      </c>
      <c r="AY176" s="65">
        <v>979.0</v>
      </c>
      <c r="AZ176" s="65">
        <v>2199.0</v>
      </c>
      <c r="BA176" s="65">
        <v>1515.0</v>
      </c>
      <c r="BB176" s="65">
        <v>1235.0</v>
      </c>
      <c r="BC176" s="65">
        <v>2972.0</v>
      </c>
      <c r="BD176" s="65">
        <v>2925.0</v>
      </c>
      <c r="BE176" s="65">
        <v>8494.0</v>
      </c>
      <c r="BF176" s="65">
        <v>4498.0</v>
      </c>
      <c r="BG176" s="65">
        <v>7191.0</v>
      </c>
      <c r="BH176" s="65">
        <v>13861.0</v>
      </c>
      <c r="BI176" s="65">
        <v>51151.0</v>
      </c>
      <c r="BJ176" s="65">
        <v>74404.0</v>
      </c>
      <c r="BK176" s="65">
        <v>140438.0</v>
      </c>
    </row>
    <row r="177">
      <c r="A177" s="65">
        <v>169.0</v>
      </c>
      <c r="B177" s="65">
        <v>1000000.0</v>
      </c>
      <c r="C177" s="65">
        <v>1013500.0</v>
      </c>
      <c r="D177" s="65">
        <v>1.0135</v>
      </c>
      <c r="E177" s="68">
        <v>0.334681747215458</v>
      </c>
      <c r="F177" s="68">
        <v>0.0267437200728051</v>
      </c>
      <c r="G177" s="65">
        <v>316343.0</v>
      </c>
      <c r="H177" s="65">
        <v>0.316343</v>
      </c>
      <c r="I177" s="65">
        <v>462422.0</v>
      </c>
      <c r="J177" s="65">
        <v>136976.0</v>
      </c>
      <c r="K177" s="65">
        <v>56859.0</v>
      </c>
      <c r="L177" s="65">
        <v>27400.0</v>
      </c>
      <c r="M177" s="65">
        <v>2.0</v>
      </c>
      <c r="N177" s="65">
        <v>3.0</v>
      </c>
      <c r="O177" s="65">
        <v>2.0</v>
      </c>
      <c r="P177" s="65">
        <v>1.0</v>
      </c>
      <c r="Q177" s="65">
        <v>3.0</v>
      </c>
      <c r="R177" s="65">
        <v>0.0</v>
      </c>
      <c r="S177" s="65">
        <v>2.0</v>
      </c>
      <c r="T177" s="65">
        <v>8.0</v>
      </c>
      <c r="U177" s="65">
        <v>1.0</v>
      </c>
      <c r="V177" s="65">
        <v>1.0</v>
      </c>
      <c r="W177" s="65">
        <v>1.0</v>
      </c>
      <c r="X177" s="65">
        <v>2.0</v>
      </c>
      <c r="Y177" s="65">
        <v>6.0</v>
      </c>
      <c r="Z177" s="65">
        <v>0.0</v>
      </c>
      <c r="AA177" s="65">
        <v>12.0</v>
      </c>
      <c r="AB177" s="65">
        <v>12.0</v>
      </c>
      <c r="AC177" s="65">
        <v>15.0</v>
      </c>
      <c r="AD177" s="65">
        <v>18.0</v>
      </c>
      <c r="AE177" s="65">
        <v>15.0</v>
      </c>
      <c r="AF177" s="65">
        <v>41.0</v>
      </c>
      <c r="AG177" s="65">
        <v>8.0</v>
      </c>
      <c r="AH177" s="65">
        <v>10.0</v>
      </c>
      <c r="AI177" s="65">
        <v>18.0</v>
      </c>
      <c r="AJ177" s="65">
        <v>46.0</v>
      </c>
      <c r="AK177" s="65">
        <v>17.0</v>
      </c>
      <c r="AL177" s="65">
        <v>24.0</v>
      </c>
      <c r="AM177" s="65">
        <v>72.0</v>
      </c>
      <c r="AN177" s="65">
        <v>166.0</v>
      </c>
      <c r="AO177" s="65">
        <v>160.0</v>
      </c>
      <c r="AP177" s="65">
        <v>187.0</v>
      </c>
      <c r="AQ177" s="65">
        <v>238.0</v>
      </c>
      <c r="AR177" s="65">
        <v>254.0</v>
      </c>
      <c r="AS177" s="65">
        <v>335.0</v>
      </c>
      <c r="AT177" s="65">
        <v>476.0</v>
      </c>
      <c r="AU177" s="65">
        <v>639.0</v>
      </c>
      <c r="AV177" s="65">
        <v>1051.0</v>
      </c>
      <c r="AW177" s="65">
        <v>276.0</v>
      </c>
      <c r="AX177" s="65">
        <v>822.0</v>
      </c>
      <c r="AY177" s="65">
        <v>1001.0</v>
      </c>
      <c r="AZ177" s="65">
        <v>2161.0</v>
      </c>
      <c r="BA177" s="65">
        <v>1538.0</v>
      </c>
      <c r="BB177" s="65">
        <v>1300.0</v>
      </c>
      <c r="BC177" s="65">
        <v>2806.0</v>
      </c>
      <c r="BD177" s="65">
        <v>3044.0</v>
      </c>
      <c r="BE177" s="65">
        <v>8653.0</v>
      </c>
      <c r="BF177" s="65">
        <v>4298.0</v>
      </c>
      <c r="BG177" s="65">
        <v>7216.0</v>
      </c>
      <c r="BH177" s="65">
        <v>13854.0</v>
      </c>
      <c r="BI177" s="65">
        <v>50556.0</v>
      </c>
      <c r="BJ177" s="65">
        <v>74861.0</v>
      </c>
      <c r="BK177" s="65">
        <v>140111.0</v>
      </c>
    </row>
    <row r="178">
      <c r="A178" s="65">
        <v>170.0</v>
      </c>
      <c r="B178" s="65">
        <v>1000000.0</v>
      </c>
      <c r="C178" s="65">
        <v>1022117.0</v>
      </c>
      <c r="D178" s="65">
        <v>1.022117</v>
      </c>
      <c r="E178" s="68">
        <v>0.266824540409323</v>
      </c>
      <c r="F178" s="68">
        <v>0.026711765696644</v>
      </c>
      <c r="G178" s="65">
        <v>316846.0</v>
      </c>
      <c r="H178" s="65">
        <v>0.316846</v>
      </c>
      <c r="I178" s="65">
        <v>462617.0</v>
      </c>
      <c r="J178" s="65">
        <v>136754.0</v>
      </c>
      <c r="K178" s="65">
        <v>56718.0</v>
      </c>
      <c r="L178" s="65">
        <v>27065.0</v>
      </c>
      <c r="M178" s="65">
        <v>0.0</v>
      </c>
      <c r="N178" s="65">
        <v>2.0</v>
      </c>
      <c r="O178" s="65">
        <v>5.0</v>
      </c>
      <c r="P178" s="65">
        <v>4.0</v>
      </c>
      <c r="Q178" s="65">
        <v>0.0</v>
      </c>
      <c r="R178" s="65">
        <v>4.0</v>
      </c>
      <c r="S178" s="65">
        <v>1.0</v>
      </c>
      <c r="T178" s="65">
        <v>5.0</v>
      </c>
      <c r="U178" s="65">
        <v>0.0</v>
      </c>
      <c r="V178" s="65">
        <v>1.0</v>
      </c>
      <c r="W178" s="65">
        <v>1.0</v>
      </c>
      <c r="X178" s="65">
        <v>8.0</v>
      </c>
      <c r="Y178" s="65">
        <v>3.0</v>
      </c>
      <c r="Z178" s="65">
        <v>6.0</v>
      </c>
      <c r="AA178" s="65">
        <v>9.0</v>
      </c>
      <c r="AB178" s="65">
        <v>10.0</v>
      </c>
      <c r="AC178" s="65">
        <v>19.0</v>
      </c>
      <c r="AD178" s="65">
        <v>15.0</v>
      </c>
      <c r="AE178" s="65">
        <v>11.0</v>
      </c>
      <c r="AF178" s="65">
        <v>46.0</v>
      </c>
      <c r="AG178" s="65">
        <v>9.0</v>
      </c>
      <c r="AH178" s="65">
        <v>17.0</v>
      </c>
      <c r="AI178" s="65">
        <v>15.0</v>
      </c>
      <c r="AJ178" s="65">
        <v>44.0</v>
      </c>
      <c r="AK178" s="65">
        <v>16.0</v>
      </c>
      <c r="AL178" s="65">
        <v>20.0</v>
      </c>
      <c r="AM178" s="65">
        <v>84.0</v>
      </c>
      <c r="AN178" s="65">
        <v>149.0</v>
      </c>
      <c r="AO178" s="65">
        <v>156.0</v>
      </c>
      <c r="AP178" s="65">
        <v>185.0</v>
      </c>
      <c r="AQ178" s="65">
        <v>253.0</v>
      </c>
      <c r="AR178" s="65">
        <v>260.0</v>
      </c>
      <c r="AS178" s="65">
        <v>324.0</v>
      </c>
      <c r="AT178" s="65">
        <v>496.0</v>
      </c>
      <c r="AU178" s="65">
        <v>655.0</v>
      </c>
      <c r="AV178" s="65">
        <v>997.0</v>
      </c>
      <c r="AW178" s="65">
        <v>298.0</v>
      </c>
      <c r="AX178" s="65">
        <v>758.0</v>
      </c>
      <c r="AY178" s="65">
        <v>1001.0</v>
      </c>
      <c r="AZ178" s="65">
        <v>2231.0</v>
      </c>
      <c r="BA178" s="65">
        <v>1516.0</v>
      </c>
      <c r="BB178" s="65">
        <v>1278.0</v>
      </c>
      <c r="BC178" s="65">
        <v>2894.0</v>
      </c>
      <c r="BD178" s="65">
        <v>3029.0</v>
      </c>
      <c r="BE178" s="65">
        <v>8614.0</v>
      </c>
      <c r="BF178" s="65">
        <v>4527.0</v>
      </c>
      <c r="BG178" s="65">
        <v>7189.0</v>
      </c>
      <c r="BH178" s="65">
        <v>13838.0</v>
      </c>
      <c r="BI178" s="65">
        <v>51147.0</v>
      </c>
      <c r="BJ178" s="65">
        <v>74363.0</v>
      </c>
      <c r="BK178" s="65">
        <v>140333.0</v>
      </c>
    </row>
    <row r="179">
      <c r="A179" s="65">
        <v>171.0</v>
      </c>
      <c r="B179" s="65">
        <v>1000000.0</v>
      </c>
      <c r="C179" s="65">
        <v>1012423.0</v>
      </c>
      <c r="D179" s="65">
        <v>1.012423</v>
      </c>
      <c r="E179" s="68">
        <v>0.290615860466261</v>
      </c>
      <c r="F179" s="68">
        <v>0.026646122354495</v>
      </c>
      <c r="G179" s="65">
        <v>317320.0</v>
      </c>
      <c r="H179" s="65">
        <v>0.31732</v>
      </c>
      <c r="I179" s="65">
        <v>462612.0</v>
      </c>
      <c r="J179" s="65">
        <v>136674.0</v>
      </c>
      <c r="K179" s="65">
        <v>56201.0</v>
      </c>
      <c r="L179" s="65">
        <v>27193.0</v>
      </c>
      <c r="M179" s="65">
        <v>0.0</v>
      </c>
      <c r="N179" s="65">
        <v>2.0</v>
      </c>
      <c r="O179" s="65">
        <v>5.0</v>
      </c>
      <c r="P179" s="65">
        <v>3.0</v>
      </c>
      <c r="Q179" s="65">
        <v>2.0</v>
      </c>
      <c r="R179" s="65">
        <v>4.0</v>
      </c>
      <c r="S179" s="65">
        <v>3.0</v>
      </c>
      <c r="T179" s="65">
        <v>0.0</v>
      </c>
      <c r="U179" s="65">
        <v>0.0</v>
      </c>
      <c r="V179" s="65">
        <v>0.0</v>
      </c>
      <c r="W179" s="65">
        <v>1.0</v>
      </c>
      <c r="X179" s="65">
        <v>5.0</v>
      </c>
      <c r="Y179" s="65">
        <v>4.0</v>
      </c>
      <c r="Z179" s="65">
        <v>3.0</v>
      </c>
      <c r="AA179" s="65">
        <v>7.0</v>
      </c>
      <c r="AB179" s="65">
        <v>14.0</v>
      </c>
      <c r="AC179" s="65">
        <v>15.0</v>
      </c>
      <c r="AD179" s="65">
        <v>14.0</v>
      </c>
      <c r="AE179" s="65">
        <v>15.0</v>
      </c>
      <c r="AF179" s="65">
        <v>46.0</v>
      </c>
      <c r="AG179" s="65">
        <v>12.0</v>
      </c>
      <c r="AH179" s="65">
        <v>18.0</v>
      </c>
      <c r="AI179" s="65">
        <v>23.0</v>
      </c>
      <c r="AJ179" s="65">
        <v>50.0</v>
      </c>
      <c r="AK179" s="65">
        <v>14.0</v>
      </c>
      <c r="AL179" s="65">
        <v>34.0</v>
      </c>
      <c r="AM179" s="65">
        <v>62.0</v>
      </c>
      <c r="AN179" s="65">
        <v>160.0</v>
      </c>
      <c r="AO179" s="65">
        <v>149.0</v>
      </c>
      <c r="AP179" s="65">
        <v>206.0</v>
      </c>
      <c r="AQ179" s="65">
        <v>245.0</v>
      </c>
      <c r="AR179" s="65">
        <v>265.0</v>
      </c>
      <c r="AS179" s="65">
        <v>294.0</v>
      </c>
      <c r="AT179" s="65">
        <v>453.0</v>
      </c>
      <c r="AU179" s="65">
        <v>623.0</v>
      </c>
      <c r="AV179" s="65">
        <v>1045.0</v>
      </c>
      <c r="AW179" s="65">
        <v>321.0</v>
      </c>
      <c r="AX179" s="65">
        <v>777.0</v>
      </c>
      <c r="AY179" s="65">
        <v>943.0</v>
      </c>
      <c r="AZ179" s="65">
        <v>2236.0</v>
      </c>
      <c r="BA179" s="65">
        <v>1455.0</v>
      </c>
      <c r="BB179" s="65">
        <v>1313.0</v>
      </c>
      <c r="BC179" s="65">
        <v>2944.0</v>
      </c>
      <c r="BD179" s="65">
        <v>2961.0</v>
      </c>
      <c r="BE179" s="65">
        <v>8625.0</v>
      </c>
      <c r="BF179" s="65">
        <v>4488.0</v>
      </c>
      <c r="BG179" s="65">
        <v>7338.0</v>
      </c>
      <c r="BH179" s="65">
        <v>13999.0</v>
      </c>
      <c r="BI179" s="65">
        <v>50710.0</v>
      </c>
      <c r="BJ179" s="65">
        <v>74775.0</v>
      </c>
      <c r="BK179" s="65">
        <v>140639.0</v>
      </c>
    </row>
    <row r="180">
      <c r="A180" s="65">
        <v>172.0</v>
      </c>
      <c r="B180" s="65">
        <v>1000000.0</v>
      </c>
      <c r="C180" s="65">
        <v>1002411.0</v>
      </c>
      <c r="D180" s="65">
        <v>1.002411</v>
      </c>
      <c r="E180" s="68">
        <v>0.284440403264183</v>
      </c>
      <c r="F180" s="68">
        <v>0.0265681695049362</v>
      </c>
      <c r="G180" s="65">
        <v>316837.0</v>
      </c>
      <c r="H180" s="65">
        <v>0.316837</v>
      </c>
      <c r="I180" s="65">
        <v>462431.0</v>
      </c>
      <c r="J180" s="65">
        <v>136763.0</v>
      </c>
      <c r="K180" s="65">
        <v>56640.0</v>
      </c>
      <c r="L180" s="65">
        <v>27329.0</v>
      </c>
      <c r="M180" s="65">
        <v>1.0</v>
      </c>
      <c r="N180" s="65">
        <v>1.0</v>
      </c>
      <c r="O180" s="65">
        <v>3.0</v>
      </c>
      <c r="P180" s="65">
        <v>2.0</v>
      </c>
      <c r="Q180" s="65">
        <v>4.0</v>
      </c>
      <c r="R180" s="65">
        <v>2.0</v>
      </c>
      <c r="S180" s="65">
        <v>3.0</v>
      </c>
      <c r="T180" s="65">
        <v>1.0</v>
      </c>
      <c r="U180" s="65">
        <v>0.0</v>
      </c>
      <c r="V180" s="65">
        <v>1.0</v>
      </c>
      <c r="W180" s="65">
        <v>1.0</v>
      </c>
      <c r="X180" s="65">
        <v>4.0</v>
      </c>
      <c r="Y180" s="65">
        <v>5.0</v>
      </c>
      <c r="Z180" s="65">
        <v>4.0</v>
      </c>
      <c r="AA180" s="65">
        <v>10.0</v>
      </c>
      <c r="AB180" s="65">
        <v>8.0</v>
      </c>
      <c r="AC180" s="65">
        <v>20.0</v>
      </c>
      <c r="AD180" s="65">
        <v>18.0</v>
      </c>
      <c r="AE180" s="65">
        <v>18.0</v>
      </c>
      <c r="AF180" s="65">
        <v>39.0</v>
      </c>
      <c r="AG180" s="65">
        <v>15.0</v>
      </c>
      <c r="AH180" s="65">
        <v>14.0</v>
      </c>
      <c r="AI180" s="65">
        <v>30.0</v>
      </c>
      <c r="AJ180" s="65">
        <v>48.0</v>
      </c>
      <c r="AK180" s="65">
        <v>13.0</v>
      </c>
      <c r="AL180" s="65">
        <v>31.0</v>
      </c>
      <c r="AM180" s="65">
        <v>71.0</v>
      </c>
      <c r="AN180" s="65">
        <v>158.0</v>
      </c>
      <c r="AO180" s="65">
        <v>141.0</v>
      </c>
      <c r="AP180" s="65">
        <v>210.0</v>
      </c>
      <c r="AQ180" s="65">
        <v>267.0</v>
      </c>
      <c r="AR180" s="65">
        <v>251.0</v>
      </c>
      <c r="AS180" s="65">
        <v>267.0</v>
      </c>
      <c r="AT180" s="65">
        <v>479.0</v>
      </c>
      <c r="AU180" s="65">
        <v>639.0</v>
      </c>
      <c r="AV180" s="65">
        <v>994.0</v>
      </c>
      <c r="AW180" s="65">
        <v>297.0</v>
      </c>
      <c r="AX180" s="65">
        <v>818.0</v>
      </c>
      <c r="AY180" s="65">
        <v>1034.0</v>
      </c>
      <c r="AZ180" s="65">
        <v>2234.0</v>
      </c>
      <c r="BA180" s="65">
        <v>1531.0</v>
      </c>
      <c r="BB180" s="65">
        <v>1305.0</v>
      </c>
      <c r="BC180" s="65">
        <v>2963.0</v>
      </c>
      <c r="BD180" s="65">
        <v>3062.0</v>
      </c>
      <c r="BE180" s="65">
        <v>8495.0</v>
      </c>
      <c r="BF180" s="65">
        <v>4656.0</v>
      </c>
      <c r="BG180" s="65">
        <v>7296.0</v>
      </c>
      <c r="BH180" s="65">
        <v>13826.0</v>
      </c>
      <c r="BI180" s="65">
        <v>50908.0</v>
      </c>
      <c r="BJ180" s="65">
        <v>74294.0</v>
      </c>
      <c r="BK180" s="65">
        <v>140345.0</v>
      </c>
    </row>
    <row r="181">
      <c r="A181" s="65">
        <v>173.0</v>
      </c>
      <c r="B181" s="65">
        <v>1000000.0</v>
      </c>
      <c r="C181" s="65">
        <v>1041948.0</v>
      </c>
      <c r="D181" s="65">
        <v>1.041948</v>
      </c>
      <c r="E181" s="68">
        <v>0.317812421482366</v>
      </c>
      <c r="F181" s="68">
        <v>0.0266679037180746</v>
      </c>
      <c r="G181" s="65">
        <v>317454.0</v>
      </c>
      <c r="H181" s="65">
        <v>0.317454</v>
      </c>
      <c r="I181" s="65">
        <v>462381.0</v>
      </c>
      <c r="J181" s="65">
        <v>136325.0</v>
      </c>
      <c r="K181" s="65">
        <v>56572.0</v>
      </c>
      <c r="L181" s="65">
        <v>27268.0</v>
      </c>
      <c r="M181" s="65">
        <v>2.0</v>
      </c>
      <c r="N181" s="65">
        <v>3.0</v>
      </c>
      <c r="O181" s="65">
        <v>4.0</v>
      </c>
      <c r="P181" s="65">
        <v>2.0</v>
      </c>
      <c r="Q181" s="65">
        <v>1.0</v>
      </c>
      <c r="R181" s="65">
        <v>2.0</v>
      </c>
      <c r="S181" s="65">
        <v>6.0</v>
      </c>
      <c r="T181" s="65">
        <v>4.0</v>
      </c>
      <c r="U181" s="65">
        <v>3.0</v>
      </c>
      <c r="V181" s="65">
        <v>1.0</v>
      </c>
      <c r="W181" s="65">
        <v>1.0</v>
      </c>
      <c r="X181" s="65">
        <v>3.0</v>
      </c>
      <c r="Y181" s="65">
        <v>6.0</v>
      </c>
      <c r="Z181" s="65">
        <v>4.0</v>
      </c>
      <c r="AA181" s="65">
        <v>10.0</v>
      </c>
      <c r="AB181" s="65">
        <v>10.0</v>
      </c>
      <c r="AC181" s="65">
        <v>14.0</v>
      </c>
      <c r="AD181" s="65">
        <v>21.0</v>
      </c>
      <c r="AE181" s="65">
        <v>19.0</v>
      </c>
      <c r="AF181" s="65">
        <v>30.0</v>
      </c>
      <c r="AG181" s="65">
        <v>8.0</v>
      </c>
      <c r="AH181" s="65">
        <v>21.0</v>
      </c>
      <c r="AI181" s="65">
        <v>16.0</v>
      </c>
      <c r="AJ181" s="65">
        <v>37.0</v>
      </c>
      <c r="AK181" s="65">
        <v>16.0</v>
      </c>
      <c r="AL181" s="65">
        <v>26.0</v>
      </c>
      <c r="AM181" s="65">
        <v>84.0</v>
      </c>
      <c r="AN181" s="65">
        <v>146.0</v>
      </c>
      <c r="AO181" s="65">
        <v>165.0</v>
      </c>
      <c r="AP181" s="65">
        <v>195.0</v>
      </c>
      <c r="AQ181" s="65">
        <v>209.0</v>
      </c>
      <c r="AR181" s="65">
        <v>238.0</v>
      </c>
      <c r="AS181" s="65">
        <v>294.0</v>
      </c>
      <c r="AT181" s="65">
        <v>487.0</v>
      </c>
      <c r="AU181" s="65">
        <v>674.0</v>
      </c>
      <c r="AV181" s="65">
        <v>988.0</v>
      </c>
      <c r="AW181" s="65">
        <v>315.0</v>
      </c>
      <c r="AX181" s="65">
        <v>817.0</v>
      </c>
      <c r="AY181" s="65">
        <v>962.0</v>
      </c>
      <c r="AZ181" s="65">
        <v>2183.0</v>
      </c>
      <c r="BA181" s="65">
        <v>1514.0</v>
      </c>
      <c r="BB181" s="65">
        <v>1305.0</v>
      </c>
      <c r="BC181" s="65">
        <v>2815.0</v>
      </c>
      <c r="BD181" s="65">
        <v>3078.0</v>
      </c>
      <c r="BE181" s="65">
        <v>8386.0</v>
      </c>
      <c r="BF181" s="65">
        <v>4457.0</v>
      </c>
      <c r="BG181" s="65">
        <v>7252.0</v>
      </c>
      <c r="BH181" s="65">
        <v>13933.0</v>
      </c>
      <c r="BI181" s="65">
        <v>51340.0</v>
      </c>
      <c r="BJ181" s="65">
        <v>74638.0</v>
      </c>
      <c r="BK181" s="65">
        <v>140709.0</v>
      </c>
    </row>
    <row r="182">
      <c r="A182" s="65">
        <v>174.0</v>
      </c>
      <c r="B182" s="65">
        <v>1000000.0</v>
      </c>
      <c r="C182" s="65">
        <v>1038498.0</v>
      </c>
      <c r="D182" s="65">
        <v>1.038498</v>
      </c>
      <c r="E182" s="68">
        <v>0.28085570434411</v>
      </c>
      <c r="F182" s="68">
        <v>0.0267356498243108</v>
      </c>
      <c r="G182" s="65">
        <v>316341.0</v>
      </c>
      <c r="H182" s="65">
        <v>0.316341</v>
      </c>
      <c r="I182" s="65">
        <v>462621.0</v>
      </c>
      <c r="J182" s="65">
        <v>137206.0</v>
      </c>
      <c r="K182" s="65">
        <v>56747.0</v>
      </c>
      <c r="L182" s="65">
        <v>27085.0</v>
      </c>
      <c r="M182" s="65">
        <v>2.0</v>
      </c>
      <c r="N182" s="65">
        <v>2.0</v>
      </c>
      <c r="O182" s="65">
        <v>4.0</v>
      </c>
      <c r="P182" s="65">
        <v>4.0</v>
      </c>
      <c r="Q182" s="65">
        <v>1.0</v>
      </c>
      <c r="R182" s="65">
        <v>3.0</v>
      </c>
      <c r="S182" s="65">
        <v>2.0</v>
      </c>
      <c r="T182" s="65">
        <v>5.0</v>
      </c>
      <c r="U182" s="65">
        <v>1.0</v>
      </c>
      <c r="V182" s="65">
        <v>0.0</v>
      </c>
      <c r="W182" s="65">
        <v>2.0</v>
      </c>
      <c r="X182" s="65">
        <v>6.0</v>
      </c>
      <c r="Y182" s="65">
        <v>6.0</v>
      </c>
      <c r="Z182" s="65">
        <v>5.0</v>
      </c>
      <c r="AA182" s="65">
        <v>10.0</v>
      </c>
      <c r="AB182" s="65">
        <v>6.0</v>
      </c>
      <c r="AC182" s="65">
        <v>24.0</v>
      </c>
      <c r="AD182" s="65">
        <v>15.0</v>
      </c>
      <c r="AE182" s="65">
        <v>15.0</v>
      </c>
      <c r="AF182" s="65">
        <v>31.0</v>
      </c>
      <c r="AG182" s="65">
        <v>8.0</v>
      </c>
      <c r="AH182" s="65">
        <v>20.0</v>
      </c>
      <c r="AI182" s="65">
        <v>20.0</v>
      </c>
      <c r="AJ182" s="65">
        <v>58.0</v>
      </c>
      <c r="AK182" s="65">
        <v>21.0</v>
      </c>
      <c r="AL182" s="65">
        <v>27.0</v>
      </c>
      <c r="AM182" s="65">
        <v>75.0</v>
      </c>
      <c r="AN182" s="65">
        <v>129.0</v>
      </c>
      <c r="AO182" s="65">
        <v>151.0</v>
      </c>
      <c r="AP182" s="65">
        <v>197.0</v>
      </c>
      <c r="AQ182" s="65">
        <v>253.0</v>
      </c>
      <c r="AR182" s="65">
        <v>258.0</v>
      </c>
      <c r="AS182" s="65">
        <v>284.0</v>
      </c>
      <c r="AT182" s="65">
        <v>498.0</v>
      </c>
      <c r="AU182" s="65">
        <v>659.0</v>
      </c>
      <c r="AV182" s="65">
        <v>1012.0</v>
      </c>
      <c r="AW182" s="65">
        <v>307.0</v>
      </c>
      <c r="AX182" s="65">
        <v>833.0</v>
      </c>
      <c r="AY182" s="65">
        <v>949.0</v>
      </c>
      <c r="AZ182" s="65">
        <v>2218.0</v>
      </c>
      <c r="BA182" s="65">
        <v>1485.0</v>
      </c>
      <c r="BB182" s="65">
        <v>1230.0</v>
      </c>
      <c r="BC182" s="65">
        <v>2924.0</v>
      </c>
      <c r="BD182" s="65">
        <v>2936.0</v>
      </c>
      <c r="BE182" s="65">
        <v>8609.0</v>
      </c>
      <c r="BF182" s="65">
        <v>4603.0</v>
      </c>
      <c r="BG182" s="65">
        <v>7192.0</v>
      </c>
      <c r="BH182" s="65">
        <v>13620.0</v>
      </c>
      <c r="BI182" s="65">
        <v>51329.0</v>
      </c>
      <c r="BJ182" s="65">
        <v>74390.0</v>
      </c>
      <c r="BK182" s="65">
        <v>139902.0</v>
      </c>
    </row>
    <row r="183">
      <c r="A183" s="65">
        <v>175.0</v>
      </c>
      <c r="B183" s="65">
        <v>1000000.0</v>
      </c>
      <c r="C183" s="65">
        <v>1001422.0</v>
      </c>
      <c r="D183" s="65">
        <v>1.001422</v>
      </c>
      <c r="E183" s="68">
        <v>0.262912746819936</v>
      </c>
      <c r="F183" s="68">
        <v>0.0266587531117536</v>
      </c>
      <c r="G183" s="65">
        <v>317167.0</v>
      </c>
      <c r="H183" s="65">
        <v>0.317167</v>
      </c>
      <c r="I183" s="65">
        <v>461285.0</v>
      </c>
      <c r="J183" s="65">
        <v>136436.0</v>
      </c>
      <c r="K183" s="65">
        <v>57001.0</v>
      </c>
      <c r="L183" s="65">
        <v>28111.0</v>
      </c>
      <c r="M183" s="65">
        <v>0.0</v>
      </c>
      <c r="N183" s="65">
        <v>4.0</v>
      </c>
      <c r="O183" s="65">
        <v>0.0</v>
      </c>
      <c r="P183" s="65">
        <v>2.0</v>
      </c>
      <c r="Q183" s="65">
        <v>0.0</v>
      </c>
      <c r="R183" s="65">
        <v>1.0</v>
      </c>
      <c r="S183" s="65">
        <v>2.0</v>
      </c>
      <c r="T183" s="65">
        <v>9.0</v>
      </c>
      <c r="U183" s="65">
        <v>1.0</v>
      </c>
      <c r="V183" s="65">
        <v>2.0</v>
      </c>
      <c r="W183" s="65">
        <v>1.0</v>
      </c>
      <c r="X183" s="65">
        <v>9.0</v>
      </c>
      <c r="Y183" s="65">
        <v>5.0</v>
      </c>
      <c r="Z183" s="65">
        <v>4.0</v>
      </c>
      <c r="AA183" s="65">
        <v>8.0</v>
      </c>
      <c r="AB183" s="65">
        <v>15.0</v>
      </c>
      <c r="AC183" s="65">
        <v>14.0</v>
      </c>
      <c r="AD183" s="65">
        <v>13.0</v>
      </c>
      <c r="AE183" s="65">
        <v>17.0</v>
      </c>
      <c r="AF183" s="65">
        <v>50.0</v>
      </c>
      <c r="AG183" s="65">
        <v>6.0</v>
      </c>
      <c r="AH183" s="65">
        <v>13.0</v>
      </c>
      <c r="AI183" s="65">
        <v>23.0</v>
      </c>
      <c r="AJ183" s="65">
        <v>31.0</v>
      </c>
      <c r="AK183" s="65">
        <v>6.0</v>
      </c>
      <c r="AL183" s="65">
        <v>30.0</v>
      </c>
      <c r="AM183" s="65">
        <v>80.0</v>
      </c>
      <c r="AN183" s="65">
        <v>153.0</v>
      </c>
      <c r="AO183" s="65">
        <v>159.0</v>
      </c>
      <c r="AP183" s="65">
        <v>200.0</v>
      </c>
      <c r="AQ183" s="65">
        <v>236.0</v>
      </c>
      <c r="AR183" s="65">
        <v>246.0</v>
      </c>
      <c r="AS183" s="65">
        <v>305.0</v>
      </c>
      <c r="AT183" s="65">
        <v>494.0</v>
      </c>
      <c r="AU183" s="65">
        <v>667.0</v>
      </c>
      <c r="AV183" s="65">
        <v>1019.0</v>
      </c>
      <c r="AW183" s="65">
        <v>302.0</v>
      </c>
      <c r="AX183" s="65">
        <v>847.0</v>
      </c>
      <c r="AY183" s="65">
        <v>1000.0</v>
      </c>
      <c r="AZ183" s="65">
        <v>2136.0</v>
      </c>
      <c r="BA183" s="65">
        <v>1527.0</v>
      </c>
      <c r="BB183" s="65">
        <v>1299.0</v>
      </c>
      <c r="BC183" s="65">
        <v>2913.0</v>
      </c>
      <c r="BD183" s="65">
        <v>3025.0</v>
      </c>
      <c r="BE183" s="65">
        <v>8454.0</v>
      </c>
      <c r="BF183" s="65">
        <v>4487.0</v>
      </c>
      <c r="BG183" s="65">
        <v>7245.0</v>
      </c>
      <c r="BH183" s="65">
        <v>14073.0</v>
      </c>
      <c r="BI183" s="65">
        <v>50802.0</v>
      </c>
      <c r="BJ183" s="65">
        <v>75175.0</v>
      </c>
      <c r="BK183" s="65">
        <v>140057.0</v>
      </c>
    </row>
    <row r="184">
      <c r="A184" s="65">
        <v>176.0</v>
      </c>
      <c r="B184" s="65">
        <v>1000000.0</v>
      </c>
      <c r="C184" s="65">
        <v>999168.0</v>
      </c>
      <c r="D184" s="65">
        <v>0.999168</v>
      </c>
      <c r="E184" s="68">
        <v>0.230903093880607</v>
      </c>
      <c r="F184" s="68">
        <v>0.0265833537812712</v>
      </c>
      <c r="G184" s="65">
        <v>316763.0</v>
      </c>
      <c r="H184" s="65">
        <v>0.316763</v>
      </c>
      <c r="I184" s="65">
        <v>462702.0</v>
      </c>
      <c r="J184" s="65">
        <v>136553.0</v>
      </c>
      <c r="K184" s="65">
        <v>56553.0</v>
      </c>
      <c r="L184" s="65">
        <v>27429.0</v>
      </c>
      <c r="M184" s="65">
        <v>1.0</v>
      </c>
      <c r="N184" s="65">
        <v>0.0</v>
      </c>
      <c r="O184" s="65">
        <v>3.0</v>
      </c>
      <c r="P184" s="65">
        <v>3.0</v>
      </c>
      <c r="Q184" s="65">
        <v>2.0</v>
      </c>
      <c r="R184" s="65">
        <v>3.0</v>
      </c>
      <c r="S184" s="65">
        <v>3.0</v>
      </c>
      <c r="T184" s="65">
        <v>1.0</v>
      </c>
      <c r="U184" s="65">
        <v>0.0</v>
      </c>
      <c r="V184" s="65">
        <v>2.0</v>
      </c>
      <c r="W184" s="65">
        <v>4.0</v>
      </c>
      <c r="X184" s="65">
        <v>3.0</v>
      </c>
      <c r="Y184" s="65">
        <v>5.0</v>
      </c>
      <c r="Z184" s="65">
        <v>4.0</v>
      </c>
      <c r="AA184" s="65">
        <v>10.0</v>
      </c>
      <c r="AB184" s="65">
        <v>14.0</v>
      </c>
      <c r="AC184" s="65">
        <v>19.0</v>
      </c>
      <c r="AD184" s="65">
        <v>16.0</v>
      </c>
      <c r="AE184" s="65">
        <v>12.0</v>
      </c>
      <c r="AF184" s="65">
        <v>35.0</v>
      </c>
      <c r="AG184" s="65">
        <v>12.0</v>
      </c>
      <c r="AH184" s="65">
        <v>11.0</v>
      </c>
      <c r="AI184" s="65">
        <v>22.0</v>
      </c>
      <c r="AJ184" s="65">
        <v>52.0</v>
      </c>
      <c r="AK184" s="65">
        <v>13.0</v>
      </c>
      <c r="AL184" s="65">
        <v>44.0</v>
      </c>
      <c r="AM184" s="65">
        <v>73.0</v>
      </c>
      <c r="AN184" s="65">
        <v>151.0</v>
      </c>
      <c r="AO184" s="65">
        <v>151.0</v>
      </c>
      <c r="AP184" s="65">
        <v>209.0</v>
      </c>
      <c r="AQ184" s="65">
        <v>248.0</v>
      </c>
      <c r="AR184" s="65">
        <v>258.0</v>
      </c>
      <c r="AS184" s="65">
        <v>322.0</v>
      </c>
      <c r="AT184" s="65">
        <v>522.0</v>
      </c>
      <c r="AU184" s="65">
        <v>649.0</v>
      </c>
      <c r="AV184" s="65">
        <v>983.0</v>
      </c>
      <c r="AW184" s="65">
        <v>295.0</v>
      </c>
      <c r="AX184" s="65">
        <v>828.0</v>
      </c>
      <c r="AY184" s="65">
        <v>1033.0</v>
      </c>
      <c r="AZ184" s="65">
        <v>2184.0</v>
      </c>
      <c r="BA184" s="65">
        <v>1494.0</v>
      </c>
      <c r="BB184" s="65">
        <v>1275.0</v>
      </c>
      <c r="BC184" s="65">
        <v>3036.0</v>
      </c>
      <c r="BD184" s="65">
        <v>2972.0</v>
      </c>
      <c r="BE184" s="65">
        <v>8634.0</v>
      </c>
      <c r="BF184" s="65">
        <v>4428.0</v>
      </c>
      <c r="BG184" s="65">
        <v>7313.0</v>
      </c>
      <c r="BH184" s="65">
        <v>13869.0</v>
      </c>
      <c r="BI184" s="65">
        <v>50755.0</v>
      </c>
      <c r="BJ184" s="65">
        <v>74490.0</v>
      </c>
      <c r="BK184" s="65">
        <v>140297.0</v>
      </c>
    </row>
    <row r="185">
      <c r="A185" s="65">
        <v>177.0</v>
      </c>
      <c r="B185" s="65">
        <v>1000000.0</v>
      </c>
      <c r="C185" s="65">
        <v>1046929.0</v>
      </c>
      <c r="D185" s="65">
        <v>1.046929</v>
      </c>
      <c r="E185" s="68">
        <v>0.329713779240741</v>
      </c>
      <c r="F185" s="68">
        <v>0.0267218122378993</v>
      </c>
      <c r="G185" s="65">
        <v>317326.0</v>
      </c>
      <c r="H185" s="65">
        <v>0.317326</v>
      </c>
      <c r="I185" s="65">
        <v>462544.0</v>
      </c>
      <c r="J185" s="65">
        <v>136393.0</v>
      </c>
      <c r="K185" s="65">
        <v>56492.0</v>
      </c>
      <c r="L185" s="65">
        <v>27245.0</v>
      </c>
      <c r="M185" s="65">
        <v>2.0</v>
      </c>
      <c r="N185" s="65">
        <v>4.0</v>
      </c>
      <c r="O185" s="65">
        <v>2.0</v>
      </c>
      <c r="P185" s="65">
        <v>3.0</v>
      </c>
      <c r="Q185" s="65">
        <v>2.0</v>
      </c>
      <c r="R185" s="65">
        <v>2.0</v>
      </c>
      <c r="S185" s="65">
        <v>3.0</v>
      </c>
      <c r="T185" s="65">
        <v>4.0</v>
      </c>
      <c r="U185" s="65">
        <v>1.0</v>
      </c>
      <c r="V185" s="65">
        <v>1.0</v>
      </c>
      <c r="W185" s="65">
        <v>2.0</v>
      </c>
      <c r="X185" s="65">
        <v>4.0</v>
      </c>
      <c r="Y185" s="65">
        <v>3.0</v>
      </c>
      <c r="Z185" s="65">
        <v>6.0</v>
      </c>
      <c r="AA185" s="65">
        <v>13.0</v>
      </c>
      <c r="AB185" s="65">
        <v>8.0</v>
      </c>
      <c r="AC185" s="65">
        <v>18.0</v>
      </c>
      <c r="AD185" s="65">
        <v>15.0</v>
      </c>
      <c r="AE185" s="65">
        <v>14.0</v>
      </c>
      <c r="AF185" s="65">
        <v>41.0</v>
      </c>
      <c r="AG185" s="65">
        <v>14.0</v>
      </c>
      <c r="AH185" s="65">
        <v>12.0</v>
      </c>
      <c r="AI185" s="65">
        <v>15.0</v>
      </c>
      <c r="AJ185" s="65">
        <v>49.0</v>
      </c>
      <c r="AK185" s="65">
        <v>13.0</v>
      </c>
      <c r="AL185" s="65">
        <v>30.0</v>
      </c>
      <c r="AM185" s="65">
        <v>83.0</v>
      </c>
      <c r="AN185" s="65">
        <v>174.0</v>
      </c>
      <c r="AO185" s="65">
        <v>149.0</v>
      </c>
      <c r="AP185" s="65">
        <v>192.0</v>
      </c>
      <c r="AQ185" s="65">
        <v>261.0</v>
      </c>
      <c r="AR185" s="65">
        <v>254.0</v>
      </c>
      <c r="AS185" s="65">
        <v>293.0</v>
      </c>
      <c r="AT185" s="65">
        <v>529.0</v>
      </c>
      <c r="AU185" s="65">
        <v>751.0</v>
      </c>
      <c r="AV185" s="65">
        <v>989.0</v>
      </c>
      <c r="AW185" s="65">
        <v>302.0</v>
      </c>
      <c r="AX185" s="65">
        <v>850.0</v>
      </c>
      <c r="AY185" s="65">
        <v>1024.0</v>
      </c>
      <c r="AZ185" s="65">
        <v>2188.0</v>
      </c>
      <c r="BA185" s="65">
        <v>1467.0</v>
      </c>
      <c r="BB185" s="65">
        <v>1341.0</v>
      </c>
      <c r="BC185" s="65">
        <v>2950.0</v>
      </c>
      <c r="BD185" s="65">
        <v>3025.0</v>
      </c>
      <c r="BE185" s="65">
        <v>8430.0</v>
      </c>
      <c r="BF185" s="65">
        <v>4482.0</v>
      </c>
      <c r="BG185" s="65">
        <v>7125.0</v>
      </c>
      <c r="BH185" s="65">
        <v>13994.0</v>
      </c>
      <c r="BI185" s="65">
        <v>51504.0</v>
      </c>
      <c r="BJ185" s="65">
        <v>74753.0</v>
      </c>
      <c r="BK185" s="65">
        <v>139935.0</v>
      </c>
    </row>
    <row r="186">
      <c r="A186" s="65">
        <v>178.0</v>
      </c>
      <c r="B186" s="65">
        <v>1000000.0</v>
      </c>
      <c r="C186" s="65">
        <v>1018254.0</v>
      </c>
      <c r="D186" s="65">
        <v>1.018254</v>
      </c>
      <c r="E186" s="68">
        <v>0.338935208319206</v>
      </c>
      <c r="F186" s="68">
        <v>0.0266731354182263</v>
      </c>
      <c r="G186" s="65">
        <v>317422.0</v>
      </c>
      <c r="H186" s="65">
        <v>0.317422</v>
      </c>
      <c r="I186" s="65">
        <v>461614.0</v>
      </c>
      <c r="J186" s="65">
        <v>137193.0</v>
      </c>
      <c r="K186" s="65">
        <v>56526.0</v>
      </c>
      <c r="L186" s="65">
        <v>27245.0</v>
      </c>
      <c r="M186" s="65">
        <v>1.0</v>
      </c>
      <c r="N186" s="65">
        <v>6.0</v>
      </c>
      <c r="O186" s="65">
        <v>2.0</v>
      </c>
      <c r="P186" s="65">
        <v>0.0</v>
      </c>
      <c r="Q186" s="65">
        <v>3.0</v>
      </c>
      <c r="R186" s="65">
        <v>0.0</v>
      </c>
      <c r="S186" s="65">
        <v>1.0</v>
      </c>
      <c r="T186" s="65">
        <v>8.0</v>
      </c>
      <c r="U186" s="65">
        <v>1.0</v>
      </c>
      <c r="V186" s="65">
        <v>0.0</v>
      </c>
      <c r="W186" s="65">
        <v>1.0</v>
      </c>
      <c r="X186" s="65">
        <v>4.0</v>
      </c>
      <c r="Y186" s="65">
        <v>1.0</v>
      </c>
      <c r="Z186" s="65">
        <v>3.0</v>
      </c>
      <c r="AA186" s="65">
        <v>9.0</v>
      </c>
      <c r="AB186" s="65">
        <v>5.0</v>
      </c>
      <c r="AC186" s="65">
        <v>23.0</v>
      </c>
      <c r="AD186" s="65">
        <v>12.0</v>
      </c>
      <c r="AE186" s="65">
        <v>22.0</v>
      </c>
      <c r="AF186" s="65">
        <v>46.0</v>
      </c>
      <c r="AG186" s="65">
        <v>8.0</v>
      </c>
      <c r="AH186" s="65">
        <v>15.0</v>
      </c>
      <c r="AI186" s="65">
        <v>15.0</v>
      </c>
      <c r="AJ186" s="65">
        <v>42.0</v>
      </c>
      <c r="AK186" s="65">
        <v>15.0</v>
      </c>
      <c r="AL186" s="65">
        <v>24.0</v>
      </c>
      <c r="AM186" s="65">
        <v>77.0</v>
      </c>
      <c r="AN186" s="65">
        <v>150.0</v>
      </c>
      <c r="AO186" s="65">
        <v>156.0</v>
      </c>
      <c r="AP186" s="65">
        <v>201.0</v>
      </c>
      <c r="AQ186" s="65">
        <v>259.0</v>
      </c>
      <c r="AR186" s="65">
        <v>235.0</v>
      </c>
      <c r="AS186" s="65">
        <v>260.0</v>
      </c>
      <c r="AT186" s="65">
        <v>515.0</v>
      </c>
      <c r="AU186" s="65">
        <v>639.0</v>
      </c>
      <c r="AV186" s="65">
        <v>967.0</v>
      </c>
      <c r="AW186" s="65">
        <v>311.0</v>
      </c>
      <c r="AX186" s="65">
        <v>744.0</v>
      </c>
      <c r="AY186" s="65">
        <v>966.0</v>
      </c>
      <c r="AZ186" s="65">
        <v>2218.0</v>
      </c>
      <c r="BA186" s="65">
        <v>1521.0</v>
      </c>
      <c r="BB186" s="65">
        <v>1260.0</v>
      </c>
      <c r="BC186" s="65">
        <v>2764.0</v>
      </c>
      <c r="BD186" s="65">
        <v>3011.0</v>
      </c>
      <c r="BE186" s="65">
        <v>8624.0</v>
      </c>
      <c r="BF186" s="65">
        <v>4460.0</v>
      </c>
      <c r="BG186" s="65">
        <v>7193.0</v>
      </c>
      <c r="BH186" s="65">
        <v>14061.0</v>
      </c>
      <c r="BI186" s="65">
        <v>50952.0</v>
      </c>
      <c r="BJ186" s="65">
        <v>74741.0</v>
      </c>
      <c r="BK186" s="65">
        <v>140870.0</v>
      </c>
    </row>
    <row r="187">
      <c r="A187" s="65">
        <v>179.0</v>
      </c>
      <c r="B187" s="65">
        <v>1000000.0</v>
      </c>
      <c r="C187" s="65">
        <v>976356.0</v>
      </c>
      <c r="D187" s="65">
        <v>0.976356</v>
      </c>
      <c r="E187" s="68">
        <v>0.234570417296613</v>
      </c>
      <c r="F187" s="68">
        <v>0.0266690305559861</v>
      </c>
      <c r="G187" s="65">
        <v>316399.0</v>
      </c>
      <c r="H187" s="65">
        <v>0.316399</v>
      </c>
      <c r="I187" s="65">
        <v>462353.0</v>
      </c>
      <c r="J187" s="65">
        <v>136638.0</v>
      </c>
      <c r="K187" s="65">
        <v>57122.0</v>
      </c>
      <c r="L187" s="65">
        <v>27488.0</v>
      </c>
      <c r="M187" s="65">
        <v>0.0</v>
      </c>
      <c r="N187" s="65">
        <v>2.0</v>
      </c>
      <c r="O187" s="65">
        <v>1.0</v>
      </c>
      <c r="P187" s="65">
        <v>2.0</v>
      </c>
      <c r="Q187" s="65">
        <v>2.0</v>
      </c>
      <c r="R187" s="65">
        <v>3.0</v>
      </c>
      <c r="S187" s="65">
        <v>1.0</v>
      </c>
      <c r="T187" s="65">
        <v>3.0</v>
      </c>
      <c r="U187" s="65">
        <v>0.0</v>
      </c>
      <c r="V187" s="65">
        <v>0.0</v>
      </c>
      <c r="W187" s="65">
        <v>1.0</v>
      </c>
      <c r="X187" s="65">
        <v>4.0</v>
      </c>
      <c r="Y187" s="65">
        <v>8.0</v>
      </c>
      <c r="Z187" s="65">
        <v>2.0</v>
      </c>
      <c r="AA187" s="65">
        <v>11.0</v>
      </c>
      <c r="AB187" s="65">
        <v>11.0</v>
      </c>
      <c r="AC187" s="65">
        <v>24.0</v>
      </c>
      <c r="AD187" s="65">
        <v>16.0</v>
      </c>
      <c r="AE187" s="65">
        <v>19.0</v>
      </c>
      <c r="AF187" s="65">
        <v>44.0</v>
      </c>
      <c r="AG187" s="65">
        <v>8.0</v>
      </c>
      <c r="AH187" s="65">
        <v>16.0</v>
      </c>
      <c r="AI187" s="65">
        <v>18.0</v>
      </c>
      <c r="AJ187" s="65">
        <v>51.0</v>
      </c>
      <c r="AK187" s="65">
        <v>14.0</v>
      </c>
      <c r="AL187" s="65">
        <v>24.0</v>
      </c>
      <c r="AM187" s="65">
        <v>97.0</v>
      </c>
      <c r="AN187" s="65">
        <v>166.0</v>
      </c>
      <c r="AO187" s="65">
        <v>121.0</v>
      </c>
      <c r="AP187" s="65">
        <v>197.0</v>
      </c>
      <c r="AQ187" s="65">
        <v>250.0</v>
      </c>
      <c r="AR187" s="65">
        <v>212.0</v>
      </c>
      <c r="AS187" s="65">
        <v>300.0</v>
      </c>
      <c r="AT187" s="65">
        <v>508.0</v>
      </c>
      <c r="AU187" s="65">
        <v>624.0</v>
      </c>
      <c r="AV187" s="65">
        <v>1001.0</v>
      </c>
      <c r="AW187" s="65">
        <v>303.0</v>
      </c>
      <c r="AX187" s="65">
        <v>787.0</v>
      </c>
      <c r="AY187" s="65">
        <v>957.0</v>
      </c>
      <c r="AZ187" s="65">
        <v>2198.0</v>
      </c>
      <c r="BA187" s="65">
        <v>1489.0</v>
      </c>
      <c r="BB187" s="65">
        <v>1304.0</v>
      </c>
      <c r="BC187" s="65">
        <v>2874.0</v>
      </c>
      <c r="BD187" s="65">
        <v>3018.0</v>
      </c>
      <c r="BE187" s="65">
        <v>8571.0</v>
      </c>
      <c r="BF187" s="65">
        <v>4564.0</v>
      </c>
      <c r="BG187" s="65">
        <v>7191.0</v>
      </c>
      <c r="BH187" s="65">
        <v>14132.0</v>
      </c>
      <c r="BI187" s="65">
        <v>50830.0</v>
      </c>
      <c r="BJ187" s="65">
        <v>74575.0</v>
      </c>
      <c r="BK187" s="65">
        <v>139845.0</v>
      </c>
    </row>
    <row r="188">
      <c r="A188" s="65">
        <v>180.0</v>
      </c>
      <c r="B188" s="65">
        <v>1000000.0</v>
      </c>
      <c r="C188" s="65">
        <v>1026688.0</v>
      </c>
      <c r="D188" s="65">
        <v>1.026688</v>
      </c>
      <c r="E188" s="68">
        <v>0.307386940463769</v>
      </c>
      <c r="F188" s="68">
        <v>0.0266569125191549</v>
      </c>
      <c r="G188" s="65">
        <v>317000.0</v>
      </c>
      <c r="H188" s="65">
        <v>0.317</v>
      </c>
      <c r="I188" s="65">
        <v>462426.0</v>
      </c>
      <c r="J188" s="65">
        <v>136633.0</v>
      </c>
      <c r="K188" s="65">
        <v>56947.0</v>
      </c>
      <c r="L188" s="65">
        <v>26994.0</v>
      </c>
      <c r="M188" s="65">
        <v>3.0</v>
      </c>
      <c r="N188" s="65">
        <v>2.0</v>
      </c>
      <c r="O188" s="65">
        <v>3.0</v>
      </c>
      <c r="P188" s="65">
        <v>2.0</v>
      </c>
      <c r="Q188" s="65">
        <v>2.0</v>
      </c>
      <c r="R188" s="65">
        <v>1.0</v>
      </c>
      <c r="S188" s="65">
        <v>3.0</v>
      </c>
      <c r="T188" s="65">
        <v>3.0</v>
      </c>
      <c r="U188" s="65">
        <v>0.0</v>
      </c>
      <c r="V188" s="65">
        <v>1.0</v>
      </c>
      <c r="W188" s="65">
        <v>1.0</v>
      </c>
      <c r="X188" s="65">
        <v>4.0</v>
      </c>
      <c r="Y188" s="65">
        <v>5.0</v>
      </c>
      <c r="Z188" s="65">
        <v>5.0</v>
      </c>
      <c r="AA188" s="65">
        <v>11.0</v>
      </c>
      <c r="AB188" s="65">
        <v>7.0</v>
      </c>
      <c r="AC188" s="65">
        <v>26.0</v>
      </c>
      <c r="AD188" s="65">
        <v>13.0</v>
      </c>
      <c r="AE188" s="65">
        <v>18.0</v>
      </c>
      <c r="AF188" s="65">
        <v>38.0</v>
      </c>
      <c r="AG188" s="65">
        <v>9.0</v>
      </c>
      <c r="AH188" s="65">
        <v>15.0</v>
      </c>
      <c r="AI188" s="65">
        <v>14.0</v>
      </c>
      <c r="AJ188" s="65">
        <v>57.0</v>
      </c>
      <c r="AK188" s="65">
        <v>12.0</v>
      </c>
      <c r="AL188" s="65">
        <v>37.0</v>
      </c>
      <c r="AM188" s="65">
        <v>77.0</v>
      </c>
      <c r="AN188" s="65">
        <v>150.0</v>
      </c>
      <c r="AO188" s="65">
        <v>161.0</v>
      </c>
      <c r="AP188" s="65">
        <v>225.0</v>
      </c>
      <c r="AQ188" s="65">
        <v>271.0</v>
      </c>
      <c r="AR188" s="65">
        <v>229.0</v>
      </c>
      <c r="AS188" s="65">
        <v>277.0</v>
      </c>
      <c r="AT188" s="65">
        <v>526.0</v>
      </c>
      <c r="AU188" s="65">
        <v>639.0</v>
      </c>
      <c r="AV188" s="65">
        <v>984.0</v>
      </c>
      <c r="AW188" s="65">
        <v>307.0</v>
      </c>
      <c r="AX188" s="65">
        <v>819.0</v>
      </c>
      <c r="AY188" s="65">
        <v>975.0</v>
      </c>
      <c r="AZ188" s="65">
        <v>2223.0</v>
      </c>
      <c r="BA188" s="65">
        <v>1506.0</v>
      </c>
      <c r="BB188" s="65">
        <v>1280.0</v>
      </c>
      <c r="BC188" s="65">
        <v>2931.0</v>
      </c>
      <c r="BD188" s="65">
        <v>3029.0</v>
      </c>
      <c r="BE188" s="65">
        <v>8653.0</v>
      </c>
      <c r="BF188" s="65">
        <v>4519.0</v>
      </c>
      <c r="BG188" s="65">
        <v>7127.0</v>
      </c>
      <c r="BH188" s="65">
        <v>14204.0</v>
      </c>
      <c r="BI188" s="65">
        <v>51349.0</v>
      </c>
      <c r="BJ188" s="65">
        <v>74420.0</v>
      </c>
      <c r="BK188" s="65">
        <v>139827.0</v>
      </c>
    </row>
    <row r="189">
      <c r="A189" s="65">
        <v>181.0</v>
      </c>
      <c r="B189" s="65">
        <v>1000000.0</v>
      </c>
      <c r="C189" s="65">
        <v>999997.0</v>
      </c>
      <c r="D189" s="65">
        <v>0.999997</v>
      </c>
      <c r="E189" s="68">
        <v>0.2616186014357</v>
      </c>
      <c r="F189" s="68">
        <v>0.0265833385679588</v>
      </c>
      <c r="G189" s="65">
        <v>316234.0</v>
      </c>
      <c r="H189" s="65">
        <v>0.316234</v>
      </c>
      <c r="I189" s="65">
        <v>462586.0</v>
      </c>
      <c r="J189" s="65">
        <v>136738.0</v>
      </c>
      <c r="K189" s="65">
        <v>57178.0</v>
      </c>
      <c r="L189" s="65">
        <v>27264.0</v>
      </c>
      <c r="M189" s="65">
        <v>3.0</v>
      </c>
      <c r="N189" s="65">
        <v>0.0</v>
      </c>
      <c r="O189" s="65">
        <v>1.0</v>
      </c>
      <c r="P189" s="65">
        <v>4.0</v>
      </c>
      <c r="Q189" s="65">
        <v>2.0</v>
      </c>
      <c r="R189" s="65">
        <v>3.0</v>
      </c>
      <c r="S189" s="65">
        <v>2.0</v>
      </c>
      <c r="T189" s="65">
        <v>1.0</v>
      </c>
      <c r="U189" s="65">
        <v>1.0</v>
      </c>
      <c r="V189" s="65">
        <v>1.0</v>
      </c>
      <c r="W189" s="65">
        <v>2.0</v>
      </c>
      <c r="X189" s="65">
        <v>7.0</v>
      </c>
      <c r="Y189" s="65">
        <v>2.0</v>
      </c>
      <c r="Z189" s="65">
        <v>5.0</v>
      </c>
      <c r="AA189" s="65">
        <v>14.0</v>
      </c>
      <c r="AB189" s="65">
        <v>8.0</v>
      </c>
      <c r="AC189" s="65">
        <v>29.0</v>
      </c>
      <c r="AD189" s="65">
        <v>13.0</v>
      </c>
      <c r="AE189" s="65">
        <v>15.0</v>
      </c>
      <c r="AF189" s="65">
        <v>36.0</v>
      </c>
      <c r="AG189" s="65">
        <v>10.0</v>
      </c>
      <c r="AH189" s="65">
        <v>15.0</v>
      </c>
      <c r="AI189" s="65">
        <v>18.0</v>
      </c>
      <c r="AJ189" s="65">
        <v>41.0</v>
      </c>
      <c r="AK189" s="65">
        <v>16.0</v>
      </c>
      <c r="AL189" s="65">
        <v>26.0</v>
      </c>
      <c r="AM189" s="65">
        <v>79.0</v>
      </c>
      <c r="AN189" s="65">
        <v>161.0</v>
      </c>
      <c r="AO189" s="65">
        <v>151.0</v>
      </c>
      <c r="AP189" s="65">
        <v>193.0</v>
      </c>
      <c r="AQ189" s="65">
        <v>254.0</v>
      </c>
      <c r="AR189" s="65">
        <v>240.0</v>
      </c>
      <c r="AS189" s="65">
        <v>261.0</v>
      </c>
      <c r="AT189" s="65">
        <v>510.0</v>
      </c>
      <c r="AU189" s="65">
        <v>624.0</v>
      </c>
      <c r="AV189" s="65">
        <v>1000.0</v>
      </c>
      <c r="AW189" s="65">
        <v>287.0</v>
      </c>
      <c r="AX189" s="65">
        <v>824.0</v>
      </c>
      <c r="AY189" s="65">
        <v>945.0</v>
      </c>
      <c r="AZ189" s="65">
        <v>2226.0</v>
      </c>
      <c r="BA189" s="65">
        <v>1484.0</v>
      </c>
      <c r="BB189" s="65">
        <v>1320.0</v>
      </c>
      <c r="BC189" s="65">
        <v>2849.0</v>
      </c>
      <c r="BD189" s="65">
        <v>3028.0</v>
      </c>
      <c r="BE189" s="65">
        <v>8499.0</v>
      </c>
      <c r="BF189" s="65">
        <v>4331.0</v>
      </c>
      <c r="BG189" s="65">
        <v>7051.0</v>
      </c>
      <c r="BH189" s="65">
        <v>14146.0</v>
      </c>
      <c r="BI189" s="65">
        <v>51113.0</v>
      </c>
      <c r="BJ189" s="65">
        <v>74522.0</v>
      </c>
      <c r="BK189" s="65">
        <v>139861.0</v>
      </c>
    </row>
    <row r="190">
      <c r="A190" s="65">
        <v>182.0</v>
      </c>
      <c r="B190" s="65">
        <v>1000000.0</v>
      </c>
      <c r="C190" s="65">
        <v>983421.0</v>
      </c>
      <c r="D190" s="65">
        <v>0.983421</v>
      </c>
      <c r="E190" s="68">
        <v>0.234114440760768</v>
      </c>
      <c r="F190" s="68">
        <v>0.026546863709836</v>
      </c>
      <c r="G190" s="65">
        <v>316356.0</v>
      </c>
      <c r="H190" s="65">
        <v>0.316356</v>
      </c>
      <c r="I190" s="65">
        <v>462769.0</v>
      </c>
      <c r="J190" s="65">
        <v>136195.0</v>
      </c>
      <c r="K190" s="65">
        <v>57338.0</v>
      </c>
      <c r="L190" s="65">
        <v>27342.0</v>
      </c>
      <c r="M190" s="65">
        <v>2.0</v>
      </c>
      <c r="N190" s="65">
        <v>1.0</v>
      </c>
      <c r="O190" s="65">
        <v>1.0</v>
      </c>
      <c r="P190" s="65">
        <v>1.0</v>
      </c>
      <c r="Q190" s="65">
        <v>2.0</v>
      </c>
      <c r="R190" s="65">
        <v>2.0</v>
      </c>
      <c r="S190" s="65">
        <v>3.0</v>
      </c>
      <c r="T190" s="65">
        <v>3.0</v>
      </c>
      <c r="U190" s="65">
        <v>1.0</v>
      </c>
      <c r="V190" s="65">
        <v>0.0</v>
      </c>
      <c r="W190" s="65">
        <v>1.0</v>
      </c>
      <c r="X190" s="65">
        <v>6.0</v>
      </c>
      <c r="Y190" s="65">
        <v>7.0</v>
      </c>
      <c r="Z190" s="65">
        <v>3.0</v>
      </c>
      <c r="AA190" s="65">
        <v>9.0</v>
      </c>
      <c r="AB190" s="65">
        <v>4.0</v>
      </c>
      <c r="AC190" s="65">
        <v>24.0</v>
      </c>
      <c r="AD190" s="65">
        <v>19.0</v>
      </c>
      <c r="AE190" s="65">
        <v>19.0</v>
      </c>
      <c r="AF190" s="65">
        <v>45.0</v>
      </c>
      <c r="AG190" s="65">
        <v>9.0</v>
      </c>
      <c r="AH190" s="65">
        <v>16.0</v>
      </c>
      <c r="AI190" s="65">
        <v>17.0</v>
      </c>
      <c r="AJ190" s="65">
        <v>36.0</v>
      </c>
      <c r="AK190" s="65">
        <v>20.0</v>
      </c>
      <c r="AL190" s="65">
        <v>33.0</v>
      </c>
      <c r="AM190" s="65">
        <v>91.0</v>
      </c>
      <c r="AN190" s="65">
        <v>150.0</v>
      </c>
      <c r="AO190" s="65">
        <v>147.0</v>
      </c>
      <c r="AP190" s="65">
        <v>213.0</v>
      </c>
      <c r="AQ190" s="65">
        <v>251.0</v>
      </c>
      <c r="AR190" s="65">
        <v>247.0</v>
      </c>
      <c r="AS190" s="65">
        <v>308.0</v>
      </c>
      <c r="AT190" s="65">
        <v>464.0</v>
      </c>
      <c r="AU190" s="65">
        <v>610.0</v>
      </c>
      <c r="AV190" s="65">
        <v>945.0</v>
      </c>
      <c r="AW190" s="65">
        <v>287.0</v>
      </c>
      <c r="AX190" s="65">
        <v>777.0</v>
      </c>
      <c r="AY190" s="65">
        <v>984.0</v>
      </c>
      <c r="AZ190" s="65">
        <v>2242.0</v>
      </c>
      <c r="BA190" s="65">
        <v>1527.0</v>
      </c>
      <c r="BB190" s="65">
        <v>1252.0</v>
      </c>
      <c r="BC190" s="65">
        <v>2883.0</v>
      </c>
      <c r="BD190" s="65">
        <v>2937.0</v>
      </c>
      <c r="BE190" s="65">
        <v>8594.0</v>
      </c>
      <c r="BF190" s="65">
        <v>4483.0</v>
      </c>
      <c r="BG190" s="65">
        <v>7168.0</v>
      </c>
      <c r="BH190" s="65">
        <v>13937.0</v>
      </c>
      <c r="BI190" s="65">
        <v>50907.0</v>
      </c>
      <c r="BJ190" s="65">
        <v>74478.0</v>
      </c>
      <c r="BK190" s="65">
        <v>140190.0</v>
      </c>
    </row>
    <row r="191">
      <c r="A191" s="65">
        <v>183.0</v>
      </c>
      <c r="B191" s="65">
        <v>1000000.0</v>
      </c>
      <c r="C191" s="65">
        <v>1027475.0</v>
      </c>
      <c r="D191" s="65">
        <v>1.027475</v>
      </c>
      <c r="E191" s="68">
        <v>0.316909144286376</v>
      </c>
      <c r="F191" s="68">
        <v>0.0265395001473268</v>
      </c>
      <c r="G191" s="65">
        <v>317135.0</v>
      </c>
      <c r="H191" s="65">
        <v>0.317135</v>
      </c>
      <c r="I191" s="65">
        <v>462753.0</v>
      </c>
      <c r="J191" s="65">
        <v>136244.0</v>
      </c>
      <c r="K191" s="65">
        <v>56657.0</v>
      </c>
      <c r="L191" s="65">
        <v>27211.0</v>
      </c>
      <c r="M191" s="65">
        <v>1.0</v>
      </c>
      <c r="N191" s="65">
        <v>0.0</v>
      </c>
      <c r="O191" s="65">
        <v>3.0</v>
      </c>
      <c r="P191" s="65">
        <v>5.0</v>
      </c>
      <c r="Q191" s="65">
        <v>3.0</v>
      </c>
      <c r="R191" s="65">
        <v>2.0</v>
      </c>
      <c r="S191" s="65">
        <v>4.0</v>
      </c>
      <c r="T191" s="65">
        <v>7.0</v>
      </c>
      <c r="U191" s="65">
        <v>2.0</v>
      </c>
      <c r="V191" s="65">
        <v>1.0</v>
      </c>
      <c r="W191" s="65">
        <v>2.0</v>
      </c>
      <c r="X191" s="65">
        <v>7.0</v>
      </c>
      <c r="Y191" s="65">
        <v>3.0</v>
      </c>
      <c r="Z191" s="65">
        <v>3.0</v>
      </c>
      <c r="AA191" s="65">
        <v>13.0</v>
      </c>
      <c r="AB191" s="65">
        <v>12.0</v>
      </c>
      <c r="AC191" s="65">
        <v>18.0</v>
      </c>
      <c r="AD191" s="65">
        <v>12.0</v>
      </c>
      <c r="AE191" s="65">
        <v>12.0</v>
      </c>
      <c r="AF191" s="65">
        <v>44.0</v>
      </c>
      <c r="AG191" s="65">
        <v>10.0</v>
      </c>
      <c r="AH191" s="65">
        <v>16.0</v>
      </c>
      <c r="AI191" s="65">
        <v>16.0</v>
      </c>
      <c r="AJ191" s="65">
        <v>62.0</v>
      </c>
      <c r="AK191" s="65">
        <v>15.0</v>
      </c>
      <c r="AL191" s="65">
        <v>28.0</v>
      </c>
      <c r="AM191" s="65">
        <v>69.0</v>
      </c>
      <c r="AN191" s="65">
        <v>160.0</v>
      </c>
      <c r="AO191" s="65">
        <v>146.0</v>
      </c>
      <c r="AP191" s="65">
        <v>190.0</v>
      </c>
      <c r="AQ191" s="65">
        <v>243.0</v>
      </c>
      <c r="AR191" s="65">
        <v>242.0</v>
      </c>
      <c r="AS191" s="65">
        <v>287.0</v>
      </c>
      <c r="AT191" s="65">
        <v>491.0</v>
      </c>
      <c r="AU191" s="65">
        <v>629.0</v>
      </c>
      <c r="AV191" s="65">
        <v>934.0</v>
      </c>
      <c r="AW191" s="65">
        <v>301.0</v>
      </c>
      <c r="AX191" s="65">
        <v>795.0</v>
      </c>
      <c r="AY191" s="65">
        <v>997.0</v>
      </c>
      <c r="AZ191" s="65">
        <v>2216.0</v>
      </c>
      <c r="BA191" s="65">
        <v>1507.0</v>
      </c>
      <c r="BB191" s="65">
        <v>1276.0</v>
      </c>
      <c r="BC191" s="65">
        <v>2839.0</v>
      </c>
      <c r="BD191" s="65">
        <v>2904.0</v>
      </c>
      <c r="BE191" s="65">
        <v>8445.0</v>
      </c>
      <c r="BF191" s="65">
        <v>4554.0</v>
      </c>
      <c r="BG191" s="65">
        <v>7153.0</v>
      </c>
      <c r="BH191" s="65">
        <v>14004.0</v>
      </c>
      <c r="BI191" s="65">
        <v>50979.0</v>
      </c>
      <c r="BJ191" s="65">
        <v>74373.0</v>
      </c>
      <c r="BK191" s="65">
        <v>141100.0</v>
      </c>
    </row>
    <row r="192">
      <c r="A192" s="65">
        <v>184.0</v>
      </c>
      <c r="B192" s="65">
        <v>1000000.0</v>
      </c>
      <c r="C192" s="65">
        <v>991075.0</v>
      </c>
      <c r="D192" s="65">
        <v>0.991075</v>
      </c>
      <c r="E192" s="68">
        <v>0.301091422531799</v>
      </c>
      <c r="F192" s="68">
        <v>0.0264799898800202</v>
      </c>
      <c r="G192" s="65">
        <v>317152.0</v>
      </c>
      <c r="H192" s="65">
        <v>0.317152</v>
      </c>
      <c r="I192" s="65">
        <v>462475.0</v>
      </c>
      <c r="J192" s="65">
        <v>136072.0</v>
      </c>
      <c r="K192" s="65">
        <v>56949.0</v>
      </c>
      <c r="L192" s="65">
        <v>27352.0</v>
      </c>
      <c r="M192" s="65">
        <v>4.0</v>
      </c>
      <c r="N192" s="65">
        <v>1.0</v>
      </c>
      <c r="O192" s="65">
        <v>3.0</v>
      </c>
      <c r="P192" s="65">
        <v>2.0</v>
      </c>
      <c r="Q192" s="65">
        <v>0.0</v>
      </c>
      <c r="R192" s="65">
        <v>2.0</v>
      </c>
      <c r="S192" s="65">
        <v>1.0</v>
      </c>
      <c r="T192" s="65">
        <v>1.0</v>
      </c>
      <c r="U192" s="65">
        <v>0.0</v>
      </c>
      <c r="V192" s="65">
        <v>1.0</v>
      </c>
      <c r="W192" s="65">
        <v>3.0</v>
      </c>
      <c r="X192" s="65">
        <v>2.0</v>
      </c>
      <c r="Y192" s="65">
        <v>5.0</v>
      </c>
      <c r="Z192" s="65">
        <v>6.0</v>
      </c>
      <c r="AA192" s="65">
        <v>10.0</v>
      </c>
      <c r="AB192" s="65">
        <v>12.0</v>
      </c>
      <c r="AC192" s="65">
        <v>17.0</v>
      </c>
      <c r="AD192" s="65">
        <v>10.0</v>
      </c>
      <c r="AE192" s="65">
        <v>8.0</v>
      </c>
      <c r="AF192" s="65">
        <v>41.0</v>
      </c>
      <c r="AG192" s="65">
        <v>5.0</v>
      </c>
      <c r="AH192" s="65">
        <v>9.0</v>
      </c>
      <c r="AI192" s="65">
        <v>20.0</v>
      </c>
      <c r="AJ192" s="65">
        <v>44.0</v>
      </c>
      <c r="AK192" s="65">
        <v>14.0</v>
      </c>
      <c r="AL192" s="65">
        <v>32.0</v>
      </c>
      <c r="AM192" s="65">
        <v>68.0</v>
      </c>
      <c r="AN192" s="65">
        <v>142.0</v>
      </c>
      <c r="AO192" s="65">
        <v>158.0</v>
      </c>
      <c r="AP192" s="65">
        <v>208.0</v>
      </c>
      <c r="AQ192" s="65">
        <v>258.0</v>
      </c>
      <c r="AR192" s="65">
        <v>255.0</v>
      </c>
      <c r="AS192" s="65">
        <v>313.0</v>
      </c>
      <c r="AT192" s="65">
        <v>493.0</v>
      </c>
      <c r="AU192" s="65">
        <v>594.0</v>
      </c>
      <c r="AV192" s="65">
        <v>969.0</v>
      </c>
      <c r="AW192" s="65">
        <v>287.0</v>
      </c>
      <c r="AX192" s="65">
        <v>760.0</v>
      </c>
      <c r="AY192" s="65">
        <v>982.0</v>
      </c>
      <c r="AZ192" s="65">
        <v>2141.0</v>
      </c>
      <c r="BA192" s="65">
        <v>1482.0</v>
      </c>
      <c r="BB192" s="65">
        <v>1265.0</v>
      </c>
      <c r="BC192" s="65">
        <v>2873.0</v>
      </c>
      <c r="BD192" s="65">
        <v>3005.0</v>
      </c>
      <c r="BE192" s="65">
        <v>8457.0</v>
      </c>
      <c r="BF192" s="65">
        <v>4421.0</v>
      </c>
      <c r="BG192" s="65">
        <v>7135.0</v>
      </c>
      <c r="BH192" s="65">
        <v>14026.0</v>
      </c>
      <c r="BI192" s="65">
        <v>51183.0</v>
      </c>
      <c r="BJ192" s="65">
        <v>74894.0</v>
      </c>
      <c r="BK192" s="65">
        <v>140530.0</v>
      </c>
    </row>
    <row r="193">
      <c r="A193" s="65">
        <v>185.0</v>
      </c>
      <c r="B193" s="65">
        <v>1000000.0</v>
      </c>
      <c r="C193" s="65">
        <v>988981.0</v>
      </c>
      <c r="D193" s="65">
        <v>0.988981</v>
      </c>
      <c r="E193" s="68">
        <v>0.27259101925186</v>
      </c>
      <c r="F193" s="68">
        <v>0.0264261151704621</v>
      </c>
      <c r="G193" s="65">
        <v>317470.0</v>
      </c>
      <c r="H193" s="65">
        <v>0.31747</v>
      </c>
      <c r="I193" s="65">
        <v>461111.0</v>
      </c>
      <c r="J193" s="65">
        <v>137023.0</v>
      </c>
      <c r="K193" s="65">
        <v>57359.0</v>
      </c>
      <c r="L193" s="65">
        <v>27037.0</v>
      </c>
      <c r="M193" s="65">
        <v>2.0</v>
      </c>
      <c r="N193" s="65">
        <v>1.0</v>
      </c>
      <c r="O193" s="65">
        <v>2.0</v>
      </c>
      <c r="P193" s="65">
        <v>2.0</v>
      </c>
      <c r="Q193" s="65">
        <v>2.0</v>
      </c>
      <c r="R193" s="65">
        <v>0.0</v>
      </c>
      <c r="S193" s="65">
        <v>1.0</v>
      </c>
      <c r="T193" s="65">
        <v>6.0</v>
      </c>
      <c r="U193" s="65">
        <v>0.0</v>
      </c>
      <c r="V193" s="65">
        <v>0.0</v>
      </c>
      <c r="W193" s="65">
        <v>0.0</v>
      </c>
      <c r="X193" s="65">
        <v>3.0</v>
      </c>
      <c r="Y193" s="65">
        <v>4.0</v>
      </c>
      <c r="Z193" s="65">
        <v>4.0</v>
      </c>
      <c r="AA193" s="65">
        <v>17.0</v>
      </c>
      <c r="AB193" s="65">
        <v>10.0</v>
      </c>
      <c r="AC193" s="65">
        <v>18.0</v>
      </c>
      <c r="AD193" s="65">
        <v>9.0</v>
      </c>
      <c r="AE193" s="65">
        <v>17.0</v>
      </c>
      <c r="AF193" s="65">
        <v>39.0</v>
      </c>
      <c r="AG193" s="65">
        <v>12.0</v>
      </c>
      <c r="AH193" s="65">
        <v>16.0</v>
      </c>
      <c r="AI193" s="65">
        <v>24.0</v>
      </c>
      <c r="AJ193" s="65">
        <v>59.0</v>
      </c>
      <c r="AK193" s="65">
        <v>16.0</v>
      </c>
      <c r="AL193" s="65">
        <v>27.0</v>
      </c>
      <c r="AM193" s="65">
        <v>69.0</v>
      </c>
      <c r="AN193" s="65">
        <v>149.0</v>
      </c>
      <c r="AO193" s="65">
        <v>155.0</v>
      </c>
      <c r="AP193" s="65">
        <v>185.0</v>
      </c>
      <c r="AQ193" s="65">
        <v>266.0</v>
      </c>
      <c r="AR193" s="65">
        <v>238.0</v>
      </c>
      <c r="AS193" s="65">
        <v>318.0</v>
      </c>
      <c r="AT193" s="65">
        <v>477.0</v>
      </c>
      <c r="AU193" s="65">
        <v>659.0</v>
      </c>
      <c r="AV193" s="65">
        <v>985.0</v>
      </c>
      <c r="AW193" s="65">
        <v>291.0</v>
      </c>
      <c r="AX193" s="65">
        <v>766.0</v>
      </c>
      <c r="AY193" s="65">
        <v>1020.0</v>
      </c>
      <c r="AZ193" s="65">
        <v>2227.0</v>
      </c>
      <c r="BA193" s="65">
        <v>1509.0</v>
      </c>
      <c r="BB193" s="65">
        <v>1406.0</v>
      </c>
      <c r="BC193" s="65">
        <v>2859.0</v>
      </c>
      <c r="BD193" s="65">
        <v>3021.0</v>
      </c>
      <c r="BE193" s="65">
        <v>8692.0</v>
      </c>
      <c r="BF193" s="65">
        <v>4560.0</v>
      </c>
      <c r="BG193" s="65">
        <v>7094.0</v>
      </c>
      <c r="BH193" s="65">
        <v>14051.0</v>
      </c>
      <c r="BI193" s="65">
        <v>51000.0</v>
      </c>
      <c r="BJ193" s="65">
        <v>74787.0</v>
      </c>
      <c r="BK193" s="65">
        <v>140395.0</v>
      </c>
    </row>
    <row r="194">
      <c r="A194" s="65">
        <v>186.0</v>
      </c>
      <c r="B194" s="65">
        <v>1000000.0</v>
      </c>
      <c r="C194" s="65">
        <v>1001907.0</v>
      </c>
      <c r="D194" s="65">
        <v>1.001907</v>
      </c>
      <c r="E194" s="68">
        <v>0.253357690318321</v>
      </c>
      <c r="F194" s="68">
        <v>0.0263546077142816</v>
      </c>
      <c r="G194" s="65">
        <v>316610.0</v>
      </c>
      <c r="H194" s="65">
        <v>0.31661</v>
      </c>
      <c r="I194" s="65">
        <v>462607.0</v>
      </c>
      <c r="J194" s="65">
        <v>136627.0</v>
      </c>
      <c r="K194" s="65">
        <v>56963.0</v>
      </c>
      <c r="L194" s="65">
        <v>27193.0</v>
      </c>
      <c r="M194" s="65">
        <v>1.0</v>
      </c>
      <c r="N194" s="65">
        <v>1.0</v>
      </c>
      <c r="O194" s="65">
        <v>4.0</v>
      </c>
      <c r="P194" s="65">
        <v>1.0</v>
      </c>
      <c r="Q194" s="65">
        <v>0.0</v>
      </c>
      <c r="R194" s="65">
        <v>2.0</v>
      </c>
      <c r="S194" s="65">
        <v>1.0</v>
      </c>
      <c r="T194" s="65">
        <v>9.0</v>
      </c>
      <c r="U194" s="65">
        <v>3.0</v>
      </c>
      <c r="V194" s="65">
        <v>2.0</v>
      </c>
      <c r="W194" s="65">
        <v>1.0</v>
      </c>
      <c r="X194" s="65">
        <v>4.0</v>
      </c>
      <c r="Y194" s="65">
        <v>2.0</v>
      </c>
      <c r="Z194" s="65">
        <v>7.0</v>
      </c>
      <c r="AA194" s="65">
        <v>9.0</v>
      </c>
      <c r="AB194" s="65">
        <v>13.0</v>
      </c>
      <c r="AC194" s="65">
        <v>16.0</v>
      </c>
      <c r="AD194" s="65">
        <v>14.0</v>
      </c>
      <c r="AE194" s="65">
        <v>12.0</v>
      </c>
      <c r="AF194" s="65">
        <v>42.0</v>
      </c>
      <c r="AG194" s="65">
        <v>11.0</v>
      </c>
      <c r="AH194" s="65">
        <v>6.0</v>
      </c>
      <c r="AI194" s="65">
        <v>22.0</v>
      </c>
      <c r="AJ194" s="65">
        <v>51.0</v>
      </c>
      <c r="AK194" s="65">
        <v>14.0</v>
      </c>
      <c r="AL194" s="65">
        <v>36.0</v>
      </c>
      <c r="AM194" s="65">
        <v>81.0</v>
      </c>
      <c r="AN194" s="65">
        <v>151.0</v>
      </c>
      <c r="AO194" s="65">
        <v>156.0</v>
      </c>
      <c r="AP194" s="65">
        <v>177.0</v>
      </c>
      <c r="AQ194" s="65">
        <v>266.0</v>
      </c>
      <c r="AR194" s="65">
        <v>240.0</v>
      </c>
      <c r="AS194" s="65">
        <v>312.0</v>
      </c>
      <c r="AT194" s="65">
        <v>524.0</v>
      </c>
      <c r="AU194" s="65">
        <v>680.0</v>
      </c>
      <c r="AV194" s="65">
        <v>973.0</v>
      </c>
      <c r="AW194" s="65">
        <v>292.0</v>
      </c>
      <c r="AX194" s="65">
        <v>820.0</v>
      </c>
      <c r="AY194" s="65">
        <v>925.0</v>
      </c>
      <c r="AZ194" s="65">
        <v>2207.0</v>
      </c>
      <c r="BA194" s="65">
        <v>1527.0</v>
      </c>
      <c r="BB194" s="65">
        <v>1248.0</v>
      </c>
      <c r="BC194" s="65">
        <v>2905.0</v>
      </c>
      <c r="BD194" s="65">
        <v>3068.0</v>
      </c>
      <c r="BE194" s="65">
        <v>8552.0</v>
      </c>
      <c r="BF194" s="65">
        <v>4550.0</v>
      </c>
      <c r="BG194" s="65">
        <v>7185.0</v>
      </c>
      <c r="BH194" s="65">
        <v>14065.0</v>
      </c>
      <c r="BI194" s="65">
        <v>50960.0</v>
      </c>
      <c r="BJ194" s="65">
        <v>73972.0</v>
      </c>
      <c r="BK194" s="65">
        <v>140490.0</v>
      </c>
    </row>
    <row r="195">
      <c r="A195" s="65">
        <v>187.0</v>
      </c>
      <c r="B195" s="65">
        <v>1000000.0</v>
      </c>
      <c r="C195" s="65">
        <v>1036264.0</v>
      </c>
      <c r="D195" s="65">
        <v>1.036264</v>
      </c>
      <c r="E195" s="68">
        <v>0.294924051692409</v>
      </c>
      <c r="F195" s="68">
        <v>0.0264011860502971</v>
      </c>
      <c r="G195" s="65">
        <v>316445.0</v>
      </c>
      <c r="H195" s="65">
        <v>0.316445</v>
      </c>
      <c r="I195" s="65">
        <v>462012.0</v>
      </c>
      <c r="J195" s="65">
        <v>136898.0</v>
      </c>
      <c r="K195" s="65">
        <v>57382.0</v>
      </c>
      <c r="L195" s="65">
        <v>27263.0</v>
      </c>
      <c r="M195" s="65">
        <v>0.0</v>
      </c>
      <c r="N195" s="65">
        <v>4.0</v>
      </c>
      <c r="O195" s="65">
        <v>2.0</v>
      </c>
      <c r="P195" s="65">
        <v>0.0</v>
      </c>
      <c r="Q195" s="65">
        <v>3.0</v>
      </c>
      <c r="R195" s="65">
        <v>3.0</v>
      </c>
      <c r="S195" s="65">
        <v>6.0</v>
      </c>
      <c r="T195" s="65">
        <v>5.0</v>
      </c>
      <c r="U195" s="65">
        <v>2.0</v>
      </c>
      <c r="V195" s="65">
        <v>0.0</v>
      </c>
      <c r="W195" s="65">
        <v>5.0</v>
      </c>
      <c r="X195" s="65">
        <v>2.0</v>
      </c>
      <c r="Y195" s="65">
        <v>4.0</v>
      </c>
      <c r="Z195" s="65">
        <v>8.0</v>
      </c>
      <c r="AA195" s="65">
        <v>13.0</v>
      </c>
      <c r="AB195" s="65">
        <v>12.0</v>
      </c>
      <c r="AC195" s="65">
        <v>24.0</v>
      </c>
      <c r="AD195" s="65">
        <v>18.0</v>
      </c>
      <c r="AE195" s="65">
        <v>18.0</v>
      </c>
      <c r="AF195" s="65">
        <v>36.0</v>
      </c>
      <c r="AG195" s="65">
        <v>8.0</v>
      </c>
      <c r="AH195" s="65">
        <v>9.0</v>
      </c>
      <c r="AI195" s="65">
        <v>22.0</v>
      </c>
      <c r="AJ195" s="65">
        <v>52.0</v>
      </c>
      <c r="AK195" s="65">
        <v>15.0</v>
      </c>
      <c r="AL195" s="65">
        <v>31.0</v>
      </c>
      <c r="AM195" s="65">
        <v>72.0</v>
      </c>
      <c r="AN195" s="65">
        <v>141.0</v>
      </c>
      <c r="AO195" s="65">
        <v>151.0</v>
      </c>
      <c r="AP195" s="65">
        <v>209.0</v>
      </c>
      <c r="AQ195" s="65">
        <v>245.0</v>
      </c>
      <c r="AR195" s="65">
        <v>257.0</v>
      </c>
      <c r="AS195" s="65">
        <v>313.0</v>
      </c>
      <c r="AT195" s="65">
        <v>482.0</v>
      </c>
      <c r="AU195" s="65">
        <v>640.0</v>
      </c>
      <c r="AV195" s="65">
        <v>990.0</v>
      </c>
      <c r="AW195" s="65">
        <v>310.0</v>
      </c>
      <c r="AX195" s="65">
        <v>885.0</v>
      </c>
      <c r="AY195" s="65">
        <v>1011.0</v>
      </c>
      <c r="AZ195" s="65">
        <v>2191.0</v>
      </c>
      <c r="BA195" s="65">
        <v>1500.0</v>
      </c>
      <c r="BB195" s="65">
        <v>1257.0</v>
      </c>
      <c r="BC195" s="65">
        <v>2807.0</v>
      </c>
      <c r="BD195" s="65">
        <v>3069.0</v>
      </c>
      <c r="BE195" s="65">
        <v>8555.0</v>
      </c>
      <c r="BF195" s="65">
        <v>4497.0</v>
      </c>
      <c r="BG195" s="65">
        <v>7128.0</v>
      </c>
      <c r="BH195" s="65">
        <v>14084.0</v>
      </c>
      <c r="BI195" s="65">
        <v>50719.0</v>
      </c>
      <c r="BJ195" s="65">
        <v>74049.0</v>
      </c>
      <c r="BK195" s="65">
        <v>140581.0</v>
      </c>
    </row>
    <row r="196">
      <c r="A196" s="65">
        <v>188.0</v>
      </c>
      <c r="B196" s="65">
        <v>1000000.0</v>
      </c>
      <c r="C196" s="65">
        <v>1015928.0</v>
      </c>
      <c r="D196" s="65">
        <v>1.015928</v>
      </c>
      <c r="E196" s="68">
        <v>0.283369373137471</v>
      </c>
      <c r="F196" s="68">
        <v>0.0263489257669307</v>
      </c>
      <c r="G196" s="65">
        <v>317336.0</v>
      </c>
      <c r="H196" s="65">
        <v>0.317336</v>
      </c>
      <c r="I196" s="65">
        <v>461919.0</v>
      </c>
      <c r="J196" s="65">
        <v>137137.0</v>
      </c>
      <c r="K196" s="65">
        <v>56592.0</v>
      </c>
      <c r="L196" s="65">
        <v>27016.0</v>
      </c>
      <c r="M196" s="65">
        <v>1.0</v>
      </c>
      <c r="N196" s="65">
        <v>3.0</v>
      </c>
      <c r="O196" s="65">
        <v>4.0</v>
      </c>
      <c r="P196" s="65">
        <v>2.0</v>
      </c>
      <c r="Q196" s="65">
        <v>0.0</v>
      </c>
      <c r="R196" s="65">
        <v>1.0</v>
      </c>
      <c r="S196" s="65">
        <v>3.0</v>
      </c>
      <c r="T196" s="65">
        <v>2.0</v>
      </c>
      <c r="U196" s="65">
        <v>1.0</v>
      </c>
      <c r="V196" s="65">
        <v>1.0</v>
      </c>
      <c r="W196" s="65">
        <v>1.0</v>
      </c>
      <c r="X196" s="65">
        <v>7.0</v>
      </c>
      <c r="Y196" s="65">
        <v>6.0</v>
      </c>
      <c r="Z196" s="65">
        <v>4.0</v>
      </c>
      <c r="AA196" s="65">
        <v>15.0</v>
      </c>
      <c r="AB196" s="65">
        <v>8.0</v>
      </c>
      <c r="AC196" s="65">
        <v>15.0</v>
      </c>
      <c r="AD196" s="65">
        <v>20.0</v>
      </c>
      <c r="AE196" s="65">
        <v>17.0</v>
      </c>
      <c r="AF196" s="65">
        <v>45.0</v>
      </c>
      <c r="AG196" s="65">
        <v>6.0</v>
      </c>
      <c r="AH196" s="65">
        <v>18.0</v>
      </c>
      <c r="AI196" s="65">
        <v>18.0</v>
      </c>
      <c r="AJ196" s="65">
        <v>57.0</v>
      </c>
      <c r="AK196" s="65">
        <v>13.0</v>
      </c>
      <c r="AL196" s="65">
        <v>28.0</v>
      </c>
      <c r="AM196" s="65">
        <v>80.0</v>
      </c>
      <c r="AN196" s="65">
        <v>135.0</v>
      </c>
      <c r="AO196" s="65">
        <v>139.0</v>
      </c>
      <c r="AP196" s="65">
        <v>208.0</v>
      </c>
      <c r="AQ196" s="65">
        <v>243.0</v>
      </c>
      <c r="AR196" s="65">
        <v>260.0</v>
      </c>
      <c r="AS196" s="65">
        <v>291.0</v>
      </c>
      <c r="AT196" s="65">
        <v>496.0</v>
      </c>
      <c r="AU196" s="65">
        <v>648.0</v>
      </c>
      <c r="AV196" s="65">
        <v>1020.0</v>
      </c>
      <c r="AW196" s="65">
        <v>293.0</v>
      </c>
      <c r="AX196" s="65">
        <v>771.0</v>
      </c>
      <c r="AY196" s="65">
        <v>1010.0</v>
      </c>
      <c r="AZ196" s="65">
        <v>2139.0</v>
      </c>
      <c r="BA196" s="65">
        <v>1484.0</v>
      </c>
      <c r="BB196" s="65">
        <v>1315.0</v>
      </c>
      <c r="BC196" s="65">
        <v>2900.0</v>
      </c>
      <c r="BD196" s="65">
        <v>3034.0</v>
      </c>
      <c r="BE196" s="65">
        <v>8566.0</v>
      </c>
      <c r="BF196" s="65">
        <v>4457.0</v>
      </c>
      <c r="BG196" s="65">
        <v>7228.0</v>
      </c>
      <c r="BH196" s="65">
        <v>14136.0</v>
      </c>
      <c r="BI196" s="65">
        <v>51049.0</v>
      </c>
      <c r="BJ196" s="65">
        <v>74330.0</v>
      </c>
      <c r="BK196" s="65">
        <v>140808.0</v>
      </c>
    </row>
    <row r="197">
      <c r="A197" s="65">
        <v>189.0</v>
      </c>
      <c r="B197" s="65">
        <v>1000000.0</v>
      </c>
      <c r="C197" s="65">
        <v>993345.0</v>
      </c>
      <c r="D197" s="65">
        <v>0.993345</v>
      </c>
      <c r="E197" s="68">
        <v>0.252877741999943</v>
      </c>
      <c r="F197" s="68">
        <v>0.0262871754652768</v>
      </c>
      <c r="G197" s="65">
        <v>317777.0</v>
      </c>
      <c r="H197" s="65">
        <v>0.317777</v>
      </c>
      <c r="I197" s="65">
        <v>461727.0</v>
      </c>
      <c r="J197" s="65">
        <v>136264.0</v>
      </c>
      <c r="K197" s="65">
        <v>57020.0</v>
      </c>
      <c r="L197" s="65">
        <v>27212.0</v>
      </c>
      <c r="M197" s="65">
        <v>2.0</v>
      </c>
      <c r="N197" s="65">
        <v>2.0</v>
      </c>
      <c r="O197" s="65">
        <v>1.0</v>
      </c>
      <c r="P197" s="65">
        <v>2.0</v>
      </c>
      <c r="Q197" s="65">
        <v>1.0</v>
      </c>
      <c r="R197" s="65">
        <v>3.0</v>
      </c>
      <c r="S197" s="65">
        <v>0.0</v>
      </c>
      <c r="T197" s="65">
        <v>4.0</v>
      </c>
      <c r="U197" s="65">
        <v>1.0</v>
      </c>
      <c r="V197" s="65">
        <v>0.0</v>
      </c>
      <c r="W197" s="65">
        <v>0.0</v>
      </c>
      <c r="X197" s="65">
        <v>5.0</v>
      </c>
      <c r="Y197" s="65">
        <v>4.0</v>
      </c>
      <c r="Z197" s="65">
        <v>5.0</v>
      </c>
      <c r="AA197" s="65">
        <v>11.0</v>
      </c>
      <c r="AB197" s="65">
        <v>8.0</v>
      </c>
      <c r="AC197" s="65">
        <v>22.0</v>
      </c>
      <c r="AD197" s="65">
        <v>15.0</v>
      </c>
      <c r="AE197" s="65">
        <v>16.0</v>
      </c>
      <c r="AF197" s="65">
        <v>42.0</v>
      </c>
      <c r="AG197" s="65">
        <v>6.0</v>
      </c>
      <c r="AH197" s="65">
        <v>7.0</v>
      </c>
      <c r="AI197" s="65">
        <v>22.0</v>
      </c>
      <c r="AJ197" s="65">
        <v>56.0</v>
      </c>
      <c r="AK197" s="65">
        <v>20.0</v>
      </c>
      <c r="AL197" s="65">
        <v>30.0</v>
      </c>
      <c r="AM197" s="65">
        <v>72.0</v>
      </c>
      <c r="AN197" s="65">
        <v>162.0</v>
      </c>
      <c r="AO197" s="65">
        <v>153.0</v>
      </c>
      <c r="AP197" s="65">
        <v>198.0</v>
      </c>
      <c r="AQ197" s="65">
        <v>239.0</v>
      </c>
      <c r="AR197" s="65">
        <v>271.0</v>
      </c>
      <c r="AS197" s="65">
        <v>291.0</v>
      </c>
      <c r="AT197" s="65">
        <v>495.0</v>
      </c>
      <c r="AU197" s="65">
        <v>689.0</v>
      </c>
      <c r="AV197" s="65">
        <v>1016.0</v>
      </c>
      <c r="AW197" s="65">
        <v>290.0</v>
      </c>
      <c r="AX197" s="65">
        <v>809.0</v>
      </c>
      <c r="AY197" s="65">
        <v>974.0</v>
      </c>
      <c r="AZ197" s="65">
        <v>2267.0</v>
      </c>
      <c r="BA197" s="65">
        <v>1584.0</v>
      </c>
      <c r="BB197" s="65">
        <v>1263.0</v>
      </c>
      <c r="BC197" s="65">
        <v>2905.0</v>
      </c>
      <c r="BD197" s="65">
        <v>2936.0</v>
      </c>
      <c r="BE197" s="65">
        <v>8542.0</v>
      </c>
      <c r="BF197" s="65">
        <v>4481.0</v>
      </c>
      <c r="BG197" s="65">
        <v>7256.0</v>
      </c>
      <c r="BH197" s="65">
        <v>14044.0</v>
      </c>
      <c r="BI197" s="65">
        <v>51105.0</v>
      </c>
      <c r="BJ197" s="65">
        <v>75079.0</v>
      </c>
      <c r="BK197" s="65">
        <v>140371.0</v>
      </c>
    </row>
    <row r="198">
      <c r="A198" s="65">
        <v>190.0</v>
      </c>
      <c r="B198" s="65">
        <v>1000000.0</v>
      </c>
      <c r="C198" s="65">
        <v>1037773.0</v>
      </c>
      <c r="D198" s="65">
        <v>1.037773</v>
      </c>
      <c r="E198" s="68">
        <v>0.324656929060306</v>
      </c>
      <c r="F198" s="68">
        <v>0.0263425324929501</v>
      </c>
      <c r="G198" s="65">
        <v>316960.0</v>
      </c>
      <c r="H198" s="65">
        <v>0.31696</v>
      </c>
      <c r="I198" s="65">
        <v>461906.0</v>
      </c>
      <c r="J198" s="65">
        <v>137124.0</v>
      </c>
      <c r="K198" s="65">
        <v>57118.0</v>
      </c>
      <c r="L198" s="65">
        <v>26892.0</v>
      </c>
      <c r="M198" s="65">
        <v>1.0</v>
      </c>
      <c r="N198" s="65">
        <v>2.0</v>
      </c>
      <c r="O198" s="65">
        <v>6.0</v>
      </c>
      <c r="P198" s="65">
        <v>2.0</v>
      </c>
      <c r="Q198" s="65">
        <v>1.0</v>
      </c>
      <c r="R198" s="65">
        <v>4.0</v>
      </c>
      <c r="S198" s="65">
        <v>3.0</v>
      </c>
      <c r="T198" s="65">
        <v>2.0</v>
      </c>
      <c r="U198" s="65">
        <v>2.0</v>
      </c>
      <c r="V198" s="65">
        <v>2.0</v>
      </c>
      <c r="W198" s="65">
        <v>2.0</v>
      </c>
      <c r="X198" s="65">
        <v>4.0</v>
      </c>
      <c r="Y198" s="65">
        <v>6.0</v>
      </c>
      <c r="Z198" s="65">
        <v>2.0</v>
      </c>
      <c r="AA198" s="65">
        <v>7.0</v>
      </c>
      <c r="AB198" s="65">
        <v>5.0</v>
      </c>
      <c r="AC198" s="65">
        <v>21.0</v>
      </c>
      <c r="AD198" s="65">
        <v>14.0</v>
      </c>
      <c r="AE198" s="65">
        <v>21.0</v>
      </c>
      <c r="AF198" s="65">
        <v>53.0</v>
      </c>
      <c r="AG198" s="65">
        <v>9.0</v>
      </c>
      <c r="AH198" s="65">
        <v>15.0</v>
      </c>
      <c r="AI198" s="65">
        <v>22.0</v>
      </c>
      <c r="AJ198" s="65">
        <v>47.0</v>
      </c>
      <c r="AK198" s="65">
        <v>19.0</v>
      </c>
      <c r="AL198" s="65">
        <v>33.0</v>
      </c>
      <c r="AM198" s="65">
        <v>91.0</v>
      </c>
      <c r="AN198" s="65">
        <v>135.0</v>
      </c>
      <c r="AO198" s="65">
        <v>155.0</v>
      </c>
      <c r="AP198" s="65">
        <v>227.0</v>
      </c>
      <c r="AQ198" s="65">
        <v>258.0</v>
      </c>
      <c r="AR198" s="65">
        <v>247.0</v>
      </c>
      <c r="AS198" s="65">
        <v>292.0</v>
      </c>
      <c r="AT198" s="65">
        <v>466.0</v>
      </c>
      <c r="AU198" s="65">
        <v>648.0</v>
      </c>
      <c r="AV198" s="65">
        <v>951.0</v>
      </c>
      <c r="AW198" s="65">
        <v>299.0</v>
      </c>
      <c r="AX198" s="65">
        <v>848.0</v>
      </c>
      <c r="AY198" s="65">
        <v>956.0</v>
      </c>
      <c r="AZ198" s="65">
        <v>2221.0</v>
      </c>
      <c r="BA198" s="65">
        <v>1515.0</v>
      </c>
      <c r="BB198" s="65">
        <v>1257.0</v>
      </c>
      <c r="BC198" s="65">
        <v>3010.0</v>
      </c>
      <c r="BD198" s="65">
        <v>3068.0</v>
      </c>
      <c r="BE198" s="65">
        <v>8511.0</v>
      </c>
      <c r="BF198" s="65">
        <v>4474.0</v>
      </c>
      <c r="BG198" s="65">
        <v>7290.0</v>
      </c>
      <c r="BH198" s="65">
        <v>14128.0</v>
      </c>
      <c r="BI198" s="65">
        <v>50797.0</v>
      </c>
      <c r="BJ198" s="65">
        <v>74410.0</v>
      </c>
      <c r="BK198" s="65">
        <v>140401.0</v>
      </c>
    </row>
    <row r="199">
      <c r="A199" s="65">
        <v>191.0</v>
      </c>
      <c r="B199" s="65">
        <v>1000000.0</v>
      </c>
      <c r="C199" s="65">
        <v>980950.0</v>
      </c>
      <c r="D199" s="65">
        <v>0.98095</v>
      </c>
      <c r="E199" s="68">
        <v>0.247415816720832</v>
      </c>
      <c r="F199" s="68">
        <v>0.0263199036556817</v>
      </c>
      <c r="G199" s="65">
        <v>316732.0</v>
      </c>
      <c r="H199" s="65">
        <v>0.316732</v>
      </c>
      <c r="I199" s="65">
        <v>462719.0</v>
      </c>
      <c r="J199" s="65">
        <v>136633.0</v>
      </c>
      <c r="K199" s="65">
        <v>56616.0</v>
      </c>
      <c r="L199" s="65">
        <v>27300.0</v>
      </c>
      <c r="M199" s="65">
        <v>2.0</v>
      </c>
      <c r="N199" s="65">
        <v>1.0</v>
      </c>
      <c r="O199" s="65">
        <v>0.0</v>
      </c>
      <c r="P199" s="65">
        <v>5.0</v>
      </c>
      <c r="Q199" s="65">
        <v>1.0</v>
      </c>
      <c r="R199" s="65">
        <v>1.0</v>
      </c>
      <c r="S199" s="65">
        <v>0.0</v>
      </c>
      <c r="T199" s="65">
        <v>4.0</v>
      </c>
      <c r="U199" s="65">
        <v>0.0</v>
      </c>
      <c r="V199" s="65">
        <v>0.0</v>
      </c>
      <c r="W199" s="65">
        <v>1.0</v>
      </c>
      <c r="X199" s="65">
        <v>5.0</v>
      </c>
      <c r="Y199" s="65">
        <v>3.0</v>
      </c>
      <c r="Z199" s="65">
        <v>5.0</v>
      </c>
      <c r="AA199" s="65">
        <v>14.0</v>
      </c>
      <c r="AB199" s="65">
        <v>10.0</v>
      </c>
      <c r="AC199" s="65">
        <v>25.0</v>
      </c>
      <c r="AD199" s="65">
        <v>18.0</v>
      </c>
      <c r="AE199" s="65">
        <v>8.0</v>
      </c>
      <c r="AF199" s="65">
        <v>45.0</v>
      </c>
      <c r="AG199" s="65">
        <v>13.0</v>
      </c>
      <c r="AH199" s="65">
        <v>14.0</v>
      </c>
      <c r="AI199" s="65">
        <v>14.0</v>
      </c>
      <c r="AJ199" s="65">
        <v>53.0</v>
      </c>
      <c r="AK199" s="65">
        <v>16.0</v>
      </c>
      <c r="AL199" s="65">
        <v>30.0</v>
      </c>
      <c r="AM199" s="65">
        <v>66.0</v>
      </c>
      <c r="AN199" s="65">
        <v>146.0</v>
      </c>
      <c r="AO199" s="65">
        <v>149.0</v>
      </c>
      <c r="AP199" s="65">
        <v>187.0</v>
      </c>
      <c r="AQ199" s="65">
        <v>238.0</v>
      </c>
      <c r="AR199" s="65">
        <v>236.0</v>
      </c>
      <c r="AS199" s="65">
        <v>301.0</v>
      </c>
      <c r="AT199" s="65">
        <v>508.0</v>
      </c>
      <c r="AU199" s="65">
        <v>636.0</v>
      </c>
      <c r="AV199" s="65">
        <v>1027.0</v>
      </c>
      <c r="AW199" s="65">
        <v>316.0</v>
      </c>
      <c r="AX199" s="65">
        <v>824.0</v>
      </c>
      <c r="AY199" s="65">
        <v>985.0</v>
      </c>
      <c r="AZ199" s="65">
        <v>2142.0</v>
      </c>
      <c r="BA199" s="65">
        <v>1515.0</v>
      </c>
      <c r="BB199" s="65">
        <v>1334.0</v>
      </c>
      <c r="BC199" s="65">
        <v>2973.0</v>
      </c>
      <c r="BD199" s="65">
        <v>2979.0</v>
      </c>
      <c r="BE199" s="65">
        <v>8483.0</v>
      </c>
      <c r="BF199" s="65">
        <v>4351.0</v>
      </c>
      <c r="BG199" s="65">
        <v>7283.0</v>
      </c>
      <c r="BH199" s="65">
        <v>13861.0</v>
      </c>
      <c r="BI199" s="65">
        <v>51076.0</v>
      </c>
      <c r="BJ199" s="65">
        <v>74318.0</v>
      </c>
      <c r="BK199" s="65">
        <v>140510.0</v>
      </c>
    </row>
    <row r="200">
      <c r="A200" s="65">
        <v>192.0</v>
      </c>
      <c r="B200" s="65">
        <v>1000000.0</v>
      </c>
      <c r="C200" s="65">
        <v>970080.0</v>
      </c>
      <c r="D200" s="65">
        <v>0.97008</v>
      </c>
      <c r="E200" s="68">
        <v>0.211461953499389</v>
      </c>
      <c r="F200" s="68">
        <v>0.0263550723200422</v>
      </c>
      <c r="G200" s="65">
        <v>317215.0</v>
      </c>
      <c r="H200" s="65">
        <v>0.317215</v>
      </c>
      <c r="I200" s="65">
        <v>461945.0</v>
      </c>
      <c r="J200" s="65">
        <v>136651.0</v>
      </c>
      <c r="K200" s="65">
        <v>56899.0</v>
      </c>
      <c r="L200" s="65">
        <v>27290.0</v>
      </c>
      <c r="M200" s="65">
        <v>0.0</v>
      </c>
      <c r="N200" s="65">
        <v>2.0</v>
      </c>
      <c r="O200" s="65">
        <v>0.0</v>
      </c>
      <c r="P200" s="65">
        <v>1.0</v>
      </c>
      <c r="Q200" s="65">
        <v>1.0</v>
      </c>
      <c r="R200" s="65">
        <v>3.0</v>
      </c>
      <c r="S200" s="65">
        <v>3.0</v>
      </c>
      <c r="T200" s="65">
        <v>2.0</v>
      </c>
      <c r="U200" s="65">
        <v>3.0</v>
      </c>
      <c r="V200" s="65">
        <v>1.0</v>
      </c>
      <c r="W200" s="65">
        <v>1.0</v>
      </c>
      <c r="X200" s="65">
        <v>9.0</v>
      </c>
      <c r="Y200" s="65">
        <v>2.0</v>
      </c>
      <c r="Z200" s="65">
        <v>5.0</v>
      </c>
      <c r="AA200" s="65">
        <v>11.0</v>
      </c>
      <c r="AB200" s="65">
        <v>9.0</v>
      </c>
      <c r="AC200" s="65">
        <v>15.0</v>
      </c>
      <c r="AD200" s="65">
        <v>13.0</v>
      </c>
      <c r="AE200" s="65">
        <v>14.0</v>
      </c>
      <c r="AF200" s="65">
        <v>45.0</v>
      </c>
      <c r="AG200" s="65">
        <v>7.0</v>
      </c>
      <c r="AH200" s="65">
        <v>14.0</v>
      </c>
      <c r="AI200" s="65">
        <v>25.0</v>
      </c>
      <c r="AJ200" s="65">
        <v>55.0</v>
      </c>
      <c r="AK200" s="65">
        <v>15.0</v>
      </c>
      <c r="AL200" s="65">
        <v>34.0</v>
      </c>
      <c r="AM200" s="65">
        <v>83.0</v>
      </c>
      <c r="AN200" s="65">
        <v>128.0</v>
      </c>
      <c r="AO200" s="65">
        <v>138.0</v>
      </c>
      <c r="AP200" s="65">
        <v>198.0</v>
      </c>
      <c r="AQ200" s="65">
        <v>244.0</v>
      </c>
      <c r="AR200" s="65">
        <v>251.0</v>
      </c>
      <c r="AS200" s="65">
        <v>306.0</v>
      </c>
      <c r="AT200" s="65">
        <v>487.0</v>
      </c>
      <c r="AU200" s="65">
        <v>670.0</v>
      </c>
      <c r="AV200" s="65">
        <v>998.0</v>
      </c>
      <c r="AW200" s="65">
        <v>307.0</v>
      </c>
      <c r="AX200" s="65">
        <v>806.0</v>
      </c>
      <c r="AY200" s="65">
        <v>1030.0</v>
      </c>
      <c r="AZ200" s="65">
        <v>2191.0</v>
      </c>
      <c r="BA200" s="65">
        <v>1559.0</v>
      </c>
      <c r="BB200" s="65">
        <v>1309.0</v>
      </c>
      <c r="BC200" s="65">
        <v>2914.0</v>
      </c>
      <c r="BD200" s="65">
        <v>3036.0</v>
      </c>
      <c r="BE200" s="65">
        <v>8475.0</v>
      </c>
      <c r="BF200" s="65">
        <v>4566.0</v>
      </c>
      <c r="BG200" s="65">
        <v>6981.0</v>
      </c>
      <c r="BH200" s="65">
        <v>14017.0</v>
      </c>
      <c r="BI200" s="65">
        <v>50950.0</v>
      </c>
      <c r="BJ200" s="65">
        <v>74212.0</v>
      </c>
      <c r="BK200" s="65">
        <v>141069.0</v>
      </c>
    </row>
    <row r="201">
      <c r="A201" s="65">
        <v>193.0</v>
      </c>
      <c r="B201" s="65">
        <v>1000000.0</v>
      </c>
      <c r="C201" s="65">
        <v>1003832.0</v>
      </c>
      <c r="D201" s="65">
        <v>1.003832</v>
      </c>
      <c r="E201" s="68">
        <v>0.241304783126228</v>
      </c>
      <c r="F201" s="68">
        <v>0.0262865672550003</v>
      </c>
      <c r="G201" s="65">
        <v>317669.0</v>
      </c>
      <c r="H201" s="65">
        <v>0.317669</v>
      </c>
      <c r="I201" s="65">
        <v>461509.0</v>
      </c>
      <c r="J201" s="65">
        <v>136117.0</v>
      </c>
      <c r="K201" s="65">
        <v>57343.0</v>
      </c>
      <c r="L201" s="65">
        <v>27362.0</v>
      </c>
      <c r="M201" s="65">
        <v>1.0</v>
      </c>
      <c r="N201" s="65">
        <v>1.0</v>
      </c>
      <c r="O201" s="65">
        <v>2.0</v>
      </c>
      <c r="P201" s="65">
        <v>1.0</v>
      </c>
      <c r="Q201" s="65">
        <v>1.0</v>
      </c>
      <c r="R201" s="65">
        <v>4.0</v>
      </c>
      <c r="S201" s="65">
        <v>5.0</v>
      </c>
      <c r="T201" s="65">
        <v>7.0</v>
      </c>
      <c r="U201" s="65">
        <v>1.0</v>
      </c>
      <c r="V201" s="65">
        <v>1.0</v>
      </c>
      <c r="W201" s="65">
        <v>4.0</v>
      </c>
      <c r="X201" s="65">
        <v>6.0</v>
      </c>
      <c r="Y201" s="65">
        <v>2.0</v>
      </c>
      <c r="Z201" s="65">
        <v>2.0</v>
      </c>
      <c r="AA201" s="65">
        <v>13.0</v>
      </c>
      <c r="AB201" s="65">
        <v>10.0</v>
      </c>
      <c r="AC201" s="65">
        <v>18.0</v>
      </c>
      <c r="AD201" s="65">
        <v>9.0</v>
      </c>
      <c r="AE201" s="65">
        <v>14.0</v>
      </c>
      <c r="AF201" s="65">
        <v>39.0</v>
      </c>
      <c r="AG201" s="65">
        <v>12.0</v>
      </c>
      <c r="AH201" s="65">
        <v>12.0</v>
      </c>
      <c r="AI201" s="65">
        <v>27.0</v>
      </c>
      <c r="AJ201" s="65">
        <v>44.0</v>
      </c>
      <c r="AK201" s="65">
        <v>14.0</v>
      </c>
      <c r="AL201" s="65">
        <v>25.0</v>
      </c>
      <c r="AM201" s="65">
        <v>68.0</v>
      </c>
      <c r="AN201" s="65">
        <v>159.0</v>
      </c>
      <c r="AO201" s="65">
        <v>150.0</v>
      </c>
      <c r="AP201" s="65">
        <v>187.0</v>
      </c>
      <c r="AQ201" s="65">
        <v>230.0</v>
      </c>
      <c r="AR201" s="65">
        <v>243.0</v>
      </c>
      <c r="AS201" s="65">
        <v>288.0</v>
      </c>
      <c r="AT201" s="65">
        <v>461.0</v>
      </c>
      <c r="AU201" s="65">
        <v>642.0</v>
      </c>
      <c r="AV201" s="65">
        <v>990.0</v>
      </c>
      <c r="AW201" s="65">
        <v>295.0</v>
      </c>
      <c r="AX201" s="65">
        <v>831.0</v>
      </c>
      <c r="AY201" s="65">
        <v>997.0</v>
      </c>
      <c r="AZ201" s="65">
        <v>2260.0</v>
      </c>
      <c r="BA201" s="65">
        <v>1431.0</v>
      </c>
      <c r="BB201" s="65">
        <v>1234.0</v>
      </c>
      <c r="BC201" s="65">
        <v>2899.0</v>
      </c>
      <c r="BD201" s="65">
        <v>2953.0</v>
      </c>
      <c r="BE201" s="65">
        <v>8709.0</v>
      </c>
      <c r="BF201" s="65">
        <v>4527.0</v>
      </c>
      <c r="BG201" s="65">
        <v>7166.0</v>
      </c>
      <c r="BH201" s="65">
        <v>13997.0</v>
      </c>
      <c r="BI201" s="65">
        <v>50998.0</v>
      </c>
      <c r="BJ201" s="65">
        <v>74319.0</v>
      </c>
      <c r="BK201" s="65">
        <v>141360.0</v>
      </c>
    </row>
    <row r="202">
      <c r="A202" s="65">
        <v>194.0</v>
      </c>
      <c r="B202" s="65">
        <v>1000000.0</v>
      </c>
      <c r="C202" s="65">
        <v>1006588.0</v>
      </c>
      <c r="D202" s="65">
        <v>1.006588</v>
      </c>
      <c r="E202" s="68">
        <v>0.283966364589509</v>
      </c>
      <c r="F202" s="68">
        <v>0.0262201410580778</v>
      </c>
      <c r="G202" s="65">
        <v>317136.0</v>
      </c>
      <c r="H202" s="65">
        <v>0.317136</v>
      </c>
      <c r="I202" s="65">
        <v>461638.0</v>
      </c>
      <c r="J202" s="65">
        <v>136905.0</v>
      </c>
      <c r="K202" s="65">
        <v>56789.0</v>
      </c>
      <c r="L202" s="65">
        <v>27532.0</v>
      </c>
      <c r="M202" s="65">
        <v>2.0</v>
      </c>
      <c r="N202" s="65">
        <v>4.0</v>
      </c>
      <c r="O202" s="65">
        <v>0.0</v>
      </c>
      <c r="P202" s="65">
        <v>2.0</v>
      </c>
      <c r="Q202" s="65">
        <v>3.0</v>
      </c>
      <c r="R202" s="65">
        <v>1.0</v>
      </c>
      <c r="S202" s="65">
        <v>2.0</v>
      </c>
      <c r="T202" s="65">
        <v>3.0</v>
      </c>
      <c r="U202" s="65">
        <v>0.0</v>
      </c>
      <c r="V202" s="65">
        <v>0.0</v>
      </c>
      <c r="W202" s="65">
        <v>1.0</v>
      </c>
      <c r="X202" s="65">
        <v>3.0</v>
      </c>
      <c r="Y202" s="65">
        <v>2.0</v>
      </c>
      <c r="Z202" s="65">
        <v>3.0</v>
      </c>
      <c r="AA202" s="65">
        <v>12.0</v>
      </c>
      <c r="AB202" s="65">
        <v>11.0</v>
      </c>
      <c r="AC202" s="65">
        <v>23.0</v>
      </c>
      <c r="AD202" s="65">
        <v>15.0</v>
      </c>
      <c r="AE202" s="65">
        <v>13.0</v>
      </c>
      <c r="AF202" s="65">
        <v>35.0</v>
      </c>
      <c r="AG202" s="65">
        <v>16.0</v>
      </c>
      <c r="AH202" s="65">
        <v>23.0</v>
      </c>
      <c r="AI202" s="65">
        <v>20.0</v>
      </c>
      <c r="AJ202" s="65">
        <v>47.0</v>
      </c>
      <c r="AK202" s="65">
        <v>17.0</v>
      </c>
      <c r="AL202" s="65">
        <v>25.0</v>
      </c>
      <c r="AM202" s="65">
        <v>67.0</v>
      </c>
      <c r="AN202" s="65">
        <v>133.0</v>
      </c>
      <c r="AO202" s="65">
        <v>159.0</v>
      </c>
      <c r="AP202" s="65">
        <v>200.0</v>
      </c>
      <c r="AQ202" s="65">
        <v>223.0</v>
      </c>
      <c r="AR202" s="65">
        <v>251.0</v>
      </c>
      <c r="AS202" s="65">
        <v>316.0</v>
      </c>
      <c r="AT202" s="65">
        <v>529.0</v>
      </c>
      <c r="AU202" s="65">
        <v>675.0</v>
      </c>
      <c r="AV202" s="65">
        <v>1000.0</v>
      </c>
      <c r="AW202" s="65">
        <v>291.0</v>
      </c>
      <c r="AX202" s="65">
        <v>864.0</v>
      </c>
      <c r="AY202" s="65">
        <v>1073.0</v>
      </c>
      <c r="AZ202" s="65">
        <v>2231.0</v>
      </c>
      <c r="BA202" s="65">
        <v>1517.0</v>
      </c>
      <c r="BB202" s="65">
        <v>1285.0</v>
      </c>
      <c r="BC202" s="65">
        <v>2879.0</v>
      </c>
      <c r="BD202" s="65">
        <v>3020.0</v>
      </c>
      <c r="BE202" s="65">
        <v>8521.0</v>
      </c>
      <c r="BF202" s="65">
        <v>4650.0</v>
      </c>
      <c r="BG202" s="65">
        <v>7235.0</v>
      </c>
      <c r="BH202" s="65">
        <v>14004.0</v>
      </c>
      <c r="BI202" s="65">
        <v>51234.0</v>
      </c>
      <c r="BJ202" s="65">
        <v>74305.0</v>
      </c>
      <c r="BK202" s="65">
        <v>140191.0</v>
      </c>
    </row>
    <row r="203">
      <c r="A203" s="65">
        <v>195.0</v>
      </c>
      <c r="B203" s="65">
        <v>1000000.0</v>
      </c>
      <c r="C203" s="65">
        <v>996833.0</v>
      </c>
      <c r="D203" s="65">
        <v>0.996833</v>
      </c>
      <c r="E203" s="68">
        <v>0.236996886164175</v>
      </c>
      <c r="F203" s="68">
        <v>0.0261554881214976</v>
      </c>
      <c r="G203" s="65">
        <v>316977.0</v>
      </c>
      <c r="H203" s="65">
        <v>0.316977</v>
      </c>
      <c r="I203" s="65">
        <v>462481.0</v>
      </c>
      <c r="J203" s="65">
        <v>136453.0</v>
      </c>
      <c r="K203" s="65">
        <v>56836.0</v>
      </c>
      <c r="L203" s="65">
        <v>27253.0</v>
      </c>
      <c r="M203" s="65">
        <v>0.0</v>
      </c>
      <c r="N203" s="65">
        <v>2.0</v>
      </c>
      <c r="O203" s="65">
        <v>2.0</v>
      </c>
      <c r="P203" s="65">
        <v>5.0</v>
      </c>
      <c r="Q203" s="65">
        <v>2.0</v>
      </c>
      <c r="R203" s="65">
        <v>1.0</v>
      </c>
      <c r="S203" s="65">
        <v>1.0</v>
      </c>
      <c r="T203" s="65">
        <v>3.0</v>
      </c>
      <c r="U203" s="65">
        <v>1.0</v>
      </c>
      <c r="V203" s="65">
        <v>1.0</v>
      </c>
      <c r="W203" s="65">
        <v>2.0</v>
      </c>
      <c r="X203" s="65">
        <v>6.0</v>
      </c>
      <c r="Y203" s="65">
        <v>3.0</v>
      </c>
      <c r="Z203" s="65">
        <v>2.0</v>
      </c>
      <c r="AA203" s="65">
        <v>12.0</v>
      </c>
      <c r="AB203" s="65">
        <v>7.0</v>
      </c>
      <c r="AC203" s="65">
        <v>19.0</v>
      </c>
      <c r="AD203" s="65">
        <v>22.0</v>
      </c>
      <c r="AE203" s="65">
        <v>15.0</v>
      </c>
      <c r="AF203" s="65">
        <v>48.0</v>
      </c>
      <c r="AG203" s="65">
        <v>9.0</v>
      </c>
      <c r="AH203" s="65">
        <v>14.0</v>
      </c>
      <c r="AI203" s="65">
        <v>22.0</v>
      </c>
      <c r="AJ203" s="65">
        <v>57.0</v>
      </c>
      <c r="AK203" s="65">
        <v>17.0</v>
      </c>
      <c r="AL203" s="65">
        <v>35.0</v>
      </c>
      <c r="AM203" s="65">
        <v>91.0</v>
      </c>
      <c r="AN203" s="65">
        <v>130.0</v>
      </c>
      <c r="AO203" s="65">
        <v>150.0</v>
      </c>
      <c r="AP203" s="65">
        <v>181.0</v>
      </c>
      <c r="AQ203" s="65">
        <v>250.0</v>
      </c>
      <c r="AR203" s="65">
        <v>258.0</v>
      </c>
      <c r="AS203" s="65">
        <v>271.0</v>
      </c>
      <c r="AT203" s="65">
        <v>516.0</v>
      </c>
      <c r="AU203" s="65">
        <v>648.0</v>
      </c>
      <c r="AV203" s="65">
        <v>926.0</v>
      </c>
      <c r="AW203" s="65">
        <v>300.0</v>
      </c>
      <c r="AX203" s="65">
        <v>754.0</v>
      </c>
      <c r="AY203" s="65">
        <v>997.0</v>
      </c>
      <c r="AZ203" s="65">
        <v>2211.0</v>
      </c>
      <c r="BA203" s="65">
        <v>1433.0</v>
      </c>
      <c r="BB203" s="65">
        <v>1328.0</v>
      </c>
      <c r="BC203" s="65">
        <v>2937.0</v>
      </c>
      <c r="BD203" s="65">
        <v>2982.0</v>
      </c>
      <c r="BE203" s="65">
        <v>8482.0</v>
      </c>
      <c r="BF203" s="65">
        <v>4456.0</v>
      </c>
      <c r="BG203" s="65">
        <v>7110.0</v>
      </c>
      <c r="BH203" s="65">
        <v>13921.0</v>
      </c>
      <c r="BI203" s="65">
        <v>51091.0</v>
      </c>
      <c r="BJ203" s="65">
        <v>74455.0</v>
      </c>
      <c r="BK203" s="65">
        <v>140791.0</v>
      </c>
    </row>
    <row r="204">
      <c r="A204" s="65">
        <v>196.0</v>
      </c>
      <c r="B204" s="65">
        <v>1000000.0</v>
      </c>
      <c r="C204" s="65">
        <v>1030036.0</v>
      </c>
      <c r="D204" s="65">
        <v>1.030036</v>
      </c>
      <c r="E204" s="68">
        <v>0.326550887497267</v>
      </c>
      <c r="F204" s="68">
        <v>0.0261631959486266</v>
      </c>
      <c r="G204" s="65">
        <v>317282.0</v>
      </c>
      <c r="H204" s="65">
        <v>0.317282</v>
      </c>
      <c r="I204" s="65">
        <v>461710.0</v>
      </c>
      <c r="J204" s="65">
        <v>136982.0</v>
      </c>
      <c r="K204" s="65">
        <v>56675.0</v>
      </c>
      <c r="L204" s="65">
        <v>27351.0</v>
      </c>
      <c r="M204" s="65">
        <v>3.0</v>
      </c>
      <c r="N204" s="65">
        <v>3.0</v>
      </c>
      <c r="O204" s="65">
        <v>2.0</v>
      </c>
      <c r="P204" s="65">
        <v>2.0</v>
      </c>
      <c r="Q204" s="65">
        <v>2.0</v>
      </c>
      <c r="R204" s="65">
        <v>1.0</v>
      </c>
      <c r="S204" s="65">
        <v>1.0</v>
      </c>
      <c r="T204" s="65">
        <v>4.0</v>
      </c>
      <c r="U204" s="65">
        <v>2.0</v>
      </c>
      <c r="V204" s="65">
        <v>0.0</v>
      </c>
      <c r="W204" s="65">
        <v>0.0</v>
      </c>
      <c r="X204" s="65">
        <v>9.0</v>
      </c>
      <c r="Y204" s="65">
        <v>6.0</v>
      </c>
      <c r="Z204" s="65">
        <v>4.0</v>
      </c>
      <c r="AA204" s="65">
        <v>9.0</v>
      </c>
      <c r="AB204" s="65">
        <v>10.0</v>
      </c>
      <c r="AC204" s="65">
        <v>24.0</v>
      </c>
      <c r="AD204" s="65">
        <v>14.0</v>
      </c>
      <c r="AE204" s="65">
        <v>15.0</v>
      </c>
      <c r="AF204" s="65">
        <v>42.0</v>
      </c>
      <c r="AG204" s="65">
        <v>7.0</v>
      </c>
      <c r="AH204" s="65">
        <v>13.0</v>
      </c>
      <c r="AI204" s="65">
        <v>16.0</v>
      </c>
      <c r="AJ204" s="65">
        <v>54.0</v>
      </c>
      <c r="AK204" s="65">
        <v>15.0</v>
      </c>
      <c r="AL204" s="65">
        <v>28.0</v>
      </c>
      <c r="AM204" s="65">
        <v>93.0</v>
      </c>
      <c r="AN204" s="65">
        <v>155.0</v>
      </c>
      <c r="AO204" s="65">
        <v>164.0</v>
      </c>
      <c r="AP204" s="65">
        <v>211.0</v>
      </c>
      <c r="AQ204" s="65">
        <v>241.0</v>
      </c>
      <c r="AR204" s="65">
        <v>244.0</v>
      </c>
      <c r="AS204" s="65">
        <v>295.0</v>
      </c>
      <c r="AT204" s="65">
        <v>490.0</v>
      </c>
      <c r="AU204" s="65">
        <v>685.0</v>
      </c>
      <c r="AV204" s="65">
        <v>973.0</v>
      </c>
      <c r="AW204" s="65">
        <v>282.0</v>
      </c>
      <c r="AX204" s="65">
        <v>779.0</v>
      </c>
      <c r="AY204" s="65">
        <v>957.0</v>
      </c>
      <c r="AZ204" s="65">
        <v>2321.0</v>
      </c>
      <c r="BA204" s="65">
        <v>1512.0</v>
      </c>
      <c r="BB204" s="65">
        <v>1302.0</v>
      </c>
      <c r="BC204" s="65">
        <v>2912.0</v>
      </c>
      <c r="BD204" s="65">
        <v>3008.0</v>
      </c>
      <c r="BE204" s="65">
        <v>8614.0</v>
      </c>
      <c r="BF204" s="65">
        <v>4482.0</v>
      </c>
      <c r="BG204" s="65">
        <v>7315.0</v>
      </c>
      <c r="BH204" s="65">
        <v>13996.0</v>
      </c>
      <c r="BI204" s="65">
        <v>50892.0</v>
      </c>
      <c r="BJ204" s="65">
        <v>74589.0</v>
      </c>
      <c r="BK204" s="65">
        <v>140484.0</v>
      </c>
    </row>
    <row r="205">
      <c r="A205" s="65">
        <v>197.0</v>
      </c>
      <c r="B205" s="65">
        <v>1000000.0</v>
      </c>
      <c r="C205" s="65">
        <v>994427.0</v>
      </c>
      <c r="D205" s="65">
        <v>0.994427</v>
      </c>
      <c r="E205" s="68">
        <v>0.271463957782147</v>
      </c>
      <c r="F205" s="68">
        <v>0.0261026878416274</v>
      </c>
      <c r="G205" s="65">
        <v>315763.0</v>
      </c>
      <c r="H205" s="65">
        <v>0.315763</v>
      </c>
      <c r="I205" s="65">
        <v>463213.0</v>
      </c>
      <c r="J205" s="65">
        <v>136366.0</v>
      </c>
      <c r="K205" s="65">
        <v>57222.0</v>
      </c>
      <c r="L205" s="65">
        <v>27436.0</v>
      </c>
      <c r="M205" s="65">
        <v>1.0</v>
      </c>
      <c r="N205" s="65">
        <v>3.0</v>
      </c>
      <c r="O205" s="65">
        <v>1.0</v>
      </c>
      <c r="P205" s="65">
        <v>2.0</v>
      </c>
      <c r="Q205" s="65">
        <v>2.0</v>
      </c>
      <c r="R205" s="65">
        <v>1.0</v>
      </c>
      <c r="S205" s="65">
        <v>1.0</v>
      </c>
      <c r="T205" s="65">
        <v>6.0</v>
      </c>
      <c r="U205" s="65">
        <v>2.0</v>
      </c>
      <c r="V205" s="65">
        <v>1.0</v>
      </c>
      <c r="W205" s="65">
        <v>3.0</v>
      </c>
      <c r="X205" s="65">
        <v>6.0</v>
      </c>
      <c r="Y205" s="65">
        <v>5.0</v>
      </c>
      <c r="Z205" s="65">
        <v>1.0</v>
      </c>
      <c r="AA205" s="65">
        <v>7.0</v>
      </c>
      <c r="AB205" s="65">
        <v>6.0</v>
      </c>
      <c r="AC205" s="65">
        <v>14.0</v>
      </c>
      <c r="AD205" s="65">
        <v>11.0</v>
      </c>
      <c r="AE205" s="65">
        <v>22.0</v>
      </c>
      <c r="AF205" s="65">
        <v>42.0</v>
      </c>
      <c r="AG205" s="65">
        <v>15.0</v>
      </c>
      <c r="AH205" s="65">
        <v>12.0</v>
      </c>
      <c r="AI205" s="65">
        <v>24.0</v>
      </c>
      <c r="AJ205" s="65">
        <v>54.0</v>
      </c>
      <c r="AK205" s="65">
        <v>18.0</v>
      </c>
      <c r="AL205" s="65">
        <v>29.0</v>
      </c>
      <c r="AM205" s="65">
        <v>88.0</v>
      </c>
      <c r="AN205" s="65">
        <v>140.0</v>
      </c>
      <c r="AO205" s="65">
        <v>152.0</v>
      </c>
      <c r="AP205" s="65">
        <v>210.0</v>
      </c>
      <c r="AQ205" s="65">
        <v>251.0</v>
      </c>
      <c r="AR205" s="65">
        <v>252.0</v>
      </c>
      <c r="AS205" s="65">
        <v>286.0</v>
      </c>
      <c r="AT205" s="65">
        <v>495.0</v>
      </c>
      <c r="AU205" s="65">
        <v>629.0</v>
      </c>
      <c r="AV205" s="65">
        <v>965.0</v>
      </c>
      <c r="AW205" s="65">
        <v>290.0</v>
      </c>
      <c r="AX205" s="65">
        <v>791.0</v>
      </c>
      <c r="AY205" s="65">
        <v>1001.0</v>
      </c>
      <c r="AZ205" s="65">
        <v>2112.0</v>
      </c>
      <c r="BA205" s="65">
        <v>1496.0</v>
      </c>
      <c r="BB205" s="65">
        <v>1244.0</v>
      </c>
      <c r="BC205" s="65">
        <v>2868.0</v>
      </c>
      <c r="BD205" s="65">
        <v>3019.0</v>
      </c>
      <c r="BE205" s="65">
        <v>8551.0</v>
      </c>
      <c r="BF205" s="65">
        <v>4395.0</v>
      </c>
      <c r="BG205" s="65">
        <v>7249.0</v>
      </c>
      <c r="BH205" s="65">
        <v>13875.0</v>
      </c>
      <c r="BI205" s="65">
        <v>50744.0</v>
      </c>
      <c r="BJ205" s="65">
        <v>74449.0</v>
      </c>
      <c r="BK205" s="65">
        <v>139922.0</v>
      </c>
    </row>
    <row r="206">
      <c r="A206" s="65">
        <v>198.0</v>
      </c>
      <c r="B206" s="65">
        <v>1000000.0</v>
      </c>
      <c r="C206" s="65">
        <v>1023497.0</v>
      </c>
      <c r="D206" s="65">
        <v>1.023497</v>
      </c>
      <c r="E206" s="68">
        <v>0.317934373971304</v>
      </c>
      <c r="F206" s="68">
        <v>0.0260792908256504</v>
      </c>
      <c r="G206" s="65">
        <v>317116.0</v>
      </c>
      <c r="H206" s="65">
        <v>0.317116</v>
      </c>
      <c r="I206" s="65">
        <v>461289.0</v>
      </c>
      <c r="J206" s="65">
        <v>137103.0</v>
      </c>
      <c r="K206" s="65">
        <v>57024.0</v>
      </c>
      <c r="L206" s="65">
        <v>27468.0</v>
      </c>
      <c r="M206" s="65">
        <v>4.0</v>
      </c>
      <c r="N206" s="65">
        <v>3.0</v>
      </c>
      <c r="O206" s="65">
        <v>1.0</v>
      </c>
      <c r="P206" s="65">
        <v>1.0</v>
      </c>
      <c r="Q206" s="65">
        <v>3.0</v>
      </c>
      <c r="R206" s="65">
        <v>2.0</v>
      </c>
      <c r="S206" s="65">
        <v>1.0</v>
      </c>
      <c r="T206" s="65">
        <v>4.0</v>
      </c>
      <c r="U206" s="65">
        <v>1.0</v>
      </c>
      <c r="V206" s="65">
        <v>0.0</v>
      </c>
      <c r="W206" s="65">
        <v>4.0</v>
      </c>
      <c r="X206" s="65">
        <v>3.0</v>
      </c>
      <c r="Y206" s="65">
        <v>3.0</v>
      </c>
      <c r="Z206" s="65">
        <v>3.0</v>
      </c>
      <c r="AA206" s="65">
        <v>11.0</v>
      </c>
      <c r="AB206" s="65">
        <v>7.0</v>
      </c>
      <c r="AC206" s="65">
        <v>16.0</v>
      </c>
      <c r="AD206" s="65">
        <v>18.0</v>
      </c>
      <c r="AE206" s="65">
        <v>16.0</v>
      </c>
      <c r="AF206" s="65">
        <v>45.0</v>
      </c>
      <c r="AG206" s="65">
        <v>25.0</v>
      </c>
      <c r="AH206" s="65">
        <v>12.0</v>
      </c>
      <c r="AI206" s="65">
        <v>13.0</v>
      </c>
      <c r="AJ206" s="65">
        <v>38.0</v>
      </c>
      <c r="AK206" s="65">
        <v>15.0</v>
      </c>
      <c r="AL206" s="65">
        <v>31.0</v>
      </c>
      <c r="AM206" s="65">
        <v>79.0</v>
      </c>
      <c r="AN206" s="65">
        <v>171.0</v>
      </c>
      <c r="AO206" s="65">
        <v>147.0</v>
      </c>
      <c r="AP206" s="65">
        <v>199.0</v>
      </c>
      <c r="AQ206" s="65">
        <v>230.0</v>
      </c>
      <c r="AR206" s="65">
        <v>250.0</v>
      </c>
      <c r="AS206" s="65">
        <v>287.0</v>
      </c>
      <c r="AT206" s="65">
        <v>500.0</v>
      </c>
      <c r="AU206" s="65">
        <v>660.0</v>
      </c>
      <c r="AV206" s="65">
        <v>965.0</v>
      </c>
      <c r="AW206" s="65">
        <v>287.0</v>
      </c>
      <c r="AX206" s="65">
        <v>797.0</v>
      </c>
      <c r="AY206" s="65">
        <v>986.0</v>
      </c>
      <c r="AZ206" s="65">
        <v>2252.0</v>
      </c>
      <c r="BA206" s="65">
        <v>1535.0</v>
      </c>
      <c r="BB206" s="65">
        <v>1316.0</v>
      </c>
      <c r="BC206" s="65">
        <v>2947.0</v>
      </c>
      <c r="BD206" s="65">
        <v>3030.0</v>
      </c>
      <c r="BE206" s="65">
        <v>8259.0</v>
      </c>
      <c r="BF206" s="65">
        <v>4510.0</v>
      </c>
      <c r="BG206" s="65">
        <v>7186.0</v>
      </c>
      <c r="BH206" s="65">
        <v>14127.0</v>
      </c>
      <c r="BI206" s="65">
        <v>51200.0</v>
      </c>
      <c r="BJ206" s="65">
        <v>74425.0</v>
      </c>
      <c r="BK206" s="65">
        <v>140491.0</v>
      </c>
    </row>
    <row r="207">
      <c r="A207" s="65">
        <v>199.0</v>
      </c>
      <c r="B207" s="65">
        <v>1000000.0</v>
      </c>
      <c r="C207" s="65">
        <v>1002979.0</v>
      </c>
      <c r="D207" s="65">
        <v>1.002979</v>
      </c>
      <c r="E207" s="68">
        <v>0.261897855134864</v>
      </c>
      <c r="F207" s="68">
        <v>0.0260133681073513</v>
      </c>
      <c r="G207" s="65">
        <v>317607.0</v>
      </c>
      <c r="H207" s="65">
        <v>0.317607</v>
      </c>
      <c r="I207" s="65">
        <v>461310.0</v>
      </c>
      <c r="J207" s="65">
        <v>136984.0</v>
      </c>
      <c r="K207" s="65">
        <v>56868.0</v>
      </c>
      <c r="L207" s="65">
        <v>27231.0</v>
      </c>
      <c r="M207" s="65">
        <v>0.0</v>
      </c>
      <c r="N207" s="65">
        <v>3.0</v>
      </c>
      <c r="O207" s="65">
        <v>2.0</v>
      </c>
      <c r="P207" s="65">
        <v>2.0</v>
      </c>
      <c r="Q207" s="65">
        <v>1.0</v>
      </c>
      <c r="R207" s="65">
        <v>4.0</v>
      </c>
      <c r="S207" s="65">
        <v>2.0</v>
      </c>
      <c r="T207" s="65">
        <v>3.0</v>
      </c>
      <c r="U207" s="65">
        <v>2.0</v>
      </c>
      <c r="V207" s="65">
        <v>1.0</v>
      </c>
      <c r="W207" s="65">
        <v>3.0</v>
      </c>
      <c r="X207" s="65">
        <v>5.0</v>
      </c>
      <c r="Y207" s="65">
        <v>2.0</v>
      </c>
      <c r="Z207" s="65">
        <v>3.0</v>
      </c>
      <c r="AA207" s="65">
        <v>9.0</v>
      </c>
      <c r="AB207" s="65">
        <v>12.0</v>
      </c>
      <c r="AC207" s="65">
        <v>21.0</v>
      </c>
      <c r="AD207" s="65">
        <v>19.0</v>
      </c>
      <c r="AE207" s="65">
        <v>18.0</v>
      </c>
      <c r="AF207" s="65">
        <v>42.0</v>
      </c>
      <c r="AG207" s="65">
        <v>7.0</v>
      </c>
      <c r="AH207" s="65">
        <v>13.0</v>
      </c>
      <c r="AI207" s="65">
        <v>26.0</v>
      </c>
      <c r="AJ207" s="65">
        <v>46.0</v>
      </c>
      <c r="AK207" s="65">
        <v>17.0</v>
      </c>
      <c r="AL207" s="65">
        <v>27.0</v>
      </c>
      <c r="AM207" s="65">
        <v>80.0</v>
      </c>
      <c r="AN207" s="65">
        <v>137.0</v>
      </c>
      <c r="AO207" s="65">
        <v>148.0</v>
      </c>
      <c r="AP207" s="65">
        <v>186.0</v>
      </c>
      <c r="AQ207" s="65">
        <v>264.0</v>
      </c>
      <c r="AR207" s="65">
        <v>224.0</v>
      </c>
      <c r="AS207" s="65">
        <v>299.0</v>
      </c>
      <c r="AT207" s="65">
        <v>499.0</v>
      </c>
      <c r="AU207" s="65">
        <v>676.0</v>
      </c>
      <c r="AV207" s="65">
        <v>964.0</v>
      </c>
      <c r="AW207" s="65">
        <v>314.0</v>
      </c>
      <c r="AX207" s="65">
        <v>825.0</v>
      </c>
      <c r="AY207" s="65">
        <v>1003.0</v>
      </c>
      <c r="AZ207" s="65">
        <v>2196.0</v>
      </c>
      <c r="BA207" s="65">
        <v>1529.0</v>
      </c>
      <c r="BB207" s="65">
        <v>1236.0</v>
      </c>
      <c r="BC207" s="65">
        <v>2866.0</v>
      </c>
      <c r="BD207" s="65">
        <v>2960.0</v>
      </c>
      <c r="BE207" s="65">
        <v>8541.0</v>
      </c>
      <c r="BF207" s="65">
        <v>4566.0</v>
      </c>
      <c r="BG207" s="65">
        <v>7028.0</v>
      </c>
      <c r="BH207" s="65">
        <v>14007.0</v>
      </c>
      <c r="BI207" s="65">
        <v>51540.0</v>
      </c>
      <c r="BJ207" s="65">
        <v>74230.0</v>
      </c>
      <c r="BK207" s="65">
        <v>140999.0</v>
      </c>
    </row>
    <row r="208">
      <c r="A208" s="65">
        <v>200.0</v>
      </c>
      <c r="B208" s="65">
        <v>1000000.0</v>
      </c>
      <c r="C208" s="65">
        <v>1012018.0</v>
      </c>
      <c r="D208" s="65">
        <v>1.012018</v>
      </c>
      <c r="E208" s="68">
        <v>0.320984452998376</v>
      </c>
      <c r="F208" s="68">
        <v>0.0259565496270655</v>
      </c>
      <c r="G208" s="65">
        <v>316894.0</v>
      </c>
      <c r="H208" s="65">
        <v>0.316894</v>
      </c>
      <c r="I208" s="65">
        <v>462398.0</v>
      </c>
      <c r="J208" s="65">
        <v>136936.0</v>
      </c>
      <c r="K208" s="65">
        <v>56572.0</v>
      </c>
      <c r="L208" s="65">
        <v>27200.0</v>
      </c>
      <c r="M208" s="65">
        <v>3.0</v>
      </c>
      <c r="N208" s="65">
        <v>1.0</v>
      </c>
      <c r="O208" s="65">
        <v>3.0</v>
      </c>
      <c r="P208" s="65">
        <v>2.0</v>
      </c>
      <c r="Q208" s="65">
        <v>1.0</v>
      </c>
      <c r="R208" s="65">
        <v>3.0</v>
      </c>
      <c r="S208" s="65">
        <v>1.0</v>
      </c>
      <c r="T208" s="65">
        <v>3.0</v>
      </c>
      <c r="U208" s="65">
        <v>0.0</v>
      </c>
      <c r="V208" s="65">
        <v>0.0</v>
      </c>
      <c r="W208" s="65">
        <v>0.0</v>
      </c>
      <c r="X208" s="65">
        <v>5.0</v>
      </c>
      <c r="Y208" s="65">
        <v>8.0</v>
      </c>
      <c r="Z208" s="65">
        <v>6.0</v>
      </c>
      <c r="AA208" s="65">
        <v>8.0</v>
      </c>
      <c r="AB208" s="65">
        <v>10.0</v>
      </c>
      <c r="AC208" s="65">
        <v>15.0</v>
      </c>
      <c r="AD208" s="65">
        <v>16.0</v>
      </c>
      <c r="AE208" s="65">
        <v>18.0</v>
      </c>
      <c r="AF208" s="65">
        <v>45.0</v>
      </c>
      <c r="AG208" s="65">
        <v>10.0</v>
      </c>
      <c r="AH208" s="65">
        <v>10.0</v>
      </c>
      <c r="AI208" s="65">
        <v>17.0</v>
      </c>
      <c r="AJ208" s="65">
        <v>52.0</v>
      </c>
      <c r="AK208" s="65">
        <v>12.0</v>
      </c>
      <c r="AL208" s="65">
        <v>25.0</v>
      </c>
      <c r="AM208" s="65">
        <v>109.0</v>
      </c>
      <c r="AN208" s="65">
        <v>160.0</v>
      </c>
      <c r="AO208" s="65">
        <v>141.0</v>
      </c>
      <c r="AP208" s="65">
        <v>207.0</v>
      </c>
      <c r="AQ208" s="65">
        <v>287.0</v>
      </c>
      <c r="AR208" s="65">
        <v>263.0</v>
      </c>
      <c r="AS208" s="65">
        <v>274.0</v>
      </c>
      <c r="AT208" s="65">
        <v>549.0</v>
      </c>
      <c r="AU208" s="65">
        <v>652.0</v>
      </c>
      <c r="AV208" s="65">
        <v>1003.0</v>
      </c>
      <c r="AW208" s="65">
        <v>281.0</v>
      </c>
      <c r="AX208" s="65">
        <v>800.0</v>
      </c>
      <c r="AY208" s="65">
        <v>1014.0</v>
      </c>
      <c r="AZ208" s="65">
        <v>2261.0</v>
      </c>
      <c r="BA208" s="65">
        <v>1516.0</v>
      </c>
      <c r="BB208" s="65">
        <v>1303.0</v>
      </c>
      <c r="BC208" s="65">
        <v>2815.0</v>
      </c>
      <c r="BD208" s="65">
        <v>2930.0</v>
      </c>
      <c r="BE208" s="65">
        <v>8510.0</v>
      </c>
      <c r="BF208" s="65">
        <v>4586.0</v>
      </c>
      <c r="BG208" s="65">
        <v>7197.0</v>
      </c>
      <c r="BH208" s="65">
        <v>14032.0</v>
      </c>
      <c r="BI208" s="65">
        <v>51002.0</v>
      </c>
      <c r="BJ208" s="65">
        <v>74253.0</v>
      </c>
      <c r="BK208" s="65">
        <v>140475.0</v>
      </c>
    </row>
    <row r="209">
      <c r="A209" s="65">
        <v>201.0</v>
      </c>
      <c r="B209" s="65">
        <v>1000000.0</v>
      </c>
      <c r="C209" s="65">
        <v>972020.0</v>
      </c>
      <c r="D209" s="65">
        <v>0.97202</v>
      </c>
      <c r="E209" s="68">
        <v>0.209363809786899</v>
      </c>
      <c r="F209" s="68">
        <v>0.0259812864812818</v>
      </c>
      <c r="G209" s="65">
        <v>316454.0</v>
      </c>
      <c r="H209" s="65">
        <v>0.316454</v>
      </c>
      <c r="I209" s="65">
        <v>462664.0</v>
      </c>
      <c r="J209" s="65">
        <v>136806.0</v>
      </c>
      <c r="K209" s="65">
        <v>56803.0</v>
      </c>
      <c r="L209" s="65">
        <v>27273.0</v>
      </c>
      <c r="M209" s="65">
        <v>1.0</v>
      </c>
      <c r="N209" s="65">
        <v>1.0</v>
      </c>
      <c r="O209" s="65">
        <v>0.0</v>
      </c>
      <c r="P209" s="65">
        <v>2.0</v>
      </c>
      <c r="Q209" s="65">
        <v>2.0</v>
      </c>
      <c r="R209" s="65">
        <v>1.0</v>
      </c>
      <c r="S209" s="65">
        <v>3.0</v>
      </c>
      <c r="T209" s="65">
        <v>5.0</v>
      </c>
      <c r="U209" s="65">
        <v>2.0</v>
      </c>
      <c r="V209" s="65">
        <v>1.0</v>
      </c>
      <c r="W209" s="65">
        <v>2.0</v>
      </c>
      <c r="X209" s="65">
        <v>7.0</v>
      </c>
      <c r="Y209" s="65">
        <v>3.0</v>
      </c>
      <c r="Z209" s="65">
        <v>2.0</v>
      </c>
      <c r="AA209" s="65">
        <v>6.0</v>
      </c>
      <c r="AB209" s="65">
        <v>11.0</v>
      </c>
      <c r="AC209" s="65">
        <v>12.0</v>
      </c>
      <c r="AD209" s="65">
        <v>17.0</v>
      </c>
      <c r="AE209" s="65">
        <v>12.0</v>
      </c>
      <c r="AF209" s="65">
        <v>27.0</v>
      </c>
      <c r="AG209" s="65">
        <v>11.0</v>
      </c>
      <c r="AH209" s="65">
        <v>18.0</v>
      </c>
      <c r="AI209" s="65">
        <v>20.0</v>
      </c>
      <c r="AJ209" s="65">
        <v>53.0</v>
      </c>
      <c r="AK209" s="65">
        <v>19.0</v>
      </c>
      <c r="AL209" s="65">
        <v>30.0</v>
      </c>
      <c r="AM209" s="65">
        <v>82.0</v>
      </c>
      <c r="AN209" s="65">
        <v>156.0</v>
      </c>
      <c r="AO209" s="65">
        <v>154.0</v>
      </c>
      <c r="AP209" s="65">
        <v>218.0</v>
      </c>
      <c r="AQ209" s="65">
        <v>244.0</v>
      </c>
      <c r="AR209" s="65">
        <v>257.0</v>
      </c>
      <c r="AS209" s="65">
        <v>294.0</v>
      </c>
      <c r="AT209" s="65">
        <v>475.0</v>
      </c>
      <c r="AU209" s="65">
        <v>674.0</v>
      </c>
      <c r="AV209" s="65">
        <v>1011.0</v>
      </c>
      <c r="AW209" s="65">
        <v>312.0</v>
      </c>
      <c r="AX209" s="65">
        <v>839.0</v>
      </c>
      <c r="AY209" s="65">
        <v>983.0</v>
      </c>
      <c r="AZ209" s="65">
        <v>2279.0</v>
      </c>
      <c r="BA209" s="65">
        <v>1490.0</v>
      </c>
      <c r="BB209" s="65">
        <v>1311.0</v>
      </c>
      <c r="BC209" s="65">
        <v>2823.0</v>
      </c>
      <c r="BD209" s="65">
        <v>3077.0</v>
      </c>
      <c r="BE209" s="65">
        <v>8392.0</v>
      </c>
      <c r="BF209" s="65">
        <v>4386.0</v>
      </c>
      <c r="BG209" s="65">
        <v>7141.0</v>
      </c>
      <c r="BH209" s="65">
        <v>13963.0</v>
      </c>
      <c r="BI209" s="65">
        <v>50889.0</v>
      </c>
      <c r="BJ209" s="65">
        <v>74763.0</v>
      </c>
      <c r="BK209" s="65">
        <v>139973.0</v>
      </c>
    </row>
    <row r="210">
      <c r="A210" s="65">
        <v>202.0</v>
      </c>
      <c r="B210" s="65">
        <v>1000000.0</v>
      </c>
      <c r="C210" s="65">
        <v>973409.0</v>
      </c>
      <c r="D210" s="65">
        <v>0.973409</v>
      </c>
      <c r="E210" s="68">
        <v>0.250111357459638</v>
      </c>
      <c r="F210" s="68">
        <v>0.0259970083205049</v>
      </c>
      <c r="G210" s="65">
        <v>317583.0</v>
      </c>
      <c r="H210" s="65">
        <v>0.317583</v>
      </c>
      <c r="I210" s="65">
        <v>461872.0</v>
      </c>
      <c r="J210" s="65">
        <v>136127.0</v>
      </c>
      <c r="K210" s="65">
        <v>57103.0</v>
      </c>
      <c r="L210" s="65">
        <v>27315.0</v>
      </c>
      <c r="M210" s="65">
        <v>4.0</v>
      </c>
      <c r="N210" s="65">
        <v>1.0</v>
      </c>
      <c r="O210" s="65">
        <v>0.0</v>
      </c>
      <c r="P210" s="65">
        <v>2.0</v>
      </c>
      <c r="Q210" s="65">
        <v>0.0</v>
      </c>
      <c r="R210" s="65">
        <v>1.0</v>
      </c>
      <c r="S210" s="65">
        <v>0.0</v>
      </c>
      <c r="T210" s="65">
        <v>3.0</v>
      </c>
      <c r="U210" s="65">
        <v>1.0</v>
      </c>
      <c r="V210" s="65">
        <v>1.0</v>
      </c>
      <c r="W210" s="65">
        <v>1.0</v>
      </c>
      <c r="X210" s="65">
        <v>4.0</v>
      </c>
      <c r="Y210" s="65">
        <v>2.0</v>
      </c>
      <c r="Z210" s="65">
        <v>6.0</v>
      </c>
      <c r="AA210" s="65">
        <v>5.0</v>
      </c>
      <c r="AB210" s="65">
        <v>14.0</v>
      </c>
      <c r="AC210" s="65">
        <v>16.0</v>
      </c>
      <c r="AD210" s="65">
        <v>21.0</v>
      </c>
      <c r="AE210" s="65">
        <v>14.0</v>
      </c>
      <c r="AF210" s="65">
        <v>38.0</v>
      </c>
      <c r="AG210" s="65">
        <v>7.0</v>
      </c>
      <c r="AH210" s="65">
        <v>8.0</v>
      </c>
      <c r="AI210" s="65">
        <v>13.0</v>
      </c>
      <c r="AJ210" s="65">
        <v>61.0</v>
      </c>
      <c r="AK210" s="65">
        <v>18.0</v>
      </c>
      <c r="AL210" s="65">
        <v>25.0</v>
      </c>
      <c r="AM210" s="65">
        <v>87.0</v>
      </c>
      <c r="AN210" s="65">
        <v>132.0</v>
      </c>
      <c r="AO210" s="65">
        <v>163.0</v>
      </c>
      <c r="AP210" s="65">
        <v>205.0</v>
      </c>
      <c r="AQ210" s="65">
        <v>278.0</v>
      </c>
      <c r="AR210" s="65">
        <v>275.0</v>
      </c>
      <c r="AS210" s="65">
        <v>317.0</v>
      </c>
      <c r="AT210" s="65">
        <v>518.0</v>
      </c>
      <c r="AU210" s="65">
        <v>602.0</v>
      </c>
      <c r="AV210" s="65">
        <v>931.0</v>
      </c>
      <c r="AW210" s="65">
        <v>291.0</v>
      </c>
      <c r="AX210" s="65">
        <v>783.0</v>
      </c>
      <c r="AY210" s="65">
        <v>999.0</v>
      </c>
      <c r="AZ210" s="65">
        <v>2152.0</v>
      </c>
      <c r="BA210" s="65">
        <v>1568.0</v>
      </c>
      <c r="BB210" s="65">
        <v>1260.0</v>
      </c>
      <c r="BC210" s="65">
        <v>2954.0</v>
      </c>
      <c r="BD210" s="65">
        <v>2995.0</v>
      </c>
      <c r="BE210" s="65">
        <v>8401.0</v>
      </c>
      <c r="BF210" s="65">
        <v>4601.0</v>
      </c>
      <c r="BG210" s="65">
        <v>7206.0</v>
      </c>
      <c r="BH210" s="65">
        <v>14010.0</v>
      </c>
      <c r="BI210" s="65">
        <v>50912.0</v>
      </c>
      <c r="BJ210" s="65">
        <v>75003.0</v>
      </c>
      <c r="BK210" s="65">
        <v>140674.0</v>
      </c>
    </row>
    <row r="211">
      <c r="A211" s="65">
        <v>203.0</v>
      </c>
      <c r="B211" s="65">
        <v>1000000.0</v>
      </c>
      <c r="C211" s="65">
        <v>985642.0</v>
      </c>
      <c r="D211" s="65">
        <v>0.985642</v>
      </c>
      <c r="E211" s="68">
        <v>0.301036473906771</v>
      </c>
      <c r="F211" s="68">
        <v>0.0259589457327934</v>
      </c>
      <c r="G211" s="65">
        <v>315887.0</v>
      </c>
      <c r="H211" s="65">
        <v>0.315887</v>
      </c>
      <c r="I211" s="65">
        <v>462710.0</v>
      </c>
      <c r="J211" s="65">
        <v>136719.0</v>
      </c>
      <c r="K211" s="65">
        <v>57246.0</v>
      </c>
      <c r="L211" s="65">
        <v>27438.0</v>
      </c>
      <c r="M211" s="65">
        <v>0.0</v>
      </c>
      <c r="N211" s="65">
        <v>5.0</v>
      </c>
      <c r="O211" s="65">
        <v>2.0</v>
      </c>
      <c r="P211" s="65">
        <v>1.0</v>
      </c>
      <c r="Q211" s="65">
        <v>1.0</v>
      </c>
      <c r="R211" s="65">
        <v>0.0</v>
      </c>
      <c r="S211" s="65">
        <v>1.0</v>
      </c>
      <c r="T211" s="65">
        <v>7.0</v>
      </c>
      <c r="U211" s="65">
        <v>0.0</v>
      </c>
      <c r="V211" s="65">
        <v>0.0</v>
      </c>
      <c r="W211" s="65">
        <v>0.0</v>
      </c>
      <c r="X211" s="65">
        <v>5.0</v>
      </c>
      <c r="Y211" s="65">
        <v>5.0</v>
      </c>
      <c r="Z211" s="65">
        <v>6.0</v>
      </c>
      <c r="AA211" s="65">
        <v>14.0</v>
      </c>
      <c r="AB211" s="65">
        <v>8.0</v>
      </c>
      <c r="AC211" s="65">
        <v>16.0</v>
      </c>
      <c r="AD211" s="65">
        <v>9.0</v>
      </c>
      <c r="AE211" s="65">
        <v>12.0</v>
      </c>
      <c r="AF211" s="65">
        <v>32.0</v>
      </c>
      <c r="AG211" s="65">
        <v>11.0</v>
      </c>
      <c r="AH211" s="65">
        <v>11.0</v>
      </c>
      <c r="AI211" s="65">
        <v>11.0</v>
      </c>
      <c r="AJ211" s="65">
        <v>37.0</v>
      </c>
      <c r="AK211" s="65">
        <v>13.0</v>
      </c>
      <c r="AL211" s="65">
        <v>27.0</v>
      </c>
      <c r="AM211" s="65">
        <v>74.0</v>
      </c>
      <c r="AN211" s="65">
        <v>135.0</v>
      </c>
      <c r="AO211" s="65">
        <v>144.0</v>
      </c>
      <c r="AP211" s="65">
        <v>207.0</v>
      </c>
      <c r="AQ211" s="65">
        <v>274.0</v>
      </c>
      <c r="AR211" s="65">
        <v>255.0</v>
      </c>
      <c r="AS211" s="65">
        <v>318.0</v>
      </c>
      <c r="AT211" s="65">
        <v>539.0</v>
      </c>
      <c r="AU211" s="65">
        <v>622.0</v>
      </c>
      <c r="AV211" s="65">
        <v>917.0</v>
      </c>
      <c r="AW211" s="65">
        <v>311.0</v>
      </c>
      <c r="AX211" s="65">
        <v>795.0</v>
      </c>
      <c r="AY211" s="65">
        <v>935.0</v>
      </c>
      <c r="AZ211" s="65">
        <v>2120.0</v>
      </c>
      <c r="BA211" s="65">
        <v>1518.0</v>
      </c>
      <c r="BB211" s="65">
        <v>1284.0</v>
      </c>
      <c r="BC211" s="65">
        <v>2921.0</v>
      </c>
      <c r="BD211" s="65">
        <v>2975.0</v>
      </c>
      <c r="BE211" s="65">
        <v>8528.0</v>
      </c>
      <c r="BF211" s="65">
        <v>4516.0</v>
      </c>
      <c r="BG211" s="65">
        <v>7118.0</v>
      </c>
      <c r="BH211" s="65">
        <v>14119.0</v>
      </c>
      <c r="BI211" s="65">
        <v>50802.0</v>
      </c>
      <c r="BJ211" s="65">
        <v>74036.0</v>
      </c>
      <c r="BK211" s="65">
        <v>140190.0</v>
      </c>
    </row>
    <row r="212">
      <c r="A212" s="65">
        <v>204.0</v>
      </c>
      <c r="B212" s="65">
        <v>1000000.0</v>
      </c>
      <c r="C212" s="65">
        <v>1016512.0</v>
      </c>
      <c r="D212" s="65">
        <v>1.016512</v>
      </c>
      <c r="E212" s="68">
        <v>0.352682914009658</v>
      </c>
      <c r="F212" s="68">
        <v>0.0259142399772863</v>
      </c>
      <c r="G212" s="65">
        <v>316865.0</v>
      </c>
      <c r="H212" s="65">
        <v>0.316865</v>
      </c>
      <c r="I212" s="65">
        <v>461872.0</v>
      </c>
      <c r="J212" s="65">
        <v>137115.0</v>
      </c>
      <c r="K212" s="65">
        <v>56906.0</v>
      </c>
      <c r="L212" s="65">
        <v>27242.0</v>
      </c>
      <c r="M212" s="65">
        <v>2.0</v>
      </c>
      <c r="N212" s="65">
        <v>5.0</v>
      </c>
      <c r="O212" s="65">
        <v>1.0</v>
      </c>
      <c r="P212" s="65">
        <v>2.0</v>
      </c>
      <c r="Q212" s="65">
        <v>1.0</v>
      </c>
      <c r="R212" s="65">
        <v>2.0</v>
      </c>
      <c r="S212" s="65">
        <v>2.0</v>
      </c>
      <c r="T212" s="65">
        <v>1.0</v>
      </c>
      <c r="U212" s="65">
        <v>0.0</v>
      </c>
      <c r="V212" s="65">
        <v>1.0</v>
      </c>
      <c r="W212" s="65">
        <v>1.0</v>
      </c>
      <c r="X212" s="65">
        <v>3.0</v>
      </c>
      <c r="Y212" s="65">
        <v>6.0</v>
      </c>
      <c r="Z212" s="65">
        <v>3.0</v>
      </c>
      <c r="AA212" s="65">
        <v>6.0</v>
      </c>
      <c r="AB212" s="65">
        <v>11.0</v>
      </c>
      <c r="AC212" s="65">
        <v>18.0</v>
      </c>
      <c r="AD212" s="65">
        <v>19.0</v>
      </c>
      <c r="AE212" s="65">
        <v>14.0</v>
      </c>
      <c r="AF212" s="65">
        <v>37.0</v>
      </c>
      <c r="AG212" s="65">
        <v>8.0</v>
      </c>
      <c r="AH212" s="65">
        <v>10.0</v>
      </c>
      <c r="AI212" s="65">
        <v>25.0</v>
      </c>
      <c r="AJ212" s="65">
        <v>55.0</v>
      </c>
      <c r="AK212" s="65">
        <v>22.0</v>
      </c>
      <c r="AL212" s="65">
        <v>27.0</v>
      </c>
      <c r="AM212" s="65">
        <v>80.0</v>
      </c>
      <c r="AN212" s="65">
        <v>171.0</v>
      </c>
      <c r="AO212" s="65">
        <v>166.0</v>
      </c>
      <c r="AP212" s="65">
        <v>204.0</v>
      </c>
      <c r="AQ212" s="65">
        <v>255.0</v>
      </c>
      <c r="AR212" s="65">
        <v>268.0</v>
      </c>
      <c r="AS212" s="65">
        <v>327.0</v>
      </c>
      <c r="AT212" s="65">
        <v>555.0</v>
      </c>
      <c r="AU212" s="65">
        <v>649.0</v>
      </c>
      <c r="AV212" s="65">
        <v>983.0</v>
      </c>
      <c r="AW212" s="65">
        <v>294.0</v>
      </c>
      <c r="AX212" s="65">
        <v>804.0</v>
      </c>
      <c r="AY212" s="65">
        <v>1018.0</v>
      </c>
      <c r="AZ212" s="65">
        <v>2126.0</v>
      </c>
      <c r="BA212" s="65">
        <v>1507.0</v>
      </c>
      <c r="BB212" s="65">
        <v>1294.0</v>
      </c>
      <c r="BC212" s="65">
        <v>2854.0</v>
      </c>
      <c r="BD212" s="65">
        <v>3047.0</v>
      </c>
      <c r="BE212" s="65">
        <v>8710.0</v>
      </c>
      <c r="BF212" s="65">
        <v>4498.0</v>
      </c>
      <c r="BG212" s="65">
        <v>7282.0</v>
      </c>
      <c r="BH212" s="65">
        <v>13840.0</v>
      </c>
      <c r="BI212" s="65">
        <v>51172.0</v>
      </c>
      <c r="BJ212" s="65">
        <v>74370.0</v>
      </c>
      <c r="BK212" s="65">
        <v>140109.0</v>
      </c>
    </row>
    <row r="213">
      <c r="A213" s="65">
        <v>205.0</v>
      </c>
      <c r="B213" s="65">
        <v>1000000.0</v>
      </c>
      <c r="C213" s="65">
        <v>957149.0</v>
      </c>
      <c r="D213" s="65">
        <v>0.957149</v>
      </c>
      <c r="E213" s="68">
        <v>0.27268041140989</v>
      </c>
      <c r="F213" s="68">
        <v>0.0260422428718856</v>
      </c>
      <c r="G213" s="65">
        <v>316939.0</v>
      </c>
      <c r="H213" s="65">
        <v>0.316939</v>
      </c>
      <c r="I213" s="65">
        <v>461658.0</v>
      </c>
      <c r="J213" s="65">
        <v>136908.0</v>
      </c>
      <c r="K213" s="65">
        <v>57158.0</v>
      </c>
      <c r="L213" s="65">
        <v>27337.0</v>
      </c>
      <c r="M213" s="65">
        <v>1.0</v>
      </c>
      <c r="N213" s="65">
        <v>1.0</v>
      </c>
      <c r="O213" s="65">
        <v>2.0</v>
      </c>
      <c r="P213" s="65">
        <v>2.0</v>
      </c>
      <c r="Q213" s="65">
        <v>3.0</v>
      </c>
      <c r="R213" s="65">
        <v>0.0</v>
      </c>
      <c r="S213" s="65">
        <v>0.0</v>
      </c>
      <c r="T213" s="65">
        <v>1.0</v>
      </c>
      <c r="U213" s="65">
        <v>1.0</v>
      </c>
      <c r="V213" s="65">
        <v>2.0</v>
      </c>
      <c r="W213" s="65">
        <v>1.0</v>
      </c>
      <c r="X213" s="65">
        <v>3.0</v>
      </c>
      <c r="Y213" s="65">
        <v>6.0</v>
      </c>
      <c r="Z213" s="65">
        <v>5.0</v>
      </c>
      <c r="AA213" s="65">
        <v>8.0</v>
      </c>
      <c r="AB213" s="65">
        <v>9.0</v>
      </c>
      <c r="AC213" s="65">
        <v>18.0</v>
      </c>
      <c r="AD213" s="65">
        <v>10.0</v>
      </c>
      <c r="AE213" s="65">
        <v>15.0</v>
      </c>
      <c r="AF213" s="65">
        <v>30.0</v>
      </c>
      <c r="AG213" s="65">
        <v>10.0</v>
      </c>
      <c r="AH213" s="65">
        <v>11.0</v>
      </c>
      <c r="AI213" s="65">
        <v>18.0</v>
      </c>
      <c r="AJ213" s="65">
        <v>46.0</v>
      </c>
      <c r="AK213" s="65">
        <v>17.0</v>
      </c>
      <c r="AL213" s="65">
        <v>24.0</v>
      </c>
      <c r="AM213" s="65">
        <v>82.0</v>
      </c>
      <c r="AN213" s="65">
        <v>140.0</v>
      </c>
      <c r="AO213" s="65">
        <v>155.0</v>
      </c>
      <c r="AP213" s="65">
        <v>210.0</v>
      </c>
      <c r="AQ213" s="65">
        <v>224.0</v>
      </c>
      <c r="AR213" s="65">
        <v>225.0</v>
      </c>
      <c r="AS213" s="65">
        <v>271.0</v>
      </c>
      <c r="AT213" s="65">
        <v>491.0</v>
      </c>
      <c r="AU213" s="65">
        <v>674.0</v>
      </c>
      <c r="AV213" s="65">
        <v>985.0</v>
      </c>
      <c r="AW213" s="65">
        <v>306.0</v>
      </c>
      <c r="AX213" s="65">
        <v>825.0</v>
      </c>
      <c r="AY213" s="65">
        <v>1049.0</v>
      </c>
      <c r="AZ213" s="65">
        <v>2158.0</v>
      </c>
      <c r="BA213" s="65">
        <v>1476.0</v>
      </c>
      <c r="BB213" s="65">
        <v>1319.0</v>
      </c>
      <c r="BC213" s="65">
        <v>2863.0</v>
      </c>
      <c r="BD213" s="65">
        <v>3024.0</v>
      </c>
      <c r="BE213" s="65">
        <v>8531.0</v>
      </c>
      <c r="BF213" s="65">
        <v>4441.0</v>
      </c>
      <c r="BG213" s="65">
        <v>7187.0</v>
      </c>
      <c r="BH213" s="65">
        <v>13849.0</v>
      </c>
      <c r="BI213" s="65">
        <v>51164.0</v>
      </c>
      <c r="BJ213" s="65">
        <v>74593.0</v>
      </c>
      <c r="BK213" s="65">
        <v>140453.0</v>
      </c>
    </row>
    <row r="214">
      <c r="A214" s="65">
        <v>206.0</v>
      </c>
      <c r="B214" s="65">
        <v>1000000.0</v>
      </c>
      <c r="C214" s="65">
        <v>1043100.0</v>
      </c>
      <c r="D214" s="65">
        <v>1.0431</v>
      </c>
      <c r="E214" s="68">
        <v>0.313626179076333</v>
      </c>
      <c r="F214" s="68">
        <v>0.0261354196254733</v>
      </c>
      <c r="G214" s="65">
        <v>316846.0</v>
      </c>
      <c r="H214" s="65">
        <v>0.316846</v>
      </c>
      <c r="I214" s="65">
        <v>461829.0</v>
      </c>
      <c r="J214" s="65">
        <v>136670.0</v>
      </c>
      <c r="K214" s="65">
        <v>57116.0</v>
      </c>
      <c r="L214" s="65">
        <v>27539.0</v>
      </c>
      <c r="M214" s="65">
        <v>2.0</v>
      </c>
      <c r="N214" s="65">
        <v>2.0</v>
      </c>
      <c r="O214" s="65">
        <v>4.0</v>
      </c>
      <c r="P214" s="65">
        <v>2.0</v>
      </c>
      <c r="Q214" s="65">
        <v>2.0</v>
      </c>
      <c r="R214" s="65">
        <v>1.0</v>
      </c>
      <c r="S214" s="65">
        <v>4.0</v>
      </c>
      <c r="T214" s="65">
        <v>4.0</v>
      </c>
      <c r="U214" s="65">
        <v>1.0</v>
      </c>
      <c r="V214" s="65">
        <v>4.0</v>
      </c>
      <c r="W214" s="65">
        <v>1.0</v>
      </c>
      <c r="X214" s="65">
        <v>7.0</v>
      </c>
      <c r="Y214" s="65">
        <v>9.0</v>
      </c>
      <c r="Z214" s="65">
        <v>7.0</v>
      </c>
      <c r="AA214" s="65">
        <v>13.0</v>
      </c>
      <c r="AB214" s="65">
        <v>10.0</v>
      </c>
      <c r="AC214" s="65">
        <v>12.0</v>
      </c>
      <c r="AD214" s="65">
        <v>16.0</v>
      </c>
      <c r="AE214" s="65">
        <v>17.0</v>
      </c>
      <c r="AF214" s="65">
        <v>31.0</v>
      </c>
      <c r="AG214" s="65">
        <v>15.0</v>
      </c>
      <c r="AH214" s="65">
        <v>13.0</v>
      </c>
      <c r="AI214" s="65">
        <v>26.0</v>
      </c>
      <c r="AJ214" s="65">
        <v>37.0</v>
      </c>
      <c r="AK214" s="65">
        <v>10.0</v>
      </c>
      <c r="AL214" s="65">
        <v>27.0</v>
      </c>
      <c r="AM214" s="65">
        <v>76.0</v>
      </c>
      <c r="AN214" s="65">
        <v>162.0</v>
      </c>
      <c r="AO214" s="65">
        <v>169.0</v>
      </c>
      <c r="AP214" s="65">
        <v>225.0</v>
      </c>
      <c r="AQ214" s="65">
        <v>237.0</v>
      </c>
      <c r="AR214" s="65">
        <v>216.0</v>
      </c>
      <c r="AS214" s="65">
        <v>343.0</v>
      </c>
      <c r="AT214" s="65">
        <v>509.0</v>
      </c>
      <c r="AU214" s="65">
        <v>619.0</v>
      </c>
      <c r="AV214" s="65">
        <v>937.0</v>
      </c>
      <c r="AW214" s="65">
        <v>297.0</v>
      </c>
      <c r="AX214" s="65">
        <v>771.0</v>
      </c>
      <c r="AY214" s="65">
        <v>1046.0</v>
      </c>
      <c r="AZ214" s="65">
        <v>2289.0</v>
      </c>
      <c r="BA214" s="65">
        <v>1523.0</v>
      </c>
      <c r="BB214" s="65">
        <v>1279.0</v>
      </c>
      <c r="BC214" s="65">
        <v>2768.0</v>
      </c>
      <c r="BD214" s="65">
        <v>3073.0</v>
      </c>
      <c r="BE214" s="65">
        <v>8646.0</v>
      </c>
      <c r="BF214" s="65">
        <v>4514.0</v>
      </c>
      <c r="BG214" s="65">
        <v>7231.0</v>
      </c>
      <c r="BH214" s="65">
        <v>13825.0</v>
      </c>
      <c r="BI214" s="65">
        <v>50966.0</v>
      </c>
      <c r="BJ214" s="65">
        <v>74508.0</v>
      </c>
      <c r="BK214" s="65">
        <v>140340.0</v>
      </c>
    </row>
    <row r="215">
      <c r="A215" s="65">
        <v>207.0</v>
      </c>
      <c r="B215" s="65">
        <v>1000000.0</v>
      </c>
      <c r="C215" s="65">
        <v>966958.0</v>
      </c>
      <c r="D215" s="65">
        <v>0.966958</v>
      </c>
      <c r="E215" s="68">
        <v>0.23072911537738</v>
      </c>
      <c r="F215" s="68">
        <v>0.0261872049304613</v>
      </c>
      <c r="G215" s="65">
        <v>317977.0</v>
      </c>
      <c r="H215" s="65">
        <v>0.317977</v>
      </c>
      <c r="I215" s="65">
        <v>461327.0</v>
      </c>
      <c r="J215" s="65">
        <v>136644.0</v>
      </c>
      <c r="K215" s="65">
        <v>56986.0</v>
      </c>
      <c r="L215" s="65">
        <v>27066.0</v>
      </c>
      <c r="M215" s="65">
        <v>0.0</v>
      </c>
      <c r="N215" s="65">
        <v>1.0</v>
      </c>
      <c r="O215" s="65">
        <v>2.0</v>
      </c>
      <c r="P215" s="65">
        <v>4.0</v>
      </c>
      <c r="Q215" s="65">
        <v>0.0</v>
      </c>
      <c r="R215" s="65">
        <v>0.0</v>
      </c>
      <c r="S215" s="65">
        <v>2.0</v>
      </c>
      <c r="T215" s="65">
        <v>3.0</v>
      </c>
      <c r="U215" s="65">
        <v>2.0</v>
      </c>
      <c r="V215" s="65">
        <v>0.0</v>
      </c>
      <c r="W215" s="65">
        <v>0.0</v>
      </c>
      <c r="X215" s="65">
        <v>4.0</v>
      </c>
      <c r="Y215" s="65">
        <v>1.0</v>
      </c>
      <c r="Z215" s="65">
        <v>1.0</v>
      </c>
      <c r="AA215" s="65">
        <v>9.0</v>
      </c>
      <c r="AB215" s="65">
        <v>12.0</v>
      </c>
      <c r="AC215" s="65">
        <v>19.0</v>
      </c>
      <c r="AD215" s="65">
        <v>20.0</v>
      </c>
      <c r="AE215" s="65">
        <v>21.0</v>
      </c>
      <c r="AF215" s="65">
        <v>37.0</v>
      </c>
      <c r="AG215" s="65">
        <v>11.0</v>
      </c>
      <c r="AH215" s="65">
        <v>9.0</v>
      </c>
      <c r="AI215" s="65">
        <v>19.0</v>
      </c>
      <c r="AJ215" s="65">
        <v>50.0</v>
      </c>
      <c r="AK215" s="65">
        <v>14.0</v>
      </c>
      <c r="AL215" s="65">
        <v>28.0</v>
      </c>
      <c r="AM215" s="65">
        <v>82.0</v>
      </c>
      <c r="AN215" s="65">
        <v>148.0</v>
      </c>
      <c r="AO215" s="65">
        <v>162.0</v>
      </c>
      <c r="AP215" s="65">
        <v>200.0</v>
      </c>
      <c r="AQ215" s="65">
        <v>235.0</v>
      </c>
      <c r="AR215" s="65">
        <v>237.0</v>
      </c>
      <c r="AS215" s="65">
        <v>319.0</v>
      </c>
      <c r="AT215" s="65">
        <v>501.0</v>
      </c>
      <c r="AU215" s="65">
        <v>700.0</v>
      </c>
      <c r="AV215" s="65">
        <v>1042.0</v>
      </c>
      <c r="AW215" s="65">
        <v>303.0</v>
      </c>
      <c r="AX215" s="65">
        <v>781.0</v>
      </c>
      <c r="AY215" s="65">
        <v>1020.0</v>
      </c>
      <c r="AZ215" s="65">
        <v>2248.0</v>
      </c>
      <c r="BA215" s="65">
        <v>1496.0</v>
      </c>
      <c r="BB215" s="65">
        <v>1290.0</v>
      </c>
      <c r="BC215" s="65">
        <v>2889.0</v>
      </c>
      <c r="BD215" s="65">
        <v>2947.0</v>
      </c>
      <c r="BE215" s="65">
        <v>8493.0</v>
      </c>
      <c r="BF215" s="65">
        <v>4590.0</v>
      </c>
      <c r="BG215" s="65">
        <v>7386.0</v>
      </c>
      <c r="BH215" s="65">
        <v>13960.0</v>
      </c>
      <c r="BI215" s="65">
        <v>51106.0</v>
      </c>
      <c r="BJ215" s="65">
        <v>74930.0</v>
      </c>
      <c r="BK215" s="65">
        <v>140643.0</v>
      </c>
    </row>
    <row r="216">
      <c r="A216" s="65">
        <v>208.0</v>
      </c>
      <c r="B216" s="65">
        <v>1000000.0</v>
      </c>
      <c r="C216" s="65">
        <v>996651.0</v>
      </c>
      <c r="D216" s="65">
        <v>0.996651</v>
      </c>
      <c r="E216" s="68">
        <v>0.246661264680816</v>
      </c>
      <c r="F216" s="68">
        <v>0.026126610076359</v>
      </c>
      <c r="G216" s="65">
        <v>317693.0</v>
      </c>
      <c r="H216" s="65">
        <v>0.317693</v>
      </c>
      <c r="I216" s="65">
        <v>462115.0</v>
      </c>
      <c r="J216" s="65">
        <v>136303.0</v>
      </c>
      <c r="K216" s="65">
        <v>56597.0</v>
      </c>
      <c r="L216" s="65">
        <v>27292.0</v>
      </c>
      <c r="M216" s="65">
        <v>2.0</v>
      </c>
      <c r="N216" s="65">
        <v>1.0</v>
      </c>
      <c r="O216" s="65">
        <v>0.0</v>
      </c>
      <c r="P216" s="65">
        <v>3.0</v>
      </c>
      <c r="Q216" s="65">
        <v>2.0</v>
      </c>
      <c r="R216" s="65">
        <v>2.0</v>
      </c>
      <c r="S216" s="65">
        <v>2.0</v>
      </c>
      <c r="T216" s="65">
        <v>3.0</v>
      </c>
      <c r="U216" s="65">
        <v>2.0</v>
      </c>
      <c r="V216" s="65">
        <v>0.0</v>
      </c>
      <c r="W216" s="65">
        <v>1.0</v>
      </c>
      <c r="X216" s="65">
        <v>7.0</v>
      </c>
      <c r="Y216" s="65">
        <v>3.0</v>
      </c>
      <c r="Z216" s="65">
        <v>3.0</v>
      </c>
      <c r="AA216" s="65">
        <v>8.0</v>
      </c>
      <c r="AB216" s="65">
        <v>15.0</v>
      </c>
      <c r="AC216" s="65">
        <v>24.0</v>
      </c>
      <c r="AD216" s="65">
        <v>16.0</v>
      </c>
      <c r="AE216" s="65">
        <v>23.0</v>
      </c>
      <c r="AF216" s="65">
        <v>37.0</v>
      </c>
      <c r="AG216" s="65">
        <v>9.0</v>
      </c>
      <c r="AH216" s="65">
        <v>14.0</v>
      </c>
      <c r="AI216" s="65">
        <v>25.0</v>
      </c>
      <c r="AJ216" s="65">
        <v>50.0</v>
      </c>
      <c r="AK216" s="65">
        <v>13.0</v>
      </c>
      <c r="AL216" s="65">
        <v>35.0</v>
      </c>
      <c r="AM216" s="65">
        <v>72.0</v>
      </c>
      <c r="AN216" s="65">
        <v>159.0</v>
      </c>
      <c r="AO216" s="65">
        <v>140.0</v>
      </c>
      <c r="AP216" s="65">
        <v>196.0</v>
      </c>
      <c r="AQ216" s="65">
        <v>275.0</v>
      </c>
      <c r="AR216" s="65">
        <v>240.0</v>
      </c>
      <c r="AS216" s="65">
        <v>307.0</v>
      </c>
      <c r="AT216" s="65">
        <v>505.0</v>
      </c>
      <c r="AU216" s="65">
        <v>671.0</v>
      </c>
      <c r="AV216" s="65">
        <v>987.0</v>
      </c>
      <c r="AW216" s="65">
        <v>298.0</v>
      </c>
      <c r="AX216" s="65">
        <v>811.0</v>
      </c>
      <c r="AY216" s="65">
        <v>1065.0</v>
      </c>
      <c r="AZ216" s="65">
        <v>2228.0</v>
      </c>
      <c r="BA216" s="65">
        <v>1516.0</v>
      </c>
      <c r="BB216" s="65">
        <v>1318.0</v>
      </c>
      <c r="BC216" s="65">
        <v>2884.0</v>
      </c>
      <c r="BD216" s="65">
        <v>3047.0</v>
      </c>
      <c r="BE216" s="65">
        <v>8414.0</v>
      </c>
      <c r="BF216" s="65">
        <v>4638.0</v>
      </c>
      <c r="BG216" s="65">
        <v>7128.0</v>
      </c>
      <c r="BH216" s="65">
        <v>13939.0</v>
      </c>
      <c r="BI216" s="65">
        <v>51166.0</v>
      </c>
      <c r="BJ216" s="65">
        <v>74670.0</v>
      </c>
      <c r="BK216" s="65">
        <v>140719.0</v>
      </c>
    </row>
    <row r="217">
      <c r="A217" s="65">
        <v>209.0</v>
      </c>
      <c r="B217" s="65">
        <v>1000000.0</v>
      </c>
      <c r="C217" s="65">
        <v>1019262.0</v>
      </c>
      <c r="D217" s="65">
        <v>1.019262</v>
      </c>
      <c r="E217" s="68">
        <v>0.32239498698386</v>
      </c>
      <c r="F217" s="68">
        <v>0.0260908213185387</v>
      </c>
      <c r="G217" s="65">
        <v>317741.0</v>
      </c>
      <c r="H217" s="65">
        <v>0.317741</v>
      </c>
      <c r="I217" s="65">
        <v>462033.0</v>
      </c>
      <c r="J217" s="65">
        <v>136568.0</v>
      </c>
      <c r="K217" s="65">
        <v>56458.0</v>
      </c>
      <c r="L217" s="65">
        <v>27200.0</v>
      </c>
      <c r="M217" s="65">
        <v>0.0</v>
      </c>
      <c r="N217" s="65">
        <v>6.0</v>
      </c>
      <c r="O217" s="65">
        <v>0.0</v>
      </c>
      <c r="P217" s="65">
        <v>3.0</v>
      </c>
      <c r="Q217" s="65">
        <v>1.0</v>
      </c>
      <c r="R217" s="65">
        <v>1.0</v>
      </c>
      <c r="S217" s="65">
        <v>3.0</v>
      </c>
      <c r="T217" s="65">
        <v>6.0</v>
      </c>
      <c r="U217" s="65">
        <v>1.0</v>
      </c>
      <c r="V217" s="65">
        <v>2.0</v>
      </c>
      <c r="W217" s="65">
        <v>1.0</v>
      </c>
      <c r="X217" s="65">
        <v>4.0</v>
      </c>
      <c r="Y217" s="65">
        <v>4.0</v>
      </c>
      <c r="Z217" s="65">
        <v>5.0</v>
      </c>
      <c r="AA217" s="65">
        <v>10.0</v>
      </c>
      <c r="AB217" s="65">
        <v>10.0</v>
      </c>
      <c r="AC217" s="65">
        <v>21.0</v>
      </c>
      <c r="AD217" s="65">
        <v>15.0</v>
      </c>
      <c r="AE217" s="65">
        <v>12.0</v>
      </c>
      <c r="AF217" s="65">
        <v>33.0</v>
      </c>
      <c r="AG217" s="65">
        <v>10.0</v>
      </c>
      <c r="AH217" s="65">
        <v>12.0</v>
      </c>
      <c r="AI217" s="65">
        <v>20.0</v>
      </c>
      <c r="AJ217" s="65">
        <v>49.0</v>
      </c>
      <c r="AK217" s="65">
        <v>16.0</v>
      </c>
      <c r="AL217" s="65">
        <v>24.0</v>
      </c>
      <c r="AM217" s="65">
        <v>67.0</v>
      </c>
      <c r="AN217" s="65">
        <v>144.0</v>
      </c>
      <c r="AO217" s="65">
        <v>165.0</v>
      </c>
      <c r="AP217" s="65">
        <v>174.0</v>
      </c>
      <c r="AQ217" s="65">
        <v>266.0</v>
      </c>
      <c r="AR217" s="65">
        <v>276.0</v>
      </c>
      <c r="AS217" s="65">
        <v>297.0</v>
      </c>
      <c r="AT217" s="65">
        <v>509.0</v>
      </c>
      <c r="AU217" s="65">
        <v>678.0</v>
      </c>
      <c r="AV217" s="65">
        <v>1029.0</v>
      </c>
      <c r="AW217" s="65">
        <v>304.0</v>
      </c>
      <c r="AX217" s="65">
        <v>819.0</v>
      </c>
      <c r="AY217" s="65">
        <v>1016.0</v>
      </c>
      <c r="AZ217" s="65">
        <v>2182.0</v>
      </c>
      <c r="BA217" s="65">
        <v>1494.0</v>
      </c>
      <c r="BB217" s="65">
        <v>1290.0</v>
      </c>
      <c r="BC217" s="65">
        <v>2870.0</v>
      </c>
      <c r="BD217" s="65">
        <v>2957.0</v>
      </c>
      <c r="BE217" s="65">
        <v>8588.0</v>
      </c>
      <c r="BF217" s="65">
        <v>4523.0</v>
      </c>
      <c r="BG217" s="65">
        <v>6995.0</v>
      </c>
      <c r="BH217" s="65">
        <v>14084.0</v>
      </c>
      <c r="BI217" s="65">
        <v>51289.0</v>
      </c>
      <c r="BJ217" s="65">
        <v>74522.0</v>
      </c>
      <c r="BK217" s="65">
        <v>140934.0</v>
      </c>
    </row>
    <row r="218">
      <c r="A218" s="65">
        <v>210.0</v>
      </c>
      <c r="B218" s="65">
        <v>1000000.0</v>
      </c>
      <c r="C218" s="65">
        <v>971039.0</v>
      </c>
      <c r="D218" s="65">
        <v>0.971039</v>
      </c>
      <c r="E218" s="68">
        <v>0.202437967999777</v>
      </c>
      <c r="F218" s="68">
        <v>0.0261167725487525</v>
      </c>
      <c r="G218" s="65">
        <v>317620.0</v>
      </c>
      <c r="H218" s="65">
        <v>0.31762</v>
      </c>
      <c r="I218" s="65">
        <v>462078.0</v>
      </c>
      <c r="J218" s="65">
        <v>136321.0</v>
      </c>
      <c r="K218" s="65">
        <v>56637.0</v>
      </c>
      <c r="L218" s="65">
        <v>27344.0</v>
      </c>
      <c r="M218" s="65">
        <v>0.0</v>
      </c>
      <c r="N218" s="65">
        <v>1.0</v>
      </c>
      <c r="O218" s="65">
        <v>2.0</v>
      </c>
      <c r="P218" s="65">
        <v>1.0</v>
      </c>
      <c r="Q218" s="65">
        <v>1.0</v>
      </c>
      <c r="R218" s="65">
        <v>0.0</v>
      </c>
      <c r="S218" s="65">
        <v>4.0</v>
      </c>
      <c r="T218" s="65">
        <v>3.0</v>
      </c>
      <c r="U218" s="65">
        <v>2.0</v>
      </c>
      <c r="V218" s="65">
        <v>2.0</v>
      </c>
      <c r="W218" s="65">
        <v>0.0</v>
      </c>
      <c r="X218" s="65">
        <v>7.0</v>
      </c>
      <c r="Y218" s="65">
        <v>9.0</v>
      </c>
      <c r="Z218" s="65">
        <v>4.0</v>
      </c>
      <c r="AA218" s="65">
        <v>7.0</v>
      </c>
      <c r="AB218" s="65">
        <v>13.0</v>
      </c>
      <c r="AC218" s="65">
        <v>16.0</v>
      </c>
      <c r="AD218" s="65">
        <v>16.0</v>
      </c>
      <c r="AE218" s="65">
        <v>15.0</v>
      </c>
      <c r="AF218" s="65">
        <v>39.0</v>
      </c>
      <c r="AG218" s="65">
        <v>7.0</v>
      </c>
      <c r="AH218" s="65">
        <v>14.0</v>
      </c>
      <c r="AI218" s="65">
        <v>13.0</v>
      </c>
      <c r="AJ218" s="65">
        <v>45.0</v>
      </c>
      <c r="AK218" s="65">
        <v>22.0</v>
      </c>
      <c r="AL218" s="65">
        <v>34.0</v>
      </c>
      <c r="AM218" s="65">
        <v>90.0</v>
      </c>
      <c r="AN218" s="65">
        <v>154.0</v>
      </c>
      <c r="AO218" s="65">
        <v>151.0</v>
      </c>
      <c r="AP218" s="65">
        <v>182.0</v>
      </c>
      <c r="AQ218" s="65">
        <v>259.0</v>
      </c>
      <c r="AR218" s="65">
        <v>242.0</v>
      </c>
      <c r="AS218" s="65">
        <v>316.0</v>
      </c>
      <c r="AT218" s="65">
        <v>502.0</v>
      </c>
      <c r="AU218" s="65">
        <v>689.0</v>
      </c>
      <c r="AV218" s="65">
        <v>990.0</v>
      </c>
      <c r="AW218" s="65">
        <v>299.0</v>
      </c>
      <c r="AX218" s="65">
        <v>811.0</v>
      </c>
      <c r="AY218" s="65">
        <v>1027.0</v>
      </c>
      <c r="AZ218" s="65">
        <v>2079.0</v>
      </c>
      <c r="BA218" s="65">
        <v>1463.0</v>
      </c>
      <c r="BB218" s="65">
        <v>1258.0</v>
      </c>
      <c r="BC218" s="65">
        <v>2917.0</v>
      </c>
      <c r="BD218" s="65">
        <v>2964.0</v>
      </c>
      <c r="BE218" s="65">
        <v>8458.0</v>
      </c>
      <c r="BF218" s="65">
        <v>4577.0</v>
      </c>
      <c r="BG218" s="65">
        <v>7148.0</v>
      </c>
      <c r="BH218" s="65">
        <v>13964.0</v>
      </c>
      <c r="BI218" s="65">
        <v>50964.0</v>
      </c>
      <c r="BJ218" s="65">
        <v>75030.0</v>
      </c>
      <c r="BK218" s="65">
        <v>140809.0</v>
      </c>
    </row>
    <row r="219">
      <c r="A219" s="65">
        <v>211.0</v>
      </c>
      <c r="B219" s="65">
        <v>1000000.0</v>
      </c>
      <c r="C219" s="65">
        <v>987850.0</v>
      </c>
      <c r="D219" s="65">
        <v>0.98785</v>
      </c>
      <c r="E219" s="68">
        <v>0.245271228346387</v>
      </c>
      <c r="F219" s="68">
        <v>0.0260727494784214</v>
      </c>
      <c r="G219" s="65">
        <v>316982.0</v>
      </c>
      <c r="H219" s="65">
        <v>0.316982</v>
      </c>
      <c r="I219" s="65">
        <v>462549.0</v>
      </c>
      <c r="J219" s="65">
        <v>136413.0</v>
      </c>
      <c r="K219" s="65">
        <v>56805.0</v>
      </c>
      <c r="L219" s="65">
        <v>27251.0</v>
      </c>
      <c r="M219" s="65">
        <v>0.0</v>
      </c>
      <c r="N219" s="65">
        <v>1.0</v>
      </c>
      <c r="O219" s="65">
        <v>3.0</v>
      </c>
      <c r="P219" s="65">
        <v>2.0</v>
      </c>
      <c r="Q219" s="65">
        <v>1.0</v>
      </c>
      <c r="R219" s="65">
        <v>4.0</v>
      </c>
      <c r="S219" s="65">
        <v>3.0</v>
      </c>
      <c r="T219" s="65">
        <v>7.0</v>
      </c>
      <c r="U219" s="65">
        <v>1.0</v>
      </c>
      <c r="V219" s="65">
        <v>0.0</v>
      </c>
      <c r="W219" s="65">
        <v>1.0</v>
      </c>
      <c r="X219" s="65">
        <v>4.0</v>
      </c>
      <c r="Y219" s="65">
        <v>2.0</v>
      </c>
      <c r="Z219" s="65">
        <v>4.0</v>
      </c>
      <c r="AA219" s="65">
        <v>14.0</v>
      </c>
      <c r="AB219" s="65">
        <v>8.0</v>
      </c>
      <c r="AC219" s="65">
        <v>14.0</v>
      </c>
      <c r="AD219" s="65">
        <v>12.0</v>
      </c>
      <c r="AE219" s="65">
        <v>7.0</v>
      </c>
      <c r="AF219" s="65">
        <v>43.0</v>
      </c>
      <c r="AG219" s="65">
        <v>14.0</v>
      </c>
      <c r="AH219" s="65">
        <v>12.0</v>
      </c>
      <c r="AI219" s="65">
        <v>18.0</v>
      </c>
      <c r="AJ219" s="65">
        <v>50.0</v>
      </c>
      <c r="AK219" s="65">
        <v>7.0</v>
      </c>
      <c r="AL219" s="65">
        <v>29.0</v>
      </c>
      <c r="AM219" s="65">
        <v>76.0</v>
      </c>
      <c r="AN219" s="65">
        <v>150.0</v>
      </c>
      <c r="AO219" s="65">
        <v>158.0</v>
      </c>
      <c r="AP219" s="65">
        <v>204.0</v>
      </c>
      <c r="AQ219" s="65">
        <v>263.0</v>
      </c>
      <c r="AR219" s="65">
        <v>230.0</v>
      </c>
      <c r="AS219" s="65">
        <v>296.0</v>
      </c>
      <c r="AT219" s="65">
        <v>482.0</v>
      </c>
      <c r="AU219" s="65">
        <v>605.0</v>
      </c>
      <c r="AV219" s="65">
        <v>946.0</v>
      </c>
      <c r="AW219" s="65">
        <v>272.0</v>
      </c>
      <c r="AX219" s="65">
        <v>802.0</v>
      </c>
      <c r="AY219" s="65">
        <v>1011.0</v>
      </c>
      <c r="AZ219" s="65">
        <v>2170.0</v>
      </c>
      <c r="BA219" s="65">
        <v>1526.0</v>
      </c>
      <c r="BB219" s="65">
        <v>1366.0</v>
      </c>
      <c r="BC219" s="65">
        <v>2927.0</v>
      </c>
      <c r="BD219" s="65">
        <v>2962.0</v>
      </c>
      <c r="BE219" s="65">
        <v>8448.0</v>
      </c>
      <c r="BF219" s="65">
        <v>4561.0</v>
      </c>
      <c r="BG219" s="65">
        <v>7263.0</v>
      </c>
      <c r="BH219" s="65">
        <v>14053.0</v>
      </c>
      <c r="BI219" s="65">
        <v>50954.0</v>
      </c>
      <c r="BJ219" s="65">
        <v>74233.0</v>
      </c>
      <c r="BK219" s="65">
        <v>140763.0</v>
      </c>
    </row>
    <row r="220">
      <c r="A220" s="65">
        <v>212.0</v>
      </c>
      <c r="B220" s="65">
        <v>1000000.0</v>
      </c>
      <c r="C220" s="65">
        <v>1054333.0</v>
      </c>
      <c r="D220" s="65">
        <v>1.054333</v>
      </c>
      <c r="E220" s="68">
        <v>0.322060849403</v>
      </c>
      <c r="F220" s="68">
        <v>0.0262585703844913</v>
      </c>
      <c r="G220" s="65">
        <v>317312.0</v>
      </c>
      <c r="H220" s="65">
        <v>0.317312</v>
      </c>
      <c r="I220" s="65">
        <v>462404.0</v>
      </c>
      <c r="J220" s="65">
        <v>136654.0</v>
      </c>
      <c r="K220" s="65">
        <v>56399.0</v>
      </c>
      <c r="L220" s="65">
        <v>27231.0</v>
      </c>
      <c r="M220" s="65">
        <v>0.0</v>
      </c>
      <c r="N220" s="65">
        <v>4.0</v>
      </c>
      <c r="O220" s="65">
        <v>3.0</v>
      </c>
      <c r="P220" s="65">
        <v>4.0</v>
      </c>
      <c r="Q220" s="65">
        <v>4.0</v>
      </c>
      <c r="R220" s="65">
        <v>0.0</v>
      </c>
      <c r="S220" s="65">
        <v>6.0</v>
      </c>
      <c r="T220" s="65">
        <v>3.0</v>
      </c>
      <c r="U220" s="65">
        <v>0.0</v>
      </c>
      <c r="V220" s="65">
        <v>2.0</v>
      </c>
      <c r="W220" s="65">
        <v>3.0</v>
      </c>
      <c r="X220" s="65">
        <v>6.0</v>
      </c>
      <c r="Y220" s="65">
        <v>5.0</v>
      </c>
      <c r="Z220" s="65">
        <v>5.0</v>
      </c>
      <c r="AA220" s="65">
        <v>12.0</v>
      </c>
      <c r="AB220" s="65">
        <v>14.0</v>
      </c>
      <c r="AC220" s="65">
        <v>16.0</v>
      </c>
      <c r="AD220" s="65">
        <v>14.0</v>
      </c>
      <c r="AE220" s="65">
        <v>19.0</v>
      </c>
      <c r="AF220" s="65">
        <v>44.0</v>
      </c>
      <c r="AG220" s="65">
        <v>6.0</v>
      </c>
      <c r="AH220" s="65">
        <v>9.0</v>
      </c>
      <c r="AI220" s="65">
        <v>16.0</v>
      </c>
      <c r="AJ220" s="65">
        <v>50.0</v>
      </c>
      <c r="AK220" s="65">
        <v>15.0</v>
      </c>
      <c r="AL220" s="65">
        <v>39.0</v>
      </c>
      <c r="AM220" s="65">
        <v>75.0</v>
      </c>
      <c r="AN220" s="65">
        <v>143.0</v>
      </c>
      <c r="AO220" s="65">
        <v>150.0</v>
      </c>
      <c r="AP220" s="65">
        <v>213.0</v>
      </c>
      <c r="AQ220" s="65">
        <v>243.0</v>
      </c>
      <c r="AR220" s="65">
        <v>239.0</v>
      </c>
      <c r="AS220" s="65">
        <v>273.0</v>
      </c>
      <c r="AT220" s="65">
        <v>500.0</v>
      </c>
      <c r="AU220" s="65">
        <v>671.0</v>
      </c>
      <c r="AV220" s="65">
        <v>990.0</v>
      </c>
      <c r="AW220" s="65">
        <v>284.0</v>
      </c>
      <c r="AX220" s="65">
        <v>782.0</v>
      </c>
      <c r="AY220" s="65">
        <v>1087.0</v>
      </c>
      <c r="AZ220" s="65">
        <v>2202.0</v>
      </c>
      <c r="BA220" s="65">
        <v>1552.0</v>
      </c>
      <c r="BB220" s="65">
        <v>1329.0</v>
      </c>
      <c r="BC220" s="65">
        <v>2913.0</v>
      </c>
      <c r="BD220" s="65">
        <v>3019.0</v>
      </c>
      <c r="BE220" s="65">
        <v>8517.0</v>
      </c>
      <c r="BF220" s="65">
        <v>4414.0</v>
      </c>
      <c r="BG220" s="65">
        <v>7261.0</v>
      </c>
      <c r="BH220" s="65">
        <v>14057.0</v>
      </c>
      <c r="BI220" s="65">
        <v>51459.0</v>
      </c>
      <c r="BJ220" s="65">
        <v>74631.0</v>
      </c>
      <c r="BK220" s="65">
        <v>140009.0</v>
      </c>
    </row>
    <row r="221">
      <c r="A221" s="65">
        <v>213.0</v>
      </c>
      <c r="B221" s="65">
        <v>1000000.0</v>
      </c>
      <c r="C221" s="65">
        <v>1037165.0</v>
      </c>
      <c r="D221" s="65">
        <v>1.037165</v>
      </c>
      <c r="E221" s="68">
        <v>0.285542756045926</v>
      </c>
      <c r="F221" s="68">
        <v>0.026305940796008</v>
      </c>
      <c r="G221" s="65">
        <v>316591.0</v>
      </c>
      <c r="H221" s="65">
        <v>0.316591</v>
      </c>
      <c r="I221" s="65">
        <v>462475.0</v>
      </c>
      <c r="J221" s="65">
        <v>136912.0</v>
      </c>
      <c r="K221" s="65">
        <v>56606.0</v>
      </c>
      <c r="L221" s="65">
        <v>27416.0</v>
      </c>
      <c r="M221" s="65">
        <v>2.0</v>
      </c>
      <c r="N221" s="65">
        <v>0.0</v>
      </c>
      <c r="O221" s="65">
        <v>5.0</v>
      </c>
      <c r="P221" s="65">
        <v>4.0</v>
      </c>
      <c r="Q221" s="65">
        <v>4.0</v>
      </c>
      <c r="R221" s="65">
        <v>2.0</v>
      </c>
      <c r="S221" s="65">
        <v>1.0</v>
      </c>
      <c r="T221" s="65">
        <v>5.0</v>
      </c>
      <c r="U221" s="65">
        <v>0.0</v>
      </c>
      <c r="V221" s="65">
        <v>1.0</v>
      </c>
      <c r="W221" s="65">
        <v>1.0</v>
      </c>
      <c r="X221" s="65">
        <v>6.0</v>
      </c>
      <c r="Y221" s="65">
        <v>4.0</v>
      </c>
      <c r="Z221" s="65">
        <v>1.0</v>
      </c>
      <c r="AA221" s="65">
        <v>13.0</v>
      </c>
      <c r="AB221" s="65">
        <v>15.0</v>
      </c>
      <c r="AC221" s="65">
        <v>22.0</v>
      </c>
      <c r="AD221" s="65">
        <v>15.0</v>
      </c>
      <c r="AE221" s="65">
        <v>12.0</v>
      </c>
      <c r="AF221" s="65">
        <v>38.0</v>
      </c>
      <c r="AG221" s="65">
        <v>17.0</v>
      </c>
      <c r="AH221" s="65">
        <v>23.0</v>
      </c>
      <c r="AI221" s="65">
        <v>15.0</v>
      </c>
      <c r="AJ221" s="65">
        <v>43.0</v>
      </c>
      <c r="AK221" s="65">
        <v>18.0</v>
      </c>
      <c r="AL221" s="65">
        <v>30.0</v>
      </c>
      <c r="AM221" s="65">
        <v>73.0</v>
      </c>
      <c r="AN221" s="65">
        <v>178.0</v>
      </c>
      <c r="AO221" s="65">
        <v>137.0</v>
      </c>
      <c r="AP221" s="65">
        <v>184.0</v>
      </c>
      <c r="AQ221" s="65">
        <v>270.0</v>
      </c>
      <c r="AR221" s="65">
        <v>264.0</v>
      </c>
      <c r="AS221" s="65">
        <v>299.0</v>
      </c>
      <c r="AT221" s="65">
        <v>472.0</v>
      </c>
      <c r="AU221" s="65">
        <v>665.0</v>
      </c>
      <c r="AV221" s="65">
        <v>974.0</v>
      </c>
      <c r="AW221" s="65">
        <v>293.0</v>
      </c>
      <c r="AX221" s="65">
        <v>841.0</v>
      </c>
      <c r="AY221" s="65">
        <v>993.0</v>
      </c>
      <c r="AZ221" s="65">
        <v>2233.0</v>
      </c>
      <c r="BA221" s="65">
        <v>1500.0</v>
      </c>
      <c r="BB221" s="65">
        <v>1372.0</v>
      </c>
      <c r="BC221" s="65">
        <v>2895.0</v>
      </c>
      <c r="BD221" s="65">
        <v>3090.0</v>
      </c>
      <c r="BE221" s="65">
        <v>8550.0</v>
      </c>
      <c r="BF221" s="65">
        <v>4524.0</v>
      </c>
      <c r="BG221" s="65">
        <v>7254.0</v>
      </c>
      <c r="BH221" s="65">
        <v>14066.0</v>
      </c>
      <c r="BI221" s="65">
        <v>51116.0</v>
      </c>
      <c r="BJ221" s="65">
        <v>73822.0</v>
      </c>
      <c r="BK221" s="65">
        <v>140229.0</v>
      </c>
    </row>
    <row r="222">
      <c r="A222" s="65">
        <v>214.0</v>
      </c>
      <c r="B222" s="65">
        <v>1000000.0</v>
      </c>
      <c r="C222" s="65">
        <v>973258.0</v>
      </c>
      <c r="D222" s="65">
        <v>0.973258</v>
      </c>
      <c r="E222" s="68">
        <v>0.267544915205887</v>
      </c>
      <c r="F222" s="68">
        <v>0.0263193873749943</v>
      </c>
      <c r="G222" s="65">
        <v>316784.0</v>
      </c>
      <c r="H222" s="65">
        <v>0.316784</v>
      </c>
      <c r="I222" s="65">
        <v>462069.0</v>
      </c>
      <c r="J222" s="65">
        <v>136323.0</v>
      </c>
      <c r="K222" s="65">
        <v>57218.0</v>
      </c>
      <c r="L222" s="65">
        <v>27606.0</v>
      </c>
      <c r="M222" s="65">
        <v>2.0</v>
      </c>
      <c r="N222" s="65">
        <v>0.0</v>
      </c>
      <c r="O222" s="65">
        <v>2.0</v>
      </c>
      <c r="P222" s="65">
        <v>0.0</v>
      </c>
      <c r="Q222" s="65">
        <v>2.0</v>
      </c>
      <c r="R222" s="65">
        <v>3.0</v>
      </c>
      <c r="S222" s="65">
        <v>2.0</v>
      </c>
      <c r="T222" s="65">
        <v>3.0</v>
      </c>
      <c r="U222" s="65">
        <v>2.0</v>
      </c>
      <c r="V222" s="65">
        <v>1.0</v>
      </c>
      <c r="W222" s="65">
        <v>3.0</v>
      </c>
      <c r="X222" s="65">
        <v>1.0</v>
      </c>
      <c r="Y222" s="65">
        <v>5.0</v>
      </c>
      <c r="Z222" s="65">
        <v>5.0</v>
      </c>
      <c r="AA222" s="65">
        <v>10.0</v>
      </c>
      <c r="AB222" s="65">
        <v>6.0</v>
      </c>
      <c r="AC222" s="65">
        <v>14.0</v>
      </c>
      <c r="AD222" s="65">
        <v>16.0</v>
      </c>
      <c r="AE222" s="65">
        <v>21.0</v>
      </c>
      <c r="AF222" s="65">
        <v>35.0</v>
      </c>
      <c r="AG222" s="65">
        <v>14.0</v>
      </c>
      <c r="AH222" s="65">
        <v>9.0</v>
      </c>
      <c r="AI222" s="65">
        <v>20.0</v>
      </c>
      <c r="AJ222" s="65">
        <v>59.0</v>
      </c>
      <c r="AK222" s="65">
        <v>8.0</v>
      </c>
      <c r="AL222" s="65">
        <v>26.0</v>
      </c>
      <c r="AM222" s="65">
        <v>69.0</v>
      </c>
      <c r="AN222" s="65">
        <v>129.0</v>
      </c>
      <c r="AO222" s="65">
        <v>151.0</v>
      </c>
      <c r="AP222" s="65">
        <v>222.0</v>
      </c>
      <c r="AQ222" s="65">
        <v>249.0</v>
      </c>
      <c r="AR222" s="65">
        <v>238.0</v>
      </c>
      <c r="AS222" s="65">
        <v>303.0</v>
      </c>
      <c r="AT222" s="65">
        <v>519.0</v>
      </c>
      <c r="AU222" s="65">
        <v>645.0</v>
      </c>
      <c r="AV222" s="65">
        <v>1011.0</v>
      </c>
      <c r="AW222" s="65">
        <v>316.0</v>
      </c>
      <c r="AX222" s="65">
        <v>771.0</v>
      </c>
      <c r="AY222" s="65">
        <v>995.0</v>
      </c>
      <c r="AZ222" s="65">
        <v>2149.0</v>
      </c>
      <c r="BA222" s="65">
        <v>1553.0</v>
      </c>
      <c r="BB222" s="65">
        <v>1279.0</v>
      </c>
      <c r="BC222" s="65">
        <v>2959.0</v>
      </c>
      <c r="BD222" s="65">
        <v>2954.0</v>
      </c>
      <c r="BE222" s="65">
        <v>8549.0</v>
      </c>
      <c r="BF222" s="65">
        <v>4442.0</v>
      </c>
      <c r="BG222" s="65">
        <v>7133.0</v>
      </c>
      <c r="BH222" s="65">
        <v>14003.0</v>
      </c>
      <c r="BI222" s="65">
        <v>50962.0</v>
      </c>
      <c r="BJ222" s="65">
        <v>74805.0</v>
      </c>
      <c r="BK222" s="65">
        <v>140109.0</v>
      </c>
    </row>
    <row r="223">
      <c r="A223" s="65">
        <v>215.0</v>
      </c>
      <c r="B223" s="65">
        <v>1000000.0</v>
      </c>
      <c r="C223" s="65">
        <v>992682.0</v>
      </c>
      <c r="D223" s="65">
        <v>0.992682</v>
      </c>
      <c r="E223" s="68">
        <v>0.227855483785028</v>
      </c>
      <c r="F223" s="68">
        <v>0.0262658772775185</v>
      </c>
      <c r="G223" s="65">
        <v>316325.0</v>
      </c>
      <c r="H223" s="65">
        <v>0.316325</v>
      </c>
      <c r="I223" s="65">
        <v>462264.0</v>
      </c>
      <c r="J223" s="65">
        <v>137047.0</v>
      </c>
      <c r="K223" s="65">
        <v>56983.0</v>
      </c>
      <c r="L223" s="65">
        <v>27381.0</v>
      </c>
      <c r="M223" s="65">
        <v>1.0</v>
      </c>
      <c r="N223" s="65">
        <v>1.0</v>
      </c>
      <c r="O223" s="65">
        <v>2.0</v>
      </c>
      <c r="P223" s="65">
        <v>1.0</v>
      </c>
      <c r="Q223" s="65">
        <v>2.0</v>
      </c>
      <c r="R223" s="65">
        <v>2.0</v>
      </c>
      <c r="S223" s="65">
        <v>1.0</v>
      </c>
      <c r="T223" s="65">
        <v>4.0</v>
      </c>
      <c r="U223" s="65">
        <v>2.0</v>
      </c>
      <c r="V223" s="65">
        <v>1.0</v>
      </c>
      <c r="W223" s="65">
        <v>2.0</v>
      </c>
      <c r="X223" s="65">
        <v>4.0</v>
      </c>
      <c r="Y223" s="65">
        <v>4.0</v>
      </c>
      <c r="Z223" s="65">
        <v>7.0</v>
      </c>
      <c r="AA223" s="65">
        <v>10.0</v>
      </c>
      <c r="AB223" s="65">
        <v>16.0</v>
      </c>
      <c r="AC223" s="65">
        <v>11.0</v>
      </c>
      <c r="AD223" s="65">
        <v>15.0</v>
      </c>
      <c r="AE223" s="65">
        <v>21.0</v>
      </c>
      <c r="AF223" s="65">
        <v>48.0</v>
      </c>
      <c r="AG223" s="65">
        <v>11.0</v>
      </c>
      <c r="AH223" s="65">
        <v>13.0</v>
      </c>
      <c r="AI223" s="65">
        <v>17.0</v>
      </c>
      <c r="AJ223" s="65">
        <v>46.0</v>
      </c>
      <c r="AK223" s="65">
        <v>16.0</v>
      </c>
      <c r="AL223" s="65">
        <v>29.0</v>
      </c>
      <c r="AM223" s="65">
        <v>72.0</v>
      </c>
      <c r="AN223" s="65">
        <v>158.0</v>
      </c>
      <c r="AO223" s="65">
        <v>165.0</v>
      </c>
      <c r="AP223" s="65">
        <v>211.0</v>
      </c>
      <c r="AQ223" s="65">
        <v>266.0</v>
      </c>
      <c r="AR223" s="65">
        <v>275.0</v>
      </c>
      <c r="AS223" s="65">
        <v>305.0</v>
      </c>
      <c r="AT223" s="65">
        <v>542.0</v>
      </c>
      <c r="AU223" s="65">
        <v>644.0</v>
      </c>
      <c r="AV223" s="65">
        <v>1046.0</v>
      </c>
      <c r="AW223" s="65">
        <v>321.0</v>
      </c>
      <c r="AX223" s="65">
        <v>801.0</v>
      </c>
      <c r="AY223" s="65">
        <v>987.0</v>
      </c>
      <c r="AZ223" s="65">
        <v>2232.0</v>
      </c>
      <c r="BA223" s="65">
        <v>1461.0</v>
      </c>
      <c r="BB223" s="65">
        <v>1357.0</v>
      </c>
      <c r="BC223" s="65">
        <v>2910.0</v>
      </c>
      <c r="BD223" s="65">
        <v>3011.0</v>
      </c>
      <c r="BE223" s="65">
        <v>8598.0</v>
      </c>
      <c r="BF223" s="65">
        <v>4486.0</v>
      </c>
      <c r="BG223" s="65">
        <v>7147.0</v>
      </c>
      <c r="BH223" s="65">
        <v>14034.0</v>
      </c>
      <c r="BI223" s="65">
        <v>50887.0</v>
      </c>
      <c r="BJ223" s="65">
        <v>74201.0</v>
      </c>
      <c r="BK223" s="65">
        <v>139921.0</v>
      </c>
    </row>
    <row r="224">
      <c r="A224" s="65">
        <v>216.0</v>
      </c>
      <c r="B224" s="65">
        <v>1000000.0</v>
      </c>
      <c r="C224" s="65">
        <v>1013119.0</v>
      </c>
      <c r="D224" s="65">
        <v>1.013119</v>
      </c>
      <c r="E224" s="68">
        <v>0.27802062080887</v>
      </c>
      <c r="F224" s="68">
        <v>0.0262152996119177</v>
      </c>
      <c r="G224" s="65">
        <v>316494.0</v>
      </c>
      <c r="H224" s="65">
        <v>0.316494</v>
      </c>
      <c r="I224" s="65">
        <v>462863.0</v>
      </c>
      <c r="J224" s="65">
        <v>136008.0</v>
      </c>
      <c r="K224" s="65">
        <v>56903.0</v>
      </c>
      <c r="L224" s="65">
        <v>27732.0</v>
      </c>
      <c r="M224" s="65">
        <v>2.0</v>
      </c>
      <c r="N224" s="65">
        <v>2.0</v>
      </c>
      <c r="O224" s="65">
        <v>1.0</v>
      </c>
      <c r="P224" s="65">
        <v>4.0</v>
      </c>
      <c r="Q224" s="65">
        <v>2.0</v>
      </c>
      <c r="R224" s="65">
        <v>1.0</v>
      </c>
      <c r="S224" s="65">
        <v>3.0</v>
      </c>
      <c r="T224" s="65">
        <v>3.0</v>
      </c>
      <c r="U224" s="65">
        <v>1.0</v>
      </c>
      <c r="V224" s="65">
        <v>0.0</v>
      </c>
      <c r="W224" s="65">
        <v>1.0</v>
      </c>
      <c r="X224" s="65">
        <v>5.0</v>
      </c>
      <c r="Y224" s="65">
        <v>5.0</v>
      </c>
      <c r="Z224" s="65">
        <v>4.0</v>
      </c>
      <c r="AA224" s="65">
        <v>10.0</v>
      </c>
      <c r="AB224" s="65">
        <v>13.0</v>
      </c>
      <c r="AC224" s="65">
        <v>19.0</v>
      </c>
      <c r="AD224" s="65">
        <v>19.0</v>
      </c>
      <c r="AE224" s="65">
        <v>19.0</v>
      </c>
      <c r="AF224" s="65">
        <v>47.0</v>
      </c>
      <c r="AG224" s="65">
        <v>11.0</v>
      </c>
      <c r="AH224" s="65">
        <v>12.0</v>
      </c>
      <c r="AI224" s="65">
        <v>30.0</v>
      </c>
      <c r="AJ224" s="65">
        <v>41.0</v>
      </c>
      <c r="AK224" s="65">
        <v>17.0</v>
      </c>
      <c r="AL224" s="65">
        <v>32.0</v>
      </c>
      <c r="AM224" s="65">
        <v>66.0</v>
      </c>
      <c r="AN224" s="65">
        <v>148.0</v>
      </c>
      <c r="AO224" s="65">
        <v>132.0</v>
      </c>
      <c r="AP224" s="65">
        <v>210.0</v>
      </c>
      <c r="AQ224" s="65">
        <v>255.0</v>
      </c>
      <c r="AR224" s="65">
        <v>253.0</v>
      </c>
      <c r="AS224" s="65">
        <v>315.0</v>
      </c>
      <c r="AT224" s="65">
        <v>519.0</v>
      </c>
      <c r="AU224" s="65">
        <v>653.0</v>
      </c>
      <c r="AV224" s="65">
        <v>993.0</v>
      </c>
      <c r="AW224" s="65">
        <v>296.0</v>
      </c>
      <c r="AX224" s="65">
        <v>789.0</v>
      </c>
      <c r="AY224" s="65">
        <v>952.0</v>
      </c>
      <c r="AZ224" s="65">
        <v>2244.0</v>
      </c>
      <c r="BA224" s="65">
        <v>1495.0</v>
      </c>
      <c r="BB224" s="65">
        <v>1323.0</v>
      </c>
      <c r="BC224" s="65">
        <v>2906.0</v>
      </c>
      <c r="BD224" s="65">
        <v>2962.0</v>
      </c>
      <c r="BE224" s="65">
        <v>8476.0</v>
      </c>
      <c r="BF224" s="65">
        <v>4606.0</v>
      </c>
      <c r="BG224" s="65">
        <v>7106.0</v>
      </c>
      <c r="BH224" s="65">
        <v>13896.0</v>
      </c>
      <c r="BI224" s="65">
        <v>50868.0</v>
      </c>
      <c r="BJ224" s="65">
        <v>74275.0</v>
      </c>
      <c r="BK224" s="65">
        <v>140452.0</v>
      </c>
    </row>
    <row r="225">
      <c r="A225" s="65">
        <v>217.0</v>
      </c>
      <c r="B225" s="65">
        <v>1000000.0</v>
      </c>
      <c r="C225" s="65">
        <v>1010961.0</v>
      </c>
      <c r="D225" s="65">
        <v>1.010961</v>
      </c>
      <c r="E225" s="68">
        <v>0.328130549867832</v>
      </c>
      <c r="F225" s="68">
        <v>0.0261612663736511</v>
      </c>
      <c r="G225" s="65">
        <v>316729.0</v>
      </c>
      <c r="H225" s="65">
        <v>0.316729</v>
      </c>
      <c r="I225" s="65">
        <v>462669.0</v>
      </c>
      <c r="J225" s="65">
        <v>136490.0</v>
      </c>
      <c r="K225" s="65">
        <v>57110.0</v>
      </c>
      <c r="L225" s="65">
        <v>27002.0</v>
      </c>
      <c r="M225" s="65">
        <v>3.0</v>
      </c>
      <c r="N225" s="65">
        <v>0.0</v>
      </c>
      <c r="O225" s="65">
        <v>3.0</v>
      </c>
      <c r="P225" s="65">
        <v>3.0</v>
      </c>
      <c r="Q225" s="65">
        <v>3.0</v>
      </c>
      <c r="R225" s="65">
        <v>2.0</v>
      </c>
      <c r="S225" s="65">
        <v>1.0</v>
      </c>
      <c r="T225" s="65">
        <v>3.0</v>
      </c>
      <c r="U225" s="65">
        <v>1.0</v>
      </c>
      <c r="V225" s="65">
        <v>1.0</v>
      </c>
      <c r="W225" s="65">
        <v>1.0</v>
      </c>
      <c r="X225" s="65">
        <v>7.0</v>
      </c>
      <c r="Y225" s="65">
        <v>3.0</v>
      </c>
      <c r="Z225" s="65">
        <v>5.0</v>
      </c>
      <c r="AA225" s="65">
        <v>9.0</v>
      </c>
      <c r="AB225" s="65">
        <v>13.0</v>
      </c>
      <c r="AC225" s="65">
        <v>18.0</v>
      </c>
      <c r="AD225" s="65">
        <v>13.0</v>
      </c>
      <c r="AE225" s="65">
        <v>11.0</v>
      </c>
      <c r="AF225" s="65">
        <v>40.0</v>
      </c>
      <c r="AG225" s="65">
        <v>13.0</v>
      </c>
      <c r="AH225" s="65">
        <v>12.0</v>
      </c>
      <c r="AI225" s="65">
        <v>23.0</v>
      </c>
      <c r="AJ225" s="65">
        <v>50.0</v>
      </c>
      <c r="AK225" s="65">
        <v>11.0</v>
      </c>
      <c r="AL225" s="65">
        <v>44.0</v>
      </c>
      <c r="AM225" s="65">
        <v>71.0</v>
      </c>
      <c r="AN225" s="65">
        <v>145.0</v>
      </c>
      <c r="AO225" s="65">
        <v>141.0</v>
      </c>
      <c r="AP225" s="65">
        <v>231.0</v>
      </c>
      <c r="AQ225" s="65">
        <v>241.0</v>
      </c>
      <c r="AR225" s="65">
        <v>239.0</v>
      </c>
      <c r="AS225" s="65">
        <v>342.0</v>
      </c>
      <c r="AT225" s="65">
        <v>518.0</v>
      </c>
      <c r="AU225" s="65">
        <v>638.0</v>
      </c>
      <c r="AV225" s="65">
        <v>957.0</v>
      </c>
      <c r="AW225" s="65">
        <v>290.0</v>
      </c>
      <c r="AX225" s="65">
        <v>770.0</v>
      </c>
      <c r="AY225" s="65">
        <v>1002.0</v>
      </c>
      <c r="AZ225" s="65">
        <v>2158.0</v>
      </c>
      <c r="BA225" s="65">
        <v>1454.0</v>
      </c>
      <c r="BB225" s="65">
        <v>1319.0</v>
      </c>
      <c r="BC225" s="65">
        <v>2948.0</v>
      </c>
      <c r="BD225" s="65">
        <v>3033.0</v>
      </c>
      <c r="BE225" s="65">
        <v>8580.0</v>
      </c>
      <c r="BF225" s="65">
        <v>4537.0</v>
      </c>
      <c r="BG225" s="65">
        <v>7193.0</v>
      </c>
      <c r="BH225" s="65">
        <v>13971.0</v>
      </c>
      <c r="BI225" s="65">
        <v>50825.0</v>
      </c>
      <c r="BJ225" s="65">
        <v>74323.0</v>
      </c>
      <c r="BK225" s="65">
        <v>140510.0</v>
      </c>
    </row>
    <row r="226">
      <c r="A226" s="65">
        <v>218.0</v>
      </c>
      <c r="B226" s="65">
        <v>1000000.0</v>
      </c>
      <c r="C226" s="65">
        <v>1044802.0</v>
      </c>
      <c r="D226" s="65">
        <v>1.044802</v>
      </c>
      <c r="E226" s="68">
        <v>0.338080384912562</v>
      </c>
      <c r="F226" s="68">
        <v>0.0262594233415551</v>
      </c>
      <c r="G226" s="65">
        <v>317382.0</v>
      </c>
      <c r="H226" s="65">
        <v>0.317382</v>
      </c>
      <c r="I226" s="65">
        <v>461791.0</v>
      </c>
      <c r="J226" s="65">
        <v>136369.0</v>
      </c>
      <c r="K226" s="65">
        <v>57035.0</v>
      </c>
      <c r="L226" s="65">
        <v>27423.0</v>
      </c>
      <c r="M226" s="65">
        <v>0.0</v>
      </c>
      <c r="N226" s="65">
        <v>3.0</v>
      </c>
      <c r="O226" s="65">
        <v>4.0</v>
      </c>
      <c r="P226" s="65">
        <v>3.0</v>
      </c>
      <c r="Q226" s="65">
        <v>6.0</v>
      </c>
      <c r="R226" s="65">
        <v>3.0</v>
      </c>
      <c r="S226" s="65">
        <v>0.0</v>
      </c>
      <c r="T226" s="65">
        <v>4.0</v>
      </c>
      <c r="U226" s="65">
        <v>1.0</v>
      </c>
      <c r="V226" s="65">
        <v>2.0</v>
      </c>
      <c r="W226" s="65">
        <v>1.0</v>
      </c>
      <c r="X226" s="65">
        <v>10.0</v>
      </c>
      <c r="Y226" s="65">
        <v>5.0</v>
      </c>
      <c r="Z226" s="65">
        <v>1.0</v>
      </c>
      <c r="AA226" s="65">
        <v>9.0</v>
      </c>
      <c r="AB226" s="65">
        <v>14.0</v>
      </c>
      <c r="AC226" s="65">
        <v>26.0</v>
      </c>
      <c r="AD226" s="65">
        <v>20.0</v>
      </c>
      <c r="AE226" s="65">
        <v>14.0</v>
      </c>
      <c r="AF226" s="65">
        <v>33.0</v>
      </c>
      <c r="AG226" s="65">
        <v>9.0</v>
      </c>
      <c r="AH226" s="65">
        <v>10.0</v>
      </c>
      <c r="AI226" s="65">
        <v>21.0</v>
      </c>
      <c r="AJ226" s="65">
        <v>50.0</v>
      </c>
      <c r="AK226" s="65">
        <v>17.0</v>
      </c>
      <c r="AL226" s="65">
        <v>40.0</v>
      </c>
      <c r="AM226" s="65">
        <v>93.0</v>
      </c>
      <c r="AN226" s="65">
        <v>130.0</v>
      </c>
      <c r="AO226" s="65">
        <v>122.0</v>
      </c>
      <c r="AP226" s="65">
        <v>186.0</v>
      </c>
      <c r="AQ226" s="65">
        <v>262.0</v>
      </c>
      <c r="AR226" s="65">
        <v>231.0</v>
      </c>
      <c r="AS226" s="65">
        <v>299.0</v>
      </c>
      <c r="AT226" s="65">
        <v>511.0</v>
      </c>
      <c r="AU226" s="65">
        <v>611.0</v>
      </c>
      <c r="AV226" s="65">
        <v>1009.0</v>
      </c>
      <c r="AW226" s="65">
        <v>305.0</v>
      </c>
      <c r="AX226" s="65">
        <v>778.0</v>
      </c>
      <c r="AY226" s="65">
        <v>976.0</v>
      </c>
      <c r="AZ226" s="65">
        <v>2261.0</v>
      </c>
      <c r="BA226" s="65">
        <v>1445.0</v>
      </c>
      <c r="BB226" s="65">
        <v>1336.0</v>
      </c>
      <c r="BC226" s="65">
        <v>2945.0</v>
      </c>
      <c r="BD226" s="65">
        <v>3032.0</v>
      </c>
      <c r="BE226" s="65">
        <v>8465.0</v>
      </c>
      <c r="BF226" s="65">
        <v>4519.0</v>
      </c>
      <c r="BG226" s="65">
        <v>7243.0</v>
      </c>
      <c r="BH226" s="65">
        <v>14049.0</v>
      </c>
      <c r="BI226" s="65">
        <v>50714.0</v>
      </c>
      <c r="BJ226" s="65">
        <v>74728.0</v>
      </c>
      <c r="BK226" s="65">
        <v>140826.0</v>
      </c>
    </row>
    <row r="227">
      <c r="A227" s="65">
        <v>219.0</v>
      </c>
      <c r="B227" s="65">
        <v>1000000.0</v>
      </c>
      <c r="C227" s="65">
        <v>1041848.0</v>
      </c>
      <c r="D227" s="65">
        <v>1.041848</v>
      </c>
      <c r="E227" s="68">
        <v>0.291792366153494</v>
      </c>
      <c r="F227" s="68">
        <v>0.0263339654735035</v>
      </c>
      <c r="G227" s="65">
        <v>317611.0</v>
      </c>
      <c r="H227" s="65">
        <v>0.317611</v>
      </c>
      <c r="I227" s="65">
        <v>461507.0</v>
      </c>
      <c r="J227" s="65">
        <v>136572.0</v>
      </c>
      <c r="K227" s="65">
        <v>57017.0</v>
      </c>
      <c r="L227" s="65">
        <v>27293.0</v>
      </c>
      <c r="M227" s="65">
        <v>2.0</v>
      </c>
      <c r="N227" s="65">
        <v>3.0</v>
      </c>
      <c r="O227" s="65">
        <v>1.0</v>
      </c>
      <c r="P227" s="65">
        <v>3.0</v>
      </c>
      <c r="Q227" s="65">
        <v>2.0</v>
      </c>
      <c r="R227" s="65">
        <v>2.0</v>
      </c>
      <c r="S227" s="65">
        <v>5.0</v>
      </c>
      <c r="T227" s="65">
        <v>5.0</v>
      </c>
      <c r="U227" s="65">
        <v>1.0</v>
      </c>
      <c r="V227" s="65">
        <v>1.0</v>
      </c>
      <c r="W227" s="65">
        <v>1.0</v>
      </c>
      <c r="X227" s="65">
        <v>3.0</v>
      </c>
      <c r="Y227" s="65">
        <v>6.0</v>
      </c>
      <c r="Z227" s="65">
        <v>7.0</v>
      </c>
      <c r="AA227" s="65">
        <v>9.0</v>
      </c>
      <c r="AB227" s="65">
        <v>11.0</v>
      </c>
      <c r="AC227" s="65">
        <v>20.0</v>
      </c>
      <c r="AD227" s="65">
        <v>21.0</v>
      </c>
      <c r="AE227" s="65">
        <v>12.0</v>
      </c>
      <c r="AF227" s="65">
        <v>44.0</v>
      </c>
      <c r="AG227" s="65">
        <v>10.0</v>
      </c>
      <c r="AH227" s="65">
        <v>11.0</v>
      </c>
      <c r="AI227" s="65">
        <v>24.0</v>
      </c>
      <c r="AJ227" s="65">
        <v>61.0</v>
      </c>
      <c r="AK227" s="65">
        <v>16.0</v>
      </c>
      <c r="AL227" s="65">
        <v>38.0</v>
      </c>
      <c r="AM227" s="65">
        <v>83.0</v>
      </c>
      <c r="AN227" s="65">
        <v>145.0</v>
      </c>
      <c r="AO227" s="65">
        <v>150.0</v>
      </c>
      <c r="AP227" s="65">
        <v>214.0</v>
      </c>
      <c r="AQ227" s="65">
        <v>260.0</v>
      </c>
      <c r="AR227" s="65">
        <v>237.0</v>
      </c>
      <c r="AS227" s="65">
        <v>322.0</v>
      </c>
      <c r="AT227" s="65">
        <v>533.0</v>
      </c>
      <c r="AU227" s="65">
        <v>641.0</v>
      </c>
      <c r="AV227" s="65">
        <v>956.0</v>
      </c>
      <c r="AW227" s="65">
        <v>300.0</v>
      </c>
      <c r="AX227" s="65">
        <v>837.0</v>
      </c>
      <c r="AY227" s="65">
        <v>993.0</v>
      </c>
      <c r="AZ227" s="65">
        <v>2174.0</v>
      </c>
      <c r="BA227" s="65">
        <v>1528.0</v>
      </c>
      <c r="BB227" s="65">
        <v>1283.0</v>
      </c>
      <c r="BC227" s="65">
        <v>2974.0</v>
      </c>
      <c r="BD227" s="65">
        <v>3007.0</v>
      </c>
      <c r="BE227" s="65">
        <v>8542.0</v>
      </c>
      <c r="BF227" s="65">
        <v>4537.0</v>
      </c>
      <c r="BG227" s="65">
        <v>7317.0</v>
      </c>
      <c r="BH227" s="65">
        <v>13987.0</v>
      </c>
      <c r="BI227" s="65">
        <v>51173.0</v>
      </c>
      <c r="BJ227" s="65">
        <v>74742.0</v>
      </c>
      <c r="BK227" s="65">
        <v>140357.0</v>
      </c>
    </row>
    <row r="228">
      <c r="A228" s="65">
        <v>220.0</v>
      </c>
      <c r="B228" s="65">
        <v>1000000.0</v>
      </c>
      <c r="C228" s="65">
        <v>1046010.0</v>
      </c>
      <c r="D228" s="65">
        <v>1.04601</v>
      </c>
      <c r="E228" s="68">
        <v>0.315697986830592</v>
      </c>
      <c r="F228" s="68">
        <v>0.0264359684775629</v>
      </c>
      <c r="G228" s="65">
        <v>316322.0</v>
      </c>
      <c r="H228" s="65">
        <v>0.316322</v>
      </c>
      <c r="I228" s="65">
        <v>462164.0</v>
      </c>
      <c r="J228" s="65">
        <v>136764.0</v>
      </c>
      <c r="K228" s="65">
        <v>57262.0</v>
      </c>
      <c r="L228" s="65">
        <v>27488.0</v>
      </c>
      <c r="M228" s="65">
        <v>1.0</v>
      </c>
      <c r="N228" s="65">
        <v>3.0</v>
      </c>
      <c r="O228" s="65">
        <v>6.0</v>
      </c>
      <c r="P228" s="65">
        <v>1.0</v>
      </c>
      <c r="Q228" s="65">
        <v>2.0</v>
      </c>
      <c r="R228" s="65">
        <v>3.0</v>
      </c>
      <c r="S228" s="65">
        <v>2.0</v>
      </c>
      <c r="T228" s="65">
        <v>6.0</v>
      </c>
      <c r="U228" s="65">
        <v>0.0</v>
      </c>
      <c r="V228" s="65">
        <v>0.0</v>
      </c>
      <c r="W228" s="65">
        <v>0.0</v>
      </c>
      <c r="X228" s="65">
        <v>8.0</v>
      </c>
      <c r="Y228" s="65">
        <v>5.0</v>
      </c>
      <c r="Z228" s="65">
        <v>5.0</v>
      </c>
      <c r="AA228" s="65">
        <v>11.0</v>
      </c>
      <c r="AB228" s="65">
        <v>10.0</v>
      </c>
      <c r="AC228" s="65">
        <v>21.0</v>
      </c>
      <c r="AD228" s="65">
        <v>17.0</v>
      </c>
      <c r="AE228" s="65">
        <v>13.0</v>
      </c>
      <c r="AF228" s="65">
        <v>43.0</v>
      </c>
      <c r="AG228" s="65">
        <v>10.0</v>
      </c>
      <c r="AH228" s="65">
        <v>15.0</v>
      </c>
      <c r="AI228" s="65">
        <v>14.0</v>
      </c>
      <c r="AJ228" s="65">
        <v>52.0</v>
      </c>
      <c r="AK228" s="65">
        <v>13.0</v>
      </c>
      <c r="AL228" s="65">
        <v>25.0</v>
      </c>
      <c r="AM228" s="65">
        <v>88.0</v>
      </c>
      <c r="AN228" s="65">
        <v>156.0</v>
      </c>
      <c r="AO228" s="65">
        <v>151.0</v>
      </c>
      <c r="AP228" s="65">
        <v>196.0</v>
      </c>
      <c r="AQ228" s="65">
        <v>253.0</v>
      </c>
      <c r="AR228" s="65">
        <v>254.0</v>
      </c>
      <c r="AS228" s="65">
        <v>324.0</v>
      </c>
      <c r="AT228" s="65">
        <v>462.0</v>
      </c>
      <c r="AU228" s="65">
        <v>651.0</v>
      </c>
      <c r="AV228" s="65">
        <v>1032.0</v>
      </c>
      <c r="AW228" s="65">
        <v>310.0</v>
      </c>
      <c r="AX228" s="65">
        <v>822.0</v>
      </c>
      <c r="AY228" s="65">
        <v>1008.0</v>
      </c>
      <c r="AZ228" s="65">
        <v>2188.0</v>
      </c>
      <c r="BA228" s="65">
        <v>1476.0</v>
      </c>
      <c r="BB228" s="65">
        <v>1309.0</v>
      </c>
      <c r="BC228" s="65">
        <v>2861.0</v>
      </c>
      <c r="BD228" s="65">
        <v>3015.0</v>
      </c>
      <c r="BE228" s="65">
        <v>8417.0</v>
      </c>
      <c r="BF228" s="65">
        <v>4448.0</v>
      </c>
      <c r="BG228" s="65">
        <v>7154.0</v>
      </c>
      <c r="BH228" s="65">
        <v>13927.0</v>
      </c>
      <c r="BI228" s="65">
        <v>51023.0</v>
      </c>
      <c r="BJ228" s="65">
        <v>74646.0</v>
      </c>
      <c r="BK228" s="65">
        <v>139865.0</v>
      </c>
    </row>
    <row r="229">
      <c r="A229" s="65">
        <v>221.0</v>
      </c>
      <c r="B229" s="65">
        <v>1000000.0</v>
      </c>
      <c r="C229" s="65">
        <v>1006261.0</v>
      </c>
      <c r="D229" s="65">
        <v>1.006261</v>
      </c>
      <c r="E229" s="68">
        <v>0.286633156566777</v>
      </c>
      <c r="F229" s="68">
        <v>0.026376823022477</v>
      </c>
      <c r="G229" s="65">
        <v>316299.0</v>
      </c>
      <c r="H229" s="65">
        <v>0.316299</v>
      </c>
      <c r="I229" s="65">
        <v>462871.0</v>
      </c>
      <c r="J229" s="65">
        <v>137043.0</v>
      </c>
      <c r="K229" s="65">
        <v>56298.0</v>
      </c>
      <c r="L229" s="65">
        <v>27489.0</v>
      </c>
      <c r="M229" s="65">
        <v>1.0</v>
      </c>
      <c r="N229" s="65">
        <v>1.0</v>
      </c>
      <c r="O229" s="65">
        <v>4.0</v>
      </c>
      <c r="P229" s="65">
        <v>3.0</v>
      </c>
      <c r="Q229" s="65">
        <v>2.0</v>
      </c>
      <c r="R229" s="65">
        <v>1.0</v>
      </c>
      <c r="S229" s="65">
        <v>2.0</v>
      </c>
      <c r="T229" s="65">
        <v>2.0</v>
      </c>
      <c r="U229" s="65">
        <v>0.0</v>
      </c>
      <c r="V229" s="65">
        <v>0.0</v>
      </c>
      <c r="W229" s="65">
        <v>2.0</v>
      </c>
      <c r="X229" s="65">
        <v>9.0</v>
      </c>
      <c r="Y229" s="65">
        <v>2.0</v>
      </c>
      <c r="Z229" s="65">
        <v>8.0</v>
      </c>
      <c r="AA229" s="65">
        <v>8.0</v>
      </c>
      <c r="AB229" s="65">
        <v>11.0</v>
      </c>
      <c r="AC229" s="65">
        <v>23.0</v>
      </c>
      <c r="AD229" s="65">
        <v>21.0</v>
      </c>
      <c r="AE229" s="65">
        <v>15.0</v>
      </c>
      <c r="AF229" s="65">
        <v>38.0</v>
      </c>
      <c r="AG229" s="65">
        <v>7.0</v>
      </c>
      <c r="AH229" s="65">
        <v>14.0</v>
      </c>
      <c r="AI229" s="65">
        <v>19.0</v>
      </c>
      <c r="AJ229" s="65">
        <v>47.0</v>
      </c>
      <c r="AK229" s="65">
        <v>11.0</v>
      </c>
      <c r="AL229" s="65">
        <v>31.0</v>
      </c>
      <c r="AM229" s="65">
        <v>62.0</v>
      </c>
      <c r="AN229" s="65">
        <v>148.0</v>
      </c>
      <c r="AO229" s="65">
        <v>164.0</v>
      </c>
      <c r="AP229" s="65">
        <v>183.0</v>
      </c>
      <c r="AQ229" s="65">
        <v>261.0</v>
      </c>
      <c r="AR229" s="65">
        <v>250.0</v>
      </c>
      <c r="AS229" s="65">
        <v>312.0</v>
      </c>
      <c r="AT229" s="65">
        <v>503.0</v>
      </c>
      <c r="AU229" s="65">
        <v>694.0</v>
      </c>
      <c r="AV229" s="65">
        <v>1065.0</v>
      </c>
      <c r="AW229" s="65">
        <v>305.0</v>
      </c>
      <c r="AX229" s="65">
        <v>796.0</v>
      </c>
      <c r="AY229" s="65">
        <v>976.0</v>
      </c>
      <c r="AZ229" s="65">
        <v>2231.0</v>
      </c>
      <c r="BA229" s="65">
        <v>1499.0</v>
      </c>
      <c r="BB229" s="65">
        <v>1279.0</v>
      </c>
      <c r="BC229" s="65">
        <v>2803.0</v>
      </c>
      <c r="BD229" s="65">
        <v>3000.0</v>
      </c>
      <c r="BE229" s="65">
        <v>8418.0</v>
      </c>
      <c r="BF229" s="65">
        <v>4281.0</v>
      </c>
      <c r="BG229" s="65">
        <v>7298.0</v>
      </c>
      <c r="BH229" s="65">
        <v>13926.0</v>
      </c>
      <c r="BI229" s="65">
        <v>51004.0</v>
      </c>
      <c r="BJ229" s="65">
        <v>74336.0</v>
      </c>
      <c r="BK229" s="65">
        <v>140223.0</v>
      </c>
    </row>
    <row r="230">
      <c r="A230" s="65">
        <v>222.0</v>
      </c>
      <c r="B230" s="65">
        <v>1000000.0</v>
      </c>
      <c r="C230" s="65">
        <v>1015663.0</v>
      </c>
      <c r="D230" s="65">
        <v>1.015663</v>
      </c>
      <c r="E230" s="68">
        <v>0.291976934766008</v>
      </c>
      <c r="F230" s="68">
        <v>0.0263311169184609</v>
      </c>
      <c r="G230" s="65">
        <v>315758.0</v>
      </c>
      <c r="H230" s="65">
        <v>0.315758</v>
      </c>
      <c r="I230" s="65">
        <v>462563.0</v>
      </c>
      <c r="J230" s="65">
        <v>136776.0</v>
      </c>
      <c r="K230" s="65">
        <v>57362.0</v>
      </c>
      <c r="L230" s="65">
        <v>27541.0</v>
      </c>
      <c r="M230" s="65">
        <v>1.0</v>
      </c>
      <c r="N230" s="65">
        <v>6.0</v>
      </c>
      <c r="O230" s="65">
        <v>2.0</v>
      </c>
      <c r="P230" s="65">
        <v>2.0</v>
      </c>
      <c r="Q230" s="65">
        <v>0.0</v>
      </c>
      <c r="R230" s="65">
        <v>1.0</v>
      </c>
      <c r="S230" s="65">
        <v>0.0</v>
      </c>
      <c r="T230" s="65">
        <v>4.0</v>
      </c>
      <c r="U230" s="65">
        <v>2.0</v>
      </c>
      <c r="V230" s="65">
        <v>1.0</v>
      </c>
      <c r="W230" s="65">
        <v>2.0</v>
      </c>
      <c r="X230" s="65">
        <v>5.0</v>
      </c>
      <c r="Y230" s="65">
        <v>6.0</v>
      </c>
      <c r="Z230" s="65">
        <v>1.0</v>
      </c>
      <c r="AA230" s="65">
        <v>10.0</v>
      </c>
      <c r="AB230" s="65">
        <v>7.0</v>
      </c>
      <c r="AC230" s="65">
        <v>23.0</v>
      </c>
      <c r="AD230" s="65">
        <v>20.0</v>
      </c>
      <c r="AE230" s="65">
        <v>11.0</v>
      </c>
      <c r="AF230" s="65">
        <v>22.0</v>
      </c>
      <c r="AG230" s="65">
        <v>10.0</v>
      </c>
      <c r="AH230" s="65">
        <v>9.0</v>
      </c>
      <c r="AI230" s="65">
        <v>16.0</v>
      </c>
      <c r="AJ230" s="65">
        <v>52.0</v>
      </c>
      <c r="AK230" s="65">
        <v>17.0</v>
      </c>
      <c r="AL230" s="65">
        <v>27.0</v>
      </c>
      <c r="AM230" s="65">
        <v>81.0</v>
      </c>
      <c r="AN230" s="65">
        <v>165.0</v>
      </c>
      <c r="AO230" s="65">
        <v>153.0</v>
      </c>
      <c r="AP230" s="65">
        <v>222.0</v>
      </c>
      <c r="AQ230" s="65">
        <v>230.0</v>
      </c>
      <c r="AR230" s="65">
        <v>252.0</v>
      </c>
      <c r="AS230" s="65">
        <v>324.0</v>
      </c>
      <c r="AT230" s="65">
        <v>490.0</v>
      </c>
      <c r="AU230" s="65">
        <v>671.0</v>
      </c>
      <c r="AV230" s="65">
        <v>1060.0</v>
      </c>
      <c r="AW230" s="65">
        <v>313.0</v>
      </c>
      <c r="AX230" s="65">
        <v>831.0</v>
      </c>
      <c r="AY230" s="65">
        <v>1007.0</v>
      </c>
      <c r="AZ230" s="65">
        <v>2267.0</v>
      </c>
      <c r="BA230" s="65">
        <v>1517.0</v>
      </c>
      <c r="BB230" s="65">
        <v>1255.0</v>
      </c>
      <c r="BC230" s="65">
        <v>2861.0</v>
      </c>
      <c r="BD230" s="65">
        <v>3060.0</v>
      </c>
      <c r="BE230" s="65">
        <v>8356.0</v>
      </c>
      <c r="BF230" s="65">
        <v>4476.0</v>
      </c>
      <c r="BG230" s="65">
        <v>7177.0</v>
      </c>
      <c r="BH230" s="65">
        <v>13955.0</v>
      </c>
      <c r="BI230" s="65">
        <v>50931.0</v>
      </c>
      <c r="BJ230" s="65">
        <v>73919.0</v>
      </c>
      <c r="BK230" s="65">
        <v>139928.0</v>
      </c>
    </row>
    <row r="231">
      <c r="A231" s="65">
        <v>223.0</v>
      </c>
      <c r="B231" s="65">
        <v>1000000.0</v>
      </c>
      <c r="C231" s="65">
        <v>986288.0</v>
      </c>
      <c r="D231" s="65">
        <v>0.986288</v>
      </c>
      <c r="E231" s="68">
        <v>0.236069831425133</v>
      </c>
      <c r="F231" s="68">
        <v>0.0262953198642562</v>
      </c>
      <c r="G231" s="65">
        <v>316691.0</v>
      </c>
      <c r="H231" s="65">
        <v>0.316691</v>
      </c>
      <c r="I231" s="65">
        <v>462017.0</v>
      </c>
      <c r="J231" s="65">
        <v>137141.0</v>
      </c>
      <c r="K231" s="65">
        <v>56909.0</v>
      </c>
      <c r="L231" s="65">
        <v>27242.0</v>
      </c>
      <c r="M231" s="65">
        <v>0.0</v>
      </c>
      <c r="N231" s="65">
        <v>1.0</v>
      </c>
      <c r="O231" s="65">
        <v>3.0</v>
      </c>
      <c r="P231" s="65">
        <v>3.0</v>
      </c>
      <c r="Q231" s="65">
        <v>1.0</v>
      </c>
      <c r="R231" s="65">
        <v>0.0</v>
      </c>
      <c r="S231" s="65">
        <v>3.0</v>
      </c>
      <c r="T231" s="65">
        <v>4.0</v>
      </c>
      <c r="U231" s="65">
        <v>1.0</v>
      </c>
      <c r="V231" s="65">
        <v>1.0</v>
      </c>
      <c r="W231" s="65">
        <v>2.0</v>
      </c>
      <c r="X231" s="65">
        <v>6.0</v>
      </c>
      <c r="Y231" s="65">
        <v>3.0</v>
      </c>
      <c r="Z231" s="65">
        <v>4.0</v>
      </c>
      <c r="AA231" s="65">
        <v>9.0</v>
      </c>
      <c r="AB231" s="65">
        <v>7.0</v>
      </c>
      <c r="AC231" s="65">
        <v>17.0</v>
      </c>
      <c r="AD231" s="65">
        <v>20.0</v>
      </c>
      <c r="AE231" s="65">
        <v>9.0</v>
      </c>
      <c r="AF231" s="65">
        <v>43.0</v>
      </c>
      <c r="AG231" s="65">
        <v>13.0</v>
      </c>
      <c r="AH231" s="65">
        <v>8.0</v>
      </c>
      <c r="AI231" s="65">
        <v>19.0</v>
      </c>
      <c r="AJ231" s="65">
        <v>56.0</v>
      </c>
      <c r="AK231" s="65">
        <v>21.0</v>
      </c>
      <c r="AL231" s="65">
        <v>30.0</v>
      </c>
      <c r="AM231" s="65">
        <v>78.0</v>
      </c>
      <c r="AN231" s="65">
        <v>171.0</v>
      </c>
      <c r="AO231" s="65">
        <v>142.0</v>
      </c>
      <c r="AP231" s="65">
        <v>215.0</v>
      </c>
      <c r="AQ231" s="65">
        <v>228.0</v>
      </c>
      <c r="AR231" s="65">
        <v>254.0</v>
      </c>
      <c r="AS231" s="65">
        <v>295.0</v>
      </c>
      <c r="AT231" s="65">
        <v>531.0</v>
      </c>
      <c r="AU231" s="65">
        <v>636.0</v>
      </c>
      <c r="AV231" s="65">
        <v>1047.0</v>
      </c>
      <c r="AW231" s="65">
        <v>305.0</v>
      </c>
      <c r="AX231" s="65">
        <v>844.0</v>
      </c>
      <c r="AY231" s="65">
        <v>976.0</v>
      </c>
      <c r="AZ231" s="65">
        <v>2177.0</v>
      </c>
      <c r="BA231" s="65">
        <v>1487.0</v>
      </c>
      <c r="BB231" s="65">
        <v>1349.0</v>
      </c>
      <c r="BC231" s="65">
        <v>2907.0</v>
      </c>
      <c r="BD231" s="65">
        <v>3063.0</v>
      </c>
      <c r="BE231" s="65">
        <v>8527.0</v>
      </c>
      <c r="BF231" s="65">
        <v>4711.0</v>
      </c>
      <c r="BG231" s="65">
        <v>7131.0</v>
      </c>
      <c r="BH231" s="65">
        <v>13859.0</v>
      </c>
      <c r="BI231" s="65">
        <v>50971.0</v>
      </c>
      <c r="BJ231" s="65">
        <v>74789.0</v>
      </c>
      <c r="BK231" s="65">
        <v>139714.0</v>
      </c>
    </row>
    <row r="232">
      <c r="A232" s="65">
        <v>224.0</v>
      </c>
      <c r="B232" s="65">
        <v>1000000.0</v>
      </c>
      <c r="C232" s="65">
        <v>1045080.0</v>
      </c>
      <c r="D232" s="65">
        <v>1.04508</v>
      </c>
      <c r="E232" s="68">
        <v>0.352506855295472</v>
      </c>
      <c r="F232" s="68">
        <v>0.0263876776379711</v>
      </c>
      <c r="G232" s="65">
        <v>318161.0</v>
      </c>
      <c r="H232" s="65">
        <v>0.318161</v>
      </c>
      <c r="I232" s="65">
        <v>462029.0</v>
      </c>
      <c r="J232" s="65">
        <v>135971.0</v>
      </c>
      <c r="K232" s="65">
        <v>56700.0</v>
      </c>
      <c r="L232" s="65">
        <v>27139.0</v>
      </c>
      <c r="M232" s="65">
        <v>3.0</v>
      </c>
      <c r="N232" s="65">
        <v>5.0</v>
      </c>
      <c r="O232" s="65">
        <v>1.0</v>
      </c>
      <c r="P232" s="65">
        <v>0.0</v>
      </c>
      <c r="Q232" s="65">
        <v>3.0</v>
      </c>
      <c r="R232" s="65">
        <v>2.0</v>
      </c>
      <c r="S232" s="65">
        <v>3.0</v>
      </c>
      <c r="T232" s="65">
        <v>7.0</v>
      </c>
      <c r="U232" s="65">
        <v>2.0</v>
      </c>
      <c r="V232" s="65">
        <v>1.0</v>
      </c>
      <c r="W232" s="65">
        <v>0.0</v>
      </c>
      <c r="X232" s="65">
        <v>4.0</v>
      </c>
      <c r="Y232" s="65">
        <v>7.0</v>
      </c>
      <c r="Z232" s="65">
        <v>5.0</v>
      </c>
      <c r="AA232" s="65">
        <v>14.0</v>
      </c>
      <c r="AB232" s="65">
        <v>11.0</v>
      </c>
      <c r="AC232" s="65">
        <v>18.0</v>
      </c>
      <c r="AD232" s="65">
        <v>14.0</v>
      </c>
      <c r="AE232" s="65">
        <v>11.0</v>
      </c>
      <c r="AF232" s="65">
        <v>32.0</v>
      </c>
      <c r="AG232" s="65">
        <v>5.0</v>
      </c>
      <c r="AH232" s="65">
        <v>11.0</v>
      </c>
      <c r="AI232" s="65">
        <v>12.0</v>
      </c>
      <c r="AJ232" s="65">
        <v>57.0</v>
      </c>
      <c r="AK232" s="65">
        <v>12.0</v>
      </c>
      <c r="AL232" s="65">
        <v>24.0</v>
      </c>
      <c r="AM232" s="65">
        <v>75.0</v>
      </c>
      <c r="AN232" s="65">
        <v>143.0</v>
      </c>
      <c r="AO232" s="65">
        <v>156.0</v>
      </c>
      <c r="AP232" s="65">
        <v>193.0</v>
      </c>
      <c r="AQ232" s="65">
        <v>255.0</v>
      </c>
      <c r="AR232" s="65">
        <v>257.0</v>
      </c>
      <c r="AS232" s="65">
        <v>322.0</v>
      </c>
      <c r="AT232" s="65">
        <v>476.0</v>
      </c>
      <c r="AU232" s="65">
        <v>631.0</v>
      </c>
      <c r="AV232" s="65">
        <v>1032.0</v>
      </c>
      <c r="AW232" s="65">
        <v>301.0</v>
      </c>
      <c r="AX232" s="65">
        <v>843.0</v>
      </c>
      <c r="AY232" s="65">
        <v>956.0</v>
      </c>
      <c r="AZ232" s="65">
        <v>2184.0</v>
      </c>
      <c r="BA232" s="65">
        <v>1588.0</v>
      </c>
      <c r="BB232" s="65">
        <v>1293.0</v>
      </c>
      <c r="BC232" s="65">
        <v>2836.0</v>
      </c>
      <c r="BD232" s="65">
        <v>2942.0</v>
      </c>
      <c r="BE232" s="65">
        <v>8563.0</v>
      </c>
      <c r="BF232" s="65">
        <v>4548.0</v>
      </c>
      <c r="BG232" s="65">
        <v>7036.0</v>
      </c>
      <c r="BH232" s="65">
        <v>14032.0</v>
      </c>
      <c r="BI232" s="65">
        <v>51090.0</v>
      </c>
      <c r="BJ232" s="65">
        <v>74978.0</v>
      </c>
      <c r="BK232" s="65">
        <v>141167.0</v>
      </c>
    </row>
    <row r="233">
      <c r="A233" s="65">
        <v>225.0</v>
      </c>
      <c r="B233" s="65">
        <v>1000000.0</v>
      </c>
      <c r="C233" s="65">
        <v>975917.0</v>
      </c>
      <c r="D233" s="65">
        <v>0.975917</v>
      </c>
      <c r="E233" s="68">
        <v>0.195907500877327</v>
      </c>
      <c r="F233" s="68">
        <v>0.0263906641986133</v>
      </c>
      <c r="G233" s="65">
        <v>317092.0</v>
      </c>
      <c r="H233" s="65">
        <v>0.317092</v>
      </c>
      <c r="I233" s="65">
        <v>462235.0</v>
      </c>
      <c r="J233" s="65">
        <v>136765.0</v>
      </c>
      <c r="K233" s="65">
        <v>56761.0</v>
      </c>
      <c r="L233" s="65">
        <v>27147.0</v>
      </c>
      <c r="M233" s="65">
        <v>0.0</v>
      </c>
      <c r="N233" s="65">
        <v>1.0</v>
      </c>
      <c r="O233" s="65">
        <v>1.0</v>
      </c>
      <c r="P233" s="65">
        <v>1.0</v>
      </c>
      <c r="Q233" s="65">
        <v>2.0</v>
      </c>
      <c r="R233" s="65">
        <v>1.0</v>
      </c>
      <c r="S233" s="65">
        <v>2.0</v>
      </c>
      <c r="T233" s="65">
        <v>5.0</v>
      </c>
      <c r="U233" s="65">
        <v>2.0</v>
      </c>
      <c r="V233" s="65">
        <v>3.0</v>
      </c>
      <c r="W233" s="65">
        <v>3.0</v>
      </c>
      <c r="X233" s="65">
        <v>7.0</v>
      </c>
      <c r="Y233" s="65">
        <v>3.0</v>
      </c>
      <c r="Z233" s="65">
        <v>6.0</v>
      </c>
      <c r="AA233" s="65">
        <v>6.0</v>
      </c>
      <c r="AB233" s="65">
        <v>15.0</v>
      </c>
      <c r="AC233" s="65">
        <v>17.0</v>
      </c>
      <c r="AD233" s="65">
        <v>7.0</v>
      </c>
      <c r="AE233" s="65">
        <v>16.0</v>
      </c>
      <c r="AF233" s="65">
        <v>38.0</v>
      </c>
      <c r="AG233" s="65">
        <v>9.0</v>
      </c>
      <c r="AH233" s="65">
        <v>13.0</v>
      </c>
      <c r="AI233" s="65">
        <v>21.0</v>
      </c>
      <c r="AJ233" s="65">
        <v>51.0</v>
      </c>
      <c r="AK233" s="65">
        <v>18.0</v>
      </c>
      <c r="AL233" s="65">
        <v>36.0</v>
      </c>
      <c r="AM233" s="65">
        <v>84.0</v>
      </c>
      <c r="AN233" s="65">
        <v>174.0</v>
      </c>
      <c r="AO233" s="65">
        <v>138.0</v>
      </c>
      <c r="AP233" s="65">
        <v>195.0</v>
      </c>
      <c r="AQ233" s="65">
        <v>248.0</v>
      </c>
      <c r="AR233" s="65">
        <v>244.0</v>
      </c>
      <c r="AS233" s="65">
        <v>341.0</v>
      </c>
      <c r="AT233" s="65">
        <v>467.0</v>
      </c>
      <c r="AU233" s="65">
        <v>669.0</v>
      </c>
      <c r="AV233" s="65">
        <v>1028.0</v>
      </c>
      <c r="AW233" s="65">
        <v>286.0</v>
      </c>
      <c r="AX233" s="65">
        <v>864.0</v>
      </c>
      <c r="AY233" s="65">
        <v>998.0</v>
      </c>
      <c r="AZ233" s="65">
        <v>2160.0</v>
      </c>
      <c r="BA233" s="65">
        <v>1519.0</v>
      </c>
      <c r="BB233" s="65">
        <v>1330.0</v>
      </c>
      <c r="BC233" s="65">
        <v>2868.0</v>
      </c>
      <c r="BD233" s="65">
        <v>2973.0</v>
      </c>
      <c r="BE233" s="65">
        <v>8512.0</v>
      </c>
      <c r="BF233" s="65">
        <v>4533.0</v>
      </c>
      <c r="BG233" s="65">
        <v>7217.0</v>
      </c>
      <c r="BH233" s="65">
        <v>14168.0</v>
      </c>
      <c r="BI233" s="65">
        <v>50794.0</v>
      </c>
      <c r="BJ233" s="65">
        <v>74525.0</v>
      </c>
      <c r="BK233" s="65">
        <v>140473.0</v>
      </c>
    </row>
    <row r="234">
      <c r="A234" s="65">
        <v>226.0</v>
      </c>
      <c r="B234" s="65">
        <v>1000000.0</v>
      </c>
      <c r="C234" s="65">
        <v>1025514.0</v>
      </c>
      <c r="D234" s="65">
        <v>1.025514</v>
      </c>
      <c r="E234" s="68">
        <v>0.280941557609264</v>
      </c>
      <c r="F234" s="68">
        <v>0.0263748648535042</v>
      </c>
      <c r="G234" s="65">
        <v>317448.0</v>
      </c>
      <c r="H234" s="65">
        <v>0.317448</v>
      </c>
      <c r="I234" s="65">
        <v>461658.0</v>
      </c>
      <c r="J234" s="65">
        <v>136671.0</v>
      </c>
      <c r="K234" s="65">
        <v>57001.0</v>
      </c>
      <c r="L234" s="65">
        <v>27222.0</v>
      </c>
      <c r="M234" s="65">
        <v>1.0</v>
      </c>
      <c r="N234" s="65">
        <v>2.0</v>
      </c>
      <c r="O234" s="65">
        <v>4.0</v>
      </c>
      <c r="P234" s="65">
        <v>1.0</v>
      </c>
      <c r="Q234" s="65">
        <v>1.0</v>
      </c>
      <c r="R234" s="65">
        <v>2.0</v>
      </c>
      <c r="S234" s="65">
        <v>6.0</v>
      </c>
      <c r="T234" s="65">
        <v>2.0</v>
      </c>
      <c r="U234" s="65">
        <v>1.0</v>
      </c>
      <c r="V234" s="65">
        <v>2.0</v>
      </c>
      <c r="W234" s="65">
        <v>5.0</v>
      </c>
      <c r="X234" s="65">
        <v>8.0</v>
      </c>
      <c r="Y234" s="65">
        <v>6.0</v>
      </c>
      <c r="Z234" s="65">
        <v>2.0</v>
      </c>
      <c r="AA234" s="65">
        <v>8.0</v>
      </c>
      <c r="AB234" s="65">
        <v>7.0</v>
      </c>
      <c r="AC234" s="65">
        <v>23.0</v>
      </c>
      <c r="AD234" s="65">
        <v>15.0</v>
      </c>
      <c r="AE234" s="65">
        <v>15.0</v>
      </c>
      <c r="AF234" s="65">
        <v>40.0</v>
      </c>
      <c r="AG234" s="65">
        <v>19.0</v>
      </c>
      <c r="AH234" s="65">
        <v>16.0</v>
      </c>
      <c r="AI234" s="65">
        <v>19.0</v>
      </c>
      <c r="AJ234" s="65">
        <v>47.0</v>
      </c>
      <c r="AK234" s="65">
        <v>21.0</v>
      </c>
      <c r="AL234" s="65">
        <v>29.0</v>
      </c>
      <c r="AM234" s="65">
        <v>73.0</v>
      </c>
      <c r="AN234" s="65">
        <v>138.0</v>
      </c>
      <c r="AO234" s="65">
        <v>139.0</v>
      </c>
      <c r="AP234" s="65">
        <v>204.0</v>
      </c>
      <c r="AQ234" s="65">
        <v>232.0</v>
      </c>
      <c r="AR234" s="65">
        <v>242.0</v>
      </c>
      <c r="AS234" s="65">
        <v>292.0</v>
      </c>
      <c r="AT234" s="65">
        <v>509.0</v>
      </c>
      <c r="AU234" s="65">
        <v>635.0</v>
      </c>
      <c r="AV234" s="65">
        <v>980.0</v>
      </c>
      <c r="AW234" s="65">
        <v>319.0</v>
      </c>
      <c r="AX234" s="65">
        <v>828.0</v>
      </c>
      <c r="AY234" s="65">
        <v>1019.0</v>
      </c>
      <c r="AZ234" s="65">
        <v>2256.0</v>
      </c>
      <c r="BA234" s="65">
        <v>1517.0</v>
      </c>
      <c r="BB234" s="65">
        <v>1250.0</v>
      </c>
      <c r="BC234" s="65">
        <v>2899.0</v>
      </c>
      <c r="BD234" s="65">
        <v>2971.0</v>
      </c>
      <c r="BE234" s="65">
        <v>8506.0</v>
      </c>
      <c r="BF234" s="65">
        <v>4488.0</v>
      </c>
      <c r="BG234" s="65">
        <v>7213.0</v>
      </c>
      <c r="BH234" s="65">
        <v>13982.0</v>
      </c>
      <c r="BI234" s="65">
        <v>51004.0</v>
      </c>
      <c r="BJ234" s="65">
        <v>74683.0</v>
      </c>
      <c r="BK234" s="65">
        <v>140767.0</v>
      </c>
    </row>
    <row r="235">
      <c r="A235" s="65">
        <v>227.0</v>
      </c>
      <c r="B235" s="65">
        <v>1000000.0</v>
      </c>
      <c r="C235" s="65">
        <v>964709.0</v>
      </c>
      <c r="D235" s="65">
        <v>0.964709</v>
      </c>
      <c r="E235" s="68">
        <v>0.19886987273546</v>
      </c>
      <c r="F235" s="68">
        <v>0.0264389162509756</v>
      </c>
      <c r="G235" s="65">
        <v>316553.0</v>
      </c>
      <c r="H235" s="65">
        <v>0.316553</v>
      </c>
      <c r="I235" s="65">
        <v>461446.0</v>
      </c>
      <c r="J235" s="65">
        <v>137407.0</v>
      </c>
      <c r="K235" s="65">
        <v>57232.0</v>
      </c>
      <c r="L235" s="65">
        <v>27362.0</v>
      </c>
      <c r="M235" s="65">
        <v>0.0</v>
      </c>
      <c r="N235" s="65">
        <v>0.0</v>
      </c>
      <c r="O235" s="65">
        <v>1.0</v>
      </c>
      <c r="P235" s="65">
        <v>2.0</v>
      </c>
      <c r="Q235" s="65">
        <v>2.0</v>
      </c>
      <c r="R235" s="65">
        <v>4.0</v>
      </c>
      <c r="S235" s="65">
        <v>1.0</v>
      </c>
      <c r="T235" s="65">
        <v>4.0</v>
      </c>
      <c r="U235" s="65">
        <v>0.0</v>
      </c>
      <c r="V235" s="65">
        <v>1.0</v>
      </c>
      <c r="W235" s="65">
        <v>1.0</v>
      </c>
      <c r="X235" s="65">
        <v>5.0</v>
      </c>
      <c r="Y235" s="65">
        <v>10.0</v>
      </c>
      <c r="Z235" s="65">
        <v>4.0</v>
      </c>
      <c r="AA235" s="65">
        <v>8.0</v>
      </c>
      <c r="AB235" s="65">
        <v>14.0</v>
      </c>
      <c r="AC235" s="65">
        <v>17.0</v>
      </c>
      <c r="AD235" s="65">
        <v>11.0</v>
      </c>
      <c r="AE235" s="65">
        <v>11.0</v>
      </c>
      <c r="AF235" s="65">
        <v>38.0</v>
      </c>
      <c r="AG235" s="65">
        <v>15.0</v>
      </c>
      <c r="AH235" s="65">
        <v>13.0</v>
      </c>
      <c r="AI235" s="65">
        <v>14.0</v>
      </c>
      <c r="AJ235" s="65">
        <v>55.0</v>
      </c>
      <c r="AK235" s="65">
        <v>14.0</v>
      </c>
      <c r="AL235" s="65">
        <v>27.0</v>
      </c>
      <c r="AM235" s="65">
        <v>74.0</v>
      </c>
      <c r="AN235" s="65">
        <v>161.0</v>
      </c>
      <c r="AO235" s="65">
        <v>158.0</v>
      </c>
      <c r="AP235" s="65">
        <v>212.0</v>
      </c>
      <c r="AQ235" s="65">
        <v>253.0</v>
      </c>
      <c r="AR235" s="65">
        <v>262.0</v>
      </c>
      <c r="AS235" s="65">
        <v>304.0</v>
      </c>
      <c r="AT235" s="65">
        <v>469.0</v>
      </c>
      <c r="AU235" s="65">
        <v>642.0</v>
      </c>
      <c r="AV235" s="65">
        <v>1059.0</v>
      </c>
      <c r="AW235" s="65">
        <v>284.0</v>
      </c>
      <c r="AX235" s="65">
        <v>848.0</v>
      </c>
      <c r="AY235" s="65">
        <v>1033.0</v>
      </c>
      <c r="AZ235" s="65">
        <v>2130.0</v>
      </c>
      <c r="BA235" s="65">
        <v>1503.0</v>
      </c>
      <c r="BB235" s="65">
        <v>1265.0</v>
      </c>
      <c r="BC235" s="65">
        <v>2896.0</v>
      </c>
      <c r="BD235" s="65">
        <v>3005.0</v>
      </c>
      <c r="BE235" s="65">
        <v>8428.0</v>
      </c>
      <c r="BF235" s="65">
        <v>4505.0</v>
      </c>
      <c r="BG235" s="65">
        <v>7235.0</v>
      </c>
      <c r="BH235" s="65">
        <v>14159.0</v>
      </c>
      <c r="BI235" s="65">
        <v>50561.0</v>
      </c>
      <c r="BJ235" s="65">
        <v>74042.0</v>
      </c>
      <c r="BK235" s="65">
        <v>140793.0</v>
      </c>
    </row>
    <row r="236">
      <c r="A236" s="65">
        <v>228.0</v>
      </c>
      <c r="B236" s="65">
        <v>1000000.0</v>
      </c>
      <c r="C236" s="65">
        <v>974742.0</v>
      </c>
      <c r="D236" s="65">
        <v>0.974742</v>
      </c>
      <c r="E236" s="68">
        <v>0.22406754265785</v>
      </c>
      <c r="F236" s="68">
        <v>0.0264461489453546</v>
      </c>
      <c r="G236" s="65">
        <v>317600.0</v>
      </c>
      <c r="H236" s="65">
        <v>0.3176</v>
      </c>
      <c r="I236" s="65">
        <v>461555.0</v>
      </c>
      <c r="J236" s="65">
        <v>136701.0</v>
      </c>
      <c r="K236" s="65">
        <v>56783.0</v>
      </c>
      <c r="L236" s="65">
        <v>27361.0</v>
      </c>
      <c r="M236" s="65">
        <v>1.0</v>
      </c>
      <c r="N236" s="65">
        <v>2.0</v>
      </c>
      <c r="O236" s="65">
        <v>0.0</v>
      </c>
      <c r="P236" s="65">
        <v>2.0</v>
      </c>
      <c r="Q236" s="65">
        <v>1.0</v>
      </c>
      <c r="R236" s="65">
        <v>0.0</v>
      </c>
      <c r="S236" s="65">
        <v>2.0</v>
      </c>
      <c r="T236" s="65">
        <v>3.0</v>
      </c>
      <c r="U236" s="65">
        <v>3.0</v>
      </c>
      <c r="V236" s="65">
        <v>1.0</v>
      </c>
      <c r="W236" s="65">
        <v>6.0</v>
      </c>
      <c r="X236" s="65">
        <v>3.0</v>
      </c>
      <c r="Y236" s="65">
        <v>3.0</v>
      </c>
      <c r="Z236" s="65">
        <v>4.0</v>
      </c>
      <c r="AA236" s="65">
        <v>14.0</v>
      </c>
      <c r="AB236" s="65">
        <v>6.0</v>
      </c>
      <c r="AC236" s="65">
        <v>17.0</v>
      </c>
      <c r="AD236" s="65">
        <v>15.0</v>
      </c>
      <c r="AE236" s="65">
        <v>13.0</v>
      </c>
      <c r="AF236" s="65">
        <v>46.0</v>
      </c>
      <c r="AG236" s="65">
        <v>10.0</v>
      </c>
      <c r="AH236" s="65">
        <v>13.0</v>
      </c>
      <c r="AI236" s="65">
        <v>16.0</v>
      </c>
      <c r="AJ236" s="65">
        <v>61.0</v>
      </c>
      <c r="AK236" s="65">
        <v>7.0</v>
      </c>
      <c r="AL236" s="65">
        <v>30.0</v>
      </c>
      <c r="AM236" s="65">
        <v>82.0</v>
      </c>
      <c r="AN236" s="65">
        <v>162.0</v>
      </c>
      <c r="AO236" s="65">
        <v>139.0</v>
      </c>
      <c r="AP236" s="65">
        <v>191.0</v>
      </c>
      <c r="AQ236" s="65">
        <v>254.0</v>
      </c>
      <c r="AR236" s="65">
        <v>240.0</v>
      </c>
      <c r="AS236" s="65">
        <v>293.0</v>
      </c>
      <c r="AT236" s="65">
        <v>467.0</v>
      </c>
      <c r="AU236" s="65">
        <v>612.0</v>
      </c>
      <c r="AV236" s="65">
        <v>1037.0</v>
      </c>
      <c r="AW236" s="65">
        <v>298.0</v>
      </c>
      <c r="AX236" s="65">
        <v>786.0</v>
      </c>
      <c r="AY236" s="65">
        <v>973.0</v>
      </c>
      <c r="AZ236" s="65">
        <v>2217.0</v>
      </c>
      <c r="BA236" s="65">
        <v>1524.0</v>
      </c>
      <c r="BB236" s="65">
        <v>1346.0</v>
      </c>
      <c r="BC236" s="65">
        <v>2946.0</v>
      </c>
      <c r="BD236" s="65">
        <v>2998.0</v>
      </c>
      <c r="BE236" s="65">
        <v>8477.0</v>
      </c>
      <c r="BF236" s="65">
        <v>4470.0</v>
      </c>
      <c r="BG236" s="65">
        <v>7160.0</v>
      </c>
      <c r="BH236" s="65">
        <v>13986.0</v>
      </c>
      <c r="BI236" s="65">
        <v>50999.0</v>
      </c>
      <c r="BJ236" s="65">
        <v>74686.0</v>
      </c>
      <c r="BK236" s="65">
        <v>140978.0</v>
      </c>
    </row>
    <row r="237">
      <c r="A237" s="65">
        <v>229.0</v>
      </c>
      <c r="B237" s="65">
        <v>1000000.0</v>
      </c>
      <c r="C237" s="65">
        <v>1010915.0</v>
      </c>
      <c r="D237" s="65">
        <v>1.010915</v>
      </c>
      <c r="E237" s="68">
        <v>0.28589771123232</v>
      </c>
      <c r="F237" s="68">
        <v>0.0263936544794768</v>
      </c>
      <c r="G237" s="65">
        <v>317210.0</v>
      </c>
      <c r="H237" s="65">
        <v>0.31721</v>
      </c>
      <c r="I237" s="65">
        <v>462446.0</v>
      </c>
      <c r="J237" s="65">
        <v>136102.0</v>
      </c>
      <c r="K237" s="65">
        <v>56908.0</v>
      </c>
      <c r="L237" s="65">
        <v>27334.0</v>
      </c>
      <c r="M237" s="65">
        <v>1.0</v>
      </c>
      <c r="N237" s="65">
        <v>0.0</v>
      </c>
      <c r="O237" s="65">
        <v>2.0</v>
      </c>
      <c r="P237" s="65">
        <v>4.0</v>
      </c>
      <c r="Q237" s="65">
        <v>1.0</v>
      </c>
      <c r="R237" s="65">
        <v>3.0</v>
      </c>
      <c r="S237" s="65">
        <v>5.0</v>
      </c>
      <c r="T237" s="65">
        <v>5.0</v>
      </c>
      <c r="U237" s="65">
        <v>3.0</v>
      </c>
      <c r="V237" s="65">
        <v>0.0</v>
      </c>
      <c r="W237" s="65">
        <v>3.0</v>
      </c>
      <c r="X237" s="65">
        <v>3.0</v>
      </c>
      <c r="Y237" s="65">
        <v>3.0</v>
      </c>
      <c r="Z237" s="65">
        <v>10.0</v>
      </c>
      <c r="AA237" s="65">
        <v>11.0</v>
      </c>
      <c r="AB237" s="65">
        <v>6.0</v>
      </c>
      <c r="AC237" s="65">
        <v>17.0</v>
      </c>
      <c r="AD237" s="65">
        <v>14.0</v>
      </c>
      <c r="AE237" s="65">
        <v>16.0</v>
      </c>
      <c r="AF237" s="65">
        <v>42.0</v>
      </c>
      <c r="AG237" s="65">
        <v>7.0</v>
      </c>
      <c r="AH237" s="65">
        <v>9.0</v>
      </c>
      <c r="AI237" s="65">
        <v>21.0</v>
      </c>
      <c r="AJ237" s="65">
        <v>51.0</v>
      </c>
      <c r="AK237" s="65">
        <v>12.0</v>
      </c>
      <c r="AL237" s="65">
        <v>22.0</v>
      </c>
      <c r="AM237" s="65">
        <v>76.0</v>
      </c>
      <c r="AN237" s="65">
        <v>151.0</v>
      </c>
      <c r="AO237" s="65">
        <v>190.0</v>
      </c>
      <c r="AP237" s="65">
        <v>181.0</v>
      </c>
      <c r="AQ237" s="65">
        <v>240.0</v>
      </c>
      <c r="AR237" s="65">
        <v>251.0</v>
      </c>
      <c r="AS237" s="65">
        <v>298.0</v>
      </c>
      <c r="AT237" s="65">
        <v>508.0</v>
      </c>
      <c r="AU237" s="65">
        <v>672.0</v>
      </c>
      <c r="AV237" s="65">
        <v>1041.0</v>
      </c>
      <c r="AW237" s="65">
        <v>311.0</v>
      </c>
      <c r="AX237" s="65">
        <v>824.0</v>
      </c>
      <c r="AY237" s="65">
        <v>938.0</v>
      </c>
      <c r="AZ237" s="65">
        <v>2256.0</v>
      </c>
      <c r="BA237" s="65">
        <v>1491.0</v>
      </c>
      <c r="BB237" s="65">
        <v>1351.0</v>
      </c>
      <c r="BC237" s="65">
        <v>2908.0</v>
      </c>
      <c r="BD237" s="65">
        <v>3032.0</v>
      </c>
      <c r="BE237" s="65">
        <v>8568.0</v>
      </c>
      <c r="BF237" s="65">
        <v>4479.0</v>
      </c>
      <c r="BG237" s="65">
        <v>7051.0</v>
      </c>
      <c r="BH237" s="65">
        <v>13917.0</v>
      </c>
      <c r="BI237" s="65">
        <v>50911.0</v>
      </c>
      <c r="BJ237" s="65">
        <v>74697.0</v>
      </c>
      <c r="BK237" s="65">
        <v>140597.0</v>
      </c>
    </row>
    <row r="238">
      <c r="A238" s="65">
        <v>230.0</v>
      </c>
      <c r="B238" s="65">
        <v>1000000.0</v>
      </c>
      <c r="C238" s="65">
        <v>993650.0</v>
      </c>
      <c r="D238" s="65">
        <v>0.99365</v>
      </c>
      <c r="E238" s="68">
        <v>0.252703180978728</v>
      </c>
      <c r="F238" s="68">
        <v>0.0263427968350383</v>
      </c>
      <c r="G238" s="65">
        <v>316662.0</v>
      </c>
      <c r="H238" s="65">
        <v>0.316662</v>
      </c>
      <c r="I238" s="65">
        <v>462856.0</v>
      </c>
      <c r="J238" s="65">
        <v>136545.0</v>
      </c>
      <c r="K238" s="65">
        <v>56853.0</v>
      </c>
      <c r="L238" s="65">
        <v>27084.0</v>
      </c>
      <c r="M238" s="65">
        <v>0.0</v>
      </c>
      <c r="N238" s="65">
        <v>4.0</v>
      </c>
      <c r="O238" s="65">
        <v>0.0</v>
      </c>
      <c r="P238" s="65">
        <v>3.0</v>
      </c>
      <c r="Q238" s="65">
        <v>0.0</v>
      </c>
      <c r="R238" s="65">
        <v>2.0</v>
      </c>
      <c r="S238" s="65">
        <v>2.0</v>
      </c>
      <c r="T238" s="65">
        <v>5.0</v>
      </c>
      <c r="U238" s="65">
        <v>1.0</v>
      </c>
      <c r="V238" s="65">
        <v>3.0</v>
      </c>
      <c r="W238" s="65">
        <v>3.0</v>
      </c>
      <c r="X238" s="65">
        <v>8.0</v>
      </c>
      <c r="Y238" s="65">
        <v>4.0</v>
      </c>
      <c r="Z238" s="65">
        <v>3.0</v>
      </c>
      <c r="AA238" s="65">
        <v>7.0</v>
      </c>
      <c r="AB238" s="65">
        <v>8.0</v>
      </c>
      <c r="AC238" s="65">
        <v>22.0</v>
      </c>
      <c r="AD238" s="65">
        <v>17.0</v>
      </c>
      <c r="AE238" s="65">
        <v>12.0</v>
      </c>
      <c r="AF238" s="65">
        <v>29.0</v>
      </c>
      <c r="AG238" s="65">
        <v>10.0</v>
      </c>
      <c r="AH238" s="65">
        <v>16.0</v>
      </c>
      <c r="AI238" s="65">
        <v>24.0</v>
      </c>
      <c r="AJ238" s="65">
        <v>39.0</v>
      </c>
      <c r="AK238" s="65">
        <v>10.0</v>
      </c>
      <c r="AL238" s="65">
        <v>23.0</v>
      </c>
      <c r="AM238" s="65">
        <v>77.0</v>
      </c>
      <c r="AN238" s="65">
        <v>138.0</v>
      </c>
      <c r="AO238" s="65">
        <v>146.0</v>
      </c>
      <c r="AP238" s="65">
        <v>185.0</v>
      </c>
      <c r="AQ238" s="65">
        <v>235.0</v>
      </c>
      <c r="AR238" s="65">
        <v>256.0</v>
      </c>
      <c r="AS238" s="65">
        <v>286.0</v>
      </c>
      <c r="AT238" s="65">
        <v>525.0</v>
      </c>
      <c r="AU238" s="65">
        <v>651.0</v>
      </c>
      <c r="AV238" s="65">
        <v>1012.0</v>
      </c>
      <c r="AW238" s="65">
        <v>332.0</v>
      </c>
      <c r="AX238" s="65">
        <v>806.0</v>
      </c>
      <c r="AY238" s="65">
        <v>1020.0</v>
      </c>
      <c r="AZ238" s="65">
        <v>2219.0</v>
      </c>
      <c r="BA238" s="65">
        <v>1501.0</v>
      </c>
      <c r="BB238" s="65">
        <v>1287.0</v>
      </c>
      <c r="BC238" s="65">
        <v>2886.0</v>
      </c>
      <c r="BD238" s="65">
        <v>2966.0</v>
      </c>
      <c r="BE238" s="65">
        <v>8491.0</v>
      </c>
      <c r="BF238" s="65">
        <v>4439.0</v>
      </c>
      <c r="BG238" s="65">
        <v>7395.0</v>
      </c>
      <c r="BH238" s="65">
        <v>13919.0</v>
      </c>
      <c r="BI238" s="65">
        <v>51315.0</v>
      </c>
      <c r="BJ238" s="65">
        <v>74483.0</v>
      </c>
      <c r="BK238" s="65">
        <v>139837.0</v>
      </c>
    </row>
    <row r="239">
      <c r="A239" s="65">
        <v>231.0</v>
      </c>
      <c r="B239" s="65">
        <v>1000000.0</v>
      </c>
      <c r="C239" s="65">
        <v>978765.0</v>
      </c>
      <c r="D239" s="65">
        <v>0.978765</v>
      </c>
      <c r="E239" s="68">
        <v>0.232619069271822</v>
      </c>
      <c r="F239" s="68">
        <v>0.0263326378179431</v>
      </c>
      <c r="G239" s="65">
        <v>316423.0</v>
      </c>
      <c r="H239" s="65">
        <v>0.316423</v>
      </c>
      <c r="I239" s="65">
        <v>462857.0</v>
      </c>
      <c r="J239" s="65">
        <v>136333.0</v>
      </c>
      <c r="K239" s="65">
        <v>56959.0</v>
      </c>
      <c r="L239" s="65">
        <v>27428.0</v>
      </c>
      <c r="M239" s="65">
        <v>1.0</v>
      </c>
      <c r="N239" s="65">
        <v>1.0</v>
      </c>
      <c r="O239" s="65">
        <v>2.0</v>
      </c>
      <c r="P239" s="65">
        <v>1.0</v>
      </c>
      <c r="Q239" s="65">
        <v>3.0</v>
      </c>
      <c r="R239" s="65">
        <v>1.0</v>
      </c>
      <c r="S239" s="65">
        <v>3.0</v>
      </c>
      <c r="T239" s="65">
        <v>2.0</v>
      </c>
      <c r="U239" s="65">
        <v>3.0</v>
      </c>
      <c r="V239" s="65">
        <v>0.0</v>
      </c>
      <c r="W239" s="65">
        <v>0.0</v>
      </c>
      <c r="X239" s="65">
        <v>6.0</v>
      </c>
      <c r="Y239" s="65">
        <v>5.0</v>
      </c>
      <c r="Z239" s="65">
        <v>5.0</v>
      </c>
      <c r="AA239" s="65">
        <v>7.0</v>
      </c>
      <c r="AB239" s="65">
        <v>12.0</v>
      </c>
      <c r="AC239" s="65">
        <v>20.0</v>
      </c>
      <c r="AD239" s="65">
        <v>13.0</v>
      </c>
      <c r="AE239" s="65">
        <v>16.0</v>
      </c>
      <c r="AF239" s="65">
        <v>31.0</v>
      </c>
      <c r="AG239" s="65">
        <v>13.0</v>
      </c>
      <c r="AH239" s="65">
        <v>14.0</v>
      </c>
      <c r="AI239" s="65">
        <v>22.0</v>
      </c>
      <c r="AJ239" s="65">
        <v>37.0</v>
      </c>
      <c r="AK239" s="65">
        <v>13.0</v>
      </c>
      <c r="AL239" s="65">
        <v>26.0</v>
      </c>
      <c r="AM239" s="65">
        <v>81.0</v>
      </c>
      <c r="AN239" s="65">
        <v>145.0</v>
      </c>
      <c r="AO239" s="65">
        <v>160.0</v>
      </c>
      <c r="AP239" s="65">
        <v>180.0</v>
      </c>
      <c r="AQ239" s="65">
        <v>255.0</v>
      </c>
      <c r="AR239" s="65">
        <v>262.0</v>
      </c>
      <c r="AS239" s="65">
        <v>283.0</v>
      </c>
      <c r="AT239" s="65">
        <v>511.0</v>
      </c>
      <c r="AU239" s="65">
        <v>647.0</v>
      </c>
      <c r="AV239" s="65">
        <v>969.0</v>
      </c>
      <c r="AW239" s="65">
        <v>304.0</v>
      </c>
      <c r="AX239" s="65">
        <v>832.0</v>
      </c>
      <c r="AY239" s="65">
        <v>1035.0</v>
      </c>
      <c r="AZ239" s="65">
        <v>2257.0</v>
      </c>
      <c r="BA239" s="65">
        <v>1529.0</v>
      </c>
      <c r="BB239" s="65">
        <v>1252.0</v>
      </c>
      <c r="BC239" s="65">
        <v>2818.0</v>
      </c>
      <c r="BD239" s="65">
        <v>3037.0</v>
      </c>
      <c r="BE239" s="65">
        <v>8502.0</v>
      </c>
      <c r="BF239" s="65">
        <v>4569.0</v>
      </c>
      <c r="BG239" s="65">
        <v>7323.0</v>
      </c>
      <c r="BH239" s="65">
        <v>13970.0</v>
      </c>
      <c r="BI239" s="65">
        <v>50767.0</v>
      </c>
      <c r="BJ239" s="65">
        <v>74219.0</v>
      </c>
      <c r="BK239" s="65">
        <v>140259.0</v>
      </c>
    </row>
    <row r="240">
      <c r="A240" s="65">
        <v>232.0</v>
      </c>
      <c r="B240" s="65">
        <v>1000000.0</v>
      </c>
      <c r="C240" s="65">
        <v>981746.0</v>
      </c>
      <c r="D240" s="65">
        <v>0.981746</v>
      </c>
      <c r="E240" s="68">
        <v>0.242033482707487</v>
      </c>
      <c r="F240" s="68">
        <v>0.0263112455903706</v>
      </c>
      <c r="G240" s="65">
        <v>316634.0</v>
      </c>
      <c r="H240" s="65">
        <v>0.316634</v>
      </c>
      <c r="I240" s="65">
        <v>461912.0</v>
      </c>
      <c r="J240" s="65">
        <v>136573.0</v>
      </c>
      <c r="K240" s="65">
        <v>57527.0</v>
      </c>
      <c r="L240" s="65">
        <v>27354.0</v>
      </c>
      <c r="M240" s="65">
        <v>1.0</v>
      </c>
      <c r="N240" s="65">
        <v>2.0</v>
      </c>
      <c r="O240" s="65">
        <v>1.0</v>
      </c>
      <c r="P240" s="65">
        <v>2.0</v>
      </c>
      <c r="Q240" s="65">
        <v>1.0</v>
      </c>
      <c r="R240" s="65">
        <v>0.0</v>
      </c>
      <c r="S240" s="65">
        <v>2.0</v>
      </c>
      <c r="T240" s="65">
        <v>3.0</v>
      </c>
      <c r="U240" s="65">
        <v>0.0</v>
      </c>
      <c r="V240" s="65">
        <v>1.0</v>
      </c>
      <c r="W240" s="65">
        <v>0.0</v>
      </c>
      <c r="X240" s="65">
        <v>5.0</v>
      </c>
      <c r="Y240" s="65">
        <v>6.0</v>
      </c>
      <c r="Z240" s="65">
        <v>8.0</v>
      </c>
      <c r="AA240" s="65">
        <v>12.0</v>
      </c>
      <c r="AB240" s="65">
        <v>9.0</v>
      </c>
      <c r="AC240" s="65">
        <v>16.0</v>
      </c>
      <c r="AD240" s="65">
        <v>18.0</v>
      </c>
      <c r="AE240" s="65">
        <v>16.0</v>
      </c>
      <c r="AF240" s="65">
        <v>47.0</v>
      </c>
      <c r="AG240" s="65">
        <v>9.0</v>
      </c>
      <c r="AH240" s="65">
        <v>13.0</v>
      </c>
      <c r="AI240" s="65">
        <v>14.0</v>
      </c>
      <c r="AJ240" s="65">
        <v>49.0</v>
      </c>
      <c r="AK240" s="65">
        <v>12.0</v>
      </c>
      <c r="AL240" s="65">
        <v>33.0</v>
      </c>
      <c r="AM240" s="65">
        <v>77.0</v>
      </c>
      <c r="AN240" s="65">
        <v>146.0</v>
      </c>
      <c r="AO240" s="65">
        <v>150.0</v>
      </c>
      <c r="AP240" s="65">
        <v>224.0</v>
      </c>
      <c r="AQ240" s="65">
        <v>260.0</v>
      </c>
      <c r="AR240" s="65">
        <v>245.0</v>
      </c>
      <c r="AS240" s="65">
        <v>299.0</v>
      </c>
      <c r="AT240" s="65">
        <v>551.0</v>
      </c>
      <c r="AU240" s="65">
        <v>676.0</v>
      </c>
      <c r="AV240" s="65">
        <v>961.0</v>
      </c>
      <c r="AW240" s="65">
        <v>312.0</v>
      </c>
      <c r="AX240" s="65">
        <v>825.0</v>
      </c>
      <c r="AY240" s="65">
        <v>1009.0</v>
      </c>
      <c r="AZ240" s="65">
        <v>2243.0</v>
      </c>
      <c r="BA240" s="65">
        <v>1537.0</v>
      </c>
      <c r="BB240" s="65">
        <v>1274.0</v>
      </c>
      <c r="BC240" s="65">
        <v>2949.0</v>
      </c>
      <c r="BD240" s="65">
        <v>2881.0</v>
      </c>
      <c r="BE240" s="65">
        <v>8571.0</v>
      </c>
      <c r="BF240" s="65">
        <v>4592.0</v>
      </c>
      <c r="BG240" s="65">
        <v>7331.0</v>
      </c>
      <c r="BH240" s="65">
        <v>13970.0</v>
      </c>
      <c r="BI240" s="65">
        <v>51252.0</v>
      </c>
      <c r="BJ240" s="65">
        <v>74338.0</v>
      </c>
      <c r="BK240" s="65">
        <v>139681.0</v>
      </c>
    </row>
    <row r="241">
      <c r="A241" s="65">
        <v>233.0</v>
      </c>
      <c r="B241" s="65">
        <v>1000000.0</v>
      </c>
      <c r="C241" s="65">
        <v>960152.0</v>
      </c>
      <c r="D241" s="65">
        <v>0.960152</v>
      </c>
      <c r="E241" s="68">
        <v>0.189992781085615</v>
      </c>
      <c r="F241" s="68">
        <v>0.0264007632899294</v>
      </c>
      <c r="G241" s="65">
        <v>316425.0</v>
      </c>
      <c r="H241" s="65">
        <v>0.316425</v>
      </c>
      <c r="I241" s="65">
        <v>462332.0</v>
      </c>
      <c r="J241" s="65">
        <v>136984.0</v>
      </c>
      <c r="K241" s="65">
        <v>56771.0</v>
      </c>
      <c r="L241" s="65">
        <v>27488.0</v>
      </c>
      <c r="M241" s="65">
        <v>0.0</v>
      </c>
      <c r="N241" s="65">
        <v>0.0</v>
      </c>
      <c r="O241" s="65">
        <v>2.0</v>
      </c>
      <c r="P241" s="65">
        <v>1.0</v>
      </c>
      <c r="Q241" s="65">
        <v>1.0</v>
      </c>
      <c r="R241" s="65">
        <v>3.0</v>
      </c>
      <c r="S241" s="65">
        <v>1.0</v>
      </c>
      <c r="T241" s="65">
        <v>3.0</v>
      </c>
      <c r="U241" s="65">
        <v>0.0</v>
      </c>
      <c r="V241" s="65">
        <v>1.0</v>
      </c>
      <c r="W241" s="65">
        <v>5.0</v>
      </c>
      <c r="X241" s="65">
        <v>3.0</v>
      </c>
      <c r="Y241" s="65">
        <v>3.0</v>
      </c>
      <c r="Z241" s="65">
        <v>6.0</v>
      </c>
      <c r="AA241" s="65">
        <v>11.0</v>
      </c>
      <c r="AB241" s="65">
        <v>7.0</v>
      </c>
      <c r="AC241" s="65">
        <v>27.0</v>
      </c>
      <c r="AD241" s="65">
        <v>11.0</v>
      </c>
      <c r="AE241" s="65">
        <v>15.0</v>
      </c>
      <c r="AF241" s="65">
        <v>49.0</v>
      </c>
      <c r="AG241" s="65">
        <v>11.0</v>
      </c>
      <c r="AH241" s="65">
        <v>15.0</v>
      </c>
      <c r="AI241" s="65">
        <v>23.0</v>
      </c>
      <c r="AJ241" s="65">
        <v>48.0</v>
      </c>
      <c r="AK241" s="65">
        <v>10.0</v>
      </c>
      <c r="AL241" s="65">
        <v>23.0</v>
      </c>
      <c r="AM241" s="65">
        <v>86.0</v>
      </c>
      <c r="AN241" s="65">
        <v>143.0</v>
      </c>
      <c r="AO241" s="65">
        <v>155.0</v>
      </c>
      <c r="AP241" s="65">
        <v>181.0</v>
      </c>
      <c r="AQ241" s="65">
        <v>254.0</v>
      </c>
      <c r="AR241" s="65">
        <v>250.0</v>
      </c>
      <c r="AS241" s="65">
        <v>300.0</v>
      </c>
      <c r="AT241" s="65">
        <v>507.0</v>
      </c>
      <c r="AU241" s="65">
        <v>688.0</v>
      </c>
      <c r="AV241" s="65">
        <v>1010.0</v>
      </c>
      <c r="AW241" s="65">
        <v>270.0</v>
      </c>
      <c r="AX241" s="65">
        <v>837.0</v>
      </c>
      <c r="AY241" s="65">
        <v>1034.0</v>
      </c>
      <c r="AZ241" s="65">
        <v>2125.0</v>
      </c>
      <c r="BA241" s="65">
        <v>1472.0</v>
      </c>
      <c r="BB241" s="65">
        <v>1294.0</v>
      </c>
      <c r="BC241" s="65">
        <v>2860.0</v>
      </c>
      <c r="BD241" s="65">
        <v>2996.0</v>
      </c>
      <c r="BE241" s="65">
        <v>8377.0</v>
      </c>
      <c r="BF241" s="65">
        <v>4641.0</v>
      </c>
      <c r="BG241" s="65">
        <v>7244.0</v>
      </c>
      <c r="BH241" s="65">
        <v>13901.0</v>
      </c>
      <c r="BI241" s="65">
        <v>50485.0</v>
      </c>
      <c r="BJ241" s="65">
        <v>74512.0</v>
      </c>
      <c r="BK241" s="65">
        <v>140524.0</v>
      </c>
    </row>
    <row r="242">
      <c r="A242" s="65">
        <v>234.0</v>
      </c>
      <c r="B242" s="65">
        <v>1000000.0</v>
      </c>
      <c r="C242" s="65">
        <v>1000224.0</v>
      </c>
      <c r="D242" s="65">
        <v>1.000224</v>
      </c>
      <c r="E242" s="68">
        <v>0.27866678958965</v>
      </c>
      <c r="F242" s="68">
        <v>0.0263444095574884</v>
      </c>
      <c r="G242" s="65">
        <v>316913.0</v>
      </c>
      <c r="H242" s="65">
        <v>0.316913</v>
      </c>
      <c r="I242" s="65">
        <v>463024.0</v>
      </c>
      <c r="J242" s="65">
        <v>135772.0</v>
      </c>
      <c r="K242" s="65">
        <v>56892.0</v>
      </c>
      <c r="L242" s="65">
        <v>27399.0</v>
      </c>
      <c r="M242" s="65">
        <v>3.0</v>
      </c>
      <c r="N242" s="65">
        <v>3.0</v>
      </c>
      <c r="O242" s="65">
        <v>2.0</v>
      </c>
      <c r="P242" s="65">
        <v>0.0</v>
      </c>
      <c r="Q242" s="65">
        <v>0.0</v>
      </c>
      <c r="R242" s="65">
        <v>2.0</v>
      </c>
      <c r="S242" s="65">
        <v>3.0</v>
      </c>
      <c r="T242" s="65">
        <v>3.0</v>
      </c>
      <c r="U242" s="65">
        <v>1.0</v>
      </c>
      <c r="V242" s="65">
        <v>0.0</v>
      </c>
      <c r="W242" s="65">
        <v>1.0</v>
      </c>
      <c r="X242" s="65">
        <v>4.0</v>
      </c>
      <c r="Y242" s="65">
        <v>4.0</v>
      </c>
      <c r="Z242" s="65">
        <v>3.0</v>
      </c>
      <c r="AA242" s="65">
        <v>9.0</v>
      </c>
      <c r="AB242" s="65">
        <v>13.0</v>
      </c>
      <c r="AC242" s="65">
        <v>14.0</v>
      </c>
      <c r="AD242" s="65">
        <v>18.0</v>
      </c>
      <c r="AE242" s="65">
        <v>15.0</v>
      </c>
      <c r="AF242" s="65">
        <v>37.0</v>
      </c>
      <c r="AG242" s="65">
        <v>16.0</v>
      </c>
      <c r="AH242" s="65">
        <v>13.0</v>
      </c>
      <c r="AI242" s="65">
        <v>17.0</v>
      </c>
      <c r="AJ242" s="65">
        <v>54.0</v>
      </c>
      <c r="AK242" s="65">
        <v>12.0</v>
      </c>
      <c r="AL242" s="65">
        <v>29.0</v>
      </c>
      <c r="AM242" s="65">
        <v>81.0</v>
      </c>
      <c r="AN242" s="65">
        <v>137.0</v>
      </c>
      <c r="AO242" s="65">
        <v>125.0</v>
      </c>
      <c r="AP242" s="65">
        <v>207.0</v>
      </c>
      <c r="AQ242" s="65">
        <v>249.0</v>
      </c>
      <c r="AR242" s="65">
        <v>296.0</v>
      </c>
      <c r="AS242" s="65">
        <v>286.0</v>
      </c>
      <c r="AT242" s="65">
        <v>520.0</v>
      </c>
      <c r="AU242" s="65">
        <v>656.0</v>
      </c>
      <c r="AV242" s="65">
        <v>996.0</v>
      </c>
      <c r="AW242" s="65">
        <v>313.0</v>
      </c>
      <c r="AX242" s="65">
        <v>813.0</v>
      </c>
      <c r="AY242" s="65">
        <v>987.0</v>
      </c>
      <c r="AZ242" s="65">
        <v>2160.0</v>
      </c>
      <c r="BA242" s="65">
        <v>1513.0</v>
      </c>
      <c r="BB242" s="65">
        <v>1273.0</v>
      </c>
      <c r="BC242" s="65">
        <v>2820.0</v>
      </c>
      <c r="BD242" s="65">
        <v>2963.0</v>
      </c>
      <c r="BE242" s="65">
        <v>8565.0</v>
      </c>
      <c r="BF242" s="65">
        <v>4531.0</v>
      </c>
      <c r="BG242" s="65">
        <v>7147.0</v>
      </c>
      <c r="BH242" s="65">
        <v>13839.0</v>
      </c>
      <c r="BI242" s="65">
        <v>50829.0</v>
      </c>
      <c r="BJ242" s="65">
        <v>74698.0</v>
      </c>
      <c r="BK242" s="65">
        <v>140633.0</v>
      </c>
    </row>
    <row r="243">
      <c r="A243" s="65">
        <v>235.0</v>
      </c>
      <c r="B243" s="65">
        <v>1000000.0</v>
      </c>
      <c r="C243" s="65">
        <v>956788.0</v>
      </c>
      <c r="D243" s="65">
        <v>0.956788</v>
      </c>
      <c r="E243" s="68">
        <v>0.176839940915593</v>
      </c>
      <c r="F243" s="68">
        <v>0.0264553581422607</v>
      </c>
      <c r="G243" s="65">
        <v>315451.0</v>
      </c>
      <c r="H243" s="65">
        <v>0.315451</v>
      </c>
      <c r="I243" s="65">
        <v>463236.0</v>
      </c>
      <c r="J243" s="65">
        <v>137026.0</v>
      </c>
      <c r="K243" s="65">
        <v>57144.0</v>
      </c>
      <c r="L243" s="65">
        <v>27143.0</v>
      </c>
      <c r="M243" s="65">
        <v>0.0</v>
      </c>
      <c r="N243" s="65">
        <v>1.0</v>
      </c>
      <c r="O243" s="65">
        <v>0.0</v>
      </c>
      <c r="P243" s="65">
        <v>1.0</v>
      </c>
      <c r="Q243" s="65">
        <v>1.0</v>
      </c>
      <c r="R243" s="65">
        <v>1.0</v>
      </c>
      <c r="S243" s="65">
        <v>2.0</v>
      </c>
      <c r="T243" s="65">
        <v>6.0</v>
      </c>
      <c r="U243" s="65">
        <v>0.0</v>
      </c>
      <c r="V243" s="65">
        <v>1.0</v>
      </c>
      <c r="W243" s="65">
        <v>2.0</v>
      </c>
      <c r="X243" s="65">
        <v>4.0</v>
      </c>
      <c r="Y243" s="65">
        <v>4.0</v>
      </c>
      <c r="Z243" s="65">
        <v>6.0</v>
      </c>
      <c r="AA243" s="65">
        <v>8.0</v>
      </c>
      <c r="AB243" s="65">
        <v>12.0</v>
      </c>
      <c r="AC243" s="65">
        <v>19.0</v>
      </c>
      <c r="AD243" s="65">
        <v>21.0</v>
      </c>
      <c r="AE243" s="65">
        <v>17.0</v>
      </c>
      <c r="AF243" s="65">
        <v>52.0</v>
      </c>
      <c r="AG243" s="65">
        <v>7.0</v>
      </c>
      <c r="AH243" s="65">
        <v>15.0</v>
      </c>
      <c r="AI243" s="65">
        <v>27.0</v>
      </c>
      <c r="AJ243" s="65">
        <v>52.0</v>
      </c>
      <c r="AK243" s="65">
        <v>16.0</v>
      </c>
      <c r="AL243" s="65">
        <v>33.0</v>
      </c>
      <c r="AM243" s="65">
        <v>94.0</v>
      </c>
      <c r="AN243" s="65">
        <v>131.0</v>
      </c>
      <c r="AO243" s="65">
        <v>147.0</v>
      </c>
      <c r="AP243" s="65">
        <v>200.0</v>
      </c>
      <c r="AQ243" s="65">
        <v>246.0</v>
      </c>
      <c r="AR243" s="65">
        <v>259.0</v>
      </c>
      <c r="AS243" s="65">
        <v>267.0</v>
      </c>
      <c r="AT243" s="65">
        <v>471.0</v>
      </c>
      <c r="AU243" s="65">
        <v>631.0</v>
      </c>
      <c r="AV243" s="65">
        <v>1042.0</v>
      </c>
      <c r="AW243" s="65">
        <v>289.0</v>
      </c>
      <c r="AX243" s="65">
        <v>839.0</v>
      </c>
      <c r="AY243" s="65">
        <v>1003.0</v>
      </c>
      <c r="AZ243" s="65">
        <v>2181.0</v>
      </c>
      <c r="BA243" s="65">
        <v>1499.0</v>
      </c>
      <c r="BB243" s="65">
        <v>1349.0</v>
      </c>
      <c r="BC243" s="65">
        <v>2862.0</v>
      </c>
      <c r="BD243" s="65">
        <v>2953.0</v>
      </c>
      <c r="BE243" s="65">
        <v>8435.0</v>
      </c>
      <c r="BF243" s="65">
        <v>4423.0</v>
      </c>
      <c r="BG243" s="65">
        <v>7233.0</v>
      </c>
      <c r="BH243" s="65">
        <v>13947.0</v>
      </c>
      <c r="BI243" s="65">
        <v>50486.0</v>
      </c>
      <c r="BJ243" s="65">
        <v>74536.0</v>
      </c>
      <c r="BK243" s="65">
        <v>139620.0</v>
      </c>
    </row>
    <row r="244">
      <c r="A244" s="65">
        <v>236.0</v>
      </c>
      <c r="B244" s="65">
        <v>1000000.0</v>
      </c>
      <c r="C244" s="65">
        <v>982295.0</v>
      </c>
      <c r="D244" s="65">
        <v>0.982295</v>
      </c>
      <c r="E244" s="68">
        <v>0.21269152717568</v>
      </c>
      <c r="F244" s="68">
        <v>0.0264305702272159</v>
      </c>
      <c r="G244" s="65">
        <v>317516.0</v>
      </c>
      <c r="H244" s="65">
        <v>0.317516</v>
      </c>
      <c r="I244" s="65">
        <v>461468.0</v>
      </c>
      <c r="J244" s="65">
        <v>136319.0</v>
      </c>
      <c r="K244" s="65">
        <v>57133.0</v>
      </c>
      <c r="L244" s="65">
        <v>27564.0</v>
      </c>
      <c r="M244" s="65">
        <v>1.0</v>
      </c>
      <c r="N244" s="65">
        <v>0.0</v>
      </c>
      <c r="O244" s="65">
        <v>2.0</v>
      </c>
      <c r="P244" s="65">
        <v>2.0</v>
      </c>
      <c r="Q244" s="65">
        <v>1.0</v>
      </c>
      <c r="R244" s="65">
        <v>3.0</v>
      </c>
      <c r="S244" s="65">
        <v>2.0</v>
      </c>
      <c r="T244" s="65">
        <v>5.0</v>
      </c>
      <c r="U244" s="65">
        <v>3.0</v>
      </c>
      <c r="V244" s="65">
        <v>1.0</v>
      </c>
      <c r="W244" s="65">
        <v>1.0</v>
      </c>
      <c r="X244" s="65">
        <v>4.0</v>
      </c>
      <c r="Y244" s="65">
        <v>5.0</v>
      </c>
      <c r="Z244" s="65">
        <v>6.0</v>
      </c>
      <c r="AA244" s="65">
        <v>9.0</v>
      </c>
      <c r="AB244" s="65">
        <v>8.0</v>
      </c>
      <c r="AC244" s="65">
        <v>20.0</v>
      </c>
      <c r="AD244" s="65">
        <v>14.0</v>
      </c>
      <c r="AE244" s="65">
        <v>7.0</v>
      </c>
      <c r="AF244" s="65">
        <v>39.0</v>
      </c>
      <c r="AG244" s="65">
        <v>15.0</v>
      </c>
      <c r="AH244" s="65">
        <v>12.0</v>
      </c>
      <c r="AI244" s="65">
        <v>23.0</v>
      </c>
      <c r="AJ244" s="65">
        <v>45.0</v>
      </c>
      <c r="AK244" s="65">
        <v>14.0</v>
      </c>
      <c r="AL244" s="65">
        <v>32.0</v>
      </c>
      <c r="AM244" s="65">
        <v>87.0</v>
      </c>
      <c r="AN244" s="65">
        <v>131.0</v>
      </c>
      <c r="AO244" s="65">
        <v>140.0</v>
      </c>
      <c r="AP244" s="65">
        <v>193.0</v>
      </c>
      <c r="AQ244" s="65">
        <v>265.0</v>
      </c>
      <c r="AR244" s="65">
        <v>251.0</v>
      </c>
      <c r="AS244" s="65">
        <v>309.0</v>
      </c>
      <c r="AT244" s="65">
        <v>524.0</v>
      </c>
      <c r="AU244" s="65">
        <v>643.0</v>
      </c>
      <c r="AV244" s="65">
        <v>1014.0</v>
      </c>
      <c r="AW244" s="65">
        <v>315.0</v>
      </c>
      <c r="AX244" s="65">
        <v>798.0</v>
      </c>
      <c r="AY244" s="65">
        <v>1011.0</v>
      </c>
      <c r="AZ244" s="65">
        <v>2220.0</v>
      </c>
      <c r="BA244" s="65">
        <v>1484.0</v>
      </c>
      <c r="BB244" s="65">
        <v>1329.0</v>
      </c>
      <c r="BC244" s="65">
        <v>2880.0</v>
      </c>
      <c r="BD244" s="65">
        <v>2971.0</v>
      </c>
      <c r="BE244" s="65">
        <v>8524.0</v>
      </c>
      <c r="BF244" s="65">
        <v>4547.0</v>
      </c>
      <c r="BG244" s="65">
        <v>7250.0</v>
      </c>
      <c r="BH244" s="65">
        <v>13829.0</v>
      </c>
      <c r="BI244" s="65">
        <v>51499.0</v>
      </c>
      <c r="BJ244" s="65">
        <v>74728.0</v>
      </c>
      <c r="BK244" s="65">
        <v>140300.0</v>
      </c>
    </row>
    <row r="245">
      <c r="A245" s="65">
        <v>237.0</v>
      </c>
      <c r="B245" s="65">
        <v>1000000.0</v>
      </c>
      <c r="C245" s="65">
        <v>1022682.0</v>
      </c>
      <c r="D245" s="65">
        <v>1.022682</v>
      </c>
      <c r="E245" s="68">
        <v>0.272801071334429</v>
      </c>
      <c r="F245" s="68">
        <v>0.0264085506935111</v>
      </c>
      <c r="G245" s="65">
        <v>317340.0</v>
      </c>
      <c r="H245" s="65">
        <v>0.31734</v>
      </c>
      <c r="I245" s="65">
        <v>461978.0</v>
      </c>
      <c r="J245" s="65">
        <v>136626.0</v>
      </c>
      <c r="K245" s="65">
        <v>56843.0</v>
      </c>
      <c r="L245" s="65">
        <v>27213.0</v>
      </c>
      <c r="M245" s="65">
        <v>2.0</v>
      </c>
      <c r="N245" s="65">
        <v>1.0</v>
      </c>
      <c r="O245" s="65">
        <v>3.0</v>
      </c>
      <c r="P245" s="65">
        <v>1.0</v>
      </c>
      <c r="Q245" s="65">
        <v>0.0</v>
      </c>
      <c r="R245" s="65">
        <v>5.0</v>
      </c>
      <c r="S245" s="65">
        <v>3.0</v>
      </c>
      <c r="T245" s="65">
        <v>5.0</v>
      </c>
      <c r="U245" s="65">
        <v>2.0</v>
      </c>
      <c r="V245" s="65">
        <v>0.0</v>
      </c>
      <c r="W245" s="65">
        <v>1.0</v>
      </c>
      <c r="X245" s="65">
        <v>5.0</v>
      </c>
      <c r="Y245" s="65">
        <v>5.0</v>
      </c>
      <c r="Z245" s="65">
        <v>1.0</v>
      </c>
      <c r="AA245" s="65">
        <v>9.0</v>
      </c>
      <c r="AB245" s="65">
        <v>10.0</v>
      </c>
      <c r="AC245" s="65">
        <v>24.0</v>
      </c>
      <c r="AD245" s="65">
        <v>23.0</v>
      </c>
      <c r="AE245" s="65">
        <v>21.0</v>
      </c>
      <c r="AF245" s="65">
        <v>44.0</v>
      </c>
      <c r="AG245" s="65">
        <v>12.0</v>
      </c>
      <c r="AH245" s="65">
        <v>13.0</v>
      </c>
      <c r="AI245" s="65">
        <v>31.0</v>
      </c>
      <c r="AJ245" s="65">
        <v>49.0</v>
      </c>
      <c r="AK245" s="65">
        <v>17.0</v>
      </c>
      <c r="AL245" s="65">
        <v>28.0</v>
      </c>
      <c r="AM245" s="65">
        <v>96.0</v>
      </c>
      <c r="AN245" s="65">
        <v>163.0</v>
      </c>
      <c r="AO245" s="65">
        <v>133.0</v>
      </c>
      <c r="AP245" s="65">
        <v>222.0</v>
      </c>
      <c r="AQ245" s="65">
        <v>235.0</v>
      </c>
      <c r="AR245" s="65">
        <v>270.0</v>
      </c>
      <c r="AS245" s="65">
        <v>280.0</v>
      </c>
      <c r="AT245" s="65">
        <v>511.0</v>
      </c>
      <c r="AU245" s="65">
        <v>608.0</v>
      </c>
      <c r="AV245" s="65">
        <v>1047.0</v>
      </c>
      <c r="AW245" s="65">
        <v>311.0</v>
      </c>
      <c r="AX245" s="65">
        <v>831.0</v>
      </c>
      <c r="AY245" s="65">
        <v>960.0</v>
      </c>
      <c r="AZ245" s="65">
        <v>2308.0</v>
      </c>
      <c r="BA245" s="65">
        <v>1552.0</v>
      </c>
      <c r="BB245" s="65">
        <v>1302.0</v>
      </c>
      <c r="BC245" s="65">
        <v>2887.0</v>
      </c>
      <c r="BD245" s="65">
        <v>3053.0</v>
      </c>
      <c r="BE245" s="65">
        <v>8504.0</v>
      </c>
      <c r="BF245" s="65">
        <v>4548.0</v>
      </c>
      <c r="BG245" s="65">
        <v>7235.0</v>
      </c>
      <c r="BH245" s="65">
        <v>13919.0</v>
      </c>
      <c r="BI245" s="65">
        <v>51435.0</v>
      </c>
      <c r="BJ245" s="65">
        <v>74384.0</v>
      </c>
      <c r="BK245" s="65">
        <v>140231.0</v>
      </c>
    </row>
    <row r="246">
      <c r="A246" s="65">
        <v>238.0</v>
      </c>
      <c r="B246" s="65">
        <v>1000000.0</v>
      </c>
      <c r="C246" s="65">
        <v>1024526.0</v>
      </c>
      <c r="D246" s="65">
        <v>1.024526</v>
      </c>
      <c r="E246" s="68">
        <v>0.299351696345704</v>
      </c>
      <c r="F246" s="68">
        <v>0.0263927173609115</v>
      </c>
      <c r="G246" s="65">
        <v>316809.0</v>
      </c>
      <c r="H246" s="65">
        <v>0.316809</v>
      </c>
      <c r="I246" s="65">
        <v>462390.0</v>
      </c>
      <c r="J246" s="65">
        <v>136515.0</v>
      </c>
      <c r="K246" s="65">
        <v>56782.0</v>
      </c>
      <c r="L246" s="65">
        <v>27504.0</v>
      </c>
      <c r="M246" s="65">
        <v>1.0</v>
      </c>
      <c r="N246" s="65">
        <v>4.0</v>
      </c>
      <c r="O246" s="65">
        <v>1.0</v>
      </c>
      <c r="P246" s="65">
        <v>3.0</v>
      </c>
      <c r="Q246" s="65">
        <v>2.0</v>
      </c>
      <c r="R246" s="65">
        <v>4.0</v>
      </c>
      <c r="S246" s="65">
        <v>4.0</v>
      </c>
      <c r="T246" s="65">
        <v>3.0</v>
      </c>
      <c r="U246" s="65">
        <v>1.0</v>
      </c>
      <c r="V246" s="65">
        <v>1.0</v>
      </c>
      <c r="W246" s="65">
        <v>2.0</v>
      </c>
      <c r="X246" s="65">
        <v>5.0</v>
      </c>
      <c r="Y246" s="65">
        <v>4.0</v>
      </c>
      <c r="Z246" s="65">
        <v>4.0</v>
      </c>
      <c r="AA246" s="65">
        <v>9.0</v>
      </c>
      <c r="AB246" s="65">
        <v>10.0</v>
      </c>
      <c r="AC246" s="65">
        <v>17.0</v>
      </c>
      <c r="AD246" s="65">
        <v>16.0</v>
      </c>
      <c r="AE246" s="65">
        <v>10.0</v>
      </c>
      <c r="AF246" s="65">
        <v>38.0</v>
      </c>
      <c r="AG246" s="65">
        <v>9.0</v>
      </c>
      <c r="AH246" s="65">
        <v>13.0</v>
      </c>
      <c r="AI246" s="65">
        <v>24.0</v>
      </c>
      <c r="AJ246" s="65">
        <v>55.0</v>
      </c>
      <c r="AK246" s="65">
        <v>14.0</v>
      </c>
      <c r="AL246" s="65">
        <v>30.0</v>
      </c>
      <c r="AM246" s="65">
        <v>59.0</v>
      </c>
      <c r="AN246" s="65">
        <v>135.0</v>
      </c>
      <c r="AO246" s="65">
        <v>147.0</v>
      </c>
      <c r="AP246" s="65">
        <v>196.0</v>
      </c>
      <c r="AQ246" s="65">
        <v>228.0</v>
      </c>
      <c r="AR246" s="65">
        <v>247.0</v>
      </c>
      <c r="AS246" s="65">
        <v>290.0</v>
      </c>
      <c r="AT246" s="65">
        <v>500.0</v>
      </c>
      <c r="AU246" s="65">
        <v>670.0</v>
      </c>
      <c r="AV246" s="65">
        <v>1046.0</v>
      </c>
      <c r="AW246" s="65">
        <v>303.0</v>
      </c>
      <c r="AX246" s="65">
        <v>835.0</v>
      </c>
      <c r="AY246" s="65">
        <v>1066.0</v>
      </c>
      <c r="AZ246" s="65">
        <v>2202.0</v>
      </c>
      <c r="BA246" s="65">
        <v>1451.0</v>
      </c>
      <c r="BB246" s="65">
        <v>1277.0</v>
      </c>
      <c r="BC246" s="65">
        <v>2911.0</v>
      </c>
      <c r="BD246" s="65">
        <v>3037.0</v>
      </c>
      <c r="BE246" s="65">
        <v>8519.0</v>
      </c>
      <c r="BF246" s="65">
        <v>4368.0</v>
      </c>
      <c r="BG246" s="65">
        <v>7219.0</v>
      </c>
      <c r="BH246" s="65">
        <v>13777.0</v>
      </c>
      <c r="BI246" s="65">
        <v>50649.0</v>
      </c>
      <c r="BJ246" s="65">
        <v>74726.0</v>
      </c>
      <c r="BK246" s="65">
        <v>140667.0</v>
      </c>
    </row>
    <row r="247">
      <c r="A247" s="65">
        <v>239.0</v>
      </c>
      <c r="B247" s="65">
        <v>1000000.0</v>
      </c>
      <c r="C247" s="65">
        <v>988364.0</v>
      </c>
      <c r="D247" s="65">
        <v>0.988364</v>
      </c>
      <c r="E247" s="68">
        <v>0.29627284194257</v>
      </c>
      <c r="F247" s="68">
        <v>0.0263524767655545</v>
      </c>
      <c r="G247" s="65">
        <v>316277.0</v>
      </c>
      <c r="H247" s="65">
        <v>0.316277</v>
      </c>
      <c r="I247" s="65">
        <v>462711.0</v>
      </c>
      <c r="J247" s="65">
        <v>136580.0</v>
      </c>
      <c r="K247" s="65">
        <v>56925.0</v>
      </c>
      <c r="L247" s="65">
        <v>27507.0</v>
      </c>
      <c r="M247" s="65">
        <v>1.0</v>
      </c>
      <c r="N247" s="65">
        <v>2.0</v>
      </c>
      <c r="O247" s="65">
        <v>2.0</v>
      </c>
      <c r="P247" s="65">
        <v>2.0</v>
      </c>
      <c r="Q247" s="65">
        <v>2.0</v>
      </c>
      <c r="R247" s="65">
        <v>0.0</v>
      </c>
      <c r="S247" s="65">
        <v>3.0</v>
      </c>
      <c r="T247" s="65">
        <v>5.0</v>
      </c>
      <c r="U247" s="65">
        <v>0.0</v>
      </c>
      <c r="V247" s="65">
        <v>1.0</v>
      </c>
      <c r="W247" s="65">
        <v>0.0</v>
      </c>
      <c r="X247" s="65">
        <v>5.0</v>
      </c>
      <c r="Y247" s="65">
        <v>2.0</v>
      </c>
      <c r="Z247" s="65">
        <v>5.0</v>
      </c>
      <c r="AA247" s="65">
        <v>9.0</v>
      </c>
      <c r="AB247" s="65">
        <v>5.0</v>
      </c>
      <c r="AC247" s="65">
        <v>17.0</v>
      </c>
      <c r="AD247" s="65">
        <v>21.0</v>
      </c>
      <c r="AE247" s="65">
        <v>16.0</v>
      </c>
      <c r="AF247" s="65">
        <v>44.0</v>
      </c>
      <c r="AG247" s="65">
        <v>10.0</v>
      </c>
      <c r="AH247" s="65">
        <v>6.0</v>
      </c>
      <c r="AI247" s="65">
        <v>28.0</v>
      </c>
      <c r="AJ247" s="65">
        <v>48.0</v>
      </c>
      <c r="AK247" s="65">
        <v>14.0</v>
      </c>
      <c r="AL247" s="65">
        <v>30.0</v>
      </c>
      <c r="AM247" s="65">
        <v>72.0</v>
      </c>
      <c r="AN247" s="65">
        <v>145.0</v>
      </c>
      <c r="AO247" s="65">
        <v>140.0</v>
      </c>
      <c r="AP247" s="65">
        <v>218.0</v>
      </c>
      <c r="AQ247" s="65">
        <v>257.0</v>
      </c>
      <c r="AR247" s="65">
        <v>249.0</v>
      </c>
      <c r="AS247" s="65">
        <v>308.0</v>
      </c>
      <c r="AT247" s="65">
        <v>500.0</v>
      </c>
      <c r="AU247" s="65">
        <v>630.0</v>
      </c>
      <c r="AV247" s="65">
        <v>1029.0</v>
      </c>
      <c r="AW247" s="65">
        <v>280.0</v>
      </c>
      <c r="AX247" s="65">
        <v>843.0</v>
      </c>
      <c r="AY247" s="65">
        <v>989.0</v>
      </c>
      <c r="AZ247" s="65">
        <v>2166.0</v>
      </c>
      <c r="BA247" s="65">
        <v>1526.0</v>
      </c>
      <c r="BB247" s="65">
        <v>1352.0</v>
      </c>
      <c r="BC247" s="65">
        <v>2795.0</v>
      </c>
      <c r="BD247" s="65">
        <v>2952.0</v>
      </c>
      <c r="BE247" s="65">
        <v>8452.0</v>
      </c>
      <c r="BF247" s="65">
        <v>4551.0</v>
      </c>
      <c r="BG247" s="65">
        <v>7156.0</v>
      </c>
      <c r="BH247" s="65">
        <v>13973.0</v>
      </c>
      <c r="BI247" s="65">
        <v>50998.0</v>
      </c>
      <c r="BJ247" s="65">
        <v>74136.0</v>
      </c>
      <c r="BK247" s="65">
        <v>140282.0</v>
      </c>
    </row>
    <row r="248">
      <c r="A248" s="65">
        <v>240.0</v>
      </c>
      <c r="B248" s="65">
        <v>1000000.0</v>
      </c>
      <c r="C248" s="65">
        <v>1017526.0</v>
      </c>
      <c r="D248" s="65">
        <v>1.017526</v>
      </c>
      <c r="E248" s="68">
        <v>0.332061178378109</v>
      </c>
      <c r="F248" s="68">
        <v>0.0263159615366475</v>
      </c>
      <c r="G248" s="65">
        <v>317307.0</v>
      </c>
      <c r="H248" s="65">
        <v>0.317307</v>
      </c>
      <c r="I248" s="65">
        <v>461303.0</v>
      </c>
      <c r="J248" s="65">
        <v>136813.0</v>
      </c>
      <c r="K248" s="65">
        <v>57338.0</v>
      </c>
      <c r="L248" s="65">
        <v>27239.0</v>
      </c>
      <c r="M248" s="65">
        <v>3.0</v>
      </c>
      <c r="N248" s="65">
        <v>3.0</v>
      </c>
      <c r="O248" s="65">
        <v>3.0</v>
      </c>
      <c r="P248" s="65">
        <v>1.0</v>
      </c>
      <c r="Q248" s="65">
        <v>2.0</v>
      </c>
      <c r="R248" s="65">
        <v>3.0</v>
      </c>
      <c r="S248" s="65">
        <v>3.0</v>
      </c>
      <c r="T248" s="65">
        <v>1.0</v>
      </c>
      <c r="U248" s="65">
        <v>2.0</v>
      </c>
      <c r="V248" s="65">
        <v>1.0</v>
      </c>
      <c r="W248" s="65">
        <v>0.0</v>
      </c>
      <c r="X248" s="65">
        <v>3.0</v>
      </c>
      <c r="Y248" s="65">
        <v>8.0</v>
      </c>
      <c r="Z248" s="65">
        <v>3.0</v>
      </c>
      <c r="AA248" s="65">
        <v>7.0</v>
      </c>
      <c r="AB248" s="65">
        <v>4.0</v>
      </c>
      <c r="AC248" s="65">
        <v>18.0</v>
      </c>
      <c r="AD248" s="65">
        <v>11.0</v>
      </c>
      <c r="AE248" s="65">
        <v>12.0</v>
      </c>
      <c r="AF248" s="65">
        <v>39.0</v>
      </c>
      <c r="AG248" s="65">
        <v>12.0</v>
      </c>
      <c r="AH248" s="65">
        <v>16.0</v>
      </c>
      <c r="AI248" s="65">
        <v>21.0</v>
      </c>
      <c r="AJ248" s="65">
        <v>44.0</v>
      </c>
      <c r="AK248" s="65">
        <v>9.0</v>
      </c>
      <c r="AL248" s="65">
        <v>30.0</v>
      </c>
      <c r="AM248" s="65">
        <v>80.0</v>
      </c>
      <c r="AN248" s="65">
        <v>142.0</v>
      </c>
      <c r="AO248" s="65">
        <v>149.0</v>
      </c>
      <c r="AP248" s="65">
        <v>205.0</v>
      </c>
      <c r="AQ248" s="65">
        <v>276.0</v>
      </c>
      <c r="AR248" s="65">
        <v>236.0</v>
      </c>
      <c r="AS248" s="65">
        <v>293.0</v>
      </c>
      <c r="AT248" s="65">
        <v>463.0</v>
      </c>
      <c r="AU248" s="65">
        <v>635.0</v>
      </c>
      <c r="AV248" s="65">
        <v>978.0</v>
      </c>
      <c r="AW248" s="65">
        <v>317.0</v>
      </c>
      <c r="AX248" s="65">
        <v>816.0</v>
      </c>
      <c r="AY248" s="65">
        <v>1005.0</v>
      </c>
      <c r="AZ248" s="65">
        <v>2181.0</v>
      </c>
      <c r="BA248" s="65">
        <v>1459.0</v>
      </c>
      <c r="BB248" s="65">
        <v>1276.0</v>
      </c>
      <c r="BC248" s="65">
        <v>2886.0</v>
      </c>
      <c r="BD248" s="65">
        <v>2993.0</v>
      </c>
      <c r="BE248" s="65">
        <v>8564.0</v>
      </c>
      <c r="BF248" s="65">
        <v>4545.0</v>
      </c>
      <c r="BG248" s="65">
        <v>7310.0</v>
      </c>
      <c r="BH248" s="65">
        <v>14139.0</v>
      </c>
      <c r="BI248" s="65">
        <v>51048.0</v>
      </c>
      <c r="BJ248" s="65">
        <v>74975.0</v>
      </c>
      <c r="BK248" s="65">
        <v>140077.0</v>
      </c>
    </row>
    <row r="249">
      <c r="A249" s="65">
        <v>241.0</v>
      </c>
      <c r="B249" s="65">
        <v>1000000.0</v>
      </c>
      <c r="C249" s="65">
        <v>981235.0</v>
      </c>
      <c r="D249" s="65">
        <v>0.981235</v>
      </c>
      <c r="E249" s="68">
        <v>0.21409150945143</v>
      </c>
      <c r="F249" s="68">
        <v>0.0262958947317299</v>
      </c>
      <c r="G249" s="65">
        <v>316410.0</v>
      </c>
      <c r="H249" s="65">
        <v>0.31641</v>
      </c>
      <c r="I249" s="65">
        <v>462275.0</v>
      </c>
      <c r="J249" s="65">
        <v>136805.0</v>
      </c>
      <c r="K249" s="65">
        <v>57126.0</v>
      </c>
      <c r="L249" s="65">
        <v>27384.0</v>
      </c>
      <c r="M249" s="65">
        <v>1.0</v>
      </c>
      <c r="N249" s="65">
        <v>1.0</v>
      </c>
      <c r="O249" s="65">
        <v>0.0</v>
      </c>
      <c r="P249" s="65">
        <v>3.0</v>
      </c>
      <c r="Q249" s="65">
        <v>4.0</v>
      </c>
      <c r="R249" s="65">
        <v>0.0</v>
      </c>
      <c r="S249" s="65">
        <v>1.0</v>
      </c>
      <c r="T249" s="65">
        <v>2.0</v>
      </c>
      <c r="U249" s="65">
        <v>0.0</v>
      </c>
      <c r="V249" s="65">
        <v>1.0</v>
      </c>
      <c r="W249" s="65">
        <v>1.0</v>
      </c>
      <c r="X249" s="65">
        <v>9.0</v>
      </c>
      <c r="Y249" s="65">
        <v>9.0</v>
      </c>
      <c r="Z249" s="65">
        <v>6.0</v>
      </c>
      <c r="AA249" s="65">
        <v>12.0</v>
      </c>
      <c r="AB249" s="65">
        <v>4.0</v>
      </c>
      <c r="AC249" s="65">
        <v>26.0</v>
      </c>
      <c r="AD249" s="65">
        <v>12.0</v>
      </c>
      <c r="AE249" s="65">
        <v>23.0</v>
      </c>
      <c r="AF249" s="65">
        <v>40.0</v>
      </c>
      <c r="AG249" s="65">
        <v>13.0</v>
      </c>
      <c r="AH249" s="65">
        <v>9.0</v>
      </c>
      <c r="AI249" s="65">
        <v>18.0</v>
      </c>
      <c r="AJ249" s="65">
        <v>56.0</v>
      </c>
      <c r="AK249" s="65">
        <v>16.0</v>
      </c>
      <c r="AL249" s="65">
        <v>29.0</v>
      </c>
      <c r="AM249" s="65">
        <v>80.0</v>
      </c>
      <c r="AN249" s="65">
        <v>151.0</v>
      </c>
      <c r="AO249" s="65">
        <v>147.0</v>
      </c>
      <c r="AP249" s="65">
        <v>200.0</v>
      </c>
      <c r="AQ249" s="65">
        <v>245.0</v>
      </c>
      <c r="AR249" s="65">
        <v>265.0</v>
      </c>
      <c r="AS249" s="65">
        <v>310.0</v>
      </c>
      <c r="AT249" s="65">
        <v>485.0</v>
      </c>
      <c r="AU249" s="65">
        <v>662.0</v>
      </c>
      <c r="AV249" s="65">
        <v>933.0</v>
      </c>
      <c r="AW249" s="65">
        <v>290.0</v>
      </c>
      <c r="AX249" s="65">
        <v>843.0</v>
      </c>
      <c r="AY249" s="65">
        <v>978.0</v>
      </c>
      <c r="AZ249" s="65">
        <v>2122.0</v>
      </c>
      <c r="BA249" s="65">
        <v>1577.0</v>
      </c>
      <c r="BB249" s="65">
        <v>1323.0</v>
      </c>
      <c r="BC249" s="65">
        <v>2787.0</v>
      </c>
      <c r="BD249" s="65">
        <v>3142.0</v>
      </c>
      <c r="BE249" s="65">
        <v>8460.0</v>
      </c>
      <c r="BF249" s="65">
        <v>4511.0</v>
      </c>
      <c r="BG249" s="65">
        <v>7046.0</v>
      </c>
      <c r="BH249" s="65">
        <v>14044.0</v>
      </c>
      <c r="BI249" s="65">
        <v>50616.0</v>
      </c>
      <c r="BJ249" s="65">
        <v>74258.0</v>
      </c>
      <c r="BK249" s="65">
        <v>140639.0</v>
      </c>
    </row>
    <row r="250">
      <c r="A250" s="65">
        <v>242.0</v>
      </c>
      <c r="B250" s="65">
        <v>1000000.0</v>
      </c>
      <c r="C250" s="65">
        <v>1005751.0</v>
      </c>
      <c r="D250" s="65">
        <v>1.005751</v>
      </c>
      <c r="E250" s="68">
        <v>0.264126238372809</v>
      </c>
      <c r="F250" s="68">
        <v>0.0262423046717283</v>
      </c>
      <c r="G250" s="65">
        <v>316727.0</v>
      </c>
      <c r="H250" s="65">
        <v>0.316727</v>
      </c>
      <c r="I250" s="65">
        <v>462219.0</v>
      </c>
      <c r="J250" s="65">
        <v>137091.0</v>
      </c>
      <c r="K250" s="65">
        <v>56767.0</v>
      </c>
      <c r="L250" s="65">
        <v>27196.0</v>
      </c>
      <c r="M250" s="65">
        <v>2.0</v>
      </c>
      <c r="N250" s="65">
        <v>2.0</v>
      </c>
      <c r="O250" s="65">
        <v>3.0</v>
      </c>
      <c r="P250" s="65">
        <v>2.0</v>
      </c>
      <c r="Q250" s="65">
        <v>0.0</v>
      </c>
      <c r="R250" s="65">
        <v>1.0</v>
      </c>
      <c r="S250" s="65">
        <v>1.0</v>
      </c>
      <c r="T250" s="65">
        <v>3.0</v>
      </c>
      <c r="U250" s="65">
        <v>3.0</v>
      </c>
      <c r="V250" s="65">
        <v>0.0</v>
      </c>
      <c r="W250" s="65">
        <v>2.0</v>
      </c>
      <c r="X250" s="65">
        <v>5.0</v>
      </c>
      <c r="Y250" s="65">
        <v>3.0</v>
      </c>
      <c r="Z250" s="65">
        <v>6.0</v>
      </c>
      <c r="AA250" s="65">
        <v>14.0</v>
      </c>
      <c r="AB250" s="65">
        <v>12.0</v>
      </c>
      <c r="AC250" s="65">
        <v>20.0</v>
      </c>
      <c r="AD250" s="65">
        <v>10.0</v>
      </c>
      <c r="AE250" s="65">
        <v>23.0</v>
      </c>
      <c r="AF250" s="65">
        <v>48.0</v>
      </c>
      <c r="AG250" s="65">
        <v>11.0</v>
      </c>
      <c r="AH250" s="65">
        <v>10.0</v>
      </c>
      <c r="AI250" s="65">
        <v>17.0</v>
      </c>
      <c r="AJ250" s="65">
        <v>59.0</v>
      </c>
      <c r="AK250" s="65">
        <v>12.0</v>
      </c>
      <c r="AL250" s="65">
        <v>30.0</v>
      </c>
      <c r="AM250" s="65">
        <v>60.0</v>
      </c>
      <c r="AN250" s="65">
        <v>165.0</v>
      </c>
      <c r="AO250" s="65">
        <v>153.0</v>
      </c>
      <c r="AP250" s="65">
        <v>181.0</v>
      </c>
      <c r="AQ250" s="65">
        <v>270.0</v>
      </c>
      <c r="AR250" s="65">
        <v>242.0</v>
      </c>
      <c r="AS250" s="65">
        <v>294.0</v>
      </c>
      <c r="AT250" s="65">
        <v>506.0</v>
      </c>
      <c r="AU250" s="65">
        <v>641.0</v>
      </c>
      <c r="AV250" s="65">
        <v>1033.0</v>
      </c>
      <c r="AW250" s="65">
        <v>307.0</v>
      </c>
      <c r="AX250" s="65">
        <v>777.0</v>
      </c>
      <c r="AY250" s="65">
        <v>1004.0</v>
      </c>
      <c r="AZ250" s="65">
        <v>2211.0</v>
      </c>
      <c r="BA250" s="65">
        <v>1497.0</v>
      </c>
      <c r="BB250" s="65">
        <v>1311.0</v>
      </c>
      <c r="BC250" s="65">
        <v>2857.0</v>
      </c>
      <c r="BD250" s="65">
        <v>2986.0</v>
      </c>
      <c r="BE250" s="65">
        <v>8415.0</v>
      </c>
      <c r="BF250" s="65">
        <v>4622.0</v>
      </c>
      <c r="BG250" s="65">
        <v>7185.0</v>
      </c>
      <c r="BH250" s="65">
        <v>13863.0</v>
      </c>
      <c r="BI250" s="65">
        <v>51027.0</v>
      </c>
      <c r="BJ250" s="65">
        <v>73867.0</v>
      </c>
      <c r="BK250" s="65">
        <v>140954.0</v>
      </c>
    </row>
    <row r="251">
      <c r="A251" s="65">
        <v>243.0</v>
      </c>
      <c r="B251" s="65">
        <v>1000000.0</v>
      </c>
      <c r="C251" s="65">
        <v>1025518.0</v>
      </c>
      <c r="D251" s="65">
        <v>1.025518</v>
      </c>
      <c r="E251" s="68">
        <v>0.302370527724452</v>
      </c>
      <c r="F251" s="68">
        <v>0.0262308534966141</v>
      </c>
      <c r="G251" s="65">
        <v>316892.0</v>
      </c>
      <c r="H251" s="65">
        <v>0.316892</v>
      </c>
      <c r="I251" s="65">
        <v>462008.0</v>
      </c>
      <c r="J251" s="65">
        <v>136618.0</v>
      </c>
      <c r="K251" s="65">
        <v>57016.0</v>
      </c>
      <c r="L251" s="65">
        <v>27466.0</v>
      </c>
      <c r="M251" s="65">
        <v>2.0</v>
      </c>
      <c r="N251" s="65">
        <v>1.0</v>
      </c>
      <c r="O251" s="65">
        <v>5.0</v>
      </c>
      <c r="P251" s="65">
        <v>2.0</v>
      </c>
      <c r="Q251" s="65">
        <v>4.0</v>
      </c>
      <c r="R251" s="65">
        <v>0.0</v>
      </c>
      <c r="S251" s="65">
        <v>2.0</v>
      </c>
      <c r="T251" s="65">
        <v>4.0</v>
      </c>
      <c r="U251" s="65">
        <v>1.0</v>
      </c>
      <c r="V251" s="65">
        <v>0.0</v>
      </c>
      <c r="W251" s="65">
        <v>4.0</v>
      </c>
      <c r="X251" s="65">
        <v>2.0</v>
      </c>
      <c r="Y251" s="65">
        <v>6.0</v>
      </c>
      <c r="Z251" s="65">
        <v>4.0</v>
      </c>
      <c r="AA251" s="65">
        <v>13.0</v>
      </c>
      <c r="AB251" s="65">
        <v>15.0</v>
      </c>
      <c r="AC251" s="65">
        <v>18.0</v>
      </c>
      <c r="AD251" s="65">
        <v>8.0</v>
      </c>
      <c r="AE251" s="65">
        <v>14.0</v>
      </c>
      <c r="AF251" s="65">
        <v>41.0</v>
      </c>
      <c r="AG251" s="65">
        <v>12.0</v>
      </c>
      <c r="AH251" s="65">
        <v>14.0</v>
      </c>
      <c r="AI251" s="65">
        <v>18.0</v>
      </c>
      <c r="AJ251" s="65">
        <v>43.0</v>
      </c>
      <c r="AK251" s="65">
        <v>13.0</v>
      </c>
      <c r="AL251" s="65">
        <v>35.0</v>
      </c>
      <c r="AM251" s="65">
        <v>82.0</v>
      </c>
      <c r="AN251" s="65">
        <v>162.0</v>
      </c>
      <c r="AO251" s="65">
        <v>141.0</v>
      </c>
      <c r="AP251" s="65">
        <v>189.0</v>
      </c>
      <c r="AQ251" s="65">
        <v>256.0</v>
      </c>
      <c r="AR251" s="65">
        <v>221.0</v>
      </c>
      <c r="AS251" s="65">
        <v>343.0</v>
      </c>
      <c r="AT251" s="65">
        <v>483.0</v>
      </c>
      <c r="AU251" s="65">
        <v>610.0</v>
      </c>
      <c r="AV251" s="65">
        <v>972.0</v>
      </c>
      <c r="AW251" s="65">
        <v>313.0</v>
      </c>
      <c r="AX251" s="65">
        <v>798.0</v>
      </c>
      <c r="AY251" s="65">
        <v>991.0</v>
      </c>
      <c r="AZ251" s="65">
        <v>2244.0</v>
      </c>
      <c r="BA251" s="65">
        <v>1495.0</v>
      </c>
      <c r="BB251" s="65">
        <v>1309.0</v>
      </c>
      <c r="BC251" s="65">
        <v>2974.0</v>
      </c>
      <c r="BD251" s="65">
        <v>2985.0</v>
      </c>
      <c r="BE251" s="65">
        <v>8492.0</v>
      </c>
      <c r="BF251" s="65">
        <v>4570.0</v>
      </c>
      <c r="BG251" s="65">
        <v>7260.0</v>
      </c>
      <c r="BH251" s="65">
        <v>14004.0</v>
      </c>
      <c r="BI251" s="65">
        <v>50899.0</v>
      </c>
      <c r="BJ251" s="65">
        <v>74553.0</v>
      </c>
      <c r="BK251" s="65">
        <v>140265.0</v>
      </c>
    </row>
    <row r="252">
      <c r="A252" s="65">
        <v>244.0</v>
      </c>
      <c r="B252" s="65">
        <v>1000000.0</v>
      </c>
      <c r="C252" s="65">
        <v>941416.0</v>
      </c>
      <c r="D252" s="65">
        <v>0.941416</v>
      </c>
      <c r="E252" s="68">
        <v>0.150982700674714</v>
      </c>
      <c r="F252" s="68">
        <v>0.0264650231657595</v>
      </c>
      <c r="G252" s="65">
        <v>317641.0</v>
      </c>
      <c r="H252" s="65">
        <v>0.317641</v>
      </c>
      <c r="I252" s="65">
        <v>461826.0</v>
      </c>
      <c r="J252" s="65">
        <v>136398.0</v>
      </c>
      <c r="K252" s="65">
        <v>57014.0</v>
      </c>
      <c r="L252" s="65">
        <v>27121.0</v>
      </c>
      <c r="M252" s="65">
        <v>0.0</v>
      </c>
      <c r="N252" s="65">
        <v>0.0</v>
      </c>
      <c r="O252" s="65">
        <v>1.0</v>
      </c>
      <c r="P252" s="65">
        <v>1.0</v>
      </c>
      <c r="Q252" s="65">
        <v>0.0</v>
      </c>
      <c r="R252" s="65">
        <v>3.0</v>
      </c>
      <c r="S252" s="65">
        <v>0.0</v>
      </c>
      <c r="T252" s="65">
        <v>6.0</v>
      </c>
      <c r="U252" s="65">
        <v>0.0</v>
      </c>
      <c r="V252" s="65">
        <v>1.0</v>
      </c>
      <c r="W252" s="65">
        <v>2.0</v>
      </c>
      <c r="X252" s="65">
        <v>7.0</v>
      </c>
      <c r="Y252" s="65">
        <v>1.0</v>
      </c>
      <c r="Z252" s="65">
        <v>0.0</v>
      </c>
      <c r="AA252" s="65">
        <v>7.0</v>
      </c>
      <c r="AB252" s="65">
        <v>10.0</v>
      </c>
      <c r="AC252" s="65">
        <v>18.0</v>
      </c>
      <c r="AD252" s="65">
        <v>20.0</v>
      </c>
      <c r="AE252" s="65">
        <v>20.0</v>
      </c>
      <c r="AF252" s="65">
        <v>42.0</v>
      </c>
      <c r="AG252" s="65">
        <v>4.0</v>
      </c>
      <c r="AH252" s="65">
        <v>10.0</v>
      </c>
      <c r="AI252" s="65">
        <v>9.0</v>
      </c>
      <c r="AJ252" s="65">
        <v>60.0</v>
      </c>
      <c r="AK252" s="65">
        <v>11.0</v>
      </c>
      <c r="AL252" s="65">
        <v>32.0</v>
      </c>
      <c r="AM252" s="65">
        <v>91.0</v>
      </c>
      <c r="AN252" s="65">
        <v>132.0</v>
      </c>
      <c r="AO252" s="65">
        <v>146.0</v>
      </c>
      <c r="AP252" s="65">
        <v>226.0</v>
      </c>
      <c r="AQ252" s="65">
        <v>249.0</v>
      </c>
      <c r="AR252" s="65">
        <v>258.0</v>
      </c>
      <c r="AS252" s="65">
        <v>278.0</v>
      </c>
      <c r="AT252" s="65">
        <v>518.0</v>
      </c>
      <c r="AU252" s="65">
        <v>639.0</v>
      </c>
      <c r="AV252" s="65">
        <v>987.0</v>
      </c>
      <c r="AW252" s="65">
        <v>306.0</v>
      </c>
      <c r="AX252" s="65">
        <v>777.0</v>
      </c>
      <c r="AY252" s="65">
        <v>1002.0</v>
      </c>
      <c r="AZ252" s="65">
        <v>2195.0</v>
      </c>
      <c r="BA252" s="65">
        <v>1503.0</v>
      </c>
      <c r="BB252" s="65">
        <v>1369.0</v>
      </c>
      <c r="BC252" s="65">
        <v>2871.0</v>
      </c>
      <c r="BD252" s="65">
        <v>2943.0</v>
      </c>
      <c r="BE252" s="65">
        <v>8379.0</v>
      </c>
      <c r="BF252" s="65">
        <v>4446.0</v>
      </c>
      <c r="BG252" s="65">
        <v>7242.0</v>
      </c>
      <c r="BH252" s="65">
        <v>14245.0</v>
      </c>
      <c r="BI252" s="65">
        <v>50969.0</v>
      </c>
      <c r="BJ252" s="65">
        <v>74715.0</v>
      </c>
      <c r="BK252" s="65">
        <v>140890.0</v>
      </c>
    </row>
    <row r="253">
      <c r="A253" s="65">
        <v>245.0</v>
      </c>
      <c r="B253" s="65">
        <v>1000000.0</v>
      </c>
      <c r="C253" s="65">
        <v>1029806.0</v>
      </c>
      <c r="D253" s="65">
        <v>1.029806</v>
      </c>
      <c r="E253" s="68">
        <v>0.289653290070189</v>
      </c>
      <c r="F253" s="68">
        <v>0.0264703746357523</v>
      </c>
      <c r="G253" s="65">
        <v>317022.0</v>
      </c>
      <c r="H253" s="65">
        <v>0.317022</v>
      </c>
      <c r="I253" s="65">
        <v>462403.0</v>
      </c>
      <c r="J253" s="65">
        <v>136950.0</v>
      </c>
      <c r="K253" s="65">
        <v>56354.0</v>
      </c>
      <c r="L253" s="65">
        <v>27271.0</v>
      </c>
      <c r="M253" s="65">
        <v>2.0</v>
      </c>
      <c r="N253" s="65">
        <v>1.0</v>
      </c>
      <c r="O253" s="65">
        <v>3.0</v>
      </c>
      <c r="P253" s="65">
        <v>5.0</v>
      </c>
      <c r="Q253" s="65">
        <v>3.0</v>
      </c>
      <c r="R253" s="65">
        <v>1.0</v>
      </c>
      <c r="S253" s="65">
        <v>1.0</v>
      </c>
      <c r="T253" s="65">
        <v>4.0</v>
      </c>
      <c r="U253" s="65">
        <v>0.0</v>
      </c>
      <c r="V253" s="65">
        <v>0.0</v>
      </c>
      <c r="W253" s="65">
        <v>1.0</v>
      </c>
      <c r="X253" s="65">
        <v>9.0</v>
      </c>
      <c r="Y253" s="65">
        <v>4.0</v>
      </c>
      <c r="Z253" s="65">
        <v>3.0</v>
      </c>
      <c r="AA253" s="65">
        <v>19.0</v>
      </c>
      <c r="AB253" s="65">
        <v>10.0</v>
      </c>
      <c r="AC253" s="65">
        <v>22.0</v>
      </c>
      <c r="AD253" s="65">
        <v>18.0</v>
      </c>
      <c r="AE253" s="65">
        <v>16.0</v>
      </c>
      <c r="AF253" s="65">
        <v>34.0</v>
      </c>
      <c r="AG253" s="65">
        <v>9.0</v>
      </c>
      <c r="AH253" s="65">
        <v>11.0</v>
      </c>
      <c r="AI253" s="65">
        <v>17.0</v>
      </c>
      <c r="AJ253" s="65">
        <v>52.0</v>
      </c>
      <c r="AK253" s="65">
        <v>18.0</v>
      </c>
      <c r="AL253" s="65">
        <v>33.0</v>
      </c>
      <c r="AM253" s="65">
        <v>90.0</v>
      </c>
      <c r="AN253" s="65">
        <v>133.0</v>
      </c>
      <c r="AO253" s="65">
        <v>143.0</v>
      </c>
      <c r="AP253" s="65">
        <v>221.0</v>
      </c>
      <c r="AQ253" s="65">
        <v>234.0</v>
      </c>
      <c r="AR253" s="65">
        <v>239.0</v>
      </c>
      <c r="AS253" s="65">
        <v>324.0</v>
      </c>
      <c r="AT253" s="65">
        <v>512.0</v>
      </c>
      <c r="AU253" s="65">
        <v>647.0</v>
      </c>
      <c r="AV253" s="65">
        <v>1035.0</v>
      </c>
      <c r="AW253" s="65">
        <v>315.0</v>
      </c>
      <c r="AX253" s="65">
        <v>796.0</v>
      </c>
      <c r="AY253" s="65">
        <v>955.0</v>
      </c>
      <c r="AZ253" s="65">
        <v>2242.0</v>
      </c>
      <c r="BA253" s="65">
        <v>1451.0</v>
      </c>
      <c r="BB253" s="65">
        <v>1280.0</v>
      </c>
      <c r="BC253" s="65">
        <v>2875.0</v>
      </c>
      <c r="BD253" s="65">
        <v>2946.0</v>
      </c>
      <c r="BE253" s="65">
        <v>8426.0</v>
      </c>
      <c r="BF253" s="65">
        <v>4556.0</v>
      </c>
      <c r="BG253" s="65">
        <v>7209.0</v>
      </c>
      <c r="BH253" s="65">
        <v>14011.0</v>
      </c>
      <c r="BI253" s="65">
        <v>51279.0</v>
      </c>
      <c r="BJ253" s="65">
        <v>74482.0</v>
      </c>
      <c r="BK253" s="65">
        <v>140325.0</v>
      </c>
    </row>
    <row r="254">
      <c r="A254" s="65">
        <v>246.0</v>
      </c>
      <c r="B254" s="65">
        <v>1000000.0</v>
      </c>
      <c r="C254" s="65">
        <v>969880.0</v>
      </c>
      <c r="D254" s="65">
        <v>0.96988</v>
      </c>
      <c r="E254" s="68">
        <v>0.198124765302732</v>
      </c>
      <c r="F254" s="68">
        <v>0.0264961645567524</v>
      </c>
      <c r="G254" s="65">
        <v>316888.0</v>
      </c>
      <c r="H254" s="65">
        <v>0.316888</v>
      </c>
      <c r="I254" s="65">
        <v>461729.0</v>
      </c>
      <c r="J254" s="65">
        <v>136582.0</v>
      </c>
      <c r="K254" s="65">
        <v>57499.0</v>
      </c>
      <c r="L254" s="65">
        <v>27302.0</v>
      </c>
      <c r="M254" s="65">
        <v>0.0</v>
      </c>
      <c r="N254" s="65">
        <v>1.0</v>
      </c>
      <c r="O254" s="65">
        <v>1.0</v>
      </c>
      <c r="P254" s="65">
        <v>0.0</v>
      </c>
      <c r="Q254" s="65">
        <v>2.0</v>
      </c>
      <c r="R254" s="65">
        <v>1.0</v>
      </c>
      <c r="S254" s="65">
        <v>5.0</v>
      </c>
      <c r="T254" s="65">
        <v>5.0</v>
      </c>
      <c r="U254" s="65">
        <v>1.0</v>
      </c>
      <c r="V254" s="65">
        <v>2.0</v>
      </c>
      <c r="W254" s="65">
        <v>3.0</v>
      </c>
      <c r="X254" s="65">
        <v>4.0</v>
      </c>
      <c r="Y254" s="65">
        <v>5.0</v>
      </c>
      <c r="Z254" s="65">
        <v>0.0</v>
      </c>
      <c r="AA254" s="65">
        <v>12.0</v>
      </c>
      <c r="AB254" s="65">
        <v>13.0</v>
      </c>
      <c r="AC254" s="65">
        <v>12.0</v>
      </c>
      <c r="AD254" s="65">
        <v>13.0</v>
      </c>
      <c r="AE254" s="65">
        <v>14.0</v>
      </c>
      <c r="AF254" s="65">
        <v>37.0</v>
      </c>
      <c r="AG254" s="65">
        <v>9.0</v>
      </c>
      <c r="AH254" s="65">
        <v>14.0</v>
      </c>
      <c r="AI254" s="65">
        <v>23.0</v>
      </c>
      <c r="AJ254" s="65">
        <v>52.0</v>
      </c>
      <c r="AK254" s="65">
        <v>15.0</v>
      </c>
      <c r="AL254" s="65">
        <v>35.0</v>
      </c>
      <c r="AM254" s="65">
        <v>75.0</v>
      </c>
      <c r="AN254" s="65">
        <v>130.0</v>
      </c>
      <c r="AO254" s="65">
        <v>152.0</v>
      </c>
      <c r="AP254" s="65">
        <v>198.0</v>
      </c>
      <c r="AQ254" s="65">
        <v>271.0</v>
      </c>
      <c r="AR254" s="65">
        <v>254.0</v>
      </c>
      <c r="AS254" s="65">
        <v>323.0</v>
      </c>
      <c r="AT254" s="65">
        <v>507.0</v>
      </c>
      <c r="AU254" s="65">
        <v>673.0</v>
      </c>
      <c r="AV254" s="65">
        <v>1017.0</v>
      </c>
      <c r="AW254" s="65">
        <v>307.0</v>
      </c>
      <c r="AX254" s="65">
        <v>787.0</v>
      </c>
      <c r="AY254" s="65">
        <v>1009.0</v>
      </c>
      <c r="AZ254" s="65">
        <v>2209.0</v>
      </c>
      <c r="BA254" s="65">
        <v>1460.0</v>
      </c>
      <c r="BB254" s="65">
        <v>1365.0</v>
      </c>
      <c r="BC254" s="65">
        <v>2860.0</v>
      </c>
      <c r="BD254" s="65">
        <v>3004.0</v>
      </c>
      <c r="BE254" s="65">
        <v>8555.0</v>
      </c>
      <c r="BF254" s="65">
        <v>4329.0</v>
      </c>
      <c r="BG254" s="65">
        <v>7159.0</v>
      </c>
      <c r="BH254" s="65">
        <v>13939.0</v>
      </c>
      <c r="BI254" s="65">
        <v>51113.0</v>
      </c>
      <c r="BJ254" s="65">
        <v>74303.0</v>
      </c>
      <c r="BK254" s="65">
        <v>140610.0</v>
      </c>
    </row>
    <row r="255">
      <c r="A255" s="65">
        <v>247.0</v>
      </c>
      <c r="B255" s="65">
        <v>1000000.0</v>
      </c>
      <c r="C255" s="65">
        <v>1027725.0</v>
      </c>
      <c r="D255" s="65">
        <v>1.027725</v>
      </c>
      <c r="E255" s="68">
        <v>0.295062351012203</v>
      </c>
      <c r="F255" s="68">
        <v>0.0264929034028638</v>
      </c>
      <c r="G255" s="65">
        <v>316538.0</v>
      </c>
      <c r="H255" s="65">
        <v>0.316538</v>
      </c>
      <c r="I255" s="65">
        <v>462224.0</v>
      </c>
      <c r="J255" s="65">
        <v>136843.0</v>
      </c>
      <c r="K255" s="65">
        <v>57019.0</v>
      </c>
      <c r="L255" s="65">
        <v>27376.0</v>
      </c>
      <c r="M255" s="65">
        <v>2.0</v>
      </c>
      <c r="N255" s="65">
        <v>4.0</v>
      </c>
      <c r="O255" s="65">
        <v>1.0</v>
      </c>
      <c r="P255" s="65">
        <v>1.0</v>
      </c>
      <c r="Q255" s="65">
        <v>3.0</v>
      </c>
      <c r="R255" s="65">
        <v>2.0</v>
      </c>
      <c r="S255" s="65">
        <v>0.0</v>
      </c>
      <c r="T255" s="65">
        <v>6.0</v>
      </c>
      <c r="U255" s="65">
        <v>1.0</v>
      </c>
      <c r="V255" s="65">
        <v>4.0</v>
      </c>
      <c r="W255" s="65">
        <v>3.0</v>
      </c>
      <c r="X255" s="65">
        <v>5.0</v>
      </c>
      <c r="Y255" s="65">
        <v>4.0</v>
      </c>
      <c r="Z255" s="65">
        <v>2.0</v>
      </c>
      <c r="AA255" s="65">
        <v>7.0</v>
      </c>
      <c r="AB255" s="65">
        <v>9.0</v>
      </c>
      <c r="AC255" s="65">
        <v>16.0</v>
      </c>
      <c r="AD255" s="65">
        <v>15.0</v>
      </c>
      <c r="AE255" s="65">
        <v>17.0</v>
      </c>
      <c r="AF255" s="65">
        <v>48.0</v>
      </c>
      <c r="AG255" s="65">
        <v>14.0</v>
      </c>
      <c r="AH255" s="65">
        <v>10.0</v>
      </c>
      <c r="AI255" s="65">
        <v>23.0</v>
      </c>
      <c r="AJ255" s="65">
        <v>63.0</v>
      </c>
      <c r="AK255" s="65">
        <v>12.0</v>
      </c>
      <c r="AL255" s="65">
        <v>39.0</v>
      </c>
      <c r="AM255" s="65">
        <v>83.0</v>
      </c>
      <c r="AN255" s="65">
        <v>141.0</v>
      </c>
      <c r="AO255" s="65">
        <v>171.0</v>
      </c>
      <c r="AP255" s="65">
        <v>210.0</v>
      </c>
      <c r="AQ255" s="65">
        <v>240.0</v>
      </c>
      <c r="AR255" s="65">
        <v>261.0</v>
      </c>
      <c r="AS255" s="65">
        <v>283.0</v>
      </c>
      <c r="AT255" s="65">
        <v>481.0</v>
      </c>
      <c r="AU255" s="65">
        <v>610.0</v>
      </c>
      <c r="AV255" s="65">
        <v>998.0</v>
      </c>
      <c r="AW255" s="65">
        <v>345.0</v>
      </c>
      <c r="AX255" s="65">
        <v>809.0</v>
      </c>
      <c r="AY255" s="65">
        <v>1036.0</v>
      </c>
      <c r="AZ255" s="65">
        <v>2201.0</v>
      </c>
      <c r="BA255" s="65">
        <v>1598.0</v>
      </c>
      <c r="BB255" s="65">
        <v>1310.0</v>
      </c>
      <c r="BC255" s="65">
        <v>2959.0</v>
      </c>
      <c r="BD255" s="65">
        <v>3081.0</v>
      </c>
      <c r="BE255" s="65">
        <v>8437.0</v>
      </c>
      <c r="BF255" s="65">
        <v>4518.0</v>
      </c>
      <c r="BG255" s="65">
        <v>7058.0</v>
      </c>
      <c r="BH255" s="65">
        <v>14167.0</v>
      </c>
      <c r="BI255" s="65">
        <v>50810.0</v>
      </c>
      <c r="BJ255" s="65">
        <v>74127.0</v>
      </c>
      <c r="BK255" s="65">
        <v>140293.0</v>
      </c>
    </row>
    <row r="256">
      <c r="A256" s="65">
        <v>248.0</v>
      </c>
      <c r="B256" s="65">
        <v>1000000.0</v>
      </c>
      <c r="C256" s="65">
        <v>999089.0</v>
      </c>
      <c r="D256" s="65">
        <v>0.999089</v>
      </c>
      <c r="E256" s="68">
        <v>0.247176077548215</v>
      </c>
      <c r="F256" s="68">
        <v>0.0264399089618352</v>
      </c>
      <c r="G256" s="65">
        <v>316748.0</v>
      </c>
      <c r="H256" s="65">
        <v>0.316748</v>
      </c>
      <c r="I256" s="65">
        <v>462664.0</v>
      </c>
      <c r="J256" s="65">
        <v>136589.0</v>
      </c>
      <c r="K256" s="65">
        <v>56691.0</v>
      </c>
      <c r="L256" s="65">
        <v>27308.0</v>
      </c>
      <c r="M256" s="65">
        <v>0.0</v>
      </c>
      <c r="N256" s="65">
        <v>3.0</v>
      </c>
      <c r="O256" s="65">
        <v>2.0</v>
      </c>
      <c r="P256" s="65">
        <v>3.0</v>
      </c>
      <c r="Q256" s="65">
        <v>1.0</v>
      </c>
      <c r="R256" s="65">
        <v>1.0</v>
      </c>
      <c r="S256" s="65">
        <v>2.0</v>
      </c>
      <c r="T256" s="65">
        <v>5.0</v>
      </c>
      <c r="U256" s="65">
        <v>0.0</v>
      </c>
      <c r="V256" s="65">
        <v>0.0</v>
      </c>
      <c r="W256" s="65">
        <v>2.0</v>
      </c>
      <c r="X256" s="65">
        <v>6.0</v>
      </c>
      <c r="Y256" s="65">
        <v>4.0</v>
      </c>
      <c r="Z256" s="65">
        <v>7.0</v>
      </c>
      <c r="AA256" s="65">
        <v>11.0</v>
      </c>
      <c r="AB256" s="65">
        <v>16.0</v>
      </c>
      <c r="AC256" s="65">
        <v>21.0</v>
      </c>
      <c r="AD256" s="65">
        <v>17.0</v>
      </c>
      <c r="AE256" s="65">
        <v>13.0</v>
      </c>
      <c r="AF256" s="65">
        <v>32.0</v>
      </c>
      <c r="AG256" s="65">
        <v>15.0</v>
      </c>
      <c r="AH256" s="65">
        <v>14.0</v>
      </c>
      <c r="AI256" s="65">
        <v>16.0</v>
      </c>
      <c r="AJ256" s="65">
        <v>54.0</v>
      </c>
      <c r="AK256" s="65">
        <v>14.0</v>
      </c>
      <c r="AL256" s="65">
        <v>35.0</v>
      </c>
      <c r="AM256" s="65">
        <v>76.0</v>
      </c>
      <c r="AN256" s="65">
        <v>125.0</v>
      </c>
      <c r="AO256" s="65">
        <v>131.0</v>
      </c>
      <c r="AP256" s="65">
        <v>197.0</v>
      </c>
      <c r="AQ256" s="65">
        <v>236.0</v>
      </c>
      <c r="AR256" s="65">
        <v>263.0</v>
      </c>
      <c r="AS256" s="65">
        <v>299.0</v>
      </c>
      <c r="AT256" s="65">
        <v>528.0</v>
      </c>
      <c r="AU256" s="65">
        <v>621.0</v>
      </c>
      <c r="AV256" s="65">
        <v>1041.0</v>
      </c>
      <c r="AW256" s="65">
        <v>278.0</v>
      </c>
      <c r="AX256" s="65">
        <v>792.0</v>
      </c>
      <c r="AY256" s="65">
        <v>1035.0</v>
      </c>
      <c r="AZ256" s="65">
        <v>2156.0</v>
      </c>
      <c r="BA256" s="65">
        <v>1446.0</v>
      </c>
      <c r="BB256" s="65">
        <v>1328.0</v>
      </c>
      <c r="BC256" s="65">
        <v>2877.0</v>
      </c>
      <c r="BD256" s="65">
        <v>2978.0</v>
      </c>
      <c r="BE256" s="65">
        <v>8377.0</v>
      </c>
      <c r="BF256" s="65">
        <v>4501.0</v>
      </c>
      <c r="BG256" s="65">
        <v>7093.0</v>
      </c>
      <c r="BH256" s="65">
        <v>13977.0</v>
      </c>
      <c r="BI256" s="65">
        <v>51178.0</v>
      </c>
      <c r="BJ256" s="65">
        <v>74126.0</v>
      </c>
      <c r="BK256" s="65">
        <v>140795.0</v>
      </c>
    </row>
    <row r="257">
      <c r="A257" s="65">
        <v>249.0</v>
      </c>
      <c r="B257" s="65">
        <v>1000000.0</v>
      </c>
      <c r="C257" s="65">
        <v>960683.0</v>
      </c>
      <c r="D257" s="65">
        <v>0.960683</v>
      </c>
      <c r="E257" s="68">
        <v>0.24626491281512</v>
      </c>
      <c r="F257" s="68">
        <v>0.026516664393066</v>
      </c>
      <c r="G257" s="65">
        <v>317396.0</v>
      </c>
      <c r="H257" s="65">
        <v>0.317396</v>
      </c>
      <c r="I257" s="65">
        <v>462103.0</v>
      </c>
      <c r="J257" s="65">
        <v>136645.0</v>
      </c>
      <c r="K257" s="65">
        <v>56825.0</v>
      </c>
      <c r="L257" s="65">
        <v>27031.0</v>
      </c>
      <c r="M257" s="65">
        <v>0.0</v>
      </c>
      <c r="N257" s="65">
        <v>1.0</v>
      </c>
      <c r="O257" s="65">
        <v>3.0</v>
      </c>
      <c r="P257" s="65">
        <v>2.0</v>
      </c>
      <c r="Q257" s="65">
        <v>1.0</v>
      </c>
      <c r="R257" s="65">
        <v>0.0</v>
      </c>
      <c r="S257" s="65">
        <v>0.0</v>
      </c>
      <c r="T257" s="65">
        <v>1.0</v>
      </c>
      <c r="U257" s="65">
        <v>0.0</v>
      </c>
      <c r="V257" s="65">
        <v>0.0</v>
      </c>
      <c r="W257" s="65">
        <v>2.0</v>
      </c>
      <c r="X257" s="65">
        <v>7.0</v>
      </c>
      <c r="Y257" s="65">
        <v>1.0</v>
      </c>
      <c r="Z257" s="65">
        <v>7.0</v>
      </c>
      <c r="AA257" s="65">
        <v>12.0</v>
      </c>
      <c r="AB257" s="65">
        <v>7.0</v>
      </c>
      <c r="AC257" s="65">
        <v>22.0</v>
      </c>
      <c r="AD257" s="65">
        <v>18.0</v>
      </c>
      <c r="AE257" s="65">
        <v>18.0</v>
      </c>
      <c r="AF257" s="65">
        <v>39.0</v>
      </c>
      <c r="AG257" s="65">
        <v>8.0</v>
      </c>
      <c r="AH257" s="65">
        <v>13.0</v>
      </c>
      <c r="AI257" s="65">
        <v>20.0</v>
      </c>
      <c r="AJ257" s="65">
        <v>44.0</v>
      </c>
      <c r="AK257" s="65">
        <v>20.0</v>
      </c>
      <c r="AL257" s="65">
        <v>28.0</v>
      </c>
      <c r="AM257" s="65">
        <v>69.0</v>
      </c>
      <c r="AN257" s="65">
        <v>141.0</v>
      </c>
      <c r="AO257" s="65">
        <v>165.0</v>
      </c>
      <c r="AP257" s="65">
        <v>190.0</v>
      </c>
      <c r="AQ257" s="65">
        <v>268.0</v>
      </c>
      <c r="AR257" s="65">
        <v>258.0</v>
      </c>
      <c r="AS257" s="65">
        <v>337.0</v>
      </c>
      <c r="AT257" s="65">
        <v>459.0</v>
      </c>
      <c r="AU257" s="65">
        <v>676.0</v>
      </c>
      <c r="AV257" s="65">
        <v>1023.0</v>
      </c>
      <c r="AW257" s="65">
        <v>311.0</v>
      </c>
      <c r="AX257" s="65">
        <v>813.0</v>
      </c>
      <c r="AY257" s="65">
        <v>1003.0</v>
      </c>
      <c r="AZ257" s="65">
        <v>2183.0</v>
      </c>
      <c r="BA257" s="65">
        <v>1462.0</v>
      </c>
      <c r="BB257" s="65">
        <v>1319.0</v>
      </c>
      <c r="BC257" s="65">
        <v>2900.0</v>
      </c>
      <c r="BD257" s="65">
        <v>3035.0</v>
      </c>
      <c r="BE257" s="65">
        <v>8303.0</v>
      </c>
      <c r="BF257" s="65">
        <v>4617.0</v>
      </c>
      <c r="BG257" s="65">
        <v>7320.0</v>
      </c>
      <c r="BH257" s="65">
        <v>14094.0</v>
      </c>
      <c r="BI257" s="65">
        <v>51418.0</v>
      </c>
      <c r="BJ257" s="65">
        <v>74089.0</v>
      </c>
      <c r="BK257" s="65">
        <v>140669.0</v>
      </c>
    </row>
    <row r="258">
      <c r="A258" s="65">
        <v>250.0</v>
      </c>
      <c r="B258" s="65">
        <v>1000000.0</v>
      </c>
      <c r="C258" s="65">
        <v>1003000.0</v>
      </c>
      <c r="D258" s="65">
        <v>1.003</v>
      </c>
      <c r="E258" s="68">
        <v>0.262936146567407</v>
      </c>
      <c r="F258" s="68">
        <v>0.0264634531200456</v>
      </c>
      <c r="G258" s="65">
        <v>317163.0</v>
      </c>
      <c r="H258" s="65">
        <v>0.317163</v>
      </c>
      <c r="I258" s="65">
        <v>462377.0</v>
      </c>
      <c r="J258" s="65">
        <v>136615.0</v>
      </c>
      <c r="K258" s="65">
        <v>56457.0</v>
      </c>
      <c r="L258" s="65">
        <v>27388.0</v>
      </c>
      <c r="M258" s="65">
        <v>2.0</v>
      </c>
      <c r="N258" s="65">
        <v>0.0</v>
      </c>
      <c r="O258" s="65">
        <v>1.0</v>
      </c>
      <c r="P258" s="65">
        <v>4.0</v>
      </c>
      <c r="Q258" s="65">
        <v>3.0</v>
      </c>
      <c r="R258" s="65">
        <v>1.0</v>
      </c>
      <c r="S258" s="65">
        <v>3.0</v>
      </c>
      <c r="T258" s="65">
        <v>5.0</v>
      </c>
      <c r="U258" s="65">
        <v>1.0</v>
      </c>
      <c r="V258" s="65">
        <v>2.0</v>
      </c>
      <c r="W258" s="65">
        <v>0.0</v>
      </c>
      <c r="X258" s="65">
        <v>3.0</v>
      </c>
      <c r="Y258" s="65">
        <v>3.0</v>
      </c>
      <c r="Z258" s="65">
        <v>3.0</v>
      </c>
      <c r="AA258" s="65">
        <v>11.0</v>
      </c>
      <c r="AB258" s="65">
        <v>7.0</v>
      </c>
      <c r="AC258" s="65">
        <v>21.0</v>
      </c>
      <c r="AD258" s="65">
        <v>13.0</v>
      </c>
      <c r="AE258" s="65">
        <v>18.0</v>
      </c>
      <c r="AF258" s="65">
        <v>37.0</v>
      </c>
      <c r="AG258" s="65">
        <v>14.0</v>
      </c>
      <c r="AH258" s="65">
        <v>19.0</v>
      </c>
      <c r="AI258" s="65">
        <v>20.0</v>
      </c>
      <c r="AJ258" s="65">
        <v>45.0</v>
      </c>
      <c r="AK258" s="65">
        <v>22.0</v>
      </c>
      <c r="AL258" s="65">
        <v>32.0</v>
      </c>
      <c r="AM258" s="65">
        <v>87.0</v>
      </c>
      <c r="AN258" s="65">
        <v>155.0</v>
      </c>
      <c r="AO258" s="65">
        <v>168.0</v>
      </c>
      <c r="AP258" s="65">
        <v>178.0</v>
      </c>
      <c r="AQ258" s="65">
        <v>285.0</v>
      </c>
      <c r="AR258" s="65">
        <v>275.0</v>
      </c>
      <c r="AS258" s="65">
        <v>329.0</v>
      </c>
      <c r="AT258" s="65">
        <v>499.0</v>
      </c>
      <c r="AU258" s="65">
        <v>626.0</v>
      </c>
      <c r="AV258" s="65">
        <v>976.0</v>
      </c>
      <c r="AW258" s="65">
        <v>288.0</v>
      </c>
      <c r="AX258" s="65">
        <v>846.0</v>
      </c>
      <c r="AY258" s="65">
        <v>1031.0</v>
      </c>
      <c r="AZ258" s="65">
        <v>2224.0</v>
      </c>
      <c r="BA258" s="65">
        <v>1523.0</v>
      </c>
      <c r="BB258" s="65">
        <v>1341.0</v>
      </c>
      <c r="BC258" s="65">
        <v>2913.0</v>
      </c>
      <c r="BD258" s="65">
        <v>3076.0</v>
      </c>
      <c r="BE258" s="65">
        <v>8547.0</v>
      </c>
      <c r="BF258" s="65">
        <v>4536.0</v>
      </c>
      <c r="BG258" s="65">
        <v>7122.0</v>
      </c>
      <c r="BH258" s="65">
        <v>13913.0</v>
      </c>
      <c r="BI258" s="65">
        <v>51117.0</v>
      </c>
      <c r="BJ258" s="65">
        <v>74852.0</v>
      </c>
      <c r="BK258" s="65">
        <v>139966.0</v>
      </c>
    </row>
    <row r="259">
      <c r="A259" s="65">
        <v>251.0</v>
      </c>
      <c r="B259" s="65">
        <v>1000000.0</v>
      </c>
      <c r="C259" s="65">
        <v>994765.0</v>
      </c>
      <c r="D259" s="65">
        <v>0.994765</v>
      </c>
      <c r="E259" s="68">
        <v>0.270379023667506</v>
      </c>
      <c r="F259" s="68">
        <v>0.0264143359082038</v>
      </c>
      <c r="G259" s="65">
        <v>316174.0</v>
      </c>
      <c r="H259" s="65">
        <v>0.316174</v>
      </c>
      <c r="I259" s="65">
        <v>463132.0</v>
      </c>
      <c r="J259" s="65">
        <v>136927.0</v>
      </c>
      <c r="K259" s="65">
        <v>56646.0</v>
      </c>
      <c r="L259" s="65">
        <v>27121.0</v>
      </c>
      <c r="M259" s="65">
        <v>0.0</v>
      </c>
      <c r="N259" s="65">
        <v>2.0</v>
      </c>
      <c r="O259" s="65">
        <v>2.0</v>
      </c>
      <c r="P259" s="65">
        <v>3.0</v>
      </c>
      <c r="Q259" s="65">
        <v>3.0</v>
      </c>
      <c r="R259" s="65">
        <v>1.0</v>
      </c>
      <c r="S259" s="65">
        <v>2.0</v>
      </c>
      <c r="T259" s="65">
        <v>2.0</v>
      </c>
      <c r="U259" s="65">
        <v>0.0</v>
      </c>
      <c r="V259" s="65">
        <v>0.0</v>
      </c>
      <c r="W259" s="65">
        <v>5.0</v>
      </c>
      <c r="X259" s="65">
        <v>3.0</v>
      </c>
      <c r="Y259" s="65">
        <v>5.0</v>
      </c>
      <c r="Z259" s="65">
        <v>3.0</v>
      </c>
      <c r="AA259" s="65">
        <v>12.0</v>
      </c>
      <c r="AB259" s="65">
        <v>4.0</v>
      </c>
      <c r="AC259" s="65">
        <v>27.0</v>
      </c>
      <c r="AD259" s="65">
        <v>19.0</v>
      </c>
      <c r="AE259" s="65">
        <v>14.0</v>
      </c>
      <c r="AF259" s="65">
        <v>46.0</v>
      </c>
      <c r="AG259" s="65">
        <v>11.0</v>
      </c>
      <c r="AH259" s="65">
        <v>14.0</v>
      </c>
      <c r="AI259" s="65">
        <v>16.0</v>
      </c>
      <c r="AJ259" s="65">
        <v>61.0</v>
      </c>
      <c r="AK259" s="65">
        <v>15.0</v>
      </c>
      <c r="AL259" s="65">
        <v>34.0</v>
      </c>
      <c r="AM259" s="65">
        <v>82.0</v>
      </c>
      <c r="AN259" s="65">
        <v>152.0</v>
      </c>
      <c r="AO259" s="65">
        <v>159.0</v>
      </c>
      <c r="AP259" s="65">
        <v>179.0</v>
      </c>
      <c r="AQ259" s="65">
        <v>258.0</v>
      </c>
      <c r="AR259" s="65">
        <v>259.0</v>
      </c>
      <c r="AS259" s="65">
        <v>300.0</v>
      </c>
      <c r="AT259" s="65">
        <v>517.0</v>
      </c>
      <c r="AU259" s="65">
        <v>665.0</v>
      </c>
      <c r="AV259" s="65">
        <v>1007.0</v>
      </c>
      <c r="AW259" s="65">
        <v>310.0</v>
      </c>
      <c r="AX259" s="65">
        <v>846.0</v>
      </c>
      <c r="AY259" s="65">
        <v>897.0</v>
      </c>
      <c r="AZ259" s="65">
        <v>2221.0</v>
      </c>
      <c r="BA259" s="65">
        <v>1481.0</v>
      </c>
      <c r="BB259" s="65">
        <v>1327.0</v>
      </c>
      <c r="BC259" s="65">
        <v>2812.0</v>
      </c>
      <c r="BD259" s="65">
        <v>2962.0</v>
      </c>
      <c r="BE259" s="65">
        <v>8403.0</v>
      </c>
      <c r="BF259" s="65">
        <v>4534.0</v>
      </c>
      <c r="BG259" s="65">
        <v>7289.0</v>
      </c>
      <c r="BH259" s="65">
        <v>13803.0</v>
      </c>
      <c r="BI259" s="65">
        <v>50611.0</v>
      </c>
      <c r="BJ259" s="65">
        <v>74378.0</v>
      </c>
      <c r="BK259" s="65">
        <v>140418.0</v>
      </c>
    </row>
    <row r="260">
      <c r="A260" s="65">
        <v>252.0</v>
      </c>
      <c r="B260" s="65">
        <v>1000000.0</v>
      </c>
      <c r="C260" s="65">
        <v>1019389.0</v>
      </c>
      <c r="D260" s="65">
        <v>1.019389</v>
      </c>
      <c r="E260" s="68">
        <v>0.280810627045374</v>
      </c>
      <c r="F260" s="68">
        <v>0.0263846946328782</v>
      </c>
      <c r="G260" s="65">
        <v>317819.0</v>
      </c>
      <c r="H260" s="65">
        <v>0.317819</v>
      </c>
      <c r="I260" s="65">
        <v>461097.0</v>
      </c>
      <c r="J260" s="65">
        <v>136934.0</v>
      </c>
      <c r="K260" s="65">
        <v>56758.0</v>
      </c>
      <c r="L260" s="65">
        <v>27392.0</v>
      </c>
      <c r="M260" s="65">
        <v>0.0</v>
      </c>
      <c r="N260" s="65">
        <v>3.0</v>
      </c>
      <c r="O260" s="65">
        <v>2.0</v>
      </c>
      <c r="P260" s="65">
        <v>3.0</v>
      </c>
      <c r="Q260" s="65">
        <v>4.0</v>
      </c>
      <c r="R260" s="65">
        <v>2.0</v>
      </c>
      <c r="S260" s="65">
        <v>2.0</v>
      </c>
      <c r="T260" s="65">
        <v>2.0</v>
      </c>
      <c r="U260" s="65">
        <v>2.0</v>
      </c>
      <c r="V260" s="65">
        <v>2.0</v>
      </c>
      <c r="W260" s="65">
        <v>3.0</v>
      </c>
      <c r="X260" s="65">
        <v>8.0</v>
      </c>
      <c r="Y260" s="65">
        <v>3.0</v>
      </c>
      <c r="Z260" s="65">
        <v>1.0</v>
      </c>
      <c r="AA260" s="65">
        <v>13.0</v>
      </c>
      <c r="AB260" s="65">
        <v>10.0</v>
      </c>
      <c r="AC260" s="65">
        <v>17.0</v>
      </c>
      <c r="AD260" s="65">
        <v>15.0</v>
      </c>
      <c r="AE260" s="65">
        <v>19.0</v>
      </c>
      <c r="AF260" s="65">
        <v>40.0</v>
      </c>
      <c r="AG260" s="65">
        <v>10.0</v>
      </c>
      <c r="AH260" s="65">
        <v>16.0</v>
      </c>
      <c r="AI260" s="65">
        <v>23.0</v>
      </c>
      <c r="AJ260" s="65">
        <v>42.0</v>
      </c>
      <c r="AK260" s="65">
        <v>22.0</v>
      </c>
      <c r="AL260" s="65">
        <v>34.0</v>
      </c>
      <c r="AM260" s="65">
        <v>79.0</v>
      </c>
      <c r="AN260" s="65">
        <v>152.0</v>
      </c>
      <c r="AO260" s="65">
        <v>151.0</v>
      </c>
      <c r="AP260" s="65">
        <v>205.0</v>
      </c>
      <c r="AQ260" s="65">
        <v>212.0</v>
      </c>
      <c r="AR260" s="65">
        <v>239.0</v>
      </c>
      <c r="AS260" s="65">
        <v>308.0</v>
      </c>
      <c r="AT260" s="65">
        <v>470.0</v>
      </c>
      <c r="AU260" s="65">
        <v>635.0</v>
      </c>
      <c r="AV260" s="65">
        <v>1009.0</v>
      </c>
      <c r="AW260" s="65">
        <v>306.0</v>
      </c>
      <c r="AX260" s="65">
        <v>813.0</v>
      </c>
      <c r="AY260" s="65">
        <v>1030.0</v>
      </c>
      <c r="AZ260" s="65">
        <v>2246.0</v>
      </c>
      <c r="BA260" s="65">
        <v>1528.0</v>
      </c>
      <c r="BB260" s="65">
        <v>1272.0</v>
      </c>
      <c r="BC260" s="65">
        <v>2972.0</v>
      </c>
      <c r="BD260" s="65">
        <v>2938.0</v>
      </c>
      <c r="BE260" s="65">
        <v>8368.0</v>
      </c>
      <c r="BF260" s="65">
        <v>4564.0</v>
      </c>
      <c r="BG260" s="65">
        <v>7128.0</v>
      </c>
      <c r="BH260" s="65">
        <v>14106.0</v>
      </c>
      <c r="BI260" s="65">
        <v>50698.0</v>
      </c>
      <c r="BJ260" s="65">
        <v>75071.0</v>
      </c>
      <c r="BK260" s="65">
        <v>141021.0</v>
      </c>
    </row>
    <row r="261">
      <c r="A261" s="65">
        <v>253.0</v>
      </c>
      <c r="B261" s="65">
        <v>1000000.0</v>
      </c>
      <c r="C261" s="65">
        <v>978925.0</v>
      </c>
      <c r="D261" s="65">
        <v>0.978925</v>
      </c>
      <c r="E261" s="68">
        <v>0.213255605809299</v>
      </c>
      <c r="F261" s="68">
        <v>0.0263720937100693</v>
      </c>
      <c r="G261" s="65">
        <v>317466.0</v>
      </c>
      <c r="H261" s="65">
        <v>0.317466</v>
      </c>
      <c r="I261" s="65">
        <v>462350.0</v>
      </c>
      <c r="J261" s="65">
        <v>136435.0</v>
      </c>
      <c r="K261" s="65">
        <v>56523.0</v>
      </c>
      <c r="L261" s="65">
        <v>27226.0</v>
      </c>
      <c r="M261" s="65">
        <v>0.0</v>
      </c>
      <c r="N261" s="65">
        <v>1.0</v>
      </c>
      <c r="O261" s="65">
        <v>0.0</v>
      </c>
      <c r="P261" s="65">
        <v>1.0</v>
      </c>
      <c r="Q261" s="65">
        <v>5.0</v>
      </c>
      <c r="R261" s="65">
        <v>7.0</v>
      </c>
      <c r="S261" s="65">
        <v>1.0</v>
      </c>
      <c r="T261" s="65">
        <v>1.0</v>
      </c>
      <c r="U261" s="65">
        <v>2.0</v>
      </c>
      <c r="V261" s="65">
        <v>0.0</v>
      </c>
      <c r="W261" s="65">
        <v>1.0</v>
      </c>
      <c r="X261" s="65">
        <v>3.0</v>
      </c>
      <c r="Y261" s="65">
        <v>7.0</v>
      </c>
      <c r="Z261" s="65">
        <v>5.0</v>
      </c>
      <c r="AA261" s="65">
        <v>13.0</v>
      </c>
      <c r="AB261" s="65">
        <v>9.0</v>
      </c>
      <c r="AC261" s="65">
        <v>24.0</v>
      </c>
      <c r="AD261" s="65">
        <v>9.0</v>
      </c>
      <c r="AE261" s="65">
        <v>15.0</v>
      </c>
      <c r="AF261" s="65">
        <v>33.0</v>
      </c>
      <c r="AG261" s="65">
        <v>7.0</v>
      </c>
      <c r="AH261" s="65">
        <v>16.0</v>
      </c>
      <c r="AI261" s="65">
        <v>21.0</v>
      </c>
      <c r="AJ261" s="65">
        <v>51.0</v>
      </c>
      <c r="AK261" s="65">
        <v>19.0</v>
      </c>
      <c r="AL261" s="65">
        <v>23.0</v>
      </c>
      <c r="AM261" s="65">
        <v>76.0</v>
      </c>
      <c r="AN261" s="65">
        <v>140.0</v>
      </c>
      <c r="AO261" s="65">
        <v>157.0</v>
      </c>
      <c r="AP261" s="65">
        <v>209.0</v>
      </c>
      <c r="AQ261" s="65">
        <v>259.0</v>
      </c>
      <c r="AR261" s="65">
        <v>244.0</v>
      </c>
      <c r="AS261" s="65">
        <v>307.0</v>
      </c>
      <c r="AT261" s="65">
        <v>494.0</v>
      </c>
      <c r="AU261" s="65">
        <v>616.0</v>
      </c>
      <c r="AV261" s="65">
        <v>971.0</v>
      </c>
      <c r="AW261" s="65">
        <v>311.0</v>
      </c>
      <c r="AX261" s="65">
        <v>834.0</v>
      </c>
      <c r="AY261" s="65">
        <v>966.0</v>
      </c>
      <c r="AZ261" s="65">
        <v>2283.0</v>
      </c>
      <c r="BA261" s="65">
        <v>1490.0</v>
      </c>
      <c r="BB261" s="65">
        <v>1259.0</v>
      </c>
      <c r="BC261" s="65">
        <v>2945.0</v>
      </c>
      <c r="BD261" s="65">
        <v>3080.0</v>
      </c>
      <c r="BE261" s="65">
        <v>8486.0</v>
      </c>
      <c r="BF261" s="65">
        <v>4509.0</v>
      </c>
      <c r="BG261" s="65">
        <v>7191.0</v>
      </c>
      <c r="BH261" s="65">
        <v>14051.0</v>
      </c>
      <c r="BI261" s="65">
        <v>50839.0</v>
      </c>
      <c r="BJ261" s="65">
        <v>74884.0</v>
      </c>
      <c r="BK261" s="65">
        <v>140591.0</v>
      </c>
    </row>
    <row r="262">
      <c r="A262" s="65">
        <v>254.0</v>
      </c>
      <c r="B262" s="65">
        <v>1000000.0</v>
      </c>
      <c r="C262" s="65">
        <v>989022.0</v>
      </c>
      <c r="D262" s="65">
        <v>0.989022</v>
      </c>
      <c r="E262" s="68">
        <v>0.275889626071256</v>
      </c>
      <c r="F262" s="68">
        <v>0.0263322690302753</v>
      </c>
      <c r="G262" s="65">
        <v>316697.0</v>
      </c>
      <c r="H262" s="65">
        <v>0.316697</v>
      </c>
      <c r="I262" s="65">
        <v>462474.0</v>
      </c>
      <c r="J262" s="65">
        <v>136340.0</v>
      </c>
      <c r="K262" s="65">
        <v>57320.0</v>
      </c>
      <c r="L262" s="65">
        <v>27169.0</v>
      </c>
      <c r="M262" s="65">
        <v>1.0</v>
      </c>
      <c r="N262" s="65">
        <v>2.0</v>
      </c>
      <c r="O262" s="65">
        <v>1.0</v>
      </c>
      <c r="P262" s="65">
        <v>2.0</v>
      </c>
      <c r="Q262" s="65">
        <v>3.0</v>
      </c>
      <c r="R262" s="65">
        <v>2.0</v>
      </c>
      <c r="S262" s="65">
        <v>2.0</v>
      </c>
      <c r="T262" s="65">
        <v>5.0</v>
      </c>
      <c r="U262" s="65">
        <v>0.0</v>
      </c>
      <c r="V262" s="65">
        <v>0.0</v>
      </c>
      <c r="W262" s="65">
        <v>0.0</v>
      </c>
      <c r="X262" s="65">
        <v>5.0</v>
      </c>
      <c r="Y262" s="65">
        <v>4.0</v>
      </c>
      <c r="Z262" s="65">
        <v>3.0</v>
      </c>
      <c r="AA262" s="65">
        <v>11.0</v>
      </c>
      <c r="AB262" s="65">
        <v>9.0</v>
      </c>
      <c r="AC262" s="65">
        <v>21.0</v>
      </c>
      <c r="AD262" s="65">
        <v>16.0</v>
      </c>
      <c r="AE262" s="65">
        <v>18.0</v>
      </c>
      <c r="AF262" s="65">
        <v>33.0</v>
      </c>
      <c r="AG262" s="65">
        <v>4.0</v>
      </c>
      <c r="AH262" s="65">
        <v>10.0</v>
      </c>
      <c r="AI262" s="65">
        <v>20.0</v>
      </c>
      <c r="AJ262" s="65">
        <v>49.0</v>
      </c>
      <c r="AK262" s="65">
        <v>18.0</v>
      </c>
      <c r="AL262" s="65">
        <v>24.0</v>
      </c>
      <c r="AM262" s="65">
        <v>85.0</v>
      </c>
      <c r="AN262" s="65">
        <v>161.0</v>
      </c>
      <c r="AO262" s="65">
        <v>158.0</v>
      </c>
      <c r="AP262" s="65">
        <v>197.0</v>
      </c>
      <c r="AQ262" s="65">
        <v>258.0</v>
      </c>
      <c r="AR262" s="65">
        <v>235.0</v>
      </c>
      <c r="AS262" s="65">
        <v>304.0</v>
      </c>
      <c r="AT262" s="65">
        <v>501.0</v>
      </c>
      <c r="AU262" s="65">
        <v>620.0</v>
      </c>
      <c r="AV262" s="65">
        <v>963.0</v>
      </c>
      <c r="AW262" s="65">
        <v>276.0</v>
      </c>
      <c r="AX262" s="65">
        <v>836.0</v>
      </c>
      <c r="AY262" s="65">
        <v>1018.0</v>
      </c>
      <c r="AZ262" s="65">
        <v>2188.0</v>
      </c>
      <c r="BA262" s="65">
        <v>1442.0</v>
      </c>
      <c r="BB262" s="65">
        <v>1311.0</v>
      </c>
      <c r="BC262" s="65">
        <v>2966.0</v>
      </c>
      <c r="BD262" s="65">
        <v>2953.0</v>
      </c>
      <c r="BE262" s="65">
        <v>8601.0</v>
      </c>
      <c r="BF262" s="65">
        <v>4548.0</v>
      </c>
      <c r="BG262" s="65">
        <v>7175.0</v>
      </c>
      <c r="BH262" s="65">
        <v>13943.0</v>
      </c>
      <c r="BI262" s="65">
        <v>50938.0</v>
      </c>
      <c r="BJ262" s="65">
        <v>74642.0</v>
      </c>
      <c r="BK262" s="65">
        <v>140115.0</v>
      </c>
    </row>
    <row r="263">
      <c r="A263" s="65">
        <v>255.0</v>
      </c>
      <c r="B263" s="65">
        <v>1000000.0</v>
      </c>
      <c r="C263" s="65">
        <v>973458.0</v>
      </c>
      <c r="D263" s="65">
        <v>0.973458</v>
      </c>
      <c r="E263" s="68">
        <v>0.241680199905293</v>
      </c>
      <c r="F263" s="68">
        <v>0.0263403344322049</v>
      </c>
      <c r="G263" s="65">
        <v>315748.0</v>
      </c>
      <c r="H263" s="65">
        <v>0.315748</v>
      </c>
      <c r="I263" s="65">
        <v>463050.0</v>
      </c>
      <c r="J263" s="65">
        <v>137189.0</v>
      </c>
      <c r="K263" s="65">
        <v>56709.0</v>
      </c>
      <c r="L263" s="65">
        <v>27304.0</v>
      </c>
      <c r="M263" s="65">
        <v>1.0</v>
      </c>
      <c r="N263" s="65">
        <v>2.0</v>
      </c>
      <c r="O263" s="65">
        <v>2.0</v>
      </c>
      <c r="P263" s="65">
        <v>1.0</v>
      </c>
      <c r="Q263" s="65">
        <v>2.0</v>
      </c>
      <c r="R263" s="65">
        <v>2.0</v>
      </c>
      <c r="S263" s="65">
        <v>2.0</v>
      </c>
      <c r="T263" s="65">
        <v>2.0</v>
      </c>
      <c r="U263" s="65">
        <v>0.0</v>
      </c>
      <c r="V263" s="65">
        <v>0.0</v>
      </c>
      <c r="W263" s="65">
        <v>2.0</v>
      </c>
      <c r="X263" s="65">
        <v>3.0</v>
      </c>
      <c r="Y263" s="65">
        <v>1.0</v>
      </c>
      <c r="Z263" s="65">
        <v>3.0</v>
      </c>
      <c r="AA263" s="65">
        <v>7.0</v>
      </c>
      <c r="AB263" s="65">
        <v>12.0</v>
      </c>
      <c r="AC263" s="65">
        <v>18.0</v>
      </c>
      <c r="AD263" s="65">
        <v>12.0</v>
      </c>
      <c r="AE263" s="65">
        <v>20.0</v>
      </c>
      <c r="AF263" s="65">
        <v>45.0</v>
      </c>
      <c r="AG263" s="65">
        <v>11.0</v>
      </c>
      <c r="AH263" s="65">
        <v>19.0</v>
      </c>
      <c r="AI263" s="65">
        <v>20.0</v>
      </c>
      <c r="AJ263" s="65">
        <v>42.0</v>
      </c>
      <c r="AK263" s="65">
        <v>15.0</v>
      </c>
      <c r="AL263" s="65">
        <v>34.0</v>
      </c>
      <c r="AM263" s="65">
        <v>91.0</v>
      </c>
      <c r="AN263" s="65">
        <v>167.0</v>
      </c>
      <c r="AO263" s="65">
        <v>161.0</v>
      </c>
      <c r="AP263" s="65">
        <v>188.0</v>
      </c>
      <c r="AQ263" s="65">
        <v>240.0</v>
      </c>
      <c r="AR263" s="65">
        <v>225.0</v>
      </c>
      <c r="AS263" s="65">
        <v>304.0</v>
      </c>
      <c r="AT263" s="65">
        <v>475.0</v>
      </c>
      <c r="AU263" s="65">
        <v>631.0</v>
      </c>
      <c r="AV263" s="65">
        <v>983.0</v>
      </c>
      <c r="AW263" s="65">
        <v>315.0</v>
      </c>
      <c r="AX263" s="65">
        <v>812.0</v>
      </c>
      <c r="AY263" s="65">
        <v>1004.0</v>
      </c>
      <c r="AZ263" s="65">
        <v>2138.0</v>
      </c>
      <c r="BA263" s="65">
        <v>1522.0</v>
      </c>
      <c r="BB263" s="65">
        <v>1240.0</v>
      </c>
      <c r="BC263" s="65">
        <v>2830.0</v>
      </c>
      <c r="BD263" s="65">
        <v>3075.0</v>
      </c>
      <c r="BE263" s="65">
        <v>8622.0</v>
      </c>
      <c r="BF263" s="65">
        <v>4423.0</v>
      </c>
      <c r="BG263" s="65">
        <v>7081.0</v>
      </c>
      <c r="BH263" s="65">
        <v>13811.0</v>
      </c>
      <c r="BI263" s="65">
        <v>50806.0</v>
      </c>
      <c r="BJ263" s="65">
        <v>74031.0</v>
      </c>
      <c r="BK263" s="65">
        <v>140295.0</v>
      </c>
    </row>
    <row r="264">
      <c r="A264" s="65">
        <v>256.0</v>
      </c>
      <c r="B264" s="65">
        <v>1000000.0</v>
      </c>
      <c r="C264" s="65">
        <v>990355.0</v>
      </c>
      <c r="D264" s="65">
        <v>0.990355</v>
      </c>
      <c r="E264" s="68">
        <v>0.289199386455543</v>
      </c>
      <c r="F264" s="68">
        <v>0.026298212885592</v>
      </c>
      <c r="G264" s="65">
        <v>317730.0</v>
      </c>
      <c r="H264" s="65">
        <v>0.31773</v>
      </c>
      <c r="I264" s="65">
        <v>461849.0</v>
      </c>
      <c r="J264" s="65">
        <v>136459.0</v>
      </c>
      <c r="K264" s="65">
        <v>56871.0</v>
      </c>
      <c r="L264" s="65">
        <v>27091.0</v>
      </c>
      <c r="M264" s="65">
        <v>2.0</v>
      </c>
      <c r="N264" s="65">
        <v>2.0</v>
      </c>
      <c r="O264" s="65">
        <v>2.0</v>
      </c>
      <c r="P264" s="65">
        <v>0.0</v>
      </c>
      <c r="Q264" s="65">
        <v>3.0</v>
      </c>
      <c r="R264" s="65">
        <v>3.0</v>
      </c>
      <c r="S264" s="65">
        <v>0.0</v>
      </c>
      <c r="T264" s="65">
        <v>2.0</v>
      </c>
      <c r="U264" s="65">
        <v>0.0</v>
      </c>
      <c r="V264" s="65">
        <v>0.0</v>
      </c>
      <c r="W264" s="65">
        <v>1.0</v>
      </c>
      <c r="X264" s="65">
        <v>6.0</v>
      </c>
      <c r="Y264" s="65">
        <v>1.0</v>
      </c>
      <c r="Z264" s="65">
        <v>2.0</v>
      </c>
      <c r="AA264" s="65">
        <v>13.0</v>
      </c>
      <c r="AB264" s="65">
        <v>15.0</v>
      </c>
      <c r="AC264" s="65">
        <v>22.0</v>
      </c>
      <c r="AD264" s="65">
        <v>14.0</v>
      </c>
      <c r="AE264" s="65">
        <v>12.0</v>
      </c>
      <c r="AF264" s="65">
        <v>49.0</v>
      </c>
      <c r="AG264" s="65">
        <v>12.0</v>
      </c>
      <c r="AH264" s="65">
        <v>18.0</v>
      </c>
      <c r="AI264" s="65">
        <v>22.0</v>
      </c>
      <c r="AJ264" s="65">
        <v>57.0</v>
      </c>
      <c r="AK264" s="65">
        <v>17.0</v>
      </c>
      <c r="AL264" s="65">
        <v>31.0</v>
      </c>
      <c r="AM264" s="65">
        <v>62.0</v>
      </c>
      <c r="AN264" s="65">
        <v>139.0</v>
      </c>
      <c r="AO264" s="65">
        <v>140.0</v>
      </c>
      <c r="AP264" s="65">
        <v>187.0</v>
      </c>
      <c r="AQ264" s="65">
        <v>253.0</v>
      </c>
      <c r="AR264" s="65">
        <v>264.0</v>
      </c>
      <c r="AS264" s="65">
        <v>270.0</v>
      </c>
      <c r="AT264" s="65">
        <v>524.0</v>
      </c>
      <c r="AU264" s="65">
        <v>635.0</v>
      </c>
      <c r="AV264" s="65">
        <v>987.0</v>
      </c>
      <c r="AW264" s="65">
        <v>302.0</v>
      </c>
      <c r="AX264" s="65">
        <v>816.0</v>
      </c>
      <c r="AY264" s="65">
        <v>1000.0</v>
      </c>
      <c r="AZ264" s="65">
        <v>2226.0</v>
      </c>
      <c r="BA264" s="65">
        <v>1503.0</v>
      </c>
      <c r="BB264" s="65">
        <v>1219.0</v>
      </c>
      <c r="BC264" s="65">
        <v>2882.0</v>
      </c>
      <c r="BD264" s="65">
        <v>2880.0</v>
      </c>
      <c r="BE264" s="65">
        <v>8500.0</v>
      </c>
      <c r="BF264" s="65">
        <v>4611.0</v>
      </c>
      <c r="BG264" s="65">
        <v>7160.0</v>
      </c>
      <c r="BH264" s="65">
        <v>14091.0</v>
      </c>
      <c r="BI264" s="65">
        <v>51048.0</v>
      </c>
      <c r="BJ264" s="65">
        <v>74746.0</v>
      </c>
      <c r="BK264" s="65">
        <v>140979.0</v>
      </c>
    </row>
    <row r="265">
      <c r="A265" s="65">
        <v>257.0</v>
      </c>
      <c r="B265" s="65">
        <v>1000000.0</v>
      </c>
      <c r="C265" s="65">
        <v>966345.0</v>
      </c>
      <c r="D265" s="65">
        <v>0.966345</v>
      </c>
      <c r="E265" s="68">
        <v>0.206817877905205</v>
      </c>
      <c r="F265" s="68">
        <v>0.026339108020447</v>
      </c>
      <c r="G265" s="65">
        <v>317223.0</v>
      </c>
      <c r="H265" s="65">
        <v>0.317223</v>
      </c>
      <c r="I265" s="65">
        <v>461456.0</v>
      </c>
      <c r="J265" s="65">
        <v>137125.0</v>
      </c>
      <c r="K265" s="65">
        <v>56854.0</v>
      </c>
      <c r="L265" s="65">
        <v>27342.0</v>
      </c>
      <c r="M265" s="65">
        <v>2.0</v>
      </c>
      <c r="N265" s="65">
        <v>0.0</v>
      </c>
      <c r="O265" s="65">
        <v>0.0</v>
      </c>
      <c r="P265" s="65">
        <v>3.0</v>
      </c>
      <c r="Q265" s="65">
        <v>2.0</v>
      </c>
      <c r="R265" s="65">
        <v>1.0</v>
      </c>
      <c r="S265" s="65">
        <v>3.0</v>
      </c>
      <c r="T265" s="65">
        <v>4.0</v>
      </c>
      <c r="U265" s="65">
        <v>0.0</v>
      </c>
      <c r="V265" s="65">
        <v>1.0</v>
      </c>
      <c r="W265" s="65">
        <v>1.0</v>
      </c>
      <c r="X265" s="65">
        <v>1.0</v>
      </c>
      <c r="Y265" s="65">
        <v>6.0</v>
      </c>
      <c r="Z265" s="65">
        <v>2.0</v>
      </c>
      <c r="AA265" s="65">
        <v>14.0</v>
      </c>
      <c r="AB265" s="65">
        <v>3.0</v>
      </c>
      <c r="AC265" s="65">
        <v>17.0</v>
      </c>
      <c r="AD265" s="65">
        <v>17.0</v>
      </c>
      <c r="AE265" s="65">
        <v>7.0</v>
      </c>
      <c r="AF265" s="65">
        <v>34.0</v>
      </c>
      <c r="AG265" s="65">
        <v>13.0</v>
      </c>
      <c r="AH265" s="65">
        <v>9.0</v>
      </c>
      <c r="AI265" s="65">
        <v>16.0</v>
      </c>
      <c r="AJ265" s="65">
        <v>62.0</v>
      </c>
      <c r="AK265" s="65">
        <v>19.0</v>
      </c>
      <c r="AL265" s="65">
        <v>35.0</v>
      </c>
      <c r="AM265" s="65">
        <v>71.0</v>
      </c>
      <c r="AN265" s="65">
        <v>140.0</v>
      </c>
      <c r="AO265" s="65">
        <v>152.0</v>
      </c>
      <c r="AP265" s="65">
        <v>222.0</v>
      </c>
      <c r="AQ265" s="65">
        <v>278.0</v>
      </c>
      <c r="AR265" s="65">
        <v>213.0</v>
      </c>
      <c r="AS265" s="65">
        <v>296.0</v>
      </c>
      <c r="AT265" s="65">
        <v>558.0</v>
      </c>
      <c r="AU265" s="65">
        <v>648.0</v>
      </c>
      <c r="AV265" s="65">
        <v>952.0</v>
      </c>
      <c r="AW265" s="65">
        <v>282.0</v>
      </c>
      <c r="AX265" s="65">
        <v>827.0</v>
      </c>
      <c r="AY265" s="65">
        <v>1036.0</v>
      </c>
      <c r="AZ265" s="65">
        <v>2151.0</v>
      </c>
      <c r="BA265" s="65">
        <v>1512.0</v>
      </c>
      <c r="BB265" s="65">
        <v>1312.0</v>
      </c>
      <c r="BC265" s="65">
        <v>2986.0</v>
      </c>
      <c r="BD265" s="65">
        <v>2970.0</v>
      </c>
      <c r="BE265" s="65">
        <v>8404.0</v>
      </c>
      <c r="BF265" s="65">
        <v>4507.0</v>
      </c>
      <c r="BG265" s="65">
        <v>7217.0</v>
      </c>
      <c r="BH265" s="65">
        <v>14186.0</v>
      </c>
      <c r="BI265" s="65">
        <v>50904.0</v>
      </c>
      <c r="BJ265" s="65">
        <v>74753.0</v>
      </c>
      <c r="BK265" s="65">
        <v>140374.0</v>
      </c>
    </row>
    <row r="266">
      <c r="A266" s="65">
        <v>258.0</v>
      </c>
      <c r="B266" s="65">
        <v>1000000.0</v>
      </c>
      <c r="C266" s="65">
        <v>1021293.0</v>
      </c>
      <c r="D266" s="65">
        <v>1.021293</v>
      </c>
      <c r="E266" s="68">
        <v>0.335326685654633</v>
      </c>
      <c r="F266" s="68">
        <v>0.0263165993150716</v>
      </c>
      <c r="G266" s="65">
        <v>316939.0</v>
      </c>
      <c r="H266" s="65">
        <v>0.316939</v>
      </c>
      <c r="I266" s="65">
        <v>462037.0</v>
      </c>
      <c r="J266" s="65">
        <v>136673.0</v>
      </c>
      <c r="K266" s="65">
        <v>56904.0</v>
      </c>
      <c r="L266" s="65">
        <v>27447.0</v>
      </c>
      <c r="M266" s="65">
        <v>2.0</v>
      </c>
      <c r="N266" s="65">
        <v>4.0</v>
      </c>
      <c r="O266" s="65">
        <v>0.0</v>
      </c>
      <c r="P266" s="65">
        <v>5.0</v>
      </c>
      <c r="Q266" s="65">
        <v>1.0</v>
      </c>
      <c r="R266" s="65">
        <v>2.0</v>
      </c>
      <c r="S266" s="65">
        <v>1.0</v>
      </c>
      <c r="T266" s="65">
        <v>2.0</v>
      </c>
      <c r="U266" s="65">
        <v>3.0</v>
      </c>
      <c r="V266" s="65">
        <v>1.0</v>
      </c>
      <c r="W266" s="65">
        <v>1.0</v>
      </c>
      <c r="X266" s="65">
        <v>8.0</v>
      </c>
      <c r="Y266" s="65">
        <v>5.0</v>
      </c>
      <c r="Z266" s="65">
        <v>5.0</v>
      </c>
      <c r="AA266" s="65">
        <v>6.0</v>
      </c>
      <c r="AB266" s="65">
        <v>7.0</v>
      </c>
      <c r="AC266" s="65">
        <v>22.0</v>
      </c>
      <c r="AD266" s="65">
        <v>18.0</v>
      </c>
      <c r="AE266" s="65">
        <v>12.0</v>
      </c>
      <c r="AF266" s="65">
        <v>47.0</v>
      </c>
      <c r="AG266" s="65">
        <v>8.0</v>
      </c>
      <c r="AH266" s="65">
        <v>16.0</v>
      </c>
      <c r="AI266" s="65">
        <v>15.0</v>
      </c>
      <c r="AJ266" s="65">
        <v>59.0</v>
      </c>
      <c r="AK266" s="65">
        <v>23.0</v>
      </c>
      <c r="AL266" s="65">
        <v>18.0</v>
      </c>
      <c r="AM266" s="65">
        <v>76.0</v>
      </c>
      <c r="AN266" s="65">
        <v>150.0</v>
      </c>
      <c r="AO266" s="65">
        <v>135.0</v>
      </c>
      <c r="AP266" s="65">
        <v>196.0</v>
      </c>
      <c r="AQ266" s="65">
        <v>256.0</v>
      </c>
      <c r="AR266" s="65">
        <v>236.0</v>
      </c>
      <c r="AS266" s="65">
        <v>321.0</v>
      </c>
      <c r="AT266" s="65">
        <v>506.0</v>
      </c>
      <c r="AU266" s="65">
        <v>633.0</v>
      </c>
      <c r="AV266" s="65">
        <v>993.0</v>
      </c>
      <c r="AW266" s="65">
        <v>302.0</v>
      </c>
      <c r="AX266" s="65">
        <v>798.0</v>
      </c>
      <c r="AY266" s="65">
        <v>978.0</v>
      </c>
      <c r="AZ266" s="65">
        <v>2237.0</v>
      </c>
      <c r="BA266" s="65">
        <v>1492.0</v>
      </c>
      <c r="BB266" s="65">
        <v>1332.0</v>
      </c>
      <c r="BC266" s="65">
        <v>2753.0</v>
      </c>
      <c r="BD266" s="65">
        <v>3006.0</v>
      </c>
      <c r="BE266" s="65">
        <v>8571.0</v>
      </c>
      <c r="BF266" s="65">
        <v>4503.0</v>
      </c>
      <c r="BG266" s="65">
        <v>7296.0</v>
      </c>
      <c r="BH266" s="65">
        <v>14019.0</v>
      </c>
      <c r="BI266" s="65">
        <v>50767.0</v>
      </c>
      <c r="BJ266" s="65">
        <v>74314.0</v>
      </c>
      <c r="BK266" s="65">
        <v>140778.0</v>
      </c>
    </row>
    <row r="267">
      <c r="A267" s="65">
        <v>259.0</v>
      </c>
      <c r="B267" s="65">
        <v>1000000.0</v>
      </c>
      <c r="C267" s="65">
        <v>1007579.0</v>
      </c>
      <c r="D267" s="65">
        <v>1.007579</v>
      </c>
      <c r="E267" s="68">
        <v>0.282968784834845</v>
      </c>
      <c r="F267" s="68">
        <v>0.0262681721271445</v>
      </c>
      <c r="G267" s="65">
        <v>317130.0</v>
      </c>
      <c r="H267" s="65">
        <v>0.31713</v>
      </c>
      <c r="I267" s="65">
        <v>462534.0</v>
      </c>
      <c r="J267" s="65">
        <v>135886.0</v>
      </c>
      <c r="K267" s="65">
        <v>57046.0</v>
      </c>
      <c r="L267" s="65">
        <v>27404.0</v>
      </c>
      <c r="M267" s="65">
        <v>1.0</v>
      </c>
      <c r="N267" s="65">
        <v>1.0</v>
      </c>
      <c r="O267" s="65">
        <v>1.0</v>
      </c>
      <c r="P267" s="65">
        <v>5.0</v>
      </c>
      <c r="Q267" s="65">
        <v>1.0</v>
      </c>
      <c r="R267" s="65">
        <v>4.0</v>
      </c>
      <c r="S267" s="65">
        <v>2.0</v>
      </c>
      <c r="T267" s="65">
        <v>6.0</v>
      </c>
      <c r="U267" s="65">
        <v>2.0</v>
      </c>
      <c r="V267" s="65">
        <v>3.0</v>
      </c>
      <c r="W267" s="65">
        <v>2.0</v>
      </c>
      <c r="X267" s="65">
        <v>2.0</v>
      </c>
      <c r="Y267" s="65">
        <v>1.0</v>
      </c>
      <c r="Z267" s="65">
        <v>6.0</v>
      </c>
      <c r="AA267" s="65">
        <v>6.0</v>
      </c>
      <c r="AB267" s="65">
        <v>9.0</v>
      </c>
      <c r="AC267" s="65">
        <v>21.0</v>
      </c>
      <c r="AD267" s="65">
        <v>12.0</v>
      </c>
      <c r="AE267" s="65">
        <v>16.0</v>
      </c>
      <c r="AF267" s="65">
        <v>44.0</v>
      </c>
      <c r="AG267" s="65">
        <v>15.0</v>
      </c>
      <c r="AH267" s="65">
        <v>14.0</v>
      </c>
      <c r="AI267" s="65">
        <v>19.0</v>
      </c>
      <c r="AJ267" s="65">
        <v>60.0</v>
      </c>
      <c r="AK267" s="65">
        <v>17.0</v>
      </c>
      <c r="AL267" s="65">
        <v>28.0</v>
      </c>
      <c r="AM267" s="65">
        <v>84.0</v>
      </c>
      <c r="AN267" s="65">
        <v>135.0</v>
      </c>
      <c r="AO267" s="65">
        <v>148.0</v>
      </c>
      <c r="AP267" s="65">
        <v>216.0</v>
      </c>
      <c r="AQ267" s="65">
        <v>245.0</v>
      </c>
      <c r="AR267" s="65">
        <v>230.0</v>
      </c>
      <c r="AS267" s="65">
        <v>282.0</v>
      </c>
      <c r="AT267" s="65">
        <v>491.0</v>
      </c>
      <c r="AU267" s="65">
        <v>688.0</v>
      </c>
      <c r="AV267" s="65">
        <v>1012.0</v>
      </c>
      <c r="AW267" s="65">
        <v>298.0</v>
      </c>
      <c r="AX267" s="65">
        <v>811.0</v>
      </c>
      <c r="AY267" s="65">
        <v>1003.0</v>
      </c>
      <c r="AZ267" s="65">
        <v>2228.0</v>
      </c>
      <c r="BA267" s="65">
        <v>1461.0</v>
      </c>
      <c r="BB267" s="65">
        <v>1315.0</v>
      </c>
      <c r="BC267" s="65">
        <v>2778.0</v>
      </c>
      <c r="BD267" s="65">
        <v>2998.0</v>
      </c>
      <c r="BE267" s="65">
        <v>8504.0</v>
      </c>
      <c r="BF267" s="65">
        <v>4604.0</v>
      </c>
      <c r="BG267" s="65">
        <v>7165.0</v>
      </c>
      <c r="BH267" s="65">
        <v>13919.0</v>
      </c>
      <c r="BI267" s="65">
        <v>51104.0</v>
      </c>
      <c r="BJ267" s="65">
        <v>74203.0</v>
      </c>
      <c r="BK267" s="65">
        <v>140910.0</v>
      </c>
    </row>
    <row r="268">
      <c r="A268" s="65">
        <v>260.0</v>
      </c>
      <c r="B268" s="65">
        <v>1000000.0</v>
      </c>
      <c r="C268" s="65">
        <v>954406.0</v>
      </c>
      <c r="D268" s="65">
        <v>0.954406</v>
      </c>
      <c r="E268" s="68">
        <v>0.20717701493938</v>
      </c>
      <c r="F268" s="68">
        <v>0.0263804685688442</v>
      </c>
      <c r="G268" s="65">
        <v>316595.0</v>
      </c>
      <c r="H268" s="65">
        <v>0.316595</v>
      </c>
      <c r="I268" s="65">
        <v>461673.0</v>
      </c>
      <c r="J268" s="65">
        <v>137125.0</v>
      </c>
      <c r="K268" s="65">
        <v>57181.0</v>
      </c>
      <c r="L268" s="65">
        <v>27426.0</v>
      </c>
      <c r="M268" s="65">
        <v>1.0</v>
      </c>
      <c r="N268" s="65">
        <v>1.0</v>
      </c>
      <c r="O268" s="65">
        <v>1.0</v>
      </c>
      <c r="P268" s="65">
        <v>3.0</v>
      </c>
      <c r="Q268" s="65">
        <v>0.0</v>
      </c>
      <c r="R268" s="65">
        <v>1.0</v>
      </c>
      <c r="S268" s="65">
        <v>1.0</v>
      </c>
      <c r="T268" s="65">
        <v>3.0</v>
      </c>
      <c r="U268" s="65">
        <v>1.0</v>
      </c>
      <c r="V268" s="65">
        <v>0.0</v>
      </c>
      <c r="W268" s="65">
        <v>0.0</v>
      </c>
      <c r="X268" s="65">
        <v>5.0</v>
      </c>
      <c r="Y268" s="65">
        <v>4.0</v>
      </c>
      <c r="Z268" s="65">
        <v>5.0</v>
      </c>
      <c r="AA268" s="65">
        <v>10.0</v>
      </c>
      <c r="AB268" s="65">
        <v>11.0</v>
      </c>
      <c r="AC268" s="65">
        <v>19.0</v>
      </c>
      <c r="AD268" s="65">
        <v>11.0</v>
      </c>
      <c r="AE268" s="65">
        <v>16.0</v>
      </c>
      <c r="AF268" s="65">
        <v>38.0</v>
      </c>
      <c r="AG268" s="65">
        <v>10.0</v>
      </c>
      <c r="AH268" s="65">
        <v>9.0</v>
      </c>
      <c r="AI268" s="65">
        <v>20.0</v>
      </c>
      <c r="AJ268" s="65">
        <v>43.0</v>
      </c>
      <c r="AK268" s="65">
        <v>18.0</v>
      </c>
      <c r="AL268" s="65">
        <v>32.0</v>
      </c>
      <c r="AM268" s="65">
        <v>86.0</v>
      </c>
      <c r="AN268" s="65">
        <v>130.0</v>
      </c>
      <c r="AO268" s="65">
        <v>157.0</v>
      </c>
      <c r="AP268" s="65">
        <v>181.0</v>
      </c>
      <c r="AQ268" s="65">
        <v>232.0</v>
      </c>
      <c r="AR268" s="65">
        <v>255.0</v>
      </c>
      <c r="AS268" s="65">
        <v>289.0</v>
      </c>
      <c r="AT268" s="65">
        <v>510.0</v>
      </c>
      <c r="AU268" s="65">
        <v>621.0</v>
      </c>
      <c r="AV268" s="65">
        <v>1008.0</v>
      </c>
      <c r="AW268" s="65">
        <v>267.0</v>
      </c>
      <c r="AX268" s="65">
        <v>800.0</v>
      </c>
      <c r="AY268" s="65">
        <v>1000.0</v>
      </c>
      <c r="AZ268" s="65">
        <v>2168.0</v>
      </c>
      <c r="BA268" s="65">
        <v>1528.0</v>
      </c>
      <c r="BB268" s="65">
        <v>1319.0</v>
      </c>
      <c r="BC268" s="65">
        <v>2911.0</v>
      </c>
      <c r="BD268" s="65">
        <v>3091.0</v>
      </c>
      <c r="BE268" s="65">
        <v>8453.0</v>
      </c>
      <c r="BF268" s="65">
        <v>4412.0</v>
      </c>
      <c r="BG268" s="65">
        <v>7162.0</v>
      </c>
      <c r="BH268" s="65">
        <v>14006.0</v>
      </c>
      <c r="BI268" s="65">
        <v>50937.0</v>
      </c>
      <c r="BJ268" s="65">
        <v>74155.0</v>
      </c>
      <c r="BK268" s="65">
        <v>140654.0</v>
      </c>
    </row>
    <row r="269">
      <c r="A269" s="65">
        <v>261.0</v>
      </c>
      <c r="B269" s="65">
        <v>1000000.0</v>
      </c>
      <c r="C269" s="65">
        <v>980980.0</v>
      </c>
      <c r="D269" s="65">
        <v>0.98098</v>
      </c>
      <c r="E269" s="68">
        <v>0.22502689715775</v>
      </c>
      <c r="F269" s="68">
        <v>0.0263601453829164</v>
      </c>
      <c r="G269" s="65">
        <v>316487.0</v>
      </c>
      <c r="H269" s="65">
        <v>0.316487</v>
      </c>
      <c r="I269" s="65">
        <v>463156.0</v>
      </c>
      <c r="J269" s="65">
        <v>136057.0</v>
      </c>
      <c r="K269" s="65">
        <v>57014.0</v>
      </c>
      <c r="L269" s="65">
        <v>27286.0</v>
      </c>
      <c r="M269" s="65">
        <v>0.0</v>
      </c>
      <c r="N269" s="65">
        <v>2.0</v>
      </c>
      <c r="O269" s="65">
        <v>0.0</v>
      </c>
      <c r="P269" s="65">
        <v>1.0</v>
      </c>
      <c r="Q269" s="65">
        <v>3.0</v>
      </c>
      <c r="R269" s="65">
        <v>0.0</v>
      </c>
      <c r="S269" s="65">
        <v>4.0</v>
      </c>
      <c r="T269" s="65">
        <v>8.0</v>
      </c>
      <c r="U269" s="65">
        <v>2.0</v>
      </c>
      <c r="V269" s="65">
        <v>1.0</v>
      </c>
      <c r="W269" s="65">
        <v>0.0</v>
      </c>
      <c r="X269" s="65">
        <v>4.0</v>
      </c>
      <c r="Y269" s="65">
        <v>3.0</v>
      </c>
      <c r="Z269" s="65">
        <v>3.0</v>
      </c>
      <c r="AA269" s="65">
        <v>6.0</v>
      </c>
      <c r="AB269" s="65">
        <v>12.0</v>
      </c>
      <c r="AC269" s="65">
        <v>19.0</v>
      </c>
      <c r="AD269" s="65">
        <v>12.0</v>
      </c>
      <c r="AE269" s="65">
        <v>17.0</v>
      </c>
      <c r="AF269" s="65">
        <v>33.0</v>
      </c>
      <c r="AG269" s="65">
        <v>10.0</v>
      </c>
      <c r="AH269" s="65">
        <v>15.0</v>
      </c>
      <c r="AI269" s="65">
        <v>26.0</v>
      </c>
      <c r="AJ269" s="65">
        <v>56.0</v>
      </c>
      <c r="AK269" s="65">
        <v>12.0</v>
      </c>
      <c r="AL269" s="65">
        <v>31.0</v>
      </c>
      <c r="AM269" s="65">
        <v>97.0</v>
      </c>
      <c r="AN269" s="65">
        <v>158.0</v>
      </c>
      <c r="AO269" s="65">
        <v>158.0</v>
      </c>
      <c r="AP269" s="65">
        <v>200.0</v>
      </c>
      <c r="AQ269" s="65">
        <v>246.0</v>
      </c>
      <c r="AR269" s="65">
        <v>262.0</v>
      </c>
      <c r="AS269" s="65">
        <v>270.0</v>
      </c>
      <c r="AT269" s="65">
        <v>546.0</v>
      </c>
      <c r="AU269" s="65">
        <v>659.0</v>
      </c>
      <c r="AV269" s="65">
        <v>1038.0</v>
      </c>
      <c r="AW269" s="65">
        <v>307.0</v>
      </c>
      <c r="AX269" s="65">
        <v>759.0</v>
      </c>
      <c r="AY269" s="65">
        <v>988.0</v>
      </c>
      <c r="AZ269" s="65">
        <v>2192.0</v>
      </c>
      <c r="BA269" s="65">
        <v>1487.0</v>
      </c>
      <c r="BB269" s="65">
        <v>1264.0</v>
      </c>
      <c r="BC269" s="65">
        <v>3073.0</v>
      </c>
      <c r="BD269" s="65">
        <v>3042.0</v>
      </c>
      <c r="BE269" s="65">
        <v>8501.0</v>
      </c>
      <c r="BF269" s="65">
        <v>4572.0</v>
      </c>
      <c r="BG269" s="65">
        <v>7199.0</v>
      </c>
      <c r="BH269" s="65">
        <v>13940.0</v>
      </c>
      <c r="BI269" s="65">
        <v>50748.0</v>
      </c>
      <c r="BJ269" s="65">
        <v>74418.0</v>
      </c>
      <c r="BK269" s="65">
        <v>140083.0</v>
      </c>
    </row>
    <row r="270">
      <c r="A270" s="65">
        <v>262.0</v>
      </c>
      <c r="B270" s="65">
        <v>1000000.0</v>
      </c>
      <c r="C270" s="65">
        <v>974392.0</v>
      </c>
      <c r="D270" s="65">
        <v>0.974392</v>
      </c>
      <c r="E270" s="68">
        <v>0.249950242999997</v>
      </c>
      <c r="F270" s="68">
        <v>0.0263623283994649</v>
      </c>
      <c r="G270" s="65">
        <v>317355.0</v>
      </c>
      <c r="H270" s="65">
        <v>0.317355</v>
      </c>
      <c r="I270" s="65">
        <v>462072.0</v>
      </c>
      <c r="J270" s="65">
        <v>136221.0</v>
      </c>
      <c r="K270" s="65">
        <v>56932.0</v>
      </c>
      <c r="L270" s="65">
        <v>27420.0</v>
      </c>
      <c r="M270" s="65">
        <v>0.0</v>
      </c>
      <c r="N270" s="65">
        <v>2.0</v>
      </c>
      <c r="O270" s="65">
        <v>2.0</v>
      </c>
      <c r="P270" s="65">
        <v>1.0</v>
      </c>
      <c r="Q270" s="65">
        <v>3.0</v>
      </c>
      <c r="R270" s="65">
        <v>3.0</v>
      </c>
      <c r="S270" s="65">
        <v>1.0</v>
      </c>
      <c r="T270" s="65">
        <v>4.0</v>
      </c>
      <c r="U270" s="65">
        <v>2.0</v>
      </c>
      <c r="V270" s="65">
        <v>0.0</v>
      </c>
      <c r="W270" s="65">
        <v>1.0</v>
      </c>
      <c r="X270" s="65">
        <v>2.0</v>
      </c>
      <c r="Y270" s="65">
        <v>2.0</v>
      </c>
      <c r="Z270" s="65">
        <v>3.0</v>
      </c>
      <c r="AA270" s="65">
        <v>11.0</v>
      </c>
      <c r="AB270" s="65">
        <v>6.0</v>
      </c>
      <c r="AC270" s="65">
        <v>14.0</v>
      </c>
      <c r="AD270" s="65">
        <v>12.0</v>
      </c>
      <c r="AE270" s="65">
        <v>14.0</v>
      </c>
      <c r="AF270" s="65">
        <v>42.0</v>
      </c>
      <c r="AG270" s="65">
        <v>14.0</v>
      </c>
      <c r="AH270" s="65">
        <v>19.0</v>
      </c>
      <c r="AI270" s="65">
        <v>18.0</v>
      </c>
      <c r="AJ270" s="65">
        <v>64.0</v>
      </c>
      <c r="AK270" s="65">
        <v>16.0</v>
      </c>
      <c r="AL270" s="65">
        <v>30.0</v>
      </c>
      <c r="AM270" s="65">
        <v>87.0</v>
      </c>
      <c r="AN270" s="65">
        <v>128.0</v>
      </c>
      <c r="AO270" s="65">
        <v>156.0</v>
      </c>
      <c r="AP270" s="65">
        <v>177.0</v>
      </c>
      <c r="AQ270" s="65">
        <v>230.0</v>
      </c>
      <c r="AR270" s="65">
        <v>248.0</v>
      </c>
      <c r="AS270" s="65">
        <v>293.0</v>
      </c>
      <c r="AT270" s="65">
        <v>509.0</v>
      </c>
      <c r="AU270" s="65">
        <v>643.0</v>
      </c>
      <c r="AV270" s="65">
        <v>1002.0</v>
      </c>
      <c r="AW270" s="65">
        <v>306.0</v>
      </c>
      <c r="AX270" s="65">
        <v>822.0</v>
      </c>
      <c r="AY270" s="65">
        <v>983.0</v>
      </c>
      <c r="AZ270" s="65">
        <v>2120.0</v>
      </c>
      <c r="BA270" s="65">
        <v>1507.0</v>
      </c>
      <c r="BB270" s="65">
        <v>1269.0</v>
      </c>
      <c r="BC270" s="65">
        <v>2940.0</v>
      </c>
      <c r="BD270" s="65">
        <v>3000.0</v>
      </c>
      <c r="BE270" s="65">
        <v>8519.0</v>
      </c>
      <c r="BF270" s="65">
        <v>4499.0</v>
      </c>
      <c r="BG270" s="65">
        <v>7122.0</v>
      </c>
      <c r="BH270" s="65">
        <v>14170.0</v>
      </c>
      <c r="BI270" s="65">
        <v>51077.0</v>
      </c>
      <c r="BJ270" s="65">
        <v>74707.0</v>
      </c>
      <c r="BK270" s="65">
        <v>140555.0</v>
      </c>
    </row>
    <row r="271">
      <c r="A271" s="65">
        <v>263.0</v>
      </c>
      <c r="B271" s="65">
        <v>1000000.0</v>
      </c>
      <c r="C271" s="65">
        <v>975026.0</v>
      </c>
      <c r="D271" s="65">
        <v>0.975026</v>
      </c>
      <c r="E271" s="68">
        <v>0.207558727052749</v>
      </c>
      <c r="F271" s="68">
        <v>0.0263616672879129</v>
      </c>
      <c r="G271" s="65">
        <v>317319.0</v>
      </c>
      <c r="H271" s="65">
        <v>0.317319</v>
      </c>
      <c r="I271" s="65">
        <v>461992.0</v>
      </c>
      <c r="J271" s="65">
        <v>136641.0</v>
      </c>
      <c r="K271" s="65">
        <v>56804.0</v>
      </c>
      <c r="L271" s="65">
        <v>27244.0</v>
      </c>
      <c r="M271" s="65">
        <v>0.0</v>
      </c>
      <c r="N271" s="65">
        <v>0.0</v>
      </c>
      <c r="O271" s="65">
        <v>2.0</v>
      </c>
      <c r="P271" s="65">
        <v>3.0</v>
      </c>
      <c r="Q271" s="65">
        <v>3.0</v>
      </c>
      <c r="R271" s="65">
        <v>1.0</v>
      </c>
      <c r="S271" s="65">
        <v>2.0</v>
      </c>
      <c r="T271" s="65">
        <v>6.0</v>
      </c>
      <c r="U271" s="65">
        <v>1.0</v>
      </c>
      <c r="V271" s="65">
        <v>0.0</v>
      </c>
      <c r="W271" s="65">
        <v>2.0</v>
      </c>
      <c r="X271" s="65">
        <v>2.0</v>
      </c>
      <c r="Y271" s="65">
        <v>2.0</v>
      </c>
      <c r="Z271" s="65">
        <v>4.0</v>
      </c>
      <c r="AA271" s="65">
        <v>6.0</v>
      </c>
      <c r="AB271" s="65">
        <v>11.0</v>
      </c>
      <c r="AC271" s="65">
        <v>16.0</v>
      </c>
      <c r="AD271" s="65">
        <v>15.0</v>
      </c>
      <c r="AE271" s="65">
        <v>17.0</v>
      </c>
      <c r="AF271" s="65">
        <v>44.0</v>
      </c>
      <c r="AG271" s="65">
        <v>14.0</v>
      </c>
      <c r="AH271" s="65">
        <v>13.0</v>
      </c>
      <c r="AI271" s="65">
        <v>21.0</v>
      </c>
      <c r="AJ271" s="65">
        <v>54.0</v>
      </c>
      <c r="AK271" s="65">
        <v>16.0</v>
      </c>
      <c r="AL271" s="65">
        <v>31.0</v>
      </c>
      <c r="AM271" s="65">
        <v>87.0</v>
      </c>
      <c r="AN271" s="65">
        <v>147.0</v>
      </c>
      <c r="AO271" s="65">
        <v>131.0</v>
      </c>
      <c r="AP271" s="65">
        <v>183.0</v>
      </c>
      <c r="AQ271" s="65">
        <v>246.0</v>
      </c>
      <c r="AR271" s="65">
        <v>260.0</v>
      </c>
      <c r="AS271" s="65">
        <v>305.0</v>
      </c>
      <c r="AT271" s="65">
        <v>512.0</v>
      </c>
      <c r="AU271" s="65">
        <v>650.0</v>
      </c>
      <c r="AV271" s="65">
        <v>1042.0</v>
      </c>
      <c r="AW271" s="65">
        <v>308.0</v>
      </c>
      <c r="AX271" s="65">
        <v>828.0</v>
      </c>
      <c r="AY271" s="65">
        <v>1021.0</v>
      </c>
      <c r="AZ271" s="65">
        <v>2209.0</v>
      </c>
      <c r="BA271" s="65">
        <v>1443.0</v>
      </c>
      <c r="BB271" s="65">
        <v>1315.0</v>
      </c>
      <c r="BC271" s="65">
        <v>2910.0</v>
      </c>
      <c r="BD271" s="65">
        <v>2982.0</v>
      </c>
      <c r="BE271" s="65">
        <v>8599.0</v>
      </c>
      <c r="BF271" s="65">
        <v>4459.0</v>
      </c>
      <c r="BG271" s="65">
        <v>7289.0</v>
      </c>
      <c r="BH271" s="65">
        <v>14001.0</v>
      </c>
      <c r="BI271" s="65">
        <v>51108.0</v>
      </c>
      <c r="BJ271" s="65">
        <v>74200.0</v>
      </c>
      <c r="BK271" s="65">
        <v>140798.0</v>
      </c>
    </row>
    <row r="272">
      <c r="A272" s="65">
        <v>264.0</v>
      </c>
      <c r="B272" s="65">
        <v>1000000.0</v>
      </c>
      <c r="C272" s="65">
        <v>987893.0</v>
      </c>
      <c r="D272" s="65">
        <v>0.987893</v>
      </c>
      <c r="E272" s="68">
        <v>0.282990470359236</v>
      </c>
      <c r="F272" s="68">
        <v>0.0263241779522786</v>
      </c>
      <c r="G272" s="65">
        <v>317198.0</v>
      </c>
      <c r="H272" s="65">
        <v>0.317198</v>
      </c>
      <c r="I272" s="65">
        <v>462240.0</v>
      </c>
      <c r="J272" s="65">
        <v>135975.0</v>
      </c>
      <c r="K272" s="65">
        <v>57134.0</v>
      </c>
      <c r="L272" s="65">
        <v>27453.0</v>
      </c>
      <c r="M272" s="65">
        <v>0.0</v>
      </c>
      <c r="N272" s="65">
        <v>3.0</v>
      </c>
      <c r="O272" s="65">
        <v>3.0</v>
      </c>
      <c r="P272" s="65">
        <v>2.0</v>
      </c>
      <c r="Q272" s="65">
        <v>4.0</v>
      </c>
      <c r="R272" s="65">
        <v>2.0</v>
      </c>
      <c r="S272" s="65">
        <v>1.0</v>
      </c>
      <c r="T272" s="65">
        <v>2.0</v>
      </c>
      <c r="U272" s="65">
        <v>0.0</v>
      </c>
      <c r="V272" s="65">
        <v>0.0</v>
      </c>
      <c r="W272" s="65">
        <v>0.0</v>
      </c>
      <c r="X272" s="65">
        <v>2.0</v>
      </c>
      <c r="Y272" s="65">
        <v>3.0</v>
      </c>
      <c r="Z272" s="65">
        <v>2.0</v>
      </c>
      <c r="AA272" s="65">
        <v>8.0</v>
      </c>
      <c r="AB272" s="65">
        <v>14.0</v>
      </c>
      <c r="AC272" s="65">
        <v>13.0</v>
      </c>
      <c r="AD272" s="65">
        <v>17.0</v>
      </c>
      <c r="AE272" s="65">
        <v>15.0</v>
      </c>
      <c r="AF272" s="65">
        <v>33.0</v>
      </c>
      <c r="AG272" s="65">
        <v>8.0</v>
      </c>
      <c r="AH272" s="65">
        <v>10.0</v>
      </c>
      <c r="AI272" s="65">
        <v>14.0</v>
      </c>
      <c r="AJ272" s="65">
        <v>53.0</v>
      </c>
      <c r="AK272" s="65">
        <v>12.0</v>
      </c>
      <c r="AL272" s="65">
        <v>25.0</v>
      </c>
      <c r="AM272" s="65">
        <v>81.0</v>
      </c>
      <c r="AN272" s="65">
        <v>165.0</v>
      </c>
      <c r="AO272" s="65">
        <v>148.0</v>
      </c>
      <c r="AP272" s="65">
        <v>207.0</v>
      </c>
      <c r="AQ272" s="65">
        <v>266.0</v>
      </c>
      <c r="AR272" s="65">
        <v>230.0</v>
      </c>
      <c r="AS272" s="65">
        <v>273.0</v>
      </c>
      <c r="AT272" s="65">
        <v>526.0</v>
      </c>
      <c r="AU272" s="65">
        <v>609.0</v>
      </c>
      <c r="AV272" s="65">
        <v>1040.0</v>
      </c>
      <c r="AW272" s="65">
        <v>265.0</v>
      </c>
      <c r="AX272" s="65">
        <v>817.0</v>
      </c>
      <c r="AY272" s="65">
        <v>1002.0</v>
      </c>
      <c r="AZ272" s="65">
        <v>2224.0</v>
      </c>
      <c r="BA272" s="65">
        <v>1544.0</v>
      </c>
      <c r="BB272" s="65">
        <v>1362.0</v>
      </c>
      <c r="BC272" s="65">
        <v>2857.0</v>
      </c>
      <c r="BD272" s="65">
        <v>2956.0</v>
      </c>
      <c r="BE272" s="65">
        <v>8455.0</v>
      </c>
      <c r="BF272" s="65">
        <v>4595.0</v>
      </c>
      <c r="BG272" s="65">
        <v>7207.0</v>
      </c>
      <c r="BH272" s="65">
        <v>14116.0</v>
      </c>
      <c r="BI272" s="65">
        <v>50811.0</v>
      </c>
      <c r="BJ272" s="65">
        <v>74652.0</v>
      </c>
      <c r="BK272" s="65">
        <v>140544.0</v>
      </c>
    </row>
    <row r="273">
      <c r="A273" s="65">
        <v>265.0</v>
      </c>
      <c r="B273" s="65">
        <v>1000000.0</v>
      </c>
      <c r="C273" s="65">
        <v>1000182.0</v>
      </c>
      <c r="D273" s="65">
        <v>1.000182</v>
      </c>
      <c r="E273" s="68">
        <v>0.270324694171265</v>
      </c>
      <c r="F273" s="68">
        <v>0.0262743366883762</v>
      </c>
      <c r="G273" s="65">
        <v>316724.0</v>
      </c>
      <c r="H273" s="65">
        <v>0.316724</v>
      </c>
      <c r="I273" s="65">
        <v>462311.0</v>
      </c>
      <c r="J273" s="65">
        <v>136715.0</v>
      </c>
      <c r="K273" s="65">
        <v>57022.0</v>
      </c>
      <c r="L273" s="65">
        <v>27228.0</v>
      </c>
      <c r="M273" s="65">
        <v>4.0</v>
      </c>
      <c r="N273" s="65">
        <v>0.0</v>
      </c>
      <c r="O273" s="65">
        <v>2.0</v>
      </c>
      <c r="P273" s="65">
        <v>0.0</v>
      </c>
      <c r="Q273" s="65">
        <v>1.0</v>
      </c>
      <c r="R273" s="65">
        <v>1.0</v>
      </c>
      <c r="S273" s="65">
        <v>2.0</v>
      </c>
      <c r="T273" s="65">
        <v>5.0</v>
      </c>
      <c r="U273" s="65">
        <v>0.0</v>
      </c>
      <c r="V273" s="65">
        <v>1.0</v>
      </c>
      <c r="W273" s="65">
        <v>7.0</v>
      </c>
      <c r="X273" s="65">
        <v>8.0</v>
      </c>
      <c r="Y273" s="65">
        <v>4.0</v>
      </c>
      <c r="Z273" s="65">
        <v>1.0</v>
      </c>
      <c r="AA273" s="65">
        <v>10.0</v>
      </c>
      <c r="AB273" s="65">
        <v>12.0</v>
      </c>
      <c r="AC273" s="65">
        <v>22.0</v>
      </c>
      <c r="AD273" s="65">
        <v>21.0</v>
      </c>
      <c r="AE273" s="65">
        <v>11.0</v>
      </c>
      <c r="AF273" s="65">
        <v>30.0</v>
      </c>
      <c r="AG273" s="65">
        <v>8.0</v>
      </c>
      <c r="AH273" s="65">
        <v>8.0</v>
      </c>
      <c r="AI273" s="65">
        <v>19.0</v>
      </c>
      <c r="AJ273" s="65">
        <v>46.0</v>
      </c>
      <c r="AK273" s="65">
        <v>16.0</v>
      </c>
      <c r="AL273" s="65">
        <v>29.0</v>
      </c>
      <c r="AM273" s="65">
        <v>74.0</v>
      </c>
      <c r="AN273" s="65">
        <v>135.0</v>
      </c>
      <c r="AO273" s="65">
        <v>157.0</v>
      </c>
      <c r="AP273" s="65">
        <v>193.0</v>
      </c>
      <c r="AQ273" s="65">
        <v>256.0</v>
      </c>
      <c r="AR273" s="65">
        <v>262.0</v>
      </c>
      <c r="AS273" s="65">
        <v>291.0</v>
      </c>
      <c r="AT273" s="65">
        <v>528.0</v>
      </c>
      <c r="AU273" s="65">
        <v>663.0</v>
      </c>
      <c r="AV273" s="65">
        <v>1008.0</v>
      </c>
      <c r="AW273" s="65">
        <v>308.0</v>
      </c>
      <c r="AX273" s="65">
        <v>836.0</v>
      </c>
      <c r="AY273" s="65">
        <v>1044.0</v>
      </c>
      <c r="AZ273" s="65">
        <v>2139.0</v>
      </c>
      <c r="BA273" s="65">
        <v>1524.0</v>
      </c>
      <c r="BB273" s="65">
        <v>1279.0</v>
      </c>
      <c r="BC273" s="65">
        <v>2895.0</v>
      </c>
      <c r="BD273" s="65">
        <v>3001.0</v>
      </c>
      <c r="BE273" s="65">
        <v>8523.0</v>
      </c>
      <c r="BF273" s="65">
        <v>4502.0</v>
      </c>
      <c r="BG273" s="65">
        <v>7183.0</v>
      </c>
      <c r="BH273" s="65">
        <v>14077.0</v>
      </c>
      <c r="BI273" s="65">
        <v>50788.0</v>
      </c>
      <c r="BJ273" s="65">
        <v>74484.0</v>
      </c>
      <c r="BK273" s="65">
        <v>140306.0</v>
      </c>
    </row>
    <row r="274">
      <c r="A274" s="65">
        <v>266.0</v>
      </c>
      <c r="B274" s="65">
        <v>1000000.0</v>
      </c>
      <c r="C274" s="65">
        <v>999973.0</v>
      </c>
      <c r="D274" s="65">
        <v>0.999973</v>
      </c>
      <c r="E274" s="68">
        <v>0.247018281274561</v>
      </c>
      <c r="F274" s="68">
        <v>0.0262248084229254</v>
      </c>
      <c r="G274" s="65">
        <v>317053.0</v>
      </c>
      <c r="H274" s="65">
        <v>0.317053</v>
      </c>
      <c r="I274" s="65">
        <v>462418.0</v>
      </c>
      <c r="J274" s="65">
        <v>136591.0</v>
      </c>
      <c r="K274" s="65">
        <v>56795.0</v>
      </c>
      <c r="L274" s="65">
        <v>27143.0</v>
      </c>
      <c r="M274" s="65">
        <v>0.0</v>
      </c>
      <c r="N274" s="65">
        <v>2.0</v>
      </c>
      <c r="O274" s="65">
        <v>1.0</v>
      </c>
      <c r="P274" s="65">
        <v>2.0</v>
      </c>
      <c r="Q274" s="65">
        <v>1.0</v>
      </c>
      <c r="R274" s="65">
        <v>3.0</v>
      </c>
      <c r="S274" s="65">
        <v>2.0</v>
      </c>
      <c r="T274" s="65">
        <v>7.0</v>
      </c>
      <c r="U274" s="65">
        <v>1.0</v>
      </c>
      <c r="V274" s="65">
        <v>1.0</v>
      </c>
      <c r="W274" s="65">
        <v>0.0</v>
      </c>
      <c r="X274" s="65">
        <v>6.0</v>
      </c>
      <c r="Y274" s="65">
        <v>4.0</v>
      </c>
      <c r="Z274" s="65">
        <v>8.0</v>
      </c>
      <c r="AA274" s="65">
        <v>14.0</v>
      </c>
      <c r="AB274" s="65">
        <v>12.0</v>
      </c>
      <c r="AC274" s="65">
        <v>24.0</v>
      </c>
      <c r="AD274" s="65">
        <v>19.0</v>
      </c>
      <c r="AE274" s="65">
        <v>13.0</v>
      </c>
      <c r="AF274" s="65">
        <v>48.0</v>
      </c>
      <c r="AG274" s="65">
        <v>10.0</v>
      </c>
      <c r="AH274" s="65">
        <v>12.0</v>
      </c>
      <c r="AI274" s="65">
        <v>19.0</v>
      </c>
      <c r="AJ274" s="65">
        <v>55.0</v>
      </c>
      <c r="AK274" s="65">
        <v>18.0</v>
      </c>
      <c r="AL274" s="65">
        <v>26.0</v>
      </c>
      <c r="AM274" s="65">
        <v>73.0</v>
      </c>
      <c r="AN274" s="65">
        <v>136.0</v>
      </c>
      <c r="AO274" s="65">
        <v>146.0</v>
      </c>
      <c r="AP274" s="65">
        <v>218.0</v>
      </c>
      <c r="AQ274" s="65">
        <v>279.0</v>
      </c>
      <c r="AR274" s="65">
        <v>246.0</v>
      </c>
      <c r="AS274" s="65">
        <v>324.0</v>
      </c>
      <c r="AT274" s="65">
        <v>492.0</v>
      </c>
      <c r="AU274" s="65">
        <v>637.0</v>
      </c>
      <c r="AV274" s="65">
        <v>955.0</v>
      </c>
      <c r="AW274" s="65">
        <v>307.0</v>
      </c>
      <c r="AX274" s="65">
        <v>799.0</v>
      </c>
      <c r="AY274" s="65">
        <v>1031.0</v>
      </c>
      <c r="AZ274" s="65">
        <v>2181.0</v>
      </c>
      <c r="BA274" s="65">
        <v>1434.0</v>
      </c>
      <c r="BB274" s="65">
        <v>1324.0</v>
      </c>
      <c r="BC274" s="65">
        <v>2812.0</v>
      </c>
      <c r="BD274" s="65">
        <v>2923.0</v>
      </c>
      <c r="BE274" s="65">
        <v>8589.0</v>
      </c>
      <c r="BF274" s="65">
        <v>4587.0</v>
      </c>
      <c r="BG274" s="65">
        <v>7070.0</v>
      </c>
      <c r="BH274" s="65">
        <v>13935.0</v>
      </c>
      <c r="BI274" s="65">
        <v>51262.0</v>
      </c>
      <c r="BJ274" s="65">
        <v>74482.0</v>
      </c>
      <c r="BK274" s="65">
        <v>140503.0</v>
      </c>
    </row>
    <row r="275">
      <c r="A275" s="65">
        <v>267.0</v>
      </c>
      <c r="B275" s="65">
        <v>1000000.0</v>
      </c>
      <c r="C275" s="65">
        <v>953141.0</v>
      </c>
      <c r="D275" s="65">
        <v>0.953141</v>
      </c>
      <c r="E275" s="68">
        <v>0.220653404387235</v>
      </c>
      <c r="F275" s="68">
        <v>0.026339551072541</v>
      </c>
      <c r="G275" s="65">
        <v>316825.0</v>
      </c>
      <c r="H275" s="65">
        <v>0.316825</v>
      </c>
      <c r="I275" s="65">
        <v>462769.0</v>
      </c>
      <c r="J275" s="65">
        <v>136353.0</v>
      </c>
      <c r="K275" s="65">
        <v>56700.0</v>
      </c>
      <c r="L275" s="65">
        <v>27353.0</v>
      </c>
      <c r="M275" s="65">
        <v>1.0</v>
      </c>
      <c r="N275" s="65">
        <v>3.0</v>
      </c>
      <c r="O275" s="65">
        <v>0.0</v>
      </c>
      <c r="P275" s="65">
        <v>0.0</v>
      </c>
      <c r="Q275" s="65">
        <v>3.0</v>
      </c>
      <c r="R275" s="65">
        <v>2.0</v>
      </c>
      <c r="S275" s="65">
        <v>0.0</v>
      </c>
      <c r="T275" s="65">
        <v>1.0</v>
      </c>
      <c r="U275" s="65">
        <v>1.0</v>
      </c>
      <c r="V275" s="65">
        <v>1.0</v>
      </c>
      <c r="W275" s="65">
        <v>0.0</v>
      </c>
      <c r="X275" s="65">
        <v>1.0</v>
      </c>
      <c r="Y275" s="65">
        <v>5.0</v>
      </c>
      <c r="Z275" s="65">
        <v>4.0</v>
      </c>
      <c r="AA275" s="65">
        <v>10.0</v>
      </c>
      <c r="AB275" s="65">
        <v>6.0</v>
      </c>
      <c r="AC275" s="65">
        <v>18.0</v>
      </c>
      <c r="AD275" s="65">
        <v>17.0</v>
      </c>
      <c r="AE275" s="65">
        <v>14.0</v>
      </c>
      <c r="AF275" s="65">
        <v>29.0</v>
      </c>
      <c r="AG275" s="65">
        <v>12.0</v>
      </c>
      <c r="AH275" s="65">
        <v>12.0</v>
      </c>
      <c r="AI275" s="65">
        <v>17.0</v>
      </c>
      <c r="AJ275" s="65">
        <v>40.0</v>
      </c>
      <c r="AK275" s="65">
        <v>22.0</v>
      </c>
      <c r="AL275" s="65">
        <v>20.0</v>
      </c>
      <c r="AM275" s="65">
        <v>82.0</v>
      </c>
      <c r="AN275" s="65">
        <v>149.0</v>
      </c>
      <c r="AO275" s="65">
        <v>162.0</v>
      </c>
      <c r="AP275" s="65">
        <v>215.0</v>
      </c>
      <c r="AQ275" s="65">
        <v>232.0</v>
      </c>
      <c r="AR275" s="65">
        <v>264.0</v>
      </c>
      <c r="AS275" s="65">
        <v>302.0</v>
      </c>
      <c r="AT275" s="65">
        <v>521.0</v>
      </c>
      <c r="AU275" s="65">
        <v>660.0</v>
      </c>
      <c r="AV275" s="65">
        <v>962.0</v>
      </c>
      <c r="AW275" s="65">
        <v>311.0</v>
      </c>
      <c r="AX275" s="65">
        <v>784.0</v>
      </c>
      <c r="AY275" s="65">
        <v>941.0</v>
      </c>
      <c r="AZ275" s="65">
        <v>2225.0</v>
      </c>
      <c r="BA275" s="65">
        <v>1444.0</v>
      </c>
      <c r="BB275" s="65">
        <v>1299.0</v>
      </c>
      <c r="BC275" s="65">
        <v>2892.0</v>
      </c>
      <c r="BD275" s="65">
        <v>3050.0</v>
      </c>
      <c r="BE275" s="65">
        <v>8529.0</v>
      </c>
      <c r="BF275" s="65">
        <v>4448.0</v>
      </c>
      <c r="BG275" s="65">
        <v>7266.0</v>
      </c>
      <c r="BH275" s="65">
        <v>14142.0</v>
      </c>
      <c r="BI275" s="65">
        <v>50890.0</v>
      </c>
      <c r="BJ275" s="65">
        <v>74317.0</v>
      </c>
      <c r="BK275" s="65">
        <v>140499.0</v>
      </c>
    </row>
    <row r="276">
      <c r="A276" s="65">
        <v>268.0</v>
      </c>
      <c r="B276" s="65">
        <v>1000000.0</v>
      </c>
      <c r="C276" s="65">
        <v>1028583.0</v>
      </c>
      <c r="D276" s="65">
        <v>1.028583</v>
      </c>
      <c r="E276" s="68">
        <v>0.300600381410338</v>
      </c>
      <c r="F276" s="68">
        <v>0.0263444014687452</v>
      </c>
      <c r="G276" s="65">
        <v>316325.0</v>
      </c>
      <c r="H276" s="65">
        <v>0.316325</v>
      </c>
      <c r="I276" s="65">
        <v>462198.0</v>
      </c>
      <c r="J276" s="65">
        <v>137326.0</v>
      </c>
      <c r="K276" s="65">
        <v>56917.0</v>
      </c>
      <c r="L276" s="65">
        <v>27234.0</v>
      </c>
      <c r="M276" s="65">
        <v>1.0</v>
      </c>
      <c r="N276" s="65">
        <v>2.0</v>
      </c>
      <c r="O276" s="65">
        <v>4.0</v>
      </c>
      <c r="P276" s="65">
        <v>3.0</v>
      </c>
      <c r="Q276" s="65">
        <v>0.0</v>
      </c>
      <c r="R276" s="65">
        <v>3.0</v>
      </c>
      <c r="S276" s="65">
        <v>3.0</v>
      </c>
      <c r="T276" s="65">
        <v>4.0</v>
      </c>
      <c r="U276" s="65">
        <v>0.0</v>
      </c>
      <c r="V276" s="65">
        <v>6.0</v>
      </c>
      <c r="W276" s="65">
        <v>2.0</v>
      </c>
      <c r="X276" s="65">
        <v>6.0</v>
      </c>
      <c r="Y276" s="65">
        <v>1.0</v>
      </c>
      <c r="Z276" s="65">
        <v>4.0</v>
      </c>
      <c r="AA276" s="65">
        <v>6.0</v>
      </c>
      <c r="AB276" s="65">
        <v>15.0</v>
      </c>
      <c r="AC276" s="65">
        <v>27.0</v>
      </c>
      <c r="AD276" s="65">
        <v>13.0</v>
      </c>
      <c r="AE276" s="65">
        <v>18.0</v>
      </c>
      <c r="AF276" s="65">
        <v>45.0</v>
      </c>
      <c r="AG276" s="65">
        <v>4.0</v>
      </c>
      <c r="AH276" s="65">
        <v>9.0</v>
      </c>
      <c r="AI276" s="65">
        <v>18.0</v>
      </c>
      <c r="AJ276" s="65">
        <v>53.0</v>
      </c>
      <c r="AK276" s="65">
        <v>21.0</v>
      </c>
      <c r="AL276" s="65">
        <v>38.0</v>
      </c>
      <c r="AM276" s="65">
        <v>82.0</v>
      </c>
      <c r="AN276" s="65">
        <v>134.0</v>
      </c>
      <c r="AO276" s="65">
        <v>176.0</v>
      </c>
      <c r="AP276" s="65">
        <v>209.0</v>
      </c>
      <c r="AQ276" s="65">
        <v>224.0</v>
      </c>
      <c r="AR276" s="65">
        <v>225.0</v>
      </c>
      <c r="AS276" s="65">
        <v>278.0</v>
      </c>
      <c r="AT276" s="65">
        <v>500.0</v>
      </c>
      <c r="AU276" s="65">
        <v>646.0</v>
      </c>
      <c r="AV276" s="65">
        <v>1024.0</v>
      </c>
      <c r="AW276" s="65">
        <v>311.0</v>
      </c>
      <c r="AX276" s="65">
        <v>827.0</v>
      </c>
      <c r="AY276" s="65">
        <v>1030.0</v>
      </c>
      <c r="AZ276" s="65">
        <v>2216.0</v>
      </c>
      <c r="BA276" s="65">
        <v>1498.0</v>
      </c>
      <c r="BB276" s="65">
        <v>1229.0</v>
      </c>
      <c r="BC276" s="65">
        <v>2953.0</v>
      </c>
      <c r="BD276" s="65">
        <v>2908.0</v>
      </c>
      <c r="BE276" s="65">
        <v>8520.0</v>
      </c>
      <c r="BF276" s="65">
        <v>4491.0</v>
      </c>
      <c r="BG276" s="65">
        <v>7080.0</v>
      </c>
      <c r="BH276" s="65">
        <v>13886.0</v>
      </c>
      <c r="BI276" s="65">
        <v>50869.0</v>
      </c>
      <c r="BJ276" s="65">
        <v>74198.0</v>
      </c>
      <c r="BK276" s="65">
        <v>140505.0</v>
      </c>
    </row>
    <row r="277">
      <c r="A277" s="65">
        <v>269.0</v>
      </c>
      <c r="B277" s="65">
        <v>1000000.0</v>
      </c>
      <c r="C277" s="65">
        <v>967132.0</v>
      </c>
      <c r="D277" s="65">
        <v>0.967132</v>
      </c>
      <c r="E277" s="68">
        <v>0.212545649941585</v>
      </c>
      <c r="F277" s="68">
        <v>0.0263763062986113</v>
      </c>
      <c r="G277" s="65">
        <v>316894.0</v>
      </c>
      <c r="H277" s="65">
        <v>0.316894</v>
      </c>
      <c r="I277" s="65">
        <v>462292.0</v>
      </c>
      <c r="J277" s="65">
        <v>136753.0</v>
      </c>
      <c r="K277" s="65">
        <v>56844.0</v>
      </c>
      <c r="L277" s="65">
        <v>27217.0</v>
      </c>
      <c r="M277" s="65">
        <v>0.0</v>
      </c>
      <c r="N277" s="65">
        <v>1.0</v>
      </c>
      <c r="O277" s="65">
        <v>1.0</v>
      </c>
      <c r="P277" s="65">
        <v>1.0</v>
      </c>
      <c r="Q277" s="65">
        <v>4.0</v>
      </c>
      <c r="R277" s="65">
        <v>3.0</v>
      </c>
      <c r="S277" s="65">
        <v>2.0</v>
      </c>
      <c r="T277" s="65">
        <v>2.0</v>
      </c>
      <c r="U277" s="65">
        <v>1.0</v>
      </c>
      <c r="V277" s="65">
        <v>0.0</v>
      </c>
      <c r="W277" s="65">
        <v>0.0</v>
      </c>
      <c r="X277" s="65">
        <v>5.0</v>
      </c>
      <c r="Y277" s="65">
        <v>5.0</v>
      </c>
      <c r="Z277" s="65">
        <v>3.0</v>
      </c>
      <c r="AA277" s="65">
        <v>6.0</v>
      </c>
      <c r="AB277" s="65">
        <v>13.0</v>
      </c>
      <c r="AC277" s="65">
        <v>16.0</v>
      </c>
      <c r="AD277" s="65">
        <v>12.0</v>
      </c>
      <c r="AE277" s="65">
        <v>15.0</v>
      </c>
      <c r="AF277" s="65">
        <v>43.0</v>
      </c>
      <c r="AG277" s="65">
        <v>9.0</v>
      </c>
      <c r="AH277" s="65">
        <v>12.0</v>
      </c>
      <c r="AI277" s="65">
        <v>25.0</v>
      </c>
      <c r="AJ277" s="65">
        <v>31.0</v>
      </c>
      <c r="AK277" s="65">
        <v>13.0</v>
      </c>
      <c r="AL277" s="65">
        <v>36.0</v>
      </c>
      <c r="AM277" s="65">
        <v>86.0</v>
      </c>
      <c r="AN277" s="65">
        <v>146.0</v>
      </c>
      <c r="AO277" s="65">
        <v>166.0</v>
      </c>
      <c r="AP277" s="65">
        <v>208.0</v>
      </c>
      <c r="AQ277" s="65">
        <v>235.0</v>
      </c>
      <c r="AR277" s="65">
        <v>245.0</v>
      </c>
      <c r="AS277" s="65">
        <v>312.0</v>
      </c>
      <c r="AT277" s="65">
        <v>524.0</v>
      </c>
      <c r="AU277" s="65">
        <v>701.0</v>
      </c>
      <c r="AV277" s="65">
        <v>1024.0</v>
      </c>
      <c r="AW277" s="65">
        <v>283.0</v>
      </c>
      <c r="AX277" s="65">
        <v>770.0</v>
      </c>
      <c r="AY277" s="65">
        <v>1037.0</v>
      </c>
      <c r="AZ277" s="65">
        <v>2246.0</v>
      </c>
      <c r="BA277" s="65">
        <v>1510.0</v>
      </c>
      <c r="BB277" s="65">
        <v>1268.0</v>
      </c>
      <c r="BC277" s="65">
        <v>2877.0</v>
      </c>
      <c r="BD277" s="65">
        <v>2956.0</v>
      </c>
      <c r="BE277" s="65">
        <v>8503.0</v>
      </c>
      <c r="BF277" s="65">
        <v>4557.0</v>
      </c>
      <c r="BG277" s="65">
        <v>7223.0</v>
      </c>
      <c r="BH277" s="65">
        <v>13973.0</v>
      </c>
      <c r="BI277" s="65">
        <v>51037.0</v>
      </c>
      <c r="BJ277" s="65">
        <v>74904.0</v>
      </c>
      <c r="BK277" s="65">
        <v>139844.0</v>
      </c>
    </row>
    <row r="278">
      <c r="A278" s="65">
        <v>270.0</v>
      </c>
      <c r="B278" s="65">
        <v>1000000.0</v>
      </c>
      <c r="C278" s="65">
        <v>973393.0</v>
      </c>
      <c r="D278" s="65">
        <v>0.973393</v>
      </c>
      <c r="E278" s="68">
        <v>0.235280290723703</v>
      </c>
      <c r="F278" s="68">
        <v>0.0263804180384485</v>
      </c>
      <c r="G278" s="65">
        <v>317155.0</v>
      </c>
      <c r="H278" s="65">
        <v>0.317155</v>
      </c>
      <c r="I278" s="65">
        <v>461700.0</v>
      </c>
      <c r="J278" s="65">
        <v>136707.0</v>
      </c>
      <c r="K278" s="65">
        <v>57091.0</v>
      </c>
      <c r="L278" s="65">
        <v>27347.0</v>
      </c>
      <c r="M278" s="65">
        <v>0.0</v>
      </c>
      <c r="N278" s="65">
        <v>3.0</v>
      </c>
      <c r="O278" s="65">
        <v>0.0</v>
      </c>
      <c r="P278" s="65">
        <v>3.0</v>
      </c>
      <c r="Q278" s="65">
        <v>1.0</v>
      </c>
      <c r="R278" s="65">
        <v>0.0</v>
      </c>
      <c r="S278" s="65">
        <v>1.0</v>
      </c>
      <c r="T278" s="65">
        <v>5.0</v>
      </c>
      <c r="U278" s="65">
        <v>1.0</v>
      </c>
      <c r="V278" s="65">
        <v>0.0</v>
      </c>
      <c r="W278" s="65">
        <v>1.0</v>
      </c>
      <c r="X278" s="65">
        <v>2.0</v>
      </c>
      <c r="Y278" s="65">
        <v>5.0</v>
      </c>
      <c r="Z278" s="65">
        <v>7.0</v>
      </c>
      <c r="AA278" s="65">
        <v>11.0</v>
      </c>
      <c r="AB278" s="65">
        <v>12.0</v>
      </c>
      <c r="AC278" s="65">
        <v>17.0</v>
      </c>
      <c r="AD278" s="65">
        <v>14.0</v>
      </c>
      <c r="AE278" s="65">
        <v>14.0</v>
      </c>
      <c r="AF278" s="65">
        <v>39.0</v>
      </c>
      <c r="AG278" s="65">
        <v>8.0</v>
      </c>
      <c r="AH278" s="65">
        <v>17.0</v>
      </c>
      <c r="AI278" s="65">
        <v>20.0</v>
      </c>
      <c r="AJ278" s="65">
        <v>53.0</v>
      </c>
      <c r="AK278" s="65">
        <v>13.0</v>
      </c>
      <c r="AL278" s="65">
        <v>28.0</v>
      </c>
      <c r="AM278" s="65">
        <v>66.0</v>
      </c>
      <c r="AN278" s="65">
        <v>148.0</v>
      </c>
      <c r="AO278" s="65">
        <v>156.0</v>
      </c>
      <c r="AP278" s="65">
        <v>216.0</v>
      </c>
      <c r="AQ278" s="65">
        <v>261.0</v>
      </c>
      <c r="AR278" s="65">
        <v>237.0</v>
      </c>
      <c r="AS278" s="65">
        <v>325.0</v>
      </c>
      <c r="AT278" s="65">
        <v>505.0</v>
      </c>
      <c r="AU278" s="65">
        <v>652.0</v>
      </c>
      <c r="AV278" s="65">
        <v>1061.0</v>
      </c>
      <c r="AW278" s="65">
        <v>273.0</v>
      </c>
      <c r="AX278" s="65">
        <v>837.0</v>
      </c>
      <c r="AY278" s="65">
        <v>965.0</v>
      </c>
      <c r="AZ278" s="65">
        <v>2195.0</v>
      </c>
      <c r="BA278" s="65">
        <v>1474.0</v>
      </c>
      <c r="BB278" s="65">
        <v>1356.0</v>
      </c>
      <c r="BC278" s="65">
        <v>2927.0</v>
      </c>
      <c r="BD278" s="65">
        <v>2958.0</v>
      </c>
      <c r="BE278" s="65">
        <v>8455.0</v>
      </c>
      <c r="BF278" s="65">
        <v>4492.0</v>
      </c>
      <c r="BG278" s="65">
        <v>7232.0</v>
      </c>
      <c r="BH278" s="65">
        <v>13993.0</v>
      </c>
      <c r="BI278" s="65">
        <v>50993.0</v>
      </c>
      <c r="BJ278" s="65">
        <v>74530.0</v>
      </c>
      <c r="BK278" s="65">
        <v>140573.0</v>
      </c>
    </row>
    <row r="279">
      <c r="A279" s="65">
        <v>271.0</v>
      </c>
      <c r="B279" s="65">
        <v>1000000.0</v>
      </c>
      <c r="C279" s="65">
        <v>986923.0</v>
      </c>
      <c r="D279" s="65">
        <v>0.986923</v>
      </c>
      <c r="E279" s="68">
        <v>0.262775154820446</v>
      </c>
      <c r="F279" s="68">
        <v>0.0263450143051074</v>
      </c>
      <c r="G279" s="65">
        <v>316897.0</v>
      </c>
      <c r="H279" s="65">
        <v>0.316897</v>
      </c>
      <c r="I279" s="65">
        <v>462804.0</v>
      </c>
      <c r="J279" s="65">
        <v>136125.0</v>
      </c>
      <c r="K279" s="65">
        <v>56773.0</v>
      </c>
      <c r="L279" s="65">
        <v>27401.0</v>
      </c>
      <c r="M279" s="65">
        <v>1.0</v>
      </c>
      <c r="N279" s="65">
        <v>2.0</v>
      </c>
      <c r="O279" s="65">
        <v>0.0</v>
      </c>
      <c r="P279" s="65">
        <v>2.0</v>
      </c>
      <c r="Q279" s="65">
        <v>3.0</v>
      </c>
      <c r="R279" s="65">
        <v>1.0</v>
      </c>
      <c r="S279" s="65">
        <v>1.0</v>
      </c>
      <c r="T279" s="65">
        <v>6.0</v>
      </c>
      <c r="U279" s="65">
        <v>1.0</v>
      </c>
      <c r="V279" s="65">
        <v>0.0</v>
      </c>
      <c r="W279" s="65">
        <v>3.0</v>
      </c>
      <c r="X279" s="65">
        <v>6.0</v>
      </c>
      <c r="Y279" s="65">
        <v>2.0</v>
      </c>
      <c r="Z279" s="65">
        <v>4.0</v>
      </c>
      <c r="AA279" s="65">
        <v>10.0</v>
      </c>
      <c r="AB279" s="65">
        <v>13.0</v>
      </c>
      <c r="AC279" s="65">
        <v>16.0</v>
      </c>
      <c r="AD279" s="65">
        <v>17.0</v>
      </c>
      <c r="AE279" s="65">
        <v>18.0</v>
      </c>
      <c r="AF279" s="65">
        <v>42.0</v>
      </c>
      <c r="AG279" s="65">
        <v>9.0</v>
      </c>
      <c r="AH279" s="65">
        <v>11.0</v>
      </c>
      <c r="AI279" s="65">
        <v>22.0</v>
      </c>
      <c r="AJ279" s="65">
        <v>53.0</v>
      </c>
      <c r="AK279" s="65">
        <v>21.0</v>
      </c>
      <c r="AL279" s="65">
        <v>24.0</v>
      </c>
      <c r="AM279" s="65">
        <v>66.0</v>
      </c>
      <c r="AN279" s="65">
        <v>158.0</v>
      </c>
      <c r="AO279" s="65">
        <v>155.0</v>
      </c>
      <c r="AP279" s="65">
        <v>197.0</v>
      </c>
      <c r="AQ279" s="65">
        <v>255.0</v>
      </c>
      <c r="AR279" s="65">
        <v>225.0</v>
      </c>
      <c r="AS279" s="65">
        <v>283.0</v>
      </c>
      <c r="AT279" s="65">
        <v>530.0</v>
      </c>
      <c r="AU279" s="65">
        <v>629.0</v>
      </c>
      <c r="AV279" s="65">
        <v>1077.0</v>
      </c>
      <c r="AW279" s="65">
        <v>305.0</v>
      </c>
      <c r="AX279" s="65">
        <v>799.0</v>
      </c>
      <c r="AY279" s="65">
        <v>1018.0</v>
      </c>
      <c r="AZ279" s="65">
        <v>2215.0</v>
      </c>
      <c r="BA279" s="65">
        <v>1450.0</v>
      </c>
      <c r="BB279" s="65">
        <v>1247.0</v>
      </c>
      <c r="BC279" s="65">
        <v>2829.0</v>
      </c>
      <c r="BD279" s="65">
        <v>2983.0</v>
      </c>
      <c r="BE279" s="65">
        <v>8413.0</v>
      </c>
      <c r="BF279" s="65">
        <v>4512.0</v>
      </c>
      <c r="BG279" s="65">
        <v>7080.0</v>
      </c>
      <c r="BH279" s="65">
        <v>13775.0</v>
      </c>
      <c r="BI279" s="65">
        <v>51012.0</v>
      </c>
      <c r="BJ279" s="65">
        <v>74330.0</v>
      </c>
      <c r="BK279" s="65">
        <v>141066.0</v>
      </c>
    </row>
    <row r="280">
      <c r="A280" s="65">
        <v>272.0</v>
      </c>
      <c r="B280" s="65">
        <v>1000000.0</v>
      </c>
      <c r="C280" s="65">
        <v>977253.0</v>
      </c>
      <c r="D280" s="65">
        <v>0.977253</v>
      </c>
      <c r="E280" s="68">
        <v>0.20483576493613</v>
      </c>
      <c r="F280" s="68">
        <v>0.0263349324914015</v>
      </c>
      <c r="G280" s="65">
        <v>317335.0</v>
      </c>
      <c r="H280" s="65">
        <v>0.317335</v>
      </c>
      <c r="I280" s="65">
        <v>462292.0</v>
      </c>
      <c r="J280" s="65">
        <v>135952.0</v>
      </c>
      <c r="K280" s="65">
        <v>57011.0</v>
      </c>
      <c r="L280" s="65">
        <v>27410.0</v>
      </c>
      <c r="M280" s="65">
        <v>0.0</v>
      </c>
      <c r="N280" s="65">
        <v>1.0</v>
      </c>
      <c r="O280" s="65">
        <v>3.0</v>
      </c>
      <c r="P280" s="65">
        <v>1.0</v>
      </c>
      <c r="Q280" s="65">
        <v>1.0</v>
      </c>
      <c r="R280" s="65">
        <v>2.0</v>
      </c>
      <c r="S280" s="65">
        <v>4.0</v>
      </c>
      <c r="T280" s="65">
        <v>4.0</v>
      </c>
      <c r="U280" s="65">
        <v>0.0</v>
      </c>
      <c r="V280" s="65">
        <v>1.0</v>
      </c>
      <c r="W280" s="65">
        <v>1.0</v>
      </c>
      <c r="X280" s="65">
        <v>4.0</v>
      </c>
      <c r="Y280" s="65">
        <v>3.0</v>
      </c>
      <c r="Z280" s="65">
        <v>3.0</v>
      </c>
      <c r="AA280" s="65">
        <v>6.0</v>
      </c>
      <c r="AB280" s="65">
        <v>11.0</v>
      </c>
      <c r="AC280" s="65">
        <v>13.0</v>
      </c>
      <c r="AD280" s="65">
        <v>14.0</v>
      </c>
      <c r="AE280" s="65">
        <v>11.0</v>
      </c>
      <c r="AF280" s="65">
        <v>56.0</v>
      </c>
      <c r="AG280" s="65">
        <v>7.0</v>
      </c>
      <c r="AH280" s="65">
        <v>17.0</v>
      </c>
      <c r="AI280" s="65">
        <v>23.0</v>
      </c>
      <c r="AJ280" s="65">
        <v>61.0</v>
      </c>
      <c r="AK280" s="65">
        <v>13.0</v>
      </c>
      <c r="AL280" s="65">
        <v>27.0</v>
      </c>
      <c r="AM280" s="65">
        <v>75.0</v>
      </c>
      <c r="AN280" s="65">
        <v>158.0</v>
      </c>
      <c r="AO280" s="65">
        <v>167.0</v>
      </c>
      <c r="AP280" s="65">
        <v>192.0</v>
      </c>
      <c r="AQ280" s="65">
        <v>254.0</v>
      </c>
      <c r="AR280" s="65">
        <v>242.0</v>
      </c>
      <c r="AS280" s="65">
        <v>301.0</v>
      </c>
      <c r="AT280" s="65">
        <v>495.0</v>
      </c>
      <c r="AU280" s="65">
        <v>619.0</v>
      </c>
      <c r="AV280" s="65">
        <v>1004.0</v>
      </c>
      <c r="AW280" s="65">
        <v>299.0</v>
      </c>
      <c r="AX280" s="65">
        <v>807.0</v>
      </c>
      <c r="AY280" s="65">
        <v>1038.0</v>
      </c>
      <c r="AZ280" s="65">
        <v>2214.0</v>
      </c>
      <c r="BA280" s="65">
        <v>1507.0</v>
      </c>
      <c r="BB280" s="65">
        <v>1336.0</v>
      </c>
      <c r="BC280" s="65">
        <v>2876.0</v>
      </c>
      <c r="BD280" s="65">
        <v>2922.0</v>
      </c>
      <c r="BE280" s="65">
        <v>8466.0</v>
      </c>
      <c r="BF280" s="65">
        <v>4510.0</v>
      </c>
      <c r="BG280" s="65">
        <v>7247.0</v>
      </c>
      <c r="BH280" s="65">
        <v>14110.0</v>
      </c>
      <c r="BI280" s="65">
        <v>51268.0</v>
      </c>
      <c r="BJ280" s="65">
        <v>74283.0</v>
      </c>
      <c r="BK280" s="65">
        <v>140658.0</v>
      </c>
    </row>
    <row r="281">
      <c r="A281" s="65">
        <v>273.0</v>
      </c>
      <c r="B281" s="65">
        <v>1000000.0</v>
      </c>
      <c r="C281" s="65">
        <v>1019224.0</v>
      </c>
      <c r="D281" s="65">
        <v>1.019224</v>
      </c>
      <c r="E281" s="68">
        <v>0.275871135236301</v>
      </c>
      <c r="F281" s="68">
        <v>0.0263104665038822</v>
      </c>
      <c r="G281" s="65">
        <v>316419.0</v>
      </c>
      <c r="H281" s="65">
        <v>0.316419</v>
      </c>
      <c r="I281" s="65">
        <v>462679.0</v>
      </c>
      <c r="J281" s="65">
        <v>136910.0</v>
      </c>
      <c r="K281" s="65">
        <v>56677.0</v>
      </c>
      <c r="L281" s="65">
        <v>27315.0</v>
      </c>
      <c r="M281" s="65">
        <v>1.0</v>
      </c>
      <c r="N281" s="65">
        <v>2.0</v>
      </c>
      <c r="O281" s="65">
        <v>4.0</v>
      </c>
      <c r="P281" s="65">
        <v>3.0</v>
      </c>
      <c r="Q281" s="65">
        <v>2.0</v>
      </c>
      <c r="R281" s="65">
        <v>0.0</v>
      </c>
      <c r="S281" s="65">
        <v>1.0</v>
      </c>
      <c r="T281" s="65">
        <v>3.0</v>
      </c>
      <c r="U281" s="65">
        <v>1.0</v>
      </c>
      <c r="V281" s="65">
        <v>0.0</v>
      </c>
      <c r="W281" s="65">
        <v>3.0</v>
      </c>
      <c r="X281" s="65">
        <v>9.0</v>
      </c>
      <c r="Y281" s="65">
        <v>5.0</v>
      </c>
      <c r="Z281" s="65">
        <v>6.0</v>
      </c>
      <c r="AA281" s="65">
        <v>8.0</v>
      </c>
      <c r="AB281" s="65">
        <v>11.0</v>
      </c>
      <c r="AC281" s="65">
        <v>24.0</v>
      </c>
      <c r="AD281" s="65">
        <v>17.0</v>
      </c>
      <c r="AE281" s="65">
        <v>22.0</v>
      </c>
      <c r="AF281" s="65">
        <v>39.0</v>
      </c>
      <c r="AG281" s="65">
        <v>14.0</v>
      </c>
      <c r="AH281" s="65">
        <v>12.0</v>
      </c>
      <c r="AI281" s="65">
        <v>23.0</v>
      </c>
      <c r="AJ281" s="65">
        <v>49.0</v>
      </c>
      <c r="AK281" s="65">
        <v>18.0</v>
      </c>
      <c r="AL281" s="65">
        <v>32.0</v>
      </c>
      <c r="AM281" s="65">
        <v>84.0</v>
      </c>
      <c r="AN281" s="65">
        <v>125.0</v>
      </c>
      <c r="AO281" s="65">
        <v>169.0</v>
      </c>
      <c r="AP281" s="65">
        <v>209.0</v>
      </c>
      <c r="AQ281" s="65">
        <v>264.0</v>
      </c>
      <c r="AR281" s="65">
        <v>243.0</v>
      </c>
      <c r="AS281" s="65">
        <v>278.0</v>
      </c>
      <c r="AT281" s="65">
        <v>490.0</v>
      </c>
      <c r="AU281" s="65">
        <v>625.0</v>
      </c>
      <c r="AV281" s="65">
        <v>1011.0</v>
      </c>
      <c r="AW281" s="65">
        <v>303.0</v>
      </c>
      <c r="AX281" s="65">
        <v>763.0</v>
      </c>
      <c r="AY281" s="65">
        <v>1001.0</v>
      </c>
      <c r="AZ281" s="65">
        <v>2214.0</v>
      </c>
      <c r="BA281" s="65">
        <v>1501.0</v>
      </c>
      <c r="BB281" s="65">
        <v>1257.0</v>
      </c>
      <c r="BC281" s="65">
        <v>2977.0</v>
      </c>
      <c r="BD281" s="65">
        <v>2919.0</v>
      </c>
      <c r="BE281" s="65">
        <v>8541.0</v>
      </c>
      <c r="BF281" s="65">
        <v>4423.0</v>
      </c>
      <c r="BG281" s="65">
        <v>7272.0</v>
      </c>
      <c r="BH281" s="65">
        <v>14075.0</v>
      </c>
      <c r="BI281" s="65">
        <v>50713.0</v>
      </c>
      <c r="BJ281" s="65">
        <v>74315.0</v>
      </c>
      <c r="BK281" s="65">
        <v>140338.0</v>
      </c>
    </row>
    <row r="282">
      <c r="A282" s="65">
        <v>274.0</v>
      </c>
      <c r="B282" s="65">
        <v>1000000.0</v>
      </c>
      <c r="C282" s="65">
        <v>971929.0</v>
      </c>
      <c r="D282" s="65">
        <v>0.971929</v>
      </c>
      <c r="E282" s="68">
        <v>0.226609383713183</v>
      </c>
      <c r="F282" s="68">
        <v>0.0263198193424703</v>
      </c>
      <c r="G282" s="65">
        <v>316676.0</v>
      </c>
      <c r="H282" s="65">
        <v>0.316676</v>
      </c>
      <c r="I282" s="65">
        <v>462948.0</v>
      </c>
      <c r="J282" s="65">
        <v>136460.0</v>
      </c>
      <c r="K282" s="65">
        <v>56552.0</v>
      </c>
      <c r="L282" s="65">
        <v>27364.0</v>
      </c>
      <c r="M282" s="65">
        <v>0.0</v>
      </c>
      <c r="N282" s="65">
        <v>2.0</v>
      </c>
      <c r="O282" s="65">
        <v>2.0</v>
      </c>
      <c r="P282" s="65">
        <v>2.0</v>
      </c>
      <c r="Q282" s="65">
        <v>2.0</v>
      </c>
      <c r="R282" s="65">
        <v>0.0</v>
      </c>
      <c r="S282" s="65">
        <v>2.0</v>
      </c>
      <c r="T282" s="65">
        <v>2.0</v>
      </c>
      <c r="U282" s="65">
        <v>2.0</v>
      </c>
      <c r="V282" s="65">
        <v>0.0</v>
      </c>
      <c r="W282" s="65">
        <v>0.0</v>
      </c>
      <c r="X282" s="65">
        <v>7.0</v>
      </c>
      <c r="Y282" s="65">
        <v>7.0</v>
      </c>
      <c r="Z282" s="65">
        <v>2.0</v>
      </c>
      <c r="AA282" s="65">
        <v>9.0</v>
      </c>
      <c r="AB282" s="65">
        <v>6.0</v>
      </c>
      <c r="AC282" s="65">
        <v>18.0</v>
      </c>
      <c r="AD282" s="65">
        <v>16.0</v>
      </c>
      <c r="AE282" s="65">
        <v>12.0</v>
      </c>
      <c r="AF282" s="65">
        <v>43.0</v>
      </c>
      <c r="AG282" s="65">
        <v>12.0</v>
      </c>
      <c r="AH282" s="65">
        <v>10.0</v>
      </c>
      <c r="AI282" s="65">
        <v>16.0</v>
      </c>
      <c r="AJ282" s="65">
        <v>46.0</v>
      </c>
      <c r="AK282" s="65">
        <v>12.0</v>
      </c>
      <c r="AL282" s="65">
        <v>28.0</v>
      </c>
      <c r="AM282" s="65">
        <v>99.0</v>
      </c>
      <c r="AN282" s="65">
        <v>156.0</v>
      </c>
      <c r="AO282" s="65">
        <v>144.0</v>
      </c>
      <c r="AP282" s="65">
        <v>219.0</v>
      </c>
      <c r="AQ282" s="65">
        <v>227.0</v>
      </c>
      <c r="AR282" s="65">
        <v>268.0</v>
      </c>
      <c r="AS282" s="65">
        <v>292.0</v>
      </c>
      <c r="AT282" s="65">
        <v>497.0</v>
      </c>
      <c r="AU282" s="65">
        <v>671.0</v>
      </c>
      <c r="AV282" s="65">
        <v>984.0</v>
      </c>
      <c r="AW282" s="65">
        <v>314.0</v>
      </c>
      <c r="AX282" s="65">
        <v>772.0</v>
      </c>
      <c r="AY282" s="65">
        <v>1008.0</v>
      </c>
      <c r="AZ282" s="65">
        <v>2237.0</v>
      </c>
      <c r="BA282" s="65">
        <v>1469.0</v>
      </c>
      <c r="BB282" s="65">
        <v>1288.0</v>
      </c>
      <c r="BC282" s="65">
        <v>2993.0</v>
      </c>
      <c r="BD282" s="65">
        <v>2935.0</v>
      </c>
      <c r="BE282" s="65">
        <v>8572.0</v>
      </c>
      <c r="BF282" s="65">
        <v>4508.0</v>
      </c>
      <c r="BG282" s="65">
        <v>7135.0</v>
      </c>
      <c r="BH282" s="65">
        <v>13966.0</v>
      </c>
      <c r="BI282" s="65">
        <v>50842.0</v>
      </c>
      <c r="BJ282" s="65">
        <v>74274.0</v>
      </c>
      <c r="BK282" s="65">
        <v>140548.0</v>
      </c>
    </row>
    <row r="283">
      <c r="A283" s="65">
        <v>275.0</v>
      </c>
      <c r="B283" s="65">
        <v>1000000.0</v>
      </c>
      <c r="C283" s="65">
        <v>995560.0</v>
      </c>
      <c r="D283" s="65">
        <v>0.99556</v>
      </c>
      <c r="E283" s="68">
        <v>0.270094474679741</v>
      </c>
      <c r="F283" s="68">
        <v>0.0262735237366974</v>
      </c>
      <c r="G283" s="65">
        <v>316835.0</v>
      </c>
      <c r="H283" s="65">
        <v>0.316835</v>
      </c>
      <c r="I283" s="65">
        <v>461850.0</v>
      </c>
      <c r="J283" s="65">
        <v>136779.0</v>
      </c>
      <c r="K283" s="65">
        <v>57137.0</v>
      </c>
      <c r="L283" s="65">
        <v>27399.0</v>
      </c>
      <c r="M283" s="65">
        <v>1.0</v>
      </c>
      <c r="N283" s="65">
        <v>0.0</v>
      </c>
      <c r="O283" s="65">
        <v>3.0</v>
      </c>
      <c r="P283" s="65">
        <v>1.0</v>
      </c>
      <c r="Q283" s="65">
        <v>1.0</v>
      </c>
      <c r="R283" s="65">
        <v>0.0</v>
      </c>
      <c r="S283" s="65">
        <v>6.0</v>
      </c>
      <c r="T283" s="65">
        <v>5.0</v>
      </c>
      <c r="U283" s="65">
        <v>0.0</v>
      </c>
      <c r="V283" s="65">
        <v>0.0</v>
      </c>
      <c r="W283" s="65">
        <v>4.0</v>
      </c>
      <c r="X283" s="65">
        <v>5.0</v>
      </c>
      <c r="Y283" s="65">
        <v>6.0</v>
      </c>
      <c r="Z283" s="65">
        <v>5.0</v>
      </c>
      <c r="AA283" s="65">
        <v>11.0</v>
      </c>
      <c r="AB283" s="65">
        <v>16.0</v>
      </c>
      <c r="AC283" s="65">
        <v>15.0</v>
      </c>
      <c r="AD283" s="65">
        <v>15.0</v>
      </c>
      <c r="AE283" s="65">
        <v>16.0</v>
      </c>
      <c r="AF283" s="65">
        <v>46.0</v>
      </c>
      <c r="AG283" s="65">
        <v>8.0</v>
      </c>
      <c r="AH283" s="65">
        <v>9.0</v>
      </c>
      <c r="AI283" s="65">
        <v>16.0</v>
      </c>
      <c r="AJ283" s="65">
        <v>56.0</v>
      </c>
      <c r="AK283" s="65">
        <v>9.0</v>
      </c>
      <c r="AL283" s="65">
        <v>28.0</v>
      </c>
      <c r="AM283" s="65">
        <v>61.0</v>
      </c>
      <c r="AN283" s="65">
        <v>164.0</v>
      </c>
      <c r="AO283" s="65">
        <v>157.0</v>
      </c>
      <c r="AP283" s="65">
        <v>228.0</v>
      </c>
      <c r="AQ283" s="65">
        <v>258.0</v>
      </c>
      <c r="AR283" s="65">
        <v>235.0</v>
      </c>
      <c r="AS283" s="65">
        <v>311.0</v>
      </c>
      <c r="AT283" s="65">
        <v>521.0</v>
      </c>
      <c r="AU283" s="65">
        <v>698.0</v>
      </c>
      <c r="AV283" s="65">
        <v>953.0</v>
      </c>
      <c r="AW283" s="65">
        <v>303.0</v>
      </c>
      <c r="AX283" s="65">
        <v>790.0</v>
      </c>
      <c r="AY283" s="65">
        <v>1009.0</v>
      </c>
      <c r="AZ283" s="65">
        <v>2230.0</v>
      </c>
      <c r="BA283" s="65">
        <v>1479.0</v>
      </c>
      <c r="BB283" s="65">
        <v>1314.0</v>
      </c>
      <c r="BC283" s="65">
        <v>2937.0</v>
      </c>
      <c r="BD283" s="65">
        <v>2887.0</v>
      </c>
      <c r="BE283" s="65">
        <v>8525.0</v>
      </c>
      <c r="BF283" s="65">
        <v>4497.0</v>
      </c>
      <c r="BG283" s="65">
        <v>7265.0</v>
      </c>
      <c r="BH283" s="65">
        <v>14055.0</v>
      </c>
      <c r="BI283" s="65">
        <v>50776.0</v>
      </c>
      <c r="BJ283" s="65">
        <v>74362.0</v>
      </c>
      <c r="BK283" s="65">
        <v>140538.0</v>
      </c>
    </row>
    <row r="284">
      <c r="A284" s="65">
        <v>276.0</v>
      </c>
      <c r="B284" s="65">
        <v>1000000.0</v>
      </c>
      <c r="C284" s="65">
        <v>1004584.0</v>
      </c>
      <c r="D284" s="65">
        <v>1.004584</v>
      </c>
      <c r="E284" s="68">
        <v>0.301445235564347</v>
      </c>
      <c r="F284" s="68">
        <v>0.0262268015647399</v>
      </c>
      <c r="G284" s="65">
        <v>316435.0</v>
      </c>
      <c r="H284" s="65">
        <v>0.316435</v>
      </c>
      <c r="I284" s="65">
        <v>462852.0</v>
      </c>
      <c r="J284" s="65">
        <v>136524.0</v>
      </c>
      <c r="K284" s="65">
        <v>56891.0</v>
      </c>
      <c r="L284" s="65">
        <v>27298.0</v>
      </c>
      <c r="M284" s="65">
        <v>3.0</v>
      </c>
      <c r="N284" s="65">
        <v>1.0</v>
      </c>
      <c r="O284" s="65">
        <v>3.0</v>
      </c>
      <c r="P284" s="65">
        <v>1.0</v>
      </c>
      <c r="Q284" s="65">
        <v>2.0</v>
      </c>
      <c r="R284" s="65">
        <v>3.0</v>
      </c>
      <c r="S284" s="65">
        <v>0.0</v>
      </c>
      <c r="T284" s="65">
        <v>3.0</v>
      </c>
      <c r="U284" s="65">
        <v>0.0</v>
      </c>
      <c r="V284" s="65">
        <v>1.0</v>
      </c>
      <c r="W284" s="65">
        <v>3.0</v>
      </c>
      <c r="X284" s="65">
        <v>5.0</v>
      </c>
      <c r="Y284" s="65">
        <v>2.0</v>
      </c>
      <c r="Z284" s="65">
        <v>8.0</v>
      </c>
      <c r="AA284" s="65">
        <v>14.0</v>
      </c>
      <c r="AB284" s="65">
        <v>8.0</v>
      </c>
      <c r="AC284" s="65">
        <v>19.0</v>
      </c>
      <c r="AD284" s="65">
        <v>20.0</v>
      </c>
      <c r="AE284" s="65">
        <v>13.0</v>
      </c>
      <c r="AF284" s="65">
        <v>39.0</v>
      </c>
      <c r="AG284" s="65">
        <v>11.0</v>
      </c>
      <c r="AH284" s="65">
        <v>7.0</v>
      </c>
      <c r="AI284" s="65">
        <v>21.0</v>
      </c>
      <c r="AJ284" s="65">
        <v>48.0</v>
      </c>
      <c r="AK284" s="65">
        <v>8.0</v>
      </c>
      <c r="AL284" s="65">
        <v>34.0</v>
      </c>
      <c r="AM284" s="65">
        <v>78.0</v>
      </c>
      <c r="AN284" s="65">
        <v>151.0</v>
      </c>
      <c r="AO284" s="65">
        <v>157.0</v>
      </c>
      <c r="AP284" s="65">
        <v>190.0</v>
      </c>
      <c r="AQ284" s="65">
        <v>247.0</v>
      </c>
      <c r="AR284" s="65">
        <v>232.0</v>
      </c>
      <c r="AS284" s="65">
        <v>285.0</v>
      </c>
      <c r="AT284" s="65">
        <v>533.0</v>
      </c>
      <c r="AU284" s="65">
        <v>623.0</v>
      </c>
      <c r="AV284" s="65">
        <v>974.0</v>
      </c>
      <c r="AW284" s="65">
        <v>293.0</v>
      </c>
      <c r="AX284" s="65">
        <v>808.0</v>
      </c>
      <c r="AY284" s="65">
        <v>944.0</v>
      </c>
      <c r="AZ284" s="65">
        <v>2191.0</v>
      </c>
      <c r="BA284" s="65">
        <v>1497.0</v>
      </c>
      <c r="BB284" s="65">
        <v>1263.0</v>
      </c>
      <c r="BC284" s="65">
        <v>2970.0</v>
      </c>
      <c r="BD284" s="65">
        <v>2974.0</v>
      </c>
      <c r="BE284" s="65">
        <v>8595.0</v>
      </c>
      <c r="BF284" s="65">
        <v>4585.0</v>
      </c>
      <c r="BG284" s="65">
        <v>7159.0</v>
      </c>
      <c r="BH284" s="65">
        <v>13975.0</v>
      </c>
      <c r="BI284" s="65">
        <v>51031.0</v>
      </c>
      <c r="BJ284" s="65">
        <v>74409.0</v>
      </c>
      <c r="BK284" s="65">
        <v>139994.0</v>
      </c>
    </row>
    <row r="285">
      <c r="A285" s="65">
        <v>277.0</v>
      </c>
      <c r="B285" s="65">
        <v>1000000.0</v>
      </c>
      <c r="C285" s="65">
        <v>1010612.0</v>
      </c>
      <c r="D285" s="65">
        <v>1.010612</v>
      </c>
      <c r="E285" s="68">
        <v>0.284485955798287</v>
      </c>
      <c r="F285" s="68">
        <v>0.0261861243419159</v>
      </c>
      <c r="G285" s="65">
        <v>317635.0</v>
      </c>
      <c r="H285" s="65">
        <v>0.317635</v>
      </c>
      <c r="I285" s="65">
        <v>461710.0</v>
      </c>
      <c r="J285" s="65">
        <v>136919.0</v>
      </c>
      <c r="K285" s="65">
        <v>56503.0</v>
      </c>
      <c r="L285" s="65">
        <v>27233.0</v>
      </c>
      <c r="M285" s="65">
        <v>1.0</v>
      </c>
      <c r="N285" s="65">
        <v>4.0</v>
      </c>
      <c r="O285" s="65">
        <v>2.0</v>
      </c>
      <c r="P285" s="65">
        <v>3.0</v>
      </c>
      <c r="Q285" s="65">
        <v>2.0</v>
      </c>
      <c r="R285" s="65">
        <v>1.0</v>
      </c>
      <c r="S285" s="65">
        <v>0.0</v>
      </c>
      <c r="T285" s="65">
        <v>4.0</v>
      </c>
      <c r="U285" s="65">
        <v>1.0</v>
      </c>
      <c r="V285" s="65">
        <v>1.0</v>
      </c>
      <c r="W285" s="65">
        <v>3.0</v>
      </c>
      <c r="X285" s="65">
        <v>4.0</v>
      </c>
      <c r="Y285" s="65">
        <v>3.0</v>
      </c>
      <c r="Z285" s="65">
        <v>4.0</v>
      </c>
      <c r="AA285" s="65">
        <v>13.0</v>
      </c>
      <c r="AB285" s="65">
        <v>10.0</v>
      </c>
      <c r="AC285" s="65">
        <v>19.0</v>
      </c>
      <c r="AD285" s="65">
        <v>14.0</v>
      </c>
      <c r="AE285" s="65">
        <v>15.0</v>
      </c>
      <c r="AF285" s="65">
        <v>33.0</v>
      </c>
      <c r="AG285" s="65">
        <v>11.0</v>
      </c>
      <c r="AH285" s="65">
        <v>12.0</v>
      </c>
      <c r="AI285" s="65">
        <v>14.0</v>
      </c>
      <c r="AJ285" s="65">
        <v>41.0</v>
      </c>
      <c r="AK285" s="65">
        <v>8.0</v>
      </c>
      <c r="AL285" s="65">
        <v>32.0</v>
      </c>
      <c r="AM285" s="65">
        <v>77.0</v>
      </c>
      <c r="AN285" s="65">
        <v>143.0</v>
      </c>
      <c r="AO285" s="65">
        <v>142.0</v>
      </c>
      <c r="AP285" s="65">
        <v>195.0</v>
      </c>
      <c r="AQ285" s="65">
        <v>260.0</v>
      </c>
      <c r="AR285" s="65">
        <v>246.0</v>
      </c>
      <c r="AS285" s="65">
        <v>290.0</v>
      </c>
      <c r="AT285" s="65">
        <v>527.0</v>
      </c>
      <c r="AU285" s="65">
        <v>661.0</v>
      </c>
      <c r="AV285" s="65">
        <v>1025.0</v>
      </c>
      <c r="AW285" s="65">
        <v>302.0</v>
      </c>
      <c r="AX285" s="65">
        <v>815.0</v>
      </c>
      <c r="AY285" s="65">
        <v>1007.0</v>
      </c>
      <c r="AZ285" s="65">
        <v>2208.0</v>
      </c>
      <c r="BA285" s="65">
        <v>1537.0</v>
      </c>
      <c r="BB285" s="65">
        <v>1252.0</v>
      </c>
      <c r="BC285" s="65">
        <v>2792.0</v>
      </c>
      <c r="BD285" s="65">
        <v>3029.0</v>
      </c>
      <c r="BE285" s="65">
        <v>8510.0</v>
      </c>
      <c r="BF285" s="65">
        <v>4520.0</v>
      </c>
      <c r="BG285" s="65">
        <v>7223.0</v>
      </c>
      <c r="BH285" s="65">
        <v>13930.0</v>
      </c>
      <c r="BI285" s="65">
        <v>51239.0</v>
      </c>
      <c r="BJ285" s="65">
        <v>74497.0</v>
      </c>
      <c r="BK285" s="65">
        <v>140953.0</v>
      </c>
    </row>
    <row r="286">
      <c r="A286" s="65">
        <v>278.0</v>
      </c>
      <c r="B286" s="65">
        <v>1000000.0</v>
      </c>
      <c r="C286" s="65">
        <v>983899.0</v>
      </c>
      <c r="D286" s="65">
        <v>0.983899</v>
      </c>
      <c r="E286" s="68">
        <v>0.27110039979068</v>
      </c>
      <c r="F286" s="68">
        <v>0.0261581364256698</v>
      </c>
      <c r="G286" s="65">
        <v>316312.0</v>
      </c>
      <c r="H286" s="65">
        <v>0.316312</v>
      </c>
      <c r="I286" s="65">
        <v>462983.0</v>
      </c>
      <c r="J286" s="65">
        <v>136406.0</v>
      </c>
      <c r="K286" s="65">
        <v>57022.0</v>
      </c>
      <c r="L286" s="65">
        <v>27277.0</v>
      </c>
      <c r="M286" s="65">
        <v>1.0</v>
      </c>
      <c r="N286" s="65">
        <v>4.0</v>
      </c>
      <c r="O286" s="65">
        <v>0.0</v>
      </c>
      <c r="P286" s="65">
        <v>2.0</v>
      </c>
      <c r="Q286" s="65">
        <v>2.0</v>
      </c>
      <c r="R286" s="65">
        <v>0.0</v>
      </c>
      <c r="S286" s="65">
        <v>2.0</v>
      </c>
      <c r="T286" s="65">
        <v>4.0</v>
      </c>
      <c r="U286" s="65">
        <v>1.0</v>
      </c>
      <c r="V286" s="65">
        <v>0.0</v>
      </c>
      <c r="W286" s="65">
        <v>2.0</v>
      </c>
      <c r="X286" s="65">
        <v>6.0</v>
      </c>
      <c r="Y286" s="65">
        <v>1.0</v>
      </c>
      <c r="Z286" s="65">
        <v>2.0</v>
      </c>
      <c r="AA286" s="65">
        <v>5.0</v>
      </c>
      <c r="AB286" s="65">
        <v>12.0</v>
      </c>
      <c r="AC286" s="65">
        <v>19.0</v>
      </c>
      <c r="AD286" s="65">
        <v>12.0</v>
      </c>
      <c r="AE286" s="65">
        <v>9.0</v>
      </c>
      <c r="AF286" s="65">
        <v>41.0</v>
      </c>
      <c r="AG286" s="65">
        <v>17.0</v>
      </c>
      <c r="AH286" s="65">
        <v>11.0</v>
      </c>
      <c r="AI286" s="65">
        <v>23.0</v>
      </c>
      <c r="AJ286" s="65">
        <v>54.0</v>
      </c>
      <c r="AK286" s="65">
        <v>16.0</v>
      </c>
      <c r="AL286" s="65">
        <v>34.0</v>
      </c>
      <c r="AM286" s="65">
        <v>83.0</v>
      </c>
      <c r="AN286" s="65">
        <v>152.0</v>
      </c>
      <c r="AO286" s="65">
        <v>134.0</v>
      </c>
      <c r="AP286" s="65">
        <v>195.0</v>
      </c>
      <c r="AQ286" s="65">
        <v>234.0</v>
      </c>
      <c r="AR286" s="65">
        <v>246.0</v>
      </c>
      <c r="AS286" s="65">
        <v>298.0</v>
      </c>
      <c r="AT286" s="65">
        <v>511.0</v>
      </c>
      <c r="AU286" s="65">
        <v>648.0</v>
      </c>
      <c r="AV286" s="65">
        <v>1013.0</v>
      </c>
      <c r="AW286" s="65">
        <v>286.0</v>
      </c>
      <c r="AX286" s="65">
        <v>810.0</v>
      </c>
      <c r="AY286" s="65">
        <v>1044.0</v>
      </c>
      <c r="AZ286" s="65">
        <v>2254.0</v>
      </c>
      <c r="BA286" s="65">
        <v>1480.0</v>
      </c>
      <c r="BB286" s="65">
        <v>1243.0</v>
      </c>
      <c r="BC286" s="65">
        <v>2854.0</v>
      </c>
      <c r="BD286" s="65">
        <v>3060.0</v>
      </c>
      <c r="BE286" s="65">
        <v>8478.0</v>
      </c>
      <c r="BF286" s="65">
        <v>4443.0</v>
      </c>
      <c r="BG286" s="65">
        <v>7098.0</v>
      </c>
      <c r="BH286" s="65">
        <v>14084.0</v>
      </c>
      <c r="BI286" s="65">
        <v>50882.0</v>
      </c>
      <c r="BJ286" s="65">
        <v>73760.0</v>
      </c>
      <c r="BK286" s="65">
        <v>140742.0</v>
      </c>
    </row>
    <row r="287">
      <c r="A287" s="69" t="s">
        <v>75</v>
      </c>
      <c r="B287" s="65">
        <v>2.78E8</v>
      </c>
      <c r="C287" s="65">
        <v>2.781666E8</v>
      </c>
      <c r="D287" s="65">
        <v>1.00059928057554</v>
      </c>
      <c r="E287" s="64"/>
      <c r="F287" s="68">
        <v>0.0261581364256698</v>
      </c>
      <c r="G287" s="65">
        <v>8.8109069E7</v>
      </c>
      <c r="H287" s="65">
        <v>0.316939097122302</v>
      </c>
      <c r="I287" s="65">
        <v>1.28496521E8</v>
      </c>
      <c r="J287" s="65">
        <v>3.79793E7</v>
      </c>
      <c r="K287" s="65">
        <v>1.5821996E7</v>
      </c>
      <c r="L287" s="65">
        <v>7593114.0</v>
      </c>
      <c r="M287" s="65">
        <v>304.0</v>
      </c>
      <c r="N287" s="65">
        <v>535.0</v>
      </c>
      <c r="O287" s="65">
        <v>585.0</v>
      </c>
      <c r="P287" s="65">
        <v>555.0</v>
      </c>
      <c r="Q287" s="65">
        <v>557.0</v>
      </c>
      <c r="R287" s="65">
        <v>501.0</v>
      </c>
      <c r="S287" s="65">
        <v>556.0</v>
      </c>
      <c r="T287" s="65">
        <v>1128.0</v>
      </c>
      <c r="U287" s="65">
        <v>287.0</v>
      </c>
      <c r="V287" s="65">
        <v>241.0</v>
      </c>
      <c r="W287" s="65">
        <v>529.0</v>
      </c>
      <c r="X287" s="65">
        <v>1347.0</v>
      </c>
      <c r="Y287" s="65">
        <v>1143.0</v>
      </c>
      <c r="Z287" s="65">
        <v>1147.0</v>
      </c>
      <c r="AA287" s="65">
        <v>2845.0</v>
      </c>
      <c r="AB287" s="65">
        <v>2866.0</v>
      </c>
      <c r="AC287" s="65">
        <v>5503.0</v>
      </c>
      <c r="AD287" s="65">
        <v>4281.0</v>
      </c>
      <c r="AE287" s="65">
        <v>4286.0</v>
      </c>
      <c r="AF287" s="65">
        <v>11089.0</v>
      </c>
      <c r="AG287" s="65">
        <v>2868.0</v>
      </c>
      <c r="AH287" s="65">
        <v>3690.0</v>
      </c>
      <c r="AI287" s="65">
        <v>5460.0</v>
      </c>
      <c r="AJ287" s="65">
        <v>13866.0</v>
      </c>
      <c r="AK287" s="65">
        <v>4180.0</v>
      </c>
      <c r="AL287" s="65">
        <v>8282.0</v>
      </c>
      <c r="AM287" s="65">
        <v>22188.0</v>
      </c>
      <c r="AN287" s="65">
        <v>41542.0</v>
      </c>
      <c r="AO287" s="65">
        <v>41756.0</v>
      </c>
      <c r="AP287" s="65">
        <v>55833.0</v>
      </c>
      <c r="AQ287" s="65">
        <v>69742.0</v>
      </c>
      <c r="AR287" s="65">
        <v>69780.0</v>
      </c>
      <c r="AS287" s="65">
        <v>83710.0</v>
      </c>
      <c r="AT287" s="65">
        <v>139375.0</v>
      </c>
      <c r="AU287" s="65">
        <v>180720.0</v>
      </c>
      <c r="AV287" s="65">
        <v>277120.0</v>
      </c>
      <c r="AW287" s="65">
        <v>83415.0</v>
      </c>
      <c r="AX287" s="65">
        <v>224654.0</v>
      </c>
      <c r="AY287" s="65">
        <v>277948.0</v>
      </c>
      <c r="AZ287" s="65">
        <v>612371.0</v>
      </c>
      <c r="BA287" s="65">
        <v>416943.0</v>
      </c>
      <c r="BB287" s="65">
        <v>360384.0</v>
      </c>
      <c r="BC287" s="65">
        <v>805584.0</v>
      </c>
      <c r="BD287" s="65">
        <v>834027.0</v>
      </c>
      <c r="BE287" s="65">
        <v>2363164.0</v>
      </c>
      <c r="BF287" s="65">
        <v>1252323.0</v>
      </c>
      <c r="BG287" s="65">
        <v>2001474.0</v>
      </c>
      <c r="BH287" s="65">
        <v>3890174.0</v>
      </c>
      <c r="BI287" s="65">
        <v>1.4179384E7</v>
      </c>
      <c r="BJ287" s="65">
        <v>2.0706726E7</v>
      </c>
      <c r="BK287" s="65">
        <v>3.9040101E7</v>
      </c>
    </row>
    <row r="290">
      <c r="A290" s="45" t="s">
        <v>76</v>
      </c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</row>
    <row r="291">
      <c r="A291" s="27" t="s">
        <v>77</v>
      </c>
    </row>
    <row r="292">
      <c r="A292" s="27" t="s">
        <v>78</v>
      </c>
    </row>
    <row r="293">
      <c r="A293" s="27" t="s">
        <v>79</v>
      </c>
    </row>
    <row r="294">
      <c r="A294" s="27" t="s">
        <v>80</v>
      </c>
    </row>
    <row r="295">
      <c r="A295" s="27" t="s">
        <v>81</v>
      </c>
    </row>
    <row r="297">
      <c r="A297" s="34" t="s">
        <v>82</v>
      </c>
      <c r="B297" s="34" t="s">
        <v>83</v>
      </c>
      <c r="C297" s="34" t="s">
        <v>84</v>
      </c>
    </row>
    <row r="298">
      <c r="A298" s="34" t="s">
        <v>85</v>
      </c>
      <c r="B298" s="53">
        <v>290.0</v>
      </c>
      <c r="C298" s="34">
        <v>2.9</v>
      </c>
    </row>
    <row r="299">
      <c r="A299" s="34" t="s">
        <v>128</v>
      </c>
      <c r="B299" s="53">
        <v>11.0</v>
      </c>
      <c r="C299" s="34">
        <v>0.11</v>
      </c>
    </row>
    <row r="300">
      <c r="A300" s="34" t="s">
        <v>129</v>
      </c>
      <c r="B300" s="53">
        <v>15.0</v>
      </c>
      <c r="C300" s="34">
        <v>0.15</v>
      </c>
    </row>
    <row r="301">
      <c r="A301" s="34" t="s">
        <v>130</v>
      </c>
      <c r="B301" s="53">
        <v>15.0</v>
      </c>
      <c r="C301" s="34">
        <v>0.15</v>
      </c>
    </row>
    <row r="302">
      <c r="A302" s="34" t="s">
        <v>131</v>
      </c>
      <c r="B302" s="53">
        <v>26.0</v>
      </c>
      <c r="C302" s="34">
        <v>0.26</v>
      </c>
    </row>
    <row r="303">
      <c r="A303" s="34" t="s">
        <v>132</v>
      </c>
      <c r="B303" s="53">
        <v>29.0</v>
      </c>
      <c r="C303" s="34">
        <v>0.29</v>
      </c>
    </row>
    <row r="304">
      <c r="A304" s="34" t="s">
        <v>133</v>
      </c>
      <c r="B304" s="53">
        <v>29.0</v>
      </c>
      <c r="C304" s="34">
        <v>0.29</v>
      </c>
    </row>
    <row r="305">
      <c r="A305" s="34" t="s">
        <v>134</v>
      </c>
      <c r="B305" s="53">
        <v>40.0</v>
      </c>
      <c r="C305" s="34">
        <v>0.4</v>
      </c>
    </row>
    <row r="306">
      <c r="A306" s="34" t="s">
        <v>135</v>
      </c>
      <c r="B306" s="53">
        <v>56.0</v>
      </c>
      <c r="C306" s="34">
        <v>0.56</v>
      </c>
    </row>
    <row r="307">
      <c r="A307" s="34" t="s">
        <v>136</v>
      </c>
      <c r="B307" s="53">
        <v>63.0</v>
      </c>
      <c r="C307" s="34">
        <v>0.63</v>
      </c>
    </row>
    <row r="308">
      <c r="A308" s="34" t="s">
        <v>137</v>
      </c>
      <c r="B308" s="53">
        <v>68.0</v>
      </c>
      <c r="C308" s="34">
        <v>0.68</v>
      </c>
    </row>
    <row r="309">
      <c r="A309" s="34" t="s">
        <v>138</v>
      </c>
      <c r="B309" s="53">
        <v>86.0</v>
      </c>
      <c r="C309" s="34">
        <v>0.86</v>
      </c>
    </row>
    <row r="310">
      <c r="A310" s="34" t="s">
        <v>139</v>
      </c>
      <c r="B310" s="53">
        <v>82.0</v>
      </c>
      <c r="C310" s="34">
        <v>0.82</v>
      </c>
    </row>
    <row r="311">
      <c r="A311" s="34" t="s">
        <v>140</v>
      </c>
      <c r="B311" s="53">
        <v>103.0</v>
      </c>
      <c r="C311" s="34">
        <v>1.03</v>
      </c>
    </row>
    <row r="312">
      <c r="A312" s="34" t="s">
        <v>141</v>
      </c>
      <c r="B312" s="53">
        <v>128.0</v>
      </c>
      <c r="C312" s="34">
        <v>1.28</v>
      </c>
    </row>
    <row r="313">
      <c r="A313" s="34" t="s">
        <v>142</v>
      </c>
      <c r="B313" s="53">
        <v>166.0</v>
      </c>
      <c r="C313" s="34">
        <v>1.66</v>
      </c>
    </row>
    <row r="314">
      <c r="A314" s="34" t="s">
        <v>143</v>
      </c>
      <c r="B314" s="53">
        <v>152.0</v>
      </c>
      <c r="C314" s="34">
        <v>1.52</v>
      </c>
    </row>
    <row r="315">
      <c r="A315" s="34" t="s">
        <v>144</v>
      </c>
      <c r="B315" s="53">
        <v>189.0</v>
      </c>
      <c r="C315" s="34">
        <v>1.89</v>
      </c>
    </row>
    <row r="316">
      <c r="A316" s="34" t="s">
        <v>145</v>
      </c>
      <c r="B316" s="53">
        <v>244.0</v>
      </c>
      <c r="C316" s="34">
        <v>2.44</v>
      </c>
    </row>
    <row r="317">
      <c r="A317" s="34" t="s">
        <v>146</v>
      </c>
      <c r="B317" s="53">
        <v>257.0</v>
      </c>
      <c r="C317" s="34">
        <v>2.57</v>
      </c>
    </row>
    <row r="318">
      <c r="A318" s="34" t="s">
        <v>147</v>
      </c>
      <c r="B318" s="53">
        <v>343.0</v>
      </c>
      <c r="C318" s="34">
        <v>3.43</v>
      </c>
    </row>
    <row r="319">
      <c r="A319" s="34" t="s">
        <v>148</v>
      </c>
      <c r="B319" s="53">
        <v>410.0</v>
      </c>
      <c r="C319" s="34">
        <v>4.1</v>
      </c>
    </row>
    <row r="320">
      <c r="A320" s="34" t="s">
        <v>149</v>
      </c>
      <c r="B320" s="53">
        <v>472.0</v>
      </c>
      <c r="C320" s="34">
        <v>4.72</v>
      </c>
    </row>
    <row r="321">
      <c r="A321" s="34" t="s">
        <v>150</v>
      </c>
      <c r="B321" s="53">
        <v>538.0</v>
      </c>
      <c r="C321" s="34">
        <v>5.38</v>
      </c>
    </row>
    <row r="322">
      <c r="A322" s="34" t="s">
        <v>151</v>
      </c>
      <c r="B322" s="53">
        <v>597.0</v>
      </c>
      <c r="C322" s="34">
        <v>5.97</v>
      </c>
    </row>
    <row r="323">
      <c r="A323" s="34" t="s">
        <v>152</v>
      </c>
      <c r="B323" s="53">
        <v>688.0</v>
      </c>
      <c r="C323" s="34">
        <v>6.88</v>
      </c>
    </row>
    <row r="324">
      <c r="A324" s="34" t="s">
        <v>153</v>
      </c>
      <c r="B324" s="53">
        <v>823.0</v>
      </c>
      <c r="C324" s="34">
        <v>8.23</v>
      </c>
    </row>
    <row r="325">
      <c r="A325" s="34" t="s">
        <v>154</v>
      </c>
      <c r="B325" s="53">
        <v>798.0</v>
      </c>
      <c r="C325" s="34">
        <v>7.98</v>
      </c>
    </row>
    <row r="326">
      <c r="A326" s="34" t="s">
        <v>155</v>
      </c>
      <c r="B326" s="53">
        <v>933.0</v>
      </c>
      <c r="C326" s="34">
        <v>9.33</v>
      </c>
    </row>
    <row r="327">
      <c r="A327" s="34" t="s">
        <v>156</v>
      </c>
      <c r="B327" s="53">
        <v>818.0</v>
      </c>
      <c r="C327" s="34">
        <v>8.18</v>
      </c>
    </row>
    <row r="328">
      <c r="A328" s="34" t="s">
        <v>157</v>
      </c>
      <c r="B328" s="53">
        <v>687.0</v>
      </c>
      <c r="C328" s="34">
        <v>6.87</v>
      </c>
    </row>
    <row r="329">
      <c r="A329" s="34" t="s">
        <v>158</v>
      </c>
      <c r="B329" s="53">
        <v>445.0</v>
      </c>
      <c r="C329" s="34">
        <v>4.45</v>
      </c>
    </row>
    <row r="330">
      <c r="A330" s="34" t="s">
        <v>159</v>
      </c>
      <c r="B330" s="53">
        <v>256.0</v>
      </c>
      <c r="C330" s="34">
        <v>2.56</v>
      </c>
    </row>
    <row r="331">
      <c r="A331" s="34" t="s">
        <v>160</v>
      </c>
      <c r="B331" s="53">
        <v>99.0</v>
      </c>
      <c r="C331" s="34">
        <v>0.99</v>
      </c>
    </row>
    <row r="332">
      <c r="A332" s="34" t="s">
        <v>161</v>
      </c>
      <c r="B332" s="53">
        <v>36.0</v>
      </c>
      <c r="C332" s="34">
        <v>0.36</v>
      </c>
    </row>
    <row r="333">
      <c r="A333" s="34" t="s">
        <v>162</v>
      </c>
      <c r="B333" s="53">
        <v>8.0</v>
      </c>
      <c r="C333" s="34">
        <v>0.08</v>
      </c>
    </row>
    <row r="334">
      <c r="A334" s="34" t="s">
        <v>163</v>
      </c>
      <c r="B334" s="53">
        <v>0.0</v>
      </c>
      <c r="C334" s="34">
        <v>0.0</v>
      </c>
    </row>
    <row r="335">
      <c r="A335" s="34" t="s">
        <v>164</v>
      </c>
      <c r="B335" s="53">
        <v>0.0</v>
      </c>
      <c r="C335" s="34">
        <v>0.0</v>
      </c>
    </row>
    <row r="336">
      <c r="A336" s="34" t="s">
        <v>165</v>
      </c>
      <c r="B336" s="53">
        <v>0.0</v>
      </c>
      <c r="C336" s="34">
        <v>0.0</v>
      </c>
    </row>
    <row r="337">
      <c r="A337" s="34" t="s">
        <v>166</v>
      </c>
      <c r="B337" s="53">
        <v>0.0</v>
      </c>
      <c r="C337" s="34">
        <v>0.0</v>
      </c>
    </row>
    <row r="338">
      <c r="A338" s="34" t="s">
        <v>167</v>
      </c>
      <c r="B338" s="53">
        <v>0.0</v>
      </c>
      <c r="C338" s="34">
        <v>0.0</v>
      </c>
    </row>
    <row r="339">
      <c r="B339" s="59"/>
    </row>
    <row r="340">
      <c r="A340" s="34" t="s">
        <v>126</v>
      </c>
      <c r="B340" s="53">
        <v>1000000.0</v>
      </c>
    </row>
    <row r="341">
      <c r="A341" s="34" t="s">
        <v>127</v>
      </c>
      <c r="B341" s="53">
        <v>995985.799289964</v>
      </c>
    </row>
    <row r="342">
      <c r="A342" s="34" t="s">
        <v>28</v>
      </c>
      <c r="B342" s="57">
        <v>0.995985799289964</v>
      </c>
    </row>
  </sheetData>
  <mergeCells count="10">
    <mergeCell ref="F6:F8"/>
    <mergeCell ref="G6:G8"/>
    <mergeCell ref="A5:A8"/>
    <mergeCell ref="B5:H5"/>
    <mergeCell ref="I5:BK5"/>
    <mergeCell ref="B6:B8"/>
    <mergeCell ref="C6:C8"/>
    <mergeCell ref="D6:D8"/>
    <mergeCell ref="E6:E8"/>
    <mergeCell ref="H6:H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8" width="12.63"/>
    <col customWidth="1" min="9" max="63" width="8.63"/>
  </cols>
  <sheetData>
    <row r="1">
      <c r="A1" s="45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7"/>
      <c r="BM1" s="47"/>
      <c r="BN1" s="47"/>
      <c r="BO1" s="47"/>
      <c r="BP1" s="47"/>
      <c r="BQ1" s="47"/>
      <c r="BR1" s="47"/>
      <c r="BS1" s="47"/>
    </row>
    <row r="2">
      <c r="A2" s="27" t="s">
        <v>65</v>
      </c>
    </row>
    <row r="3">
      <c r="A3" s="27" t="s">
        <v>66</v>
      </c>
    </row>
    <row r="4">
      <c r="A4" s="27"/>
    </row>
    <row r="5">
      <c r="A5" s="32" t="s">
        <v>67</v>
      </c>
      <c r="B5" s="33" t="s">
        <v>68</v>
      </c>
      <c r="C5" s="5"/>
      <c r="D5" s="5"/>
      <c r="E5" s="5"/>
      <c r="F5" s="5"/>
      <c r="G5" s="5"/>
      <c r="H5" s="6"/>
      <c r="I5" s="33" t="s">
        <v>69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</row>
    <row r="6">
      <c r="A6" s="48"/>
      <c r="B6" s="32" t="s">
        <v>70</v>
      </c>
      <c r="C6" s="32" t="s">
        <v>71</v>
      </c>
      <c r="D6" s="32" t="s">
        <v>28</v>
      </c>
      <c r="E6" s="32" t="s">
        <v>72</v>
      </c>
      <c r="F6" s="32" t="s">
        <v>73</v>
      </c>
      <c r="G6" s="32" t="s">
        <v>74</v>
      </c>
      <c r="H6" s="32" t="s">
        <v>27</v>
      </c>
      <c r="I6" s="35">
        <v>1.0</v>
      </c>
      <c r="J6" s="49">
        <f t="shared" ref="J6:BK6" si="1">I6+1</f>
        <v>2</v>
      </c>
      <c r="K6" s="35">
        <f t="shared" si="1"/>
        <v>3</v>
      </c>
      <c r="L6" s="35">
        <f t="shared" si="1"/>
        <v>4</v>
      </c>
      <c r="M6" s="35">
        <f t="shared" si="1"/>
        <v>5</v>
      </c>
      <c r="N6" s="35">
        <f t="shared" si="1"/>
        <v>6</v>
      </c>
      <c r="O6" s="35">
        <f t="shared" si="1"/>
        <v>7</v>
      </c>
      <c r="P6" s="35">
        <f t="shared" si="1"/>
        <v>8</v>
      </c>
      <c r="Q6" s="35">
        <f t="shared" si="1"/>
        <v>9</v>
      </c>
      <c r="R6" s="35">
        <f t="shared" si="1"/>
        <v>10</v>
      </c>
      <c r="S6" s="35">
        <f t="shared" si="1"/>
        <v>11</v>
      </c>
      <c r="T6" s="35">
        <f t="shared" si="1"/>
        <v>12</v>
      </c>
      <c r="U6" s="35">
        <f t="shared" si="1"/>
        <v>13</v>
      </c>
      <c r="V6" s="35">
        <f t="shared" si="1"/>
        <v>14</v>
      </c>
      <c r="W6" s="35">
        <f t="shared" si="1"/>
        <v>15</v>
      </c>
      <c r="X6" s="35">
        <f t="shared" si="1"/>
        <v>16</v>
      </c>
      <c r="Y6" s="35">
        <f t="shared" si="1"/>
        <v>17</v>
      </c>
      <c r="Z6" s="35">
        <f t="shared" si="1"/>
        <v>18</v>
      </c>
      <c r="AA6" s="35">
        <f t="shared" si="1"/>
        <v>19</v>
      </c>
      <c r="AB6" s="35">
        <f t="shared" si="1"/>
        <v>20</v>
      </c>
      <c r="AC6" s="35">
        <f t="shared" si="1"/>
        <v>21</v>
      </c>
      <c r="AD6" s="35">
        <f t="shared" si="1"/>
        <v>22</v>
      </c>
      <c r="AE6" s="35">
        <f t="shared" si="1"/>
        <v>23</v>
      </c>
      <c r="AF6" s="35">
        <f t="shared" si="1"/>
        <v>24</v>
      </c>
      <c r="AG6" s="35">
        <f t="shared" si="1"/>
        <v>25</v>
      </c>
      <c r="AH6" s="35">
        <f t="shared" si="1"/>
        <v>26</v>
      </c>
      <c r="AI6" s="35">
        <f t="shared" si="1"/>
        <v>27</v>
      </c>
      <c r="AJ6" s="35">
        <f t="shared" si="1"/>
        <v>28</v>
      </c>
      <c r="AK6" s="35">
        <f t="shared" si="1"/>
        <v>29</v>
      </c>
      <c r="AL6" s="35">
        <f t="shared" si="1"/>
        <v>30</v>
      </c>
      <c r="AM6" s="35">
        <f t="shared" si="1"/>
        <v>31</v>
      </c>
      <c r="AN6" s="35">
        <f t="shared" si="1"/>
        <v>32</v>
      </c>
      <c r="AO6" s="35">
        <f t="shared" si="1"/>
        <v>33</v>
      </c>
      <c r="AP6" s="35">
        <f t="shared" si="1"/>
        <v>34</v>
      </c>
      <c r="AQ6" s="35">
        <f t="shared" si="1"/>
        <v>35</v>
      </c>
      <c r="AR6" s="35">
        <f t="shared" si="1"/>
        <v>36</v>
      </c>
      <c r="AS6" s="35">
        <f t="shared" si="1"/>
        <v>37</v>
      </c>
      <c r="AT6" s="35">
        <f t="shared" si="1"/>
        <v>38</v>
      </c>
      <c r="AU6" s="35">
        <f t="shared" si="1"/>
        <v>39</v>
      </c>
      <c r="AV6" s="35">
        <f t="shared" si="1"/>
        <v>40</v>
      </c>
      <c r="AW6" s="35">
        <f t="shared" si="1"/>
        <v>41</v>
      </c>
      <c r="AX6" s="35">
        <f t="shared" si="1"/>
        <v>42</v>
      </c>
      <c r="AY6" s="35">
        <f t="shared" si="1"/>
        <v>43</v>
      </c>
      <c r="AZ6" s="35">
        <f t="shared" si="1"/>
        <v>44</v>
      </c>
      <c r="BA6" s="35">
        <f t="shared" si="1"/>
        <v>45</v>
      </c>
      <c r="BB6" s="35">
        <f t="shared" si="1"/>
        <v>46</v>
      </c>
      <c r="BC6" s="35">
        <f t="shared" si="1"/>
        <v>47</v>
      </c>
      <c r="BD6" s="35">
        <f t="shared" si="1"/>
        <v>48</v>
      </c>
      <c r="BE6" s="35">
        <f t="shared" si="1"/>
        <v>49</v>
      </c>
      <c r="BF6" s="35">
        <f t="shared" si="1"/>
        <v>50</v>
      </c>
      <c r="BG6" s="35">
        <f t="shared" si="1"/>
        <v>51</v>
      </c>
      <c r="BH6" s="35">
        <f t="shared" si="1"/>
        <v>52</v>
      </c>
      <c r="BI6" s="35">
        <f t="shared" si="1"/>
        <v>53</v>
      </c>
      <c r="BJ6" s="35">
        <f t="shared" si="1"/>
        <v>54</v>
      </c>
      <c r="BK6" s="35">
        <f t="shared" si="1"/>
        <v>55</v>
      </c>
    </row>
    <row r="7">
      <c r="A7" s="48"/>
      <c r="B7" s="48"/>
      <c r="C7" s="48"/>
      <c r="D7" s="48"/>
      <c r="E7" s="48"/>
      <c r="F7" s="48"/>
      <c r="G7" s="48"/>
      <c r="H7" s="48"/>
      <c r="I7" s="34" t="str">
        <f>vlookup(I6,'中獎結果表'!$A$7:$D$61,3,false)&amp;" / X"&amp;vlookup(I6,'中獎結果表'!$A$7:$D$61,4,false)</f>
        <v>0 / X1</v>
      </c>
      <c r="J7" s="50" t="str">
        <f>vlookup(J6,'中獎結果表'!$A$7:$D$61,3,false)&amp;" / X"&amp;vlookup(J6,'中獎結果表'!$A$7:$D$61,4,false)</f>
        <v>0 / X2</v>
      </c>
      <c r="K7" s="34" t="str">
        <f>vlookup(K6,'中獎結果表'!$A$7:$D$61,3,false)&amp;" / X"&amp;vlookup(K6,'中獎結果表'!$A$7:$D$61,4,false)</f>
        <v>0 / X3</v>
      </c>
      <c r="L7" s="34" t="str">
        <f>vlookup(L6,'中獎結果表'!$A$7:$D$61,3,false)&amp;" / X"&amp;vlookup(L6,'中獎結果表'!$A$7:$D$61,4,false)</f>
        <v>0 / X4</v>
      </c>
      <c r="M7" s="34" t="str">
        <f>vlookup(M6,'中獎結果表'!$A$7:$D$61,3,false)&amp;" / X"&amp;vlookup(M6,'中獎結果表'!$A$7:$D$61,4,false)</f>
        <v>10000 / X1</v>
      </c>
      <c r="N7" s="34" t="str">
        <f>vlookup(N6,'中獎結果表'!$A$7:$D$61,3,false)&amp;" / X"&amp;vlookup(N6,'中獎結果表'!$A$7:$D$61,4,false)</f>
        <v>5000 / X2</v>
      </c>
      <c r="O7" s="34" t="str">
        <f>vlookup(O6,'中獎結果表'!$A$7:$D$61,3,false)&amp;" / X"&amp;vlookup(O6,'中獎結果表'!$A$7:$D$61,4,false)</f>
        <v>2000 / X4</v>
      </c>
      <c r="P7" s="34" t="str">
        <f>vlookup(P6,'中獎結果表'!$A$7:$D$61,3,false)&amp;" / X"&amp;vlookup(P6,'中獎結果表'!$A$7:$D$61,4,false)</f>
        <v>2000 / X3</v>
      </c>
      <c r="Q7" s="34" t="str">
        <f>vlookup(Q6,'中獎結果表'!$A$7:$D$61,3,false)&amp;" / X"&amp;vlookup(Q6,'中獎結果表'!$A$7:$D$61,4,false)</f>
        <v>5000 / X1</v>
      </c>
      <c r="R7" s="34" t="str">
        <f>vlookup(R6,'中獎結果表'!$A$7:$D$61,3,false)&amp;" / X"&amp;vlookup(R6,'中獎結果表'!$A$7:$D$61,4,false)</f>
        <v>2000 / X2</v>
      </c>
      <c r="S7" s="34" t="str">
        <f>vlookup(S6,'中獎結果表'!$A$7:$D$61,3,false)&amp;" / X"&amp;vlookup(S6,'中獎結果表'!$A$7:$D$61,4,false)</f>
        <v>1000 / X4</v>
      </c>
      <c r="T7" s="34" t="str">
        <f>vlookup(T6,'中獎結果表'!$A$7:$D$61,3,false)&amp;" / X"&amp;vlookup(T6,'中獎結果表'!$A$7:$D$61,4,false)</f>
        <v>1000 / X3</v>
      </c>
      <c r="U7" s="34" t="str">
        <f>vlookup(U6,'中獎結果表'!$A$7:$D$61,3,false)&amp;" / X"&amp;vlookup(U6,'中獎結果表'!$A$7:$D$61,4,false)</f>
        <v>2000 / X1</v>
      </c>
      <c r="V7" s="34" t="str">
        <f>vlookup(V6,'中獎結果表'!$A$7:$D$61,3,false)&amp;" / X"&amp;vlookup(V6,'中獎結果表'!$A$7:$D$61,4,false)</f>
        <v>1000 / X2</v>
      </c>
      <c r="W7" s="34" t="str">
        <f>vlookup(W6,'中獎結果表'!$A$7:$D$61,3,false)&amp;" / X"&amp;vlookup(W6,'中獎結果表'!$A$7:$D$61,4,false)</f>
        <v>500 / X4</v>
      </c>
      <c r="X7" s="34" t="str">
        <f>vlookup(X6,'中獎結果表'!$A$7:$D$61,3,false)&amp;" / X"&amp;vlookup(X6,'中獎結果表'!$A$7:$D$61,4,false)</f>
        <v>500 / X3</v>
      </c>
      <c r="Y7" s="34" t="str">
        <f>vlookup(Y6,'中獎結果表'!$A$7:$D$61,3,false)&amp;" / X"&amp;vlookup(Y6,'中獎結果表'!$A$7:$D$61,4,false)</f>
        <v>1000 / X1</v>
      </c>
      <c r="Z7" s="34" t="str">
        <f>vlookup(Z6,'中獎結果表'!$A$7:$D$61,3,false)&amp;" / X"&amp;vlookup(Z6,'中獎結果表'!$A$7:$D$61,4,false)</f>
        <v>500 / X2</v>
      </c>
      <c r="AA7" s="34" t="str">
        <f>vlookup(AA6,'中獎結果表'!$A$7:$D$61,3,false)&amp;" / X"&amp;vlookup(AA6,'中獎結果表'!$A$7:$D$61,4,false)</f>
        <v>200 / X4</v>
      </c>
      <c r="AB7" s="34" t="str">
        <f>vlookup(AB6,'中獎結果表'!$A$7:$D$61,3,false)&amp;" / X"&amp;vlookup(AB6,'中獎結果表'!$A$7:$D$61,4,false)</f>
        <v>200 / X3</v>
      </c>
      <c r="AC7" s="34" t="str">
        <f>vlookup(AC6,'中獎結果表'!$A$7:$D$61,3,false)&amp;" / X"&amp;vlookup(AC6,'中獎結果表'!$A$7:$D$61,4,false)</f>
        <v>500 / X1</v>
      </c>
      <c r="AD7" s="34" t="str">
        <f>vlookup(AD6,'中獎結果表'!$A$7:$D$61,3,false)&amp;" / X"&amp;vlookup(AD6,'中獎結果表'!$A$7:$D$61,4,false)</f>
        <v>200 / X2</v>
      </c>
      <c r="AE7" s="34" t="str">
        <f>vlookup(AE6,'中獎結果表'!$A$7:$D$61,3,false)&amp;" / X"&amp;vlookup(AE6,'中獎結果表'!$A$7:$D$61,4,false)</f>
        <v>100 / X4</v>
      </c>
      <c r="AF7" s="34" t="str">
        <f>vlookup(AF6,'中獎結果表'!$A$7:$D$61,3,false)&amp;" / X"&amp;vlookup(AF6,'中獎結果表'!$A$7:$D$61,4,false)</f>
        <v>100 / X3</v>
      </c>
      <c r="AG7" s="34" t="str">
        <f>vlookup(AG6,'中獎結果表'!$A$7:$D$61,3,false)&amp;" / X"&amp;vlookup(AG6,'中獎結果表'!$A$7:$D$61,4,false)</f>
        <v>200 / X1</v>
      </c>
      <c r="AH7" s="34" t="str">
        <f>vlookup(AH6,'中獎結果表'!$A$7:$D$61,3,false)&amp;" / X"&amp;vlookup(AH6,'中獎結果表'!$A$7:$D$61,4,false)</f>
        <v>100 / X2</v>
      </c>
      <c r="AI7" s="34" t="str">
        <f>vlookup(AI6,'中獎結果表'!$A$7:$D$61,3,false)&amp;" / X"&amp;vlookup(AI6,'中獎結果表'!$A$7:$D$61,4,false)</f>
        <v>50 / X4</v>
      </c>
      <c r="AJ7" s="34" t="str">
        <f>vlookup(AJ6,'中獎結果表'!$A$7:$D$61,3,false)&amp;" / X"&amp;vlookup(AJ6,'中獎結果表'!$A$7:$D$61,4,false)</f>
        <v>50 / X3</v>
      </c>
      <c r="AK7" s="34" t="str">
        <f>vlookup(AK6,'中獎結果表'!$A$7:$D$61,3,false)&amp;" / X"&amp;vlookup(AK6,'中獎結果表'!$A$7:$D$61,4,false)</f>
        <v>100 / X1</v>
      </c>
      <c r="AL7" s="34" t="str">
        <f>vlookup(AL6,'中獎結果表'!$A$7:$D$61,3,false)&amp;" / X"&amp;vlookup(AL6,'中獎結果表'!$A$7:$D$61,4,false)</f>
        <v>50 / X2</v>
      </c>
      <c r="AM7" s="34" t="str">
        <f>vlookup(AM6,'中獎結果表'!$A$7:$D$61,3,false)&amp;" / X"&amp;vlookup(AM6,'中獎結果表'!$A$7:$D$61,4,false)</f>
        <v>25 / X4</v>
      </c>
      <c r="AN7" s="34" t="str">
        <f>vlookup(AN6,'中獎結果表'!$A$7:$D$61,3,false)&amp;" / X"&amp;vlookup(AN6,'中獎結果表'!$A$7:$D$61,4,false)</f>
        <v>20 / X4</v>
      </c>
      <c r="AO7" s="34" t="str">
        <f>vlookup(AO6,'中獎結果表'!$A$7:$D$61,3,false)&amp;" / X"&amp;vlookup(AO6,'中獎結果表'!$A$7:$D$61,4,false)</f>
        <v>25 / X3</v>
      </c>
      <c r="AP7" s="34" t="str">
        <f>vlookup(AP6,'中獎結果表'!$A$7:$D$61,3,false)&amp;" / X"&amp;vlookup(AP6,'中獎結果表'!$A$7:$D$61,4,false)</f>
        <v>20 / X3</v>
      </c>
      <c r="AQ7" s="34" t="str">
        <f>vlookup(AQ6,'中獎結果表'!$A$7:$D$61,3,false)&amp;" / X"&amp;vlookup(AQ6,'中獎結果表'!$A$7:$D$61,4,false)</f>
        <v>50 / X1</v>
      </c>
      <c r="AR7" s="34" t="str">
        <f>vlookup(AR6,'中獎結果表'!$A$7:$D$61,3,false)&amp;" / X"&amp;vlookup(AR6,'中獎結果表'!$A$7:$D$61,4,false)</f>
        <v>25 / X2</v>
      </c>
      <c r="AS7" s="34" t="str">
        <f>vlookup(AS6,'中獎結果表'!$A$7:$D$61,3,false)&amp;" / X"&amp;vlookup(AS6,'中獎結果表'!$A$7:$D$61,4,false)</f>
        <v>20 / X2</v>
      </c>
      <c r="AT7" s="34" t="str">
        <f>vlookup(AT6,'中獎結果表'!$A$7:$D$61,3,false)&amp;" / X"&amp;vlookup(AT6,'中獎結果表'!$A$7:$D$61,4,false)</f>
        <v>10 / X4</v>
      </c>
      <c r="AU7" s="34" t="str">
        <f>vlookup(AU6,'中獎結果表'!$A$7:$D$61,3,false)&amp;" / X"&amp;vlookup(AU6,'中獎結果表'!$A$7:$D$61,4,false)</f>
        <v>10 / X3</v>
      </c>
      <c r="AV7" s="34" t="str">
        <f>vlookup(AV6,'中獎結果表'!$A$7:$D$61,3,false)&amp;" / X"&amp;vlookup(AV6,'中獎結果表'!$A$7:$D$61,4,false)</f>
        <v>25 / X1</v>
      </c>
      <c r="AW7" s="34" t="str">
        <f>vlookup(AW6,'中獎結果表'!$A$7:$D$61,3,false)&amp;" / X"&amp;vlookup(AW6,'中獎結果表'!$A$7:$D$61,4,false)</f>
        <v>20 / X1</v>
      </c>
      <c r="AX7" s="34" t="str">
        <f>vlookup(AX6,'中獎結果表'!$A$7:$D$61,3,false)&amp;" / X"&amp;vlookup(AX6,'中獎結果表'!$A$7:$D$61,4,false)</f>
        <v>10 / X2</v>
      </c>
      <c r="AY7" s="34" t="str">
        <f>vlookup(AY6,'中獎結果表'!$A$7:$D$61,3,false)&amp;" / X"&amp;vlookup(AY6,'中獎結果表'!$A$7:$D$61,4,false)</f>
        <v>5 / X4</v>
      </c>
      <c r="AZ7" s="34" t="str">
        <f>vlookup(AZ6,'中獎結果表'!$A$7:$D$61,3,false)&amp;" / X"&amp;vlookup(AZ6,'中獎結果表'!$A$7:$D$61,4,false)</f>
        <v>5 / X3</v>
      </c>
      <c r="BA7" s="34" t="str">
        <f>vlookup(BA6,'中獎結果表'!$A$7:$D$61,3,false)&amp;" / X"&amp;vlookup(BA6,'中獎結果表'!$A$7:$D$61,4,false)</f>
        <v>10 / X1</v>
      </c>
      <c r="BB7" s="34" t="str">
        <f>vlookup(BB6,'中獎結果表'!$A$7:$D$61,3,false)&amp;" / X"&amp;vlookup(BB6,'中獎結果表'!$A$7:$D$61,4,false)</f>
        <v>5 / X2</v>
      </c>
      <c r="BC7" s="34" t="str">
        <f>vlookup(BC6,'中獎結果表'!$A$7:$D$61,3,false)&amp;" / X"&amp;vlookup(BC6,'中獎結果表'!$A$7:$D$61,4,false)</f>
        <v>2 / X4</v>
      </c>
      <c r="BD7" s="34" t="str">
        <f>vlookup(BD6,'中獎結果表'!$A$7:$D$61,3,false)&amp;" / X"&amp;vlookup(BD6,'中獎結果表'!$A$7:$D$61,4,false)</f>
        <v>2 / X3</v>
      </c>
      <c r="BE7" s="34" t="str">
        <f>vlookup(BE6,'中獎結果表'!$A$7:$D$61,3,false)&amp;" / X"&amp;vlookup(BE6,'中獎結果表'!$A$7:$D$61,4,false)</f>
        <v>5 / X1</v>
      </c>
      <c r="BF7" s="34" t="str">
        <f>vlookup(BF6,'中獎結果表'!$A$7:$D$61,3,false)&amp;" / X"&amp;vlookup(BF6,'中獎結果表'!$A$7:$D$61,4,false)</f>
        <v>2 / X2</v>
      </c>
      <c r="BG7" s="34" t="str">
        <f>vlookup(BG6,'中獎結果表'!$A$7:$D$61,3,false)&amp;" / X"&amp;vlookup(BG6,'中獎結果表'!$A$7:$D$61,4,false)</f>
        <v>1 / X4</v>
      </c>
      <c r="BH7" s="34" t="str">
        <f>vlookup(BH6,'中獎結果表'!$A$7:$D$61,3,false)&amp;" / X"&amp;vlookup(BH6,'中獎結果表'!$A$7:$D$61,4,false)</f>
        <v>1 / X3</v>
      </c>
      <c r="BI7" s="34" t="str">
        <f>vlookup(BI6,'中獎結果表'!$A$7:$D$61,3,false)&amp;" / X"&amp;vlookup(BI6,'中獎結果表'!$A$7:$D$61,4,false)</f>
        <v>2 / X1</v>
      </c>
      <c r="BJ7" s="34" t="str">
        <f>vlookup(BJ6,'中獎結果表'!$A$7:$D$61,3,false)&amp;" / X"&amp;vlookup(BJ6,'中獎結果表'!$A$7:$D$61,4,false)</f>
        <v>1 / X2</v>
      </c>
      <c r="BK7" s="34" t="str">
        <f>vlookup(BK6,'中獎結果表'!$A$7:$D$61,3,false)&amp;" / X"&amp;vlookup(BK6,'中獎結果表'!$A$7:$D$61,4,false)</f>
        <v>1 / X1</v>
      </c>
    </row>
    <row r="8">
      <c r="A8" s="36"/>
      <c r="B8" s="36"/>
      <c r="C8" s="36"/>
      <c r="D8" s="36"/>
      <c r="E8" s="36"/>
      <c r="F8" s="36"/>
      <c r="G8" s="36"/>
      <c r="H8" s="36"/>
      <c r="I8" s="34">
        <f>vlookup(I6,'中獎結果表'!$A$7:$D$61,2,false)</f>
        <v>0</v>
      </c>
      <c r="J8" s="34">
        <f>vlookup(J6,'中獎結果表'!$A$7:$D$61,2,false)</f>
        <v>0</v>
      </c>
      <c r="K8" s="34">
        <f>vlookup(K6,'中獎結果表'!$A$7:$D$61,2,false)</f>
        <v>0</v>
      </c>
      <c r="L8" s="34">
        <f>vlookup(L6,'中獎結果表'!$A$7:$D$61,2,false)</f>
        <v>0</v>
      </c>
      <c r="M8" s="34">
        <f>vlookup(M6,'中獎結果表'!$A$7:$D$61,2,false)</f>
        <v>10000</v>
      </c>
      <c r="N8" s="34">
        <f>vlookup(N6,'中獎結果表'!$A$7:$D$61,2,false)</f>
        <v>10000</v>
      </c>
      <c r="O8" s="34">
        <f>vlookup(O6,'中獎結果表'!$A$7:$D$61,2,false)</f>
        <v>8000</v>
      </c>
      <c r="P8" s="34">
        <f>vlookup(P6,'中獎結果表'!$A$7:$D$61,2,false)</f>
        <v>6000</v>
      </c>
      <c r="Q8" s="34">
        <f>vlookup(Q6,'中獎結果表'!$A$7:$D$61,2,false)</f>
        <v>5000</v>
      </c>
      <c r="R8" s="34">
        <f>vlookup(R6,'中獎結果表'!$A$7:$D$61,2,false)</f>
        <v>4000</v>
      </c>
      <c r="S8" s="34">
        <f>vlookup(S6,'中獎結果表'!$A$7:$D$61,2,false)</f>
        <v>4000</v>
      </c>
      <c r="T8" s="34">
        <f>vlookup(T6,'中獎結果表'!$A$7:$D$61,2,false)</f>
        <v>3000</v>
      </c>
      <c r="U8" s="34">
        <f>vlookup(U6,'中獎結果表'!$A$7:$D$61,2,false)</f>
        <v>2000</v>
      </c>
      <c r="V8" s="34">
        <f>vlookup(V6,'中獎結果表'!$A$7:$D$61,2,false)</f>
        <v>2000</v>
      </c>
      <c r="W8" s="34">
        <f>vlookup(W6,'中獎結果表'!$A$7:$D$61,2,false)</f>
        <v>2000</v>
      </c>
      <c r="X8" s="34">
        <f>vlookup(X6,'中獎結果表'!$A$7:$D$61,2,false)</f>
        <v>1500</v>
      </c>
      <c r="Y8" s="34">
        <f>vlookup(Y6,'中獎結果表'!$A$7:$D$61,2,false)</f>
        <v>1000</v>
      </c>
      <c r="Z8" s="34">
        <f>vlookup(Z6,'中獎結果表'!$A$7:$D$61,2,false)</f>
        <v>1000</v>
      </c>
      <c r="AA8" s="34">
        <f>vlookup(AA6,'中獎結果表'!$A$7:$D$61,2,false)</f>
        <v>800</v>
      </c>
      <c r="AB8" s="34">
        <f>vlookup(AB6,'中獎結果表'!$A$7:$D$61,2,false)</f>
        <v>600</v>
      </c>
      <c r="AC8" s="34">
        <f>vlookup(AC6,'中獎結果表'!$A$7:$D$61,2,false)</f>
        <v>500</v>
      </c>
      <c r="AD8" s="34">
        <f>vlookup(AD6,'中獎結果表'!$A$7:$D$61,2,false)</f>
        <v>400</v>
      </c>
      <c r="AE8" s="34">
        <f>vlookup(AE6,'中獎結果表'!$A$7:$D$61,2,false)</f>
        <v>400</v>
      </c>
      <c r="AF8" s="34">
        <f>vlookup(AF6,'中獎結果表'!$A$7:$D$61,2,false)</f>
        <v>300</v>
      </c>
      <c r="AG8" s="34">
        <f>vlookup(AG6,'中獎結果表'!$A$7:$D$61,2,false)</f>
        <v>200</v>
      </c>
      <c r="AH8" s="34">
        <f>vlookup(AH6,'中獎結果表'!$A$7:$D$61,2,false)</f>
        <v>200</v>
      </c>
      <c r="AI8" s="34">
        <f>vlookup(AI6,'中獎結果表'!$A$7:$D$61,2,false)</f>
        <v>200</v>
      </c>
      <c r="AJ8" s="34">
        <f>vlookup(AJ6,'中獎結果表'!$A$7:$D$61,2,false)</f>
        <v>150</v>
      </c>
      <c r="AK8" s="34">
        <f>vlookup(AK6,'中獎結果表'!$A$7:$D$61,2,false)</f>
        <v>100</v>
      </c>
      <c r="AL8" s="34">
        <f>vlookup(AL6,'中獎結果表'!$A$7:$D$61,2,false)</f>
        <v>100</v>
      </c>
      <c r="AM8" s="34">
        <f>vlookup(AM6,'中獎結果表'!$A$7:$D$61,2,false)</f>
        <v>100</v>
      </c>
      <c r="AN8" s="34">
        <f>vlookup(AN6,'中獎結果表'!$A$7:$D$61,2,false)</f>
        <v>80</v>
      </c>
      <c r="AO8" s="34">
        <f>vlookup(AO6,'中獎結果表'!$A$7:$D$61,2,false)</f>
        <v>75</v>
      </c>
      <c r="AP8" s="34">
        <f>vlookup(AP6,'中獎結果表'!$A$7:$D$61,2,false)</f>
        <v>60</v>
      </c>
      <c r="AQ8" s="34">
        <f>vlookup(AQ6,'中獎結果表'!$A$7:$D$61,2,false)</f>
        <v>50</v>
      </c>
      <c r="AR8" s="34">
        <f>vlookup(AR6,'中獎結果表'!$A$7:$D$61,2,false)</f>
        <v>50</v>
      </c>
      <c r="AS8" s="34">
        <f>vlookup(AS6,'中獎結果表'!$A$7:$D$61,2,false)</f>
        <v>40</v>
      </c>
      <c r="AT8" s="34">
        <f>vlookup(AT6,'中獎結果表'!$A$7:$D$61,2,false)</f>
        <v>40</v>
      </c>
      <c r="AU8" s="34">
        <f>vlookup(AU6,'中獎結果表'!$A$7:$D$61,2,false)</f>
        <v>30</v>
      </c>
      <c r="AV8" s="34">
        <f>vlookup(AV6,'中獎結果表'!$A$7:$D$61,2,false)</f>
        <v>25</v>
      </c>
      <c r="AW8" s="34">
        <f>vlookup(AW6,'中獎結果表'!$A$7:$D$61,2,false)</f>
        <v>20</v>
      </c>
      <c r="AX8" s="34">
        <f>vlookup(AX6,'中獎結果表'!$A$7:$D$61,2,false)</f>
        <v>20</v>
      </c>
      <c r="AY8" s="34">
        <f>vlookup(AY6,'中獎結果表'!$A$7:$D$61,2,false)</f>
        <v>20</v>
      </c>
      <c r="AZ8" s="34">
        <f>vlookup(AZ6,'中獎結果表'!$A$7:$D$61,2,false)</f>
        <v>15</v>
      </c>
      <c r="BA8" s="34">
        <f>vlookup(BA6,'中獎結果表'!$A$7:$D$61,2,false)</f>
        <v>10</v>
      </c>
      <c r="BB8" s="34">
        <f>vlookup(BB6,'中獎結果表'!$A$7:$D$61,2,false)</f>
        <v>10</v>
      </c>
      <c r="BC8" s="34">
        <f>vlookup(BC6,'中獎結果表'!$A$7:$D$61,2,false)</f>
        <v>8</v>
      </c>
      <c r="BD8" s="34">
        <f>vlookup(BD6,'中獎結果表'!$A$7:$D$61,2,false)</f>
        <v>6</v>
      </c>
      <c r="BE8" s="34">
        <f>vlookup(BE6,'中獎結果表'!$A$7:$D$61,2,false)</f>
        <v>5</v>
      </c>
      <c r="BF8" s="34">
        <f>vlookup(BF6,'中獎結果表'!$A$7:$D$61,2,false)</f>
        <v>4</v>
      </c>
      <c r="BG8" s="34">
        <f>vlookup(BG6,'中獎結果表'!$A$7:$D$61,2,false)</f>
        <v>4</v>
      </c>
      <c r="BH8" s="34">
        <f>vlookup(BH6,'中獎結果表'!$A$7:$D$61,2,false)</f>
        <v>3</v>
      </c>
      <c r="BI8" s="34">
        <f>vlookup(BI6,'中獎結果表'!$A$7:$D$61,2,false)</f>
        <v>2</v>
      </c>
      <c r="BJ8" s="34">
        <f>vlookup(BJ6,'中獎結果表'!$A$7:$D$61,2,false)</f>
        <v>2</v>
      </c>
      <c r="BK8" s="34">
        <f>vlookup(BK6,'中獎結果表'!$A$7:$D$61,2,false)</f>
        <v>1</v>
      </c>
    </row>
    <row r="9">
      <c r="A9" s="60">
        <v>1.0</v>
      </c>
      <c r="B9" s="61">
        <v>1000000.0</v>
      </c>
      <c r="C9" s="61">
        <v>896548.827441372</v>
      </c>
      <c r="D9" s="62">
        <v>0.896548827441372</v>
      </c>
      <c r="E9" s="63">
        <v>0.139170792602619</v>
      </c>
      <c r="F9" s="64"/>
      <c r="G9" s="61">
        <v>305155.0</v>
      </c>
      <c r="H9" s="60">
        <v>0.305155</v>
      </c>
      <c r="I9" s="61">
        <v>446485.0</v>
      </c>
      <c r="J9" s="61">
        <v>131690.0</v>
      </c>
      <c r="K9" s="61">
        <v>55316.0</v>
      </c>
      <c r="L9" s="61">
        <v>26388.0</v>
      </c>
      <c r="M9" s="61">
        <v>0.0</v>
      </c>
      <c r="N9" s="61">
        <v>0.0</v>
      </c>
      <c r="O9" s="61">
        <v>0.0</v>
      </c>
      <c r="P9" s="61">
        <v>0.0</v>
      </c>
      <c r="Q9" s="61">
        <v>2.0</v>
      </c>
      <c r="R9" s="61">
        <v>2.0</v>
      </c>
      <c r="S9" s="61">
        <v>4.0</v>
      </c>
      <c r="T9" s="61">
        <v>0.0</v>
      </c>
      <c r="U9" s="61">
        <v>0.0</v>
      </c>
      <c r="V9" s="61">
        <v>0.0</v>
      </c>
      <c r="W9" s="61">
        <v>2.0</v>
      </c>
      <c r="X9" s="61">
        <v>3.0</v>
      </c>
      <c r="Y9" s="61">
        <v>2.0</v>
      </c>
      <c r="Z9" s="61">
        <v>5.0</v>
      </c>
      <c r="AA9" s="61">
        <v>11.0</v>
      </c>
      <c r="AB9" s="61">
        <v>16.0</v>
      </c>
      <c r="AC9" s="61">
        <v>12.0</v>
      </c>
      <c r="AD9" s="61">
        <v>19.0</v>
      </c>
      <c r="AE9" s="61">
        <v>15.0</v>
      </c>
      <c r="AF9" s="61">
        <v>34.0</v>
      </c>
      <c r="AG9" s="61">
        <v>9.0</v>
      </c>
      <c r="AH9" s="61">
        <v>10.0</v>
      </c>
      <c r="AI9" s="61">
        <v>10.0</v>
      </c>
      <c r="AJ9" s="61">
        <v>45.0</v>
      </c>
      <c r="AK9" s="61">
        <v>13.0</v>
      </c>
      <c r="AL9" s="61">
        <v>30.0</v>
      </c>
      <c r="AM9" s="61">
        <v>78.0</v>
      </c>
      <c r="AN9" s="61">
        <v>150.0</v>
      </c>
      <c r="AO9" s="61">
        <v>166.0</v>
      </c>
      <c r="AP9" s="61">
        <v>191.0</v>
      </c>
      <c r="AQ9" s="61">
        <v>215.0</v>
      </c>
      <c r="AR9" s="61">
        <v>233.0</v>
      </c>
      <c r="AS9" s="61">
        <v>269.0</v>
      </c>
      <c r="AT9" s="61">
        <v>489.0</v>
      </c>
      <c r="AU9" s="61">
        <v>671.0</v>
      </c>
      <c r="AV9" s="61">
        <v>962.0</v>
      </c>
      <c r="AW9" s="61">
        <v>311.0</v>
      </c>
      <c r="AX9" s="61">
        <v>762.0</v>
      </c>
      <c r="AY9" s="61">
        <v>951.0</v>
      </c>
      <c r="AZ9" s="61">
        <v>2143.0</v>
      </c>
      <c r="BA9" s="61">
        <v>1461.0</v>
      </c>
      <c r="BB9" s="61">
        <v>1192.0</v>
      </c>
      <c r="BC9" s="61">
        <v>2784.0</v>
      </c>
      <c r="BD9" s="61">
        <v>2836.0</v>
      </c>
      <c r="BE9" s="61">
        <v>8110.0</v>
      </c>
      <c r="BF9" s="61">
        <v>4340.0</v>
      </c>
      <c r="BG9" s="61">
        <v>6975.0</v>
      </c>
      <c r="BH9" s="61">
        <v>13453.0</v>
      </c>
      <c r="BI9" s="61">
        <v>48941.0</v>
      </c>
      <c r="BJ9" s="61">
        <v>71622.0</v>
      </c>
      <c r="BK9" s="61">
        <v>135606.0</v>
      </c>
    </row>
    <row r="10">
      <c r="A10" s="65">
        <v>2.0</v>
      </c>
      <c r="B10" s="66">
        <v>1000000.0</v>
      </c>
      <c r="C10" s="66">
        <v>968871.443572178</v>
      </c>
      <c r="D10" s="67">
        <v>0.968871443572178</v>
      </c>
      <c r="E10" s="68">
        <v>0.279058784736074</v>
      </c>
      <c r="F10" s="68">
        <v>0.0511398122992446</v>
      </c>
      <c r="G10" s="66">
        <v>305555.0</v>
      </c>
      <c r="H10" s="65">
        <v>0.305555</v>
      </c>
      <c r="I10" s="66">
        <v>446405.0</v>
      </c>
      <c r="J10" s="66">
        <v>131687.0</v>
      </c>
      <c r="K10" s="66">
        <v>54946.0</v>
      </c>
      <c r="L10" s="66">
        <v>26337.0</v>
      </c>
      <c r="M10" s="66">
        <v>1.0</v>
      </c>
      <c r="N10" s="66">
        <v>1.0</v>
      </c>
      <c r="O10" s="66">
        <v>5.0</v>
      </c>
      <c r="P10" s="66">
        <v>0.0</v>
      </c>
      <c r="Q10" s="66">
        <v>3.0</v>
      </c>
      <c r="R10" s="66">
        <v>0.0</v>
      </c>
      <c r="S10" s="66">
        <v>3.0</v>
      </c>
      <c r="T10" s="66">
        <v>4.0</v>
      </c>
      <c r="U10" s="66">
        <v>2.0</v>
      </c>
      <c r="V10" s="66">
        <v>1.0</v>
      </c>
      <c r="W10" s="66">
        <v>0.0</v>
      </c>
      <c r="X10" s="66">
        <v>3.0</v>
      </c>
      <c r="Y10" s="66">
        <v>3.0</v>
      </c>
      <c r="Z10" s="66">
        <v>3.0</v>
      </c>
      <c r="AA10" s="66">
        <v>10.0</v>
      </c>
      <c r="AB10" s="66">
        <v>10.0</v>
      </c>
      <c r="AC10" s="66">
        <v>27.0</v>
      </c>
      <c r="AD10" s="66">
        <v>13.0</v>
      </c>
      <c r="AE10" s="66">
        <v>20.0</v>
      </c>
      <c r="AF10" s="66">
        <v>40.0</v>
      </c>
      <c r="AG10" s="66">
        <v>10.0</v>
      </c>
      <c r="AH10" s="66">
        <v>11.0</v>
      </c>
      <c r="AI10" s="66">
        <v>14.0</v>
      </c>
      <c r="AJ10" s="66">
        <v>44.0</v>
      </c>
      <c r="AK10" s="66">
        <v>11.0</v>
      </c>
      <c r="AL10" s="66">
        <v>25.0</v>
      </c>
      <c r="AM10" s="66">
        <v>89.0</v>
      </c>
      <c r="AN10" s="66">
        <v>132.0</v>
      </c>
      <c r="AO10" s="66">
        <v>162.0</v>
      </c>
      <c r="AP10" s="66">
        <v>190.0</v>
      </c>
      <c r="AQ10" s="66">
        <v>237.0</v>
      </c>
      <c r="AR10" s="66">
        <v>212.0</v>
      </c>
      <c r="AS10" s="66">
        <v>309.0</v>
      </c>
      <c r="AT10" s="66">
        <v>460.0</v>
      </c>
      <c r="AU10" s="66">
        <v>629.0</v>
      </c>
      <c r="AV10" s="66">
        <v>940.0</v>
      </c>
      <c r="AW10" s="66">
        <v>299.0</v>
      </c>
      <c r="AX10" s="66">
        <v>739.0</v>
      </c>
      <c r="AY10" s="66">
        <v>1003.0</v>
      </c>
      <c r="AZ10" s="66">
        <v>2200.0</v>
      </c>
      <c r="BA10" s="66">
        <v>1459.0</v>
      </c>
      <c r="BB10" s="66">
        <v>1216.0</v>
      </c>
      <c r="BC10" s="66">
        <v>2787.0</v>
      </c>
      <c r="BD10" s="66">
        <v>2874.0</v>
      </c>
      <c r="BE10" s="66">
        <v>8252.0</v>
      </c>
      <c r="BF10" s="66">
        <v>4300.0</v>
      </c>
      <c r="BG10" s="66">
        <v>7039.0</v>
      </c>
      <c r="BH10" s="66">
        <v>13643.0</v>
      </c>
      <c r="BI10" s="66">
        <v>49017.0</v>
      </c>
      <c r="BJ10" s="66">
        <v>72041.0</v>
      </c>
      <c r="BK10" s="66">
        <v>135062.0</v>
      </c>
    </row>
    <row r="11">
      <c r="A11" s="65">
        <v>3.0</v>
      </c>
      <c r="B11" s="66">
        <v>1000000.0</v>
      </c>
      <c r="C11" s="66">
        <v>978512.925646283</v>
      </c>
      <c r="D11" s="67">
        <v>0.978512925646283</v>
      </c>
      <c r="E11" s="68">
        <v>0.237155643394497</v>
      </c>
      <c r="F11" s="68">
        <v>0.0447988697311541</v>
      </c>
      <c r="G11" s="66">
        <v>306015.0</v>
      </c>
      <c r="H11" s="65">
        <v>0.306015</v>
      </c>
      <c r="I11" s="66">
        <v>446279.0</v>
      </c>
      <c r="J11" s="66">
        <v>131711.0</v>
      </c>
      <c r="K11" s="66">
        <v>54398.0</v>
      </c>
      <c r="L11" s="66">
        <v>26532.0</v>
      </c>
      <c r="M11" s="66">
        <v>1.0</v>
      </c>
      <c r="N11" s="66">
        <v>2.0</v>
      </c>
      <c r="O11" s="66">
        <v>1.0</v>
      </c>
      <c r="P11" s="66">
        <v>2.0</v>
      </c>
      <c r="Q11" s="66">
        <v>2.0</v>
      </c>
      <c r="R11" s="66">
        <v>1.0</v>
      </c>
      <c r="S11" s="66">
        <v>3.0</v>
      </c>
      <c r="T11" s="66">
        <v>7.0</v>
      </c>
      <c r="U11" s="66">
        <v>1.0</v>
      </c>
      <c r="V11" s="66">
        <v>1.0</v>
      </c>
      <c r="W11" s="66">
        <v>4.0</v>
      </c>
      <c r="X11" s="66">
        <v>6.0</v>
      </c>
      <c r="Y11" s="66">
        <v>4.0</v>
      </c>
      <c r="Z11" s="66">
        <v>5.0</v>
      </c>
      <c r="AA11" s="66">
        <v>9.0</v>
      </c>
      <c r="AB11" s="66">
        <v>15.0</v>
      </c>
      <c r="AC11" s="66">
        <v>14.0</v>
      </c>
      <c r="AD11" s="66">
        <v>14.0</v>
      </c>
      <c r="AE11" s="66">
        <v>13.0</v>
      </c>
      <c r="AF11" s="66">
        <v>37.0</v>
      </c>
      <c r="AG11" s="66">
        <v>14.0</v>
      </c>
      <c r="AH11" s="66">
        <v>15.0</v>
      </c>
      <c r="AI11" s="66">
        <v>24.0</v>
      </c>
      <c r="AJ11" s="66">
        <v>37.0</v>
      </c>
      <c r="AK11" s="66">
        <v>17.0</v>
      </c>
      <c r="AL11" s="66">
        <v>18.0</v>
      </c>
      <c r="AM11" s="66">
        <v>95.0</v>
      </c>
      <c r="AN11" s="66">
        <v>139.0</v>
      </c>
      <c r="AO11" s="66">
        <v>135.0</v>
      </c>
      <c r="AP11" s="66">
        <v>186.0</v>
      </c>
      <c r="AQ11" s="66">
        <v>233.0</v>
      </c>
      <c r="AR11" s="66">
        <v>267.0</v>
      </c>
      <c r="AS11" s="66">
        <v>307.0</v>
      </c>
      <c r="AT11" s="66">
        <v>491.0</v>
      </c>
      <c r="AU11" s="66">
        <v>654.0</v>
      </c>
      <c r="AV11" s="66">
        <v>950.0</v>
      </c>
      <c r="AW11" s="66">
        <v>306.0</v>
      </c>
      <c r="AX11" s="66">
        <v>777.0</v>
      </c>
      <c r="AY11" s="66">
        <v>981.0</v>
      </c>
      <c r="AZ11" s="66">
        <v>2197.0</v>
      </c>
      <c r="BA11" s="66">
        <v>1451.0</v>
      </c>
      <c r="BB11" s="66">
        <v>1188.0</v>
      </c>
      <c r="BC11" s="66">
        <v>2738.0</v>
      </c>
      <c r="BD11" s="66">
        <v>2883.0</v>
      </c>
      <c r="BE11" s="66">
        <v>8361.0</v>
      </c>
      <c r="BF11" s="66">
        <v>4111.0</v>
      </c>
      <c r="BG11" s="66">
        <v>6960.0</v>
      </c>
      <c r="BH11" s="66">
        <v>13641.0</v>
      </c>
      <c r="BI11" s="66">
        <v>49382.0</v>
      </c>
      <c r="BJ11" s="66">
        <v>71601.0</v>
      </c>
      <c r="BK11" s="66">
        <v>135714.0</v>
      </c>
    </row>
    <row r="12">
      <c r="A12" s="65">
        <v>4.0</v>
      </c>
      <c r="B12" s="66">
        <v>1000000.0</v>
      </c>
      <c r="C12" s="66">
        <v>948129.406470323</v>
      </c>
      <c r="D12" s="67">
        <v>0.948129406470323</v>
      </c>
      <c r="E12" s="68">
        <v>0.253476864679659</v>
      </c>
      <c r="F12" s="68">
        <v>0.0365782025810751</v>
      </c>
      <c r="G12" s="66">
        <v>305689.0</v>
      </c>
      <c r="H12" s="65">
        <v>0.305689</v>
      </c>
      <c r="I12" s="66">
        <v>445976.0</v>
      </c>
      <c r="J12" s="66">
        <v>132221.0</v>
      </c>
      <c r="K12" s="66">
        <v>54755.0</v>
      </c>
      <c r="L12" s="66">
        <v>26389.0</v>
      </c>
      <c r="M12" s="66">
        <v>0.0</v>
      </c>
      <c r="N12" s="66">
        <v>2.0</v>
      </c>
      <c r="O12" s="66">
        <v>2.0</v>
      </c>
      <c r="P12" s="66">
        <v>1.0</v>
      </c>
      <c r="Q12" s="66">
        <v>2.0</v>
      </c>
      <c r="R12" s="66">
        <v>3.0</v>
      </c>
      <c r="S12" s="66">
        <v>3.0</v>
      </c>
      <c r="T12" s="66">
        <v>3.0</v>
      </c>
      <c r="U12" s="66">
        <v>1.0</v>
      </c>
      <c r="V12" s="66">
        <v>0.0</v>
      </c>
      <c r="W12" s="66">
        <v>1.0</v>
      </c>
      <c r="X12" s="66">
        <v>8.0</v>
      </c>
      <c r="Y12" s="66">
        <v>2.0</v>
      </c>
      <c r="Z12" s="66">
        <v>6.0</v>
      </c>
      <c r="AA12" s="66">
        <v>16.0</v>
      </c>
      <c r="AB12" s="66">
        <v>8.0</v>
      </c>
      <c r="AC12" s="66">
        <v>18.0</v>
      </c>
      <c r="AD12" s="66">
        <v>7.0</v>
      </c>
      <c r="AE12" s="66">
        <v>10.0</v>
      </c>
      <c r="AF12" s="66">
        <v>34.0</v>
      </c>
      <c r="AG12" s="66">
        <v>12.0</v>
      </c>
      <c r="AH12" s="66">
        <v>13.0</v>
      </c>
      <c r="AI12" s="66">
        <v>18.0</v>
      </c>
      <c r="AJ12" s="66">
        <v>36.0</v>
      </c>
      <c r="AK12" s="66">
        <v>9.0</v>
      </c>
      <c r="AL12" s="66">
        <v>20.0</v>
      </c>
      <c r="AM12" s="66">
        <v>79.0</v>
      </c>
      <c r="AN12" s="66">
        <v>119.0</v>
      </c>
      <c r="AO12" s="66">
        <v>137.0</v>
      </c>
      <c r="AP12" s="66">
        <v>179.0</v>
      </c>
      <c r="AQ12" s="66">
        <v>230.0</v>
      </c>
      <c r="AR12" s="66">
        <v>243.0</v>
      </c>
      <c r="AS12" s="66">
        <v>275.0</v>
      </c>
      <c r="AT12" s="66">
        <v>464.0</v>
      </c>
      <c r="AU12" s="66">
        <v>618.0</v>
      </c>
      <c r="AV12" s="66">
        <v>970.0</v>
      </c>
      <c r="AW12" s="66">
        <v>323.0</v>
      </c>
      <c r="AX12" s="66">
        <v>742.0</v>
      </c>
      <c r="AY12" s="66">
        <v>972.0</v>
      </c>
      <c r="AZ12" s="66">
        <v>2160.0</v>
      </c>
      <c r="BA12" s="66">
        <v>1419.0</v>
      </c>
      <c r="BB12" s="66">
        <v>1289.0</v>
      </c>
      <c r="BC12" s="66">
        <v>2874.0</v>
      </c>
      <c r="BD12" s="66">
        <v>2902.0</v>
      </c>
      <c r="BE12" s="66">
        <v>8118.0</v>
      </c>
      <c r="BF12" s="66">
        <v>4321.0</v>
      </c>
      <c r="BG12" s="66">
        <v>6875.0</v>
      </c>
      <c r="BH12" s="66">
        <v>13416.0</v>
      </c>
      <c r="BI12" s="66">
        <v>49315.0</v>
      </c>
      <c r="BJ12" s="66">
        <v>71857.0</v>
      </c>
      <c r="BK12" s="66">
        <v>135557.0</v>
      </c>
    </row>
    <row r="13">
      <c r="A13" s="65">
        <v>5.0</v>
      </c>
      <c r="B13" s="66">
        <v>1000000.0</v>
      </c>
      <c r="C13" s="66">
        <v>972584.629231461</v>
      </c>
      <c r="D13" s="67">
        <v>0.972584629231461</v>
      </c>
      <c r="E13" s="68">
        <v>0.278408800777267</v>
      </c>
      <c r="F13" s="68">
        <v>0.0335291010683459</v>
      </c>
      <c r="G13" s="66">
        <v>305652.0</v>
      </c>
      <c r="H13" s="65">
        <v>0.305652</v>
      </c>
      <c r="I13" s="66">
        <v>446433.0</v>
      </c>
      <c r="J13" s="66">
        <v>131603.0</v>
      </c>
      <c r="K13" s="66">
        <v>54850.0</v>
      </c>
      <c r="L13" s="66">
        <v>26532.0</v>
      </c>
      <c r="M13" s="66">
        <v>0.0</v>
      </c>
      <c r="N13" s="66">
        <v>7.0</v>
      </c>
      <c r="O13" s="66">
        <v>0.0</v>
      </c>
      <c r="P13" s="66">
        <v>1.0</v>
      </c>
      <c r="Q13" s="66">
        <v>2.0</v>
      </c>
      <c r="R13" s="66">
        <v>1.0</v>
      </c>
      <c r="S13" s="66">
        <v>1.0</v>
      </c>
      <c r="T13" s="66">
        <v>2.0</v>
      </c>
      <c r="U13" s="66">
        <v>1.0</v>
      </c>
      <c r="V13" s="66">
        <v>0.0</v>
      </c>
      <c r="W13" s="66">
        <v>1.0</v>
      </c>
      <c r="X13" s="66">
        <v>3.0</v>
      </c>
      <c r="Y13" s="66">
        <v>10.0</v>
      </c>
      <c r="Z13" s="66">
        <v>5.0</v>
      </c>
      <c r="AA13" s="66">
        <v>10.0</v>
      </c>
      <c r="AB13" s="66">
        <v>12.0</v>
      </c>
      <c r="AC13" s="66">
        <v>25.0</v>
      </c>
      <c r="AD13" s="66">
        <v>8.0</v>
      </c>
      <c r="AE13" s="66">
        <v>22.0</v>
      </c>
      <c r="AF13" s="66">
        <v>34.0</v>
      </c>
      <c r="AG13" s="66">
        <v>8.0</v>
      </c>
      <c r="AH13" s="66">
        <v>18.0</v>
      </c>
      <c r="AI13" s="66">
        <v>18.0</v>
      </c>
      <c r="AJ13" s="66">
        <v>40.0</v>
      </c>
      <c r="AK13" s="66">
        <v>16.0</v>
      </c>
      <c r="AL13" s="66">
        <v>34.0</v>
      </c>
      <c r="AM13" s="66">
        <v>70.0</v>
      </c>
      <c r="AN13" s="66">
        <v>133.0</v>
      </c>
      <c r="AO13" s="66">
        <v>128.0</v>
      </c>
      <c r="AP13" s="66">
        <v>185.0</v>
      </c>
      <c r="AQ13" s="66">
        <v>260.0</v>
      </c>
      <c r="AR13" s="66">
        <v>256.0</v>
      </c>
      <c r="AS13" s="66">
        <v>260.0</v>
      </c>
      <c r="AT13" s="66">
        <v>499.0</v>
      </c>
      <c r="AU13" s="66">
        <v>626.0</v>
      </c>
      <c r="AV13" s="66">
        <v>1023.0</v>
      </c>
      <c r="AW13" s="66">
        <v>277.0</v>
      </c>
      <c r="AX13" s="66">
        <v>701.0</v>
      </c>
      <c r="AY13" s="66">
        <v>976.0</v>
      </c>
      <c r="AZ13" s="66">
        <v>2056.0</v>
      </c>
      <c r="BA13" s="66">
        <v>1479.0</v>
      </c>
      <c r="BB13" s="66">
        <v>1244.0</v>
      </c>
      <c r="BC13" s="66">
        <v>2761.0</v>
      </c>
      <c r="BD13" s="66">
        <v>2831.0</v>
      </c>
      <c r="BE13" s="66">
        <v>8241.0</v>
      </c>
      <c r="BF13" s="66">
        <v>4216.0</v>
      </c>
      <c r="BG13" s="66">
        <v>6897.0</v>
      </c>
      <c r="BH13" s="66">
        <v>13671.0</v>
      </c>
      <c r="BI13" s="66">
        <v>49314.0</v>
      </c>
      <c r="BJ13" s="66">
        <v>71690.0</v>
      </c>
      <c r="BK13" s="66">
        <v>135579.0</v>
      </c>
    </row>
    <row r="14">
      <c r="A14" s="65">
        <v>6.0</v>
      </c>
      <c r="B14" s="66">
        <v>1000000.0</v>
      </c>
      <c r="C14" s="66">
        <v>946066.303315165</v>
      </c>
      <c r="D14" s="67">
        <v>0.946066303315165</v>
      </c>
      <c r="E14" s="68">
        <v>0.279727950937371</v>
      </c>
      <c r="F14" s="68">
        <v>0.0301199427361179</v>
      </c>
      <c r="G14" s="66">
        <v>306083.0</v>
      </c>
      <c r="H14" s="65">
        <v>0.306083</v>
      </c>
      <c r="I14" s="66">
        <v>446382.0</v>
      </c>
      <c r="J14" s="66">
        <v>131335.0</v>
      </c>
      <c r="K14" s="66">
        <v>54792.0</v>
      </c>
      <c r="L14" s="66">
        <v>26291.0</v>
      </c>
      <c r="M14" s="66">
        <v>0.0</v>
      </c>
      <c r="N14" s="66">
        <v>2.0</v>
      </c>
      <c r="O14" s="66">
        <v>3.0</v>
      </c>
      <c r="P14" s="66">
        <v>0.0</v>
      </c>
      <c r="Q14" s="66">
        <v>1.0</v>
      </c>
      <c r="R14" s="66">
        <v>1.0</v>
      </c>
      <c r="S14" s="66">
        <v>0.0</v>
      </c>
      <c r="T14" s="66">
        <v>5.0</v>
      </c>
      <c r="U14" s="66">
        <v>1.0</v>
      </c>
      <c r="V14" s="66">
        <v>0.0</v>
      </c>
      <c r="W14" s="66">
        <v>4.0</v>
      </c>
      <c r="X14" s="66">
        <v>5.0</v>
      </c>
      <c r="Y14" s="66">
        <v>1.0</v>
      </c>
      <c r="Z14" s="66">
        <v>4.0</v>
      </c>
      <c r="AA14" s="66">
        <v>10.0</v>
      </c>
      <c r="AB14" s="66">
        <v>16.0</v>
      </c>
      <c r="AC14" s="66">
        <v>24.0</v>
      </c>
      <c r="AD14" s="66">
        <v>16.0</v>
      </c>
      <c r="AE14" s="66">
        <v>10.0</v>
      </c>
      <c r="AF14" s="66">
        <v>41.0</v>
      </c>
      <c r="AG14" s="66">
        <v>7.0</v>
      </c>
      <c r="AH14" s="66">
        <v>9.0</v>
      </c>
      <c r="AI14" s="66">
        <v>17.0</v>
      </c>
      <c r="AJ14" s="66">
        <v>40.0</v>
      </c>
      <c r="AK14" s="66">
        <v>19.0</v>
      </c>
      <c r="AL14" s="66">
        <v>31.0</v>
      </c>
      <c r="AM14" s="66">
        <v>62.0</v>
      </c>
      <c r="AN14" s="66">
        <v>128.0</v>
      </c>
      <c r="AO14" s="66">
        <v>133.0</v>
      </c>
      <c r="AP14" s="66">
        <v>195.0</v>
      </c>
      <c r="AQ14" s="66">
        <v>270.0</v>
      </c>
      <c r="AR14" s="66">
        <v>238.0</v>
      </c>
      <c r="AS14" s="66">
        <v>336.0</v>
      </c>
      <c r="AT14" s="66">
        <v>505.0</v>
      </c>
      <c r="AU14" s="66">
        <v>660.0</v>
      </c>
      <c r="AV14" s="66">
        <v>945.0</v>
      </c>
      <c r="AW14" s="66">
        <v>305.0</v>
      </c>
      <c r="AX14" s="66">
        <v>795.0</v>
      </c>
      <c r="AY14" s="66">
        <v>962.0</v>
      </c>
      <c r="AZ14" s="66">
        <v>2104.0</v>
      </c>
      <c r="BA14" s="66">
        <v>1478.0</v>
      </c>
      <c r="BB14" s="66">
        <v>1286.0</v>
      </c>
      <c r="BC14" s="66">
        <v>2841.0</v>
      </c>
      <c r="BD14" s="66">
        <v>2952.0</v>
      </c>
      <c r="BE14" s="66">
        <v>8167.0</v>
      </c>
      <c r="BF14" s="66">
        <v>4321.0</v>
      </c>
      <c r="BG14" s="66">
        <v>6921.0</v>
      </c>
      <c r="BH14" s="66">
        <v>13310.0</v>
      </c>
      <c r="BI14" s="66">
        <v>49346.0</v>
      </c>
      <c r="BJ14" s="66">
        <v>72178.0</v>
      </c>
      <c r="BK14" s="66">
        <v>135378.0</v>
      </c>
    </row>
    <row r="15">
      <c r="A15" s="65">
        <v>7.0</v>
      </c>
      <c r="B15" s="66">
        <v>1000000.0</v>
      </c>
      <c r="C15" s="66">
        <v>963631.181559078</v>
      </c>
      <c r="D15" s="67">
        <v>0.963631181559078</v>
      </c>
      <c r="E15" s="68">
        <v>0.244397331191644</v>
      </c>
      <c r="F15" s="68">
        <v>0.0278577558678416</v>
      </c>
      <c r="G15" s="66">
        <v>306592.0</v>
      </c>
      <c r="H15" s="65">
        <v>0.306592</v>
      </c>
      <c r="I15" s="66">
        <v>445721.0</v>
      </c>
      <c r="J15" s="66">
        <v>131713.0</v>
      </c>
      <c r="K15" s="66">
        <v>54842.0</v>
      </c>
      <c r="L15" s="66">
        <v>26192.0</v>
      </c>
      <c r="M15" s="66">
        <v>1.0</v>
      </c>
      <c r="N15" s="66">
        <v>1.0</v>
      </c>
      <c r="O15" s="66">
        <v>0.0</v>
      </c>
      <c r="P15" s="66">
        <v>1.0</v>
      </c>
      <c r="Q15" s="66">
        <v>1.0</v>
      </c>
      <c r="R15" s="66">
        <v>5.0</v>
      </c>
      <c r="S15" s="66">
        <v>3.0</v>
      </c>
      <c r="T15" s="66">
        <v>7.0</v>
      </c>
      <c r="U15" s="66">
        <v>1.0</v>
      </c>
      <c r="V15" s="66">
        <v>2.0</v>
      </c>
      <c r="W15" s="66">
        <v>0.0</v>
      </c>
      <c r="X15" s="66">
        <v>6.0</v>
      </c>
      <c r="Y15" s="66">
        <v>2.0</v>
      </c>
      <c r="Z15" s="66">
        <v>4.0</v>
      </c>
      <c r="AA15" s="66">
        <v>9.0</v>
      </c>
      <c r="AB15" s="66">
        <v>13.0</v>
      </c>
      <c r="AC15" s="66">
        <v>20.0</v>
      </c>
      <c r="AD15" s="66">
        <v>18.0</v>
      </c>
      <c r="AE15" s="66">
        <v>18.0</v>
      </c>
      <c r="AF15" s="66">
        <v>28.0</v>
      </c>
      <c r="AG15" s="66">
        <v>8.0</v>
      </c>
      <c r="AH15" s="66">
        <v>14.0</v>
      </c>
      <c r="AI15" s="66">
        <v>27.0</v>
      </c>
      <c r="AJ15" s="66">
        <v>59.0</v>
      </c>
      <c r="AK15" s="66">
        <v>19.0</v>
      </c>
      <c r="AL15" s="66">
        <v>24.0</v>
      </c>
      <c r="AM15" s="66">
        <v>78.0</v>
      </c>
      <c r="AN15" s="66">
        <v>146.0</v>
      </c>
      <c r="AO15" s="66">
        <v>142.0</v>
      </c>
      <c r="AP15" s="66">
        <v>212.0</v>
      </c>
      <c r="AQ15" s="66">
        <v>217.0</v>
      </c>
      <c r="AR15" s="66">
        <v>259.0</v>
      </c>
      <c r="AS15" s="66">
        <v>279.0</v>
      </c>
      <c r="AT15" s="66">
        <v>477.0</v>
      </c>
      <c r="AU15" s="66">
        <v>673.0</v>
      </c>
      <c r="AV15" s="66">
        <v>1025.0</v>
      </c>
      <c r="AW15" s="66">
        <v>289.0</v>
      </c>
      <c r="AX15" s="66">
        <v>773.0</v>
      </c>
      <c r="AY15" s="66">
        <v>1038.0</v>
      </c>
      <c r="AZ15" s="66">
        <v>2066.0</v>
      </c>
      <c r="BA15" s="66">
        <v>1459.0</v>
      </c>
      <c r="BB15" s="66">
        <v>1191.0</v>
      </c>
      <c r="BC15" s="66">
        <v>2813.0</v>
      </c>
      <c r="BD15" s="66">
        <v>2930.0</v>
      </c>
      <c r="BE15" s="66">
        <v>8337.0</v>
      </c>
      <c r="BF15" s="66">
        <v>4318.0</v>
      </c>
      <c r="BG15" s="66">
        <v>6996.0</v>
      </c>
      <c r="BH15" s="66">
        <v>13366.0</v>
      </c>
      <c r="BI15" s="66">
        <v>49333.0</v>
      </c>
      <c r="BJ15" s="66">
        <v>71965.0</v>
      </c>
      <c r="BK15" s="66">
        <v>135919.0</v>
      </c>
    </row>
    <row r="16">
      <c r="A16" s="65">
        <v>8.0</v>
      </c>
      <c r="B16" s="66">
        <v>1000000.0</v>
      </c>
      <c r="C16" s="66">
        <v>967500.375018751</v>
      </c>
      <c r="D16" s="67">
        <v>0.967500375018751</v>
      </c>
      <c r="E16" s="68">
        <v>0.260746136444347</v>
      </c>
      <c r="F16" s="68">
        <v>0.0262634468819677</v>
      </c>
      <c r="G16" s="66">
        <v>305487.0</v>
      </c>
      <c r="H16" s="65">
        <v>0.305487</v>
      </c>
      <c r="I16" s="66">
        <v>445655.0</v>
      </c>
      <c r="J16" s="66">
        <v>131798.0</v>
      </c>
      <c r="K16" s="66">
        <v>55256.0</v>
      </c>
      <c r="L16" s="66">
        <v>26659.0</v>
      </c>
      <c r="M16" s="66">
        <v>1.0</v>
      </c>
      <c r="N16" s="66">
        <v>3.0</v>
      </c>
      <c r="O16" s="66">
        <v>0.0</v>
      </c>
      <c r="P16" s="66">
        <v>1.0</v>
      </c>
      <c r="Q16" s="66">
        <v>1.0</v>
      </c>
      <c r="R16" s="66">
        <v>3.0</v>
      </c>
      <c r="S16" s="66">
        <v>3.0</v>
      </c>
      <c r="T16" s="66">
        <v>3.0</v>
      </c>
      <c r="U16" s="66">
        <v>2.0</v>
      </c>
      <c r="V16" s="66">
        <v>3.0</v>
      </c>
      <c r="W16" s="66">
        <v>0.0</v>
      </c>
      <c r="X16" s="66">
        <v>6.0</v>
      </c>
      <c r="Y16" s="66">
        <v>5.0</v>
      </c>
      <c r="Z16" s="66">
        <v>5.0</v>
      </c>
      <c r="AA16" s="66">
        <v>9.0</v>
      </c>
      <c r="AB16" s="66">
        <v>14.0</v>
      </c>
      <c r="AC16" s="66">
        <v>23.0</v>
      </c>
      <c r="AD16" s="66">
        <v>21.0</v>
      </c>
      <c r="AE16" s="66">
        <v>8.0</v>
      </c>
      <c r="AF16" s="66">
        <v>41.0</v>
      </c>
      <c r="AG16" s="66">
        <v>13.0</v>
      </c>
      <c r="AH16" s="66">
        <v>10.0</v>
      </c>
      <c r="AI16" s="66">
        <v>15.0</v>
      </c>
      <c r="AJ16" s="66">
        <v>52.0</v>
      </c>
      <c r="AK16" s="66">
        <v>18.0</v>
      </c>
      <c r="AL16" s="66">
        <v>27.0</v>
      </c>
      <c r="AM16" s="66">
        <v>72.0</v>
      </c>
      <c r="AN16" s="66">
        <v>127.0</v>
      </c>
      <c r="AO16" s="66">
        <v>134.0</v>
      </c>
      <c r="AP16" s="66">
        <v>180.0</v>
      </c>
      <c r="AQ16" s="66">
        <v>231.0</v>
      </c>
      <c r="AR16" s="66">
        <v>250.0</v>
      </c>
      <c r="AS16" s="66">
        <v>299.0</v>
      </c>
      <c r="AT16" s="66">
        <v>459.0</v>
      </c>
      <c r="AU16" s="66">
        <v>666.0</v>
      </c>
      <c r="AV16" s="66">
        <v>975.0</v>
      </c>
      <c r="AW16" s="66">
        <v>313.0</v>
      </c>
      <c r="AX16" s="66">
        <v>800.0</v>
      </c>
      <c r="AY16" s="66">
        <v>962.0</v>
      </c>
      <c r="AZ16" s="66">
        <v>2166.0</v>
      </c>
      <c r="BA16" s="66">
        <v>1426.0</v>
      </c>
      <c r="BB16" s="66">
        <v>1270.0</v>
      </c>
      <c r="BC16" s="66">
        <v>2921.0</v>
      </c>
      <c r="BD16" s="66">
        <v>2885.0</v>
      </c>
      <c r="BE16" s="66">
        <v>8386.0</v>
      </c>
      <c r="BF16" s="66">
        <v>4387.0</v>
      </c>
      <c r="BG16" s="66">
        <v>6994.0</v>
      </c>
      <c r="BH16" s="66">
        <v>13478.0</v>
      </c>
      <c r="BI16" s="66">
        <v>49497.0</v>
      </c>
      <c r="BJ16" s="66">
        <v>71785.0</v>
      </c>
      <c r="BK16" s="66">
        <v>134537.0</v>
      </c>
    </row>
    <row r="17">
      <c r="A17" s="65">
        <v>9.0</v>
      </c>
      <c r="B17" s="66">
        <v>1000000.0</v>
      </c>
      <c r="C17" s="66">
        <v>918257.912895644</v>
      </c>
      <c r="D17" s="67">
        <v>0.918257912895644</v>
      </c>
      <c r="E17" s="68">
        <v>0.196174679753807</v>
      </c>
      <c r="F17" s="68">
        <v>0.0274851684242566</v>
      </c>
      <c r="G17" s="66">
        <v>305811.0</v>
      </c>
      <c r="H17" s="65">
        <v>0.305811</v>
      </c>
      <c r="I17" s="66">
        <v>445768.0</v>
      </c>
      <c r="J17" s="66">
        <v>132233.0</v>
      </c>
      <c r="K17" s="66">
        <v>55059.0</v>
      </c>
      <c r="L17" s="66">
        <v>26193.0</v>
      </c>
      <c r="M17" s="66">
        <v>1.0</v>
      </c>
      <c r="N17" s="66">
        <v>0.0</v>
      </c>
      <c r="O17" s="66">
        <v>1.0</v>
      </c>
      <c r="P17" s="66">
        <v>0.0</v>
      </c>
      <c r="Q17" s="66">
        <v>1.0</v>
      </c>
      <c r="R17" s="66">
        <v>3.0</v>
      </c>
      <c r="S17" s="66">
        <v>2.0</v>
      </c>
      <c r="T17" s="66">
        <v>2.0</v>
      </c>
      <c r="U17" s="66">
        <v>1.0</v>
      </c>
      <c r="V17" s="66">
        <v>1.0</v>
      </c>
      <c r="W17" s="66">
        <v>3.0</v>
      </c>
      <c r="X17" s="66">
        <v>5.0</v>
      </c>
      <c r="Y17" s="66">
        <v>1.0</v>
      </c>
      <c r="Z17" s="66">
        <v>1.0</v>
      </c>
      <c r="AA17" s="66">
        <v>17.0</v>
      </c>
      <c r="AB17" s="66">
        <v>7.0</v>
      </c>
      <c r="AC17" s="66">
        <v>17.0</v>
      </c>
      <c r="AD17" s="66">
        <v>14.0</v>
      </c>
      <c r="AE17" s="66">
        <v>10.0</v>
      </c>
      <c r="AF17" s="66">
        <v>37.0</v>
      </c>
      <c r="AG17" s="66">
        <v>3.0</v>
      </c>
      <c r="AH17" s="66">
        <v>14.0</v>
      </c>
      <c r="AI17" s="66">
        <v>9.0</v>
      </c>
      <c r="AJ17" s="66">
        <v>50.0</v>
      </c>
      <c r="AK17" s="66">
        <v>16.0</v>
      </c>
      <c r="AL17" s="66">
        <v>37.0</v>
      </c>
      <c r="AM17" s="66">
        <v>88.0</v>
      </c>
      <c r="AN17" s="66">
        <v>134.0</v>
      </c>
      <c r="AO17" s="66">
        <v>150.0</v>
      </c>
      <c r="AP17" s="66">
        <v>204.0</v>
      </c>
      <c r="AQ17" s="66">
        <v>245.0</v>
      </c>
      <c r="AR17" s="66">
        <v>225.0</v>
      </c>
      <c r="AS17" s="66">
        <v>281.0</v>
      </c>
      <c r="AT17" s="66">
        <v>492.0</v>
      </c>
      <c r="AU17" s="66">
        <v>638.0</v>
      </c>
      <c r="AV17" s="66">
        <v>952.0</v>
      </c>
      <c r="AW17" s="66">
        <v>267.0</v>
      </c>
      <c r="AX17" s="66">
        <v>763.0</v>
      </c>
      <c r="AY17" s="66">
        <v>954.0</v>
      </c>
      <c r="AZ17" s="66">
        <v>2172.0</v>
      </c>
      <c r="BA17" s="66">
        <v>1467.0</v>
      </c>
      <c r="BB17" s="66">
        <v>1298.0</v>
      </c>
      <c r="BC17" s="66">
        <v>2802.0</v>
      </c>
      <c r="BD17" s="66">
        <v>2858.0</v>
      </c>
      <c r="BE17" s="66">
        <v>8246.0</v>
      </c>
      <c r="BF17" s="66">
        <v>4350.0</v>
      </c>
      <c r="BG17" s="66">
        <v>6996.0</v>
      </c>
      <c r="BH17" s="66">
        <v>13407.0</v>
      </c>
      <c r="BI17" s="66">
        <v>49498.0</v>
      </c>
      <c r="BJ17" s="66">
        <v>71966.0</v>
      </c>
      <c r="BK17" s="66">
        <v>135105.0</v>
      </c>
    </row>
    <row r="18">
      <c r="A18" s="65">
        <v>10.0</v>
      </c>
      <c r="B18" s="66">
        <v>1000000.0</v>
      </c>
      <c r="C18" s="66">
        <v>983654.182709136</v>
      </c>
      <c r="D18" s="67">
        <v>0.983654182709136</v>
      </c>
      <c r="E18" s="68">
        <v>0.280575767389104</v>
      </c>
      <c r="F18" s="68">
        <v>0.0278806024199669</v>
      </c>
      <c r="G18" s="66">
        <v>305526.0</v>
      </c>
      <c r="H18" s="65">
        <v>0.305526</v>
      </c>
      <c r="I18" s="66">
        <v>446250.0</v>
      </c>
      <c r="J18" s="66">
        <v>131933.0</v>
      </c>
      <c r="K18" s="66">
        <v>54951.0</v>
      </c>
      <c r="L18" s="66">
        <v>26256.0</v>
      </c>
      <c r="M18" s="66">
        <v>1.0</v>
      </c>
      <c r="N18" s="66">
        <v>3.0</v>
      </c>
      <c r="O18" s="66">
        <v>2.0</v>
      </c>
      <c r="P18" s="66">
        <v>4.0</v>
      </c>
      <c r="Q18" s="66">
        <v>2.0</v>
      </c>
      <c r="R18" s="66">
        <v>2.0</v>
      </c>
      <c r="S18" s="66">
        <v>1.0</v>
      </c>
      <c r="T18" s="66">
        <v>3.0</v>
      </c>
      <c r="U18" s="66">
        <v>2.0</v>
      </c>
      <c r="V18" s="66">
        <v>0.0</v>
      </c>
      <c r="W18" s="66">
        <v>3.0</v>
      </c>
      <c r="X18" s="66">
        <v>11.0</v>
      </c>
      <c r="Y18" s="66">
        <v>2.0</v>
      </c>
      <c r="Z18" s="66">
        <v>1.0</v>
      </c>
      <c r="AA18" s="66">
        <v>5.0</v>
      </c>
      <c r="AB18" s="66">
        <v>4.0</v>
      </c>
      <c r="AC18" s="66">
        <v>24.0</v>
      </c>
      <c r="AD18" s="66">
        <v>10.0</v>
      </c>
      <c r="AE18" s="66">
        <v>17.0</v>
      </c>
      <c r="AF18" s="66">
        <v>39.0</v>
      </c>
      <c r="AG18" s="66">
        <v>6.0</v>
      </c>
      <c r="AH18" s="66">
        <v>11.0</v>
      </c>
      <c r="AI18" s="66">
        <v>15.0</v>
      </c>
      <c r="AJ18" s="66">
        <v>53.0</v>
      </c>
      <c r="AK18" s="66">
        <v>10.0</v>
      </c>
      <c r="AL18" s="66">
        <v>30.0</v>
      </c>
      <c r="AM18" s="66">
        <v>80.0</v>
      </c>
      <c r="AN18" s="66">
        <v>147.0</v>
      </c>
      <c r="AO18" s="66">
        <v>145.0</v>
      </c>
      <c r="AP18" s="66">
        <v>189.0</v>
      </c>
      <c r="AQ18" s="66">
        <v>249.0</v>
      </c>
      <c r="AR18" s="66">
        <v>244.0</v>
      </c>
      <c r="AS18" s="66">
        <v>292.0</v>
      </c>
      <c r="AT18" s="66">
        <v>495.0</v>
      </c>
      <c r="AU18" s="66">
        <v>626.0</v>
      </c>
      <c r="AV18" s="66">
        <v>943.0</v>
      </c>
      <c r="AW18" s="66">
        <v>280.0</v>
      </c>
      <c r="AX18" s="66">
        <v>794.0</v>
      </c>
      <c r="AY18" s="66">
        <v>1021.0</v>
      </c>
      <c r="AZ18" s="66">
        <v>2102.0</v>
      </c>
      <c r="BA18" s="66">
        <v>1451.0</v>
      </c>
      <c r="BB18" s="66">
        <v>1238.0</v>
      </c>
      <c r="BC18" s="66">
        <v>2842.0</v>
      </c>
      <c r="BD18" s="66">
        <v>2794.0</v>
      </c>
      <c r="BE18" s="66">
        <v>8061.0</v>
      </c>
      <c r="BF18" s="66">
        <v>4299.0</v>
      </c>
      <c r="BG18" s="66">
        <v>7043.0</v>
      </c>
      <c r="BH18" s="66">
        <v>13623.0</v>
      </c>
      <c r="BI18" s="66">
        <v>49321.0</v>
      </c>
      <c r="BJ18" s="66">
        <v>71405.0</v>
      </c>
      <c r="BK18" s="66">
        <v>135581.0</v>
      </c>
    </row>
    <row r="19">
      <c r="A19" s="65">
        <v>11.0</v>
      </c>
      <c r="B19" s="66">
        <v>1000000.0</v>
      </c>
      <c r="C19" s="66">
        <v>941769.088454422</v>
      </c>
      <c r="D19" s="67">
        <v>0.941769088454422</v>
      </c>
      <c r="E19" s="68">
        <v>0.201714565318752</v>
      </c>
      <c r="F19" s="68">
        <v>0.0267215851499531</v>
      </c>
      <c r="G19" s="66">
        <v>305578.0</v>
      </c>
      <c r="H19" s="65">
        <v>0.305578</v>
      </c>
      <c r="I19" s="66">
        <v>445944.0</v>
      </c>
      <c r="J19" s="66">
        <v>131844.0</v>
      </c>
      <c r="K19" s="66">
        <v>54965.0</v>
      </c>
      <c r="L19" s="66">
        <v>26554.0</v>
      </c>
      <c r="M19" s="66">
        <v>0.0</v>
      </c>
      <c r="N19" s="66">
        <v>1.0</v>
      </c>
      <c r="O19" s="66">
        <v>1.0</v>
      </c>
      <c r="P19" s="66">
        <v>4.0</v>
      </c>
      <c r="Q19" s="66">
        <v>1.0</v>
      </c>
      <c r="R19" s="66">
        <v>3.0</v>
      </c>
      <c r="S19" s="66">
        <v>0.0</v>
      </c>
      <c r="T19" s="66">
        <v>3.0</v>
      </c>
      <c r="U19" s="66">
        <v>0.0</v>
      </c>
      <c r="V19" s="66">
        <v>1.0</v>
      </c>
      <c r="W19" s="66">
        <v>1.0</v>
      </c>
      <c r="X19" s="66">
        <v>4.0</v>
      </c>
      <c r="Y19" s="66">
        <v>6.0</v>
      </c>
      <c r="Z19" s="66">
        <v>5.0</v>
      </c>
      <c r="AA19" s="66">
        <v>4.0</v>
      </c>
      <c r="AB19" s="66">
        <v>13.0</v>
      </c>
      <c r="AC19" s="66">
        <v>23.0</v>
      </c>
      <c r="AD19" s="66">
        <v>16.0</v>
      </c>
      <c r="AE19" s="66">
        <v>11.0</v>
      </c>
      <c r="AF19" s="66">
        <v>39.0</v>
      </c>
      <c r="AG19" s="66">
        <v>12.0</v>
      </c>
      <c r="AH19" s="66">
        <v>19.0</v>
      </c>
      <c r="AI19" s="66">
        <v>6.0</v>
      </c>
      <c r="AJ19" s="66">
        <v>58.0</v>
      </c>
      <c r="AK19" s="66">
        <v>16.0</v>
      </c>
      <c r="AL19" s="66">
        <v>24.0</v>
      </c>
      <c r="AM19" s="66">
        <v>90.0</v>
      </c>
      <c r="AN19" s="66">
        <v>154.0</v>
      </c>
      <c r="AO19" s="66">
        <v>146.0</v>
      </c>
      <c r="AP19" s="66">
        <v>204.0</v>
      </c>
      <c r="AQ19" s="66">
        <v>273.0</v>
      </c>
      <c r="AR19" s="66">
        <v>230.0</v>
      </c>
      <c r="AS19" s="66">
        <v>283.0</v>
      </c>
      <c r="AT19" s="66">
        <v>494.0</v>
      </c>
      <c r="AU19" s="66">
        <v>594.0</v>
      </c>
      <c r="AV19" s="66">
        <v>993.0</v>
      </c>
      <c r="AW19" s="66">
        <v>304.0</v>
      </c>
      <c r="AX19" s="66">
        <v>819.0</v>
      </c>
      <c r="AY19" s="66">
        <v>977.0</v>
      </c>
      <c r="AZ19" s="66">
        <v>2072.0</v>
      </c>
      <c r="BA19" s="66">
        <v>1391.0</v>
      </c>
      <c r="BB19" s="66">
        <v>1345.0</v>
      </c>
      <c r="BC19" s="66">
        <v>2800.0</v>
      </c>
      <c r="BD19" s="66">
        <v>2929.0</v>
      </c>
      <c r="BE19" s="66">
        <v>8094.0</v>
      </c>
      <c r="BF19" s="66">
        <v>4284.0</v>
      </c>
      <c r="BG19" s="66">
        <v>7136.0</v>
      </c>
      <c r="BH19" s="66">
        <v>13413.0</v>
      </c>
      <c r="BI19" s="66">
        <v>49130.0</v>
      </c>
      <c r="BJ19" s="66">
        <v>72022.0</v>
      </c>
      <c r="BK19" s="66">
        <v>135130.0</v>
      </c>
    </row>
    <row r="20">
      <c r="A20" s="65">
        <v>12.0</v>
      </c>
      <c r="B20" s="66">
        <v>1000000.0</v>
      </c>
      <c r="C20" s="66">
        <v>1000432.02160108</v>
      </c>
      <c r="D20" s="67">
        <v>1.00043202160108</v>
      </c>
      <c r="E20" s="68">
        <v>0.27183465638359</v>
      </c>
      <c r="F20" s="68">
        <v>0.0288929403612601</v>
      </c>
      <c r="G20" s="66">
        <v>306141.0</v>
      </c>
      <c r="H20" s="65">
        <v>0.306141</v>
      </c>
      <c r="I20" s="66">
        <v>446014.0</v>
      </c>
      <c r="J20" s="66">
        <v>131831.0</v>
      </c>
      <c r="K20" s="66">
        <v>54945.0</v>
      </c>
      <c r="L20" s="66">
        <v>26324.0</v>
      </c>
      <c r="M20" s="66">
        <v>1.0</v>
      </c>
      <c r="N20" s="66">
        <v>4.0</v>
      </c>
      <c r="O20" s="66">
        <v>2.0</v>
      </c>
      <c r="P20" s="66">
        <v>1.0</v>
      </c>
      <c r="Q20" s="66">
        <v>1.0</v>
      </c>
      <c r="R20" s="66">
        <v>0.0</v>
      </c>
      <c r="S20" s="66">
        <v>4.0</v>
      </c>
      <c r="T20" s="66">
        <v>3.0</v>
      </c>
      <c r="U20" s="66">
        <v>3.0</v>
      </c>
      <c r="V20" s="66">
        <v>0.0</v>
      </c>
      <c r="W20" s="66">
        <v>5.0</v>
      </c>
      <c r="X20" s="66">
        <v>8.0</v>
      </c>
      <c r="Y20" s="66">
        <v>4.0</v>
      </c>
      <c r="Z20" s="66">
        <v>8.0</v>
      </c>
      <c r="AA20" s="66">
        <v>8.0</v>
      </c>
      <c r="AB20" s="66">
        <v>12.0</v>
      </c>
      <c r="AC20" s="66">
        <v>16.0</v>
      </c>
      <c r="AD20" s="66">
        <v>19.0</v>
      </c>
      <c r="AE20" s="66">
        <v>14.0</v>
      </c>
      <c r="AF20" s="66">
        <v>48.0</v>
      </c>
      <c r="AG20" s="66">
        <v>15.0</v>
      </c>
      <c r="AH20" s="66">
        <v>14.0</v>
      </c>
      <c r="AI20" s="66">
        <v>18.0</v>
      </c>
      <c r="AJ20" s="66">
        <v>59.0</v>
      </c>
      <c r="AK20" s="66">
        <v>16.0</v>
      </c>
      <c r="AL20" s="66">
        <v>21.0</v>
      </c>
      <c r="AM20" s="66">
        <v>85.0</v>
      </c>
      <c r="AN20" s="66">
        <v>147.0</v>
      </c>
      <c r="AO20" s="66">
        <v>141.0</v>
      </c>
      <c r="AP20" s="66">
        <v>209.0</v>
      </c>
      <c r="AQ20" s="66">
        <v>247.0</v>
      </c>
      <c r="AR20" s="66">
        <v>276.0</v>
      </c>
      <c r="AS20" s="66">
        <v>305.0</v>
      </c>
      <c r="AT20" s="66">
        <v>498.0</v>
      </c>
      <c r="AU20" s="66">
        <v>590.0</v>
      </c>
      <c r="AV20" s="66">
        <v>972.0</v>
      </c>
      <c r="AW20" s="66">
        <v>266.0</v>
      </c>
      <c r="AX20" s="66">
        <v>756.0</v>
      </c>
      <c r="AY20" s="66">
        <v>942.0</v>
      </c>
      <c r="AZ20" s="66">
        <v>2147.0</v>
      </c>
      <c r="BA20" s="66">
        <v>1482.0</v>
      </c>
      <c r="BB20" s="66">
        <v>1235.0</v>
      </c>
      <c r="BC20" s="66">
        <v>2784.0</v>
      </c>
      <c r="BD20" s="66">
        <v>2889.0</v>
      </c>
      <c r="BE20" s="66">
        <v>8122.0</v>
      </c>
      <c r="BF20" s="66">
        <v>4348.0</v>
      </c>
      <c r="BG20" s="66">
        <v>7072.0</v>
      </c>
      <c r="BH20" s="66">
        <v>13635.0</v>
      </c>
      <c r="BI20" s="66">
        <v>49011.0</v>
      </c>
      <c r="BJ20" s="66">
        <v>72431.0</v>
      </c>
      <c r="BK20" s="66">
        <v>135247.0</v>
      </c>
    </row>
    <row r="21">
      <c r="A21" s="65">
        <v>13.0</v>
      </c>
      <c r="B21" s="66">
        <v>1000000.0</v>
      </c>
      <c r="C21" s="66">
        <v>995159.757987899</v>
      </c>
      <c r="D21" s="67">
        <v>0.995159757987899</v>
      </c>
      <c r="E21" s="68">
        <v>0.310683868660279</v>
      </c>
      <c r="F21" s="68">
        <v>0.0296022299893883</v>
      </c>
      <c r="G21" s="66">
        <v>305731.0</v>
      </c>
      <c r="H21" s="65">
        <v>0.305731</v>
      </c>
      <c r="I21" s="66">
        <v>446084.0</v>
      </c>
      <c r="J21" s="66">
        <v>131780.0</v>
      </c>
      <c r="K21" s="66">
        <v>54996.0</v>
      </c>
      <c r="L21" s="66">
        <v>26247.0</v>
      </c>
      <c r="M21" s="66">
        <v>1.0</v>
      </c>
      <c r="N21" s="66">
        <v>2.0</v>
      </c>
      <c r="O21" s="66">
        <v>5.0</v>
      </c>
      <c r="P21" s="66">
        <v>3.0</v>
      </c>
      <c r="Q21" s="66">
        <v>0.0</v>
      </c>
      <c r="R21" s="66">
        <v>4.0</v>
      </c>
      <c r="S21" s="66">
        <v>3.0</v>
      </c>
      <c r="T21" s="66">
        <v>1.0</v>
      </c>
      <c r="U21" s="66">
        <v>2.0</v>
      </c>
      <c r="V21" s="66">
        <v>0.0</v>
      </c>
      <c r="W21" s="66">
        <v>2.0</v>
      </c>
      <c r="X21" s="66">
        <v>4.0</v>
      </c>
      <c r="Y21" s="66">
        <v>3.0</v>
      </c>
      <c r="Z21" s="66">
        <v>5.0</v>
      </c>
      <c r="AA21" s="66">
        <v>9.0</v>
      </c>
      <c r="AB21" s="66">
        <v>9.0</v>
      </c>
      <c r="AC21" s="66">
        <v>19.0</v>
      </c>
      <c r="AD21" s="66">
        <v>14.0</v>
      </c>
      <c r="AE21" s="66">
        <v>16.0</v>
      </c>
      <c r="AF21" s="66">
        <v>40.0</v>
      </c>
      <c r="AG21" s="66">
        <v>11.0</v>
      </c>
      <c r="AH21" s="66">
        <v>9.0</v>
      </c>
      <c r="AI21" s="66">
        <v>22.0</v>
      </c>
      <c r="AJ21" s="66">
        <v>49.0</v>
      </c>
      <c r="AK21" s="66">
        <v>11.0</v>
      </c>
      <c r="AL21" s="66">
        <v>24.0</v>
      </c>
      <c r="AM21" s="66">
        <v>89.0</v>
      </c>
      <c r="AN21" s="66">
        <v>160.0</v>
      </c>
      <c r="AO21" s="66">
        <v>145.0</v>
      </c>
      <c r="AP21" s="66">
        <v>193.0</v>
      </c>
      <c r="AQ21" s="66">
        <v>249.0</v>
      </c>
      <c r="AR21" s="66">
        <v>251.0</v>
      </c>
      <c r="AS21" s="66">
        <v>286.0</v>
      </c>
      <c r="AT21" s="66">
        <v>499.0</v>
      </c>
      <c r="AU21" s="66">
        <v>634.0</v>
      </c>
      <c r="AV21" s="66">
        <v>1013.0</v>
      </c>
      <c r="AW21" s="66">
        <v>315.0</v>
      </c>
      <c r="AX21" s="66">
        <v>799.0</v>
      </c>
      <c r="AY21" s="66">
        <v>986.0</v>
      </c>
      <c r="AZ21" s="66">
        <v>2113.0</v>
      </c>
      <c r="BA21" s="66">
        <v>1416.0</v>
      </c>
      <c r="BB21" s="66">
        <v>1216.0</v>
      </c>
      <c r="BC21" s="66">
        <v>2820.0</v>
      </c>
      <c r="BD21" s="66">
        <v>2863.0</v>
      </c>
      <c r="BE21" s="66">
        <v>8166.0</v>
      </c>
      <c r="BF21" s="66">
        <v>4327.0</v>
      </c>
      <c r="BG21" s="66">
        <v>7007.0</v>
      </c>
      <c r="BH21" s="66">
        <v>13428.0</v>
      </c>
      <c r="BI21" s="66">
        <v>49159.0</v>
      </c>
      <c r="BJ21" s="66">
        <v>72010.0</v>
      </c>
      <c r="BK21" s="66">
        <v>135319.0</v>
      </c>
    </row>
    <row r="22">
      <c r="A22" s="65">
        <v>14.0</v>
      </c>
      <c r="B22" s="66">
        <v>1000000.0</v>
      </c>
      <c r="C22" s="66">
        <v>986296.31481574</v>
      </c>
      <c r="D22" s="67">
        <v>0.98629631481574</v>
      </c>
      <c r="E22" s="68">
        <v>0.316188526722795</v>
      </c>
      <c r="F22" s="68">
        <v>0.0292908683518949</v>
      </c>
      <c r="G22" s="66">
        <v>306387.0</v>
      </c>
      <c r="H22" s="65">
        <v>0.306387</v>
      </c>
      <c r="I22" s="66">
        <v>445491.0</v>
      </c>
      <c r="J22" s="66">
        <v>132158.0</v>
      </c>
      <c r="K22" s="66">
        <v>54568.0</v>
      </c>
      <c r="L22" s="66">
        <v>26441.0</v>
      </c>
      <c r="M22" s="66">
        <v>0.0</v>
      </c>
      <c r="N22" s="66">
        <v>2.0</v>
      </c>
      <c r="O22" s="66">
        <v>2.0</v>
      </c>
      <c r="P22" s="66">
        <v>4.0</v>
      </c>
      <c r="Q22" s="66">
        <v>3.0</v>
      </c>
      <c r="R22" s="66">
        <v>6.0</v>
      </c>
      <c r="S22" s="66">
        <v>0.0</v>
      </c>
      <c r="T22" s="66">
        <v>3.0</v>
      </c>
      <c r="U22" s="66">
        <v>2.0</v>
      </c>
      <c r="V22" s="66">
        <v>2.0</v>
      </c>
      <c r="W22" s="66">
        <v>1.0</v>
      </c>
      <c r="X22" s="66">
        <v>5.0</v>
      </c>
      <c r="Y22" s="66">
        <v>5.0</v>
      </c>
      <c r="Z22" s="66">
        <v>3.0</v>
      </c>
      <c r="AA22" s="66">
        <v>16.0</v>
      </c>
      <c r="AB22" s="66">
        <v>6.0</v>
      </c>
      <c r="AC22" s="66">
        <v>31.0</v>
      </c>
      <c r="AD22" s="66">
        <v>5.0</v>
      </c>
      <c r="AE22" s="66">
        <v>16.0</v>
      </c>
      <c r="AF22" s="66">
        <v>31.0</v>
      </c>
      <c r="AG22" s="66">
        <v>7.0</v>
      </c>
      <c r="AH22" s="66">
        <v>19.0</v>
      </c>
      <c r="AI22" s="66">
        <v>25.0</v>
      </c>
      <c r="AJ22" s="66">
        <v>45.0</v>
      </c>
      <c r="AK22" s="66">
        <v>15.0</v>
      </c>
      <c r="AL22" s="66">
        <v>25.0</v>
      </c>
      <c r="AM22" s="66">
        <v>70.0</v>
      </c>
      <c r="AN22" s="66">
        <v>147.0</v>
      </c>
      <c r="AO22" s="66">
        <v>149.0</v>
      </c>
      <c r="AP22" s="66">
        <v>193.0</v>
      </c>
      <c r="AQ22" s="66">
        <v>212.0</v>
      </c>
      <c r="AR22" s="66">
        <v>251.0</v>
      </c>
      <c r="AS22" s="66">
        <v>279.0</v>
      </c>
      <c r="AT22" s="66">
        <v>445.0</v>
      </c>
      <c r="AU22" s="66">
        <v>652.0</v>
      </c>
      <c r="AV22" s="66">
        <v>984.0</v>
      </c>
      <c r="AW22" s="66">
        <v>325.0</v>
      </c>
      <c r="AX22" s="66">
        <v>779.0</v>
      </c>
      <c r="AY22" s="66">
        <v>962.0</v>
      </c>
      <c r="AZ22" s="66">
        <v>2103.0</v>
      </c>
      <c r="BA22" s="66">
        <v>1450.0</v>
      </c>
      <c r="BB22" s="66">
        <v>1186.0</v>
      </c>
      <c r="BC22" s="66">
        <v>2748.0</v>
      </c>
      <c r="BD22" s="66">
        <v>2936.0</v>
      </c>
      <c r="BE22" s="66">
        <v>8205.0</v>
      </c>
      <c r="BF22" s="66">
        <v>4448.0</v>
      </c>
      <c r="BG22" s="66">
        <v>6893.0</v>
      </c>
      <c r="BH22" s="66">
        <v>13566.0</v>
      </c>
      <c r="BI22" s="66">
        <v>49307.0</v>
      </c>
      <c r="BJ22" s="66">
        <v>72068.0</v>
      </c>
      <c r="BK22" s="66">
        <v>135750.0</v>
      </c>
    </row>
    <row r="23">
      <c r="A23" s="65">
        <v>15.0</v>
      </c>
      <c r="B23" s="66">
        <v>1000000.0</v>
      </c>
      <c r="C23" s="66">
        <v>965226.261313065</v>
      </c>
      <c r="D23" s="67">
        <v>0.965226261313065</v>
      </c>
      <c r="E23" s="68">
        <v>0.250572421088168</v>
      </c>
      <c r="F23" s="68">
        <v>0.0282379974392712</v>
      </c>
      <c r="G23" s="66">
        <v>305737.0</v>
      </c>
      <c r="H23" s="65">
        <v>0.305737</v>
      </c>
      <c r="I23" s="66">
        <v>446316.0</v>
      </c>
      <c r="J23" s="66">
        <v>131363.0</v>
      </c>
      <c r="K23" s="66">
        <v>54989.0</v>
      </c>
      <c r="L23" s="66">
        <v>26240.0</v>
      </c>
      <c r="M23" s="66">
        <v>1.0</v>
      </c>
      <c r="N23" s="66">
        <v>2.0</v>
      </c>
      <c r="O23" s="66">
        <v>2.0</v>
      </c>
      <c r="P23" s="66">
        <v>1.0</v>
      </c>
      <c r="Q23" s="66">
        <v>3.0</v>
      </c>
      <c r="R23" s="66">
        <v>3.0</v>
      </c>
      <c r="S23" s="66">
        <v>2.0</v>
      </c>
      <c r="T23" s="66">
        <v>2.0</v>
      </c>
      <c r="U23" s="66">
        <v>0.0</v>
      </c>
      <c r="V23" s="66">
        <v>0.0</v>
      </c>
      <c r="W23" s="66">
        <v>3.0</v>
      </c>
      <c r="X23" s="66">
        <v>4.0</v>
      </c>
      <c r="Y23" s="66">
        <v>4.0</v>
      </c>
      <c r="Z23" s="66">
        <v>2.0</v>
      </c>
      <c r="AA23" s="66">
        <v>9.0</v>
      </c>
      <c r="AB23" s="66">
        <v>13.0</v>
      </c>
      <c r="AC23" s="66">
        <v>19.0</v>
      </c>
      <c r="AD23" s="66">
        <v>27.0</v>
      </c>
      <c r="AE23" s="66">
        <v>22.0</v>
      </c>
      <c r="AF23" s="66">
        <v>39.0</v>
      </c>
      <c r="AG23" s="66">
        <v>10.0</v>
      </c>
      <c r="AH23" s="66">
        <v>13.0</v>
      </c>
      <c r="AI23" s="66">
        <v>12.0</v>
      </c>
      <c r="AJ23" s="66">
        <v>35.0</v>
      </c>
      <c r="AK23" s="66">
        <v>14.0</v>
      </c>
      <c r="AL23" s="66">
        <v>23.0</v>
      </c>
      <c r="AM23" s="66">
        <v>72.0</v>
      </c>
      <c r="AN23" s="66">
        <v>167.0</v>
      </c>
      <c r="AO23" s="66">
        <v>138.0</v>
      </c>
      <c r="AP23" s="66">
        <v>206.0</v>
      </c>
      <c r="AQ23" s="66">
        <v>230.0</v>
      </c>
      <c r="AR23" s="66">
        <v>222.0</v>
      </c>
      <c r="AS23" s="66">
        <v>293.0</v>
      </c>
      <c r="AT23" s="66">
        <v>464.0</v>
      </c>
      <c r="AU23" s="66">
        <v>643.0</v>
      </c>
      <c r="AV23" s="66">
        <v>1003.0</v>
      </c>
      <c r="AW23" s="66">
        <v>295.0</v>
      </c>
      <c r="AX23" s="66">
        <v>777.0</v>
      </c>
      <c r="AY23" s="66">
        <v>974.0</v>
      </c>
      <c r="AZ23" s="66">
        <v>2068.0</v>
      </c>
      <c r="BA23" s="66">
        <v>1452.0</v>
      </c>
      <c r="BB23" s="66">
        <v>1237.0</v>
      </c>
      <c r="BC23" s="66">
        <v>2712.0</v>
      </c>
      <c r="BD23" s="66">
        <v>2878.0</v>
      </c>
      <c r="BE23" s="66">
        <v>8122.0</v>
      </c>
      <c r="BF23" s="66">
        <v>4354.0</v>
      </c>
      <c r="BG23" s="66">
        <v>6966.0</v>
      </c>
      <c r="BH23" s="66">
        <v>13507.0</v>
      </c>
      <c r="BI23" s="66">
        <v>48898.0</v>
      </c>
      <c r="BJ23" s="66">
        <v>72118.0</v>
      </c>
      <c r="BK23" s="66">
        <v>135676.0</v>
      </c>
    </row>
    <row r="24">
      <c r="A24" s="65">
        <v>16.0</v>
      </c>
      <c r="B24" s="66">
        <v>1000000.0</v>
      </c>
      <c r="C24" s="66">
        <v>958608.930446522</v>
      </c>
      <c r="D24" s="67">
        <v>0.958608930446522</v>
      </c>
      <c r="E24" s="68">
        <v>0.26016758049516</v>
      </c>
      <c r="F24" s="68">
        <v>0.0272950691630835</v>
      </c>
      <c r="G24" s="66">
        <v>305200.0</v>
      </c>
      <c r="H24" s="65">
        <v>0.3052</v>
      </c>
      <c r="I24" s="66">
        <v>446647.0</v>
      </c>
      <c r="J24" s="66">
        <v>131836.0</v>
      </c>
      <c r="K24" s="66">
        <v>54830.0</v>
      </c>
      <c r="L24" s="66">
        <v>26415.0</v>
      </c>
      <c r="M24" s="66">
        <v>2.0</v>
      </c>
      <c r="N24" s="66">
        <v>0.0</v>
      </c>
      <c r="O24" s="66">
        <v>4.0</v>
      </c>
      <c r="P24" s="66">
        <v>1.0</v>
      </c>
      <c r="Q24" s="66">
        <v>1.0</v>
      </c>
      <c r="R24" s="66">
        <v>1.0</v>
      </c>
      <c r="S24" s="66">
        <v>2.0</v>
      </c>
      <c r="T24" s="66">
        <v>2.0</v>
      </c>
      <c r="U24" s="66">
        <v>2.0</v>
      </c>
      <c r="V24" s="66">
        <v>1.0</v>
      </c>
      <c r="W24" s="66">
        <v>5.0</v>
      </c>
      <c r="X24" s="66">
        <v>5.0</v>
      </c>
      <c r="Y24" s="66">
        <v>3.0</v>
      </c>
      <c r="Z24" s="66">
        <v>1.0</v>
      </c>
      <c r="AA24" s="66">
        <v>7.0</v>
      </c>
      <c r="AB24" s="66">
        <v>14.0</v>
      </c>
      <c r="AC24" s="66">
        <v>24.0</v>
      </c>
      <c r="AD24" s="66">
        <v>9.0</v>
      </c>
      <c r="AE24" s="66">
        <v>18.0</v>
      </c>
      <c r="AF24" s="66">
        <v>42.0</v>
      </c>
      <c r="AG24" s="66">
        <v>9.0</v>
      </c>
      <c r="AH24" s="66">
        <v>19.0</v>
      </c>
      <c r="AI24" s="66">
        <v>26.0</v>
      </c>
      <c r="AJ24" s="66">
        <v>43.0</v>
      </c>
      <c r="AK24" s="66">
        <v>19.0</v>
      </c>
      <c r="AL24" s="66">
        <v>21.0</v>
      </c>
      <c r="AM24" s="66">
        <v>84.0</v>
      </c>
      <c r="AN24" s="66">
        <v>135.0</v>
      </c>
      <c r="AO24" s="66">
        <v>147.0</v>
      </c>
      <c r="AP24" s="66">
        <v>176.0</v>
      </c>
      <c r="AQ24" s="66">
        <v>232.0</v>
      </c>
      <c r="AR24" s="66">
        <v>240.0</v>
      </c>
      <c r="AS24" s="66">
        <v>311.0</v>
      </c>
      <c r="AT24" s="66">
        <v>509.0</v>
      </c>
      <c r="AU24" s="66">
        <v>595.0</v>
      </c>
      <c r="AV24" s="66">
        <v>895.0</v>
      </c>
      <c r="AW24" s="66">
        <v>283.0</v>
      </c>
      <c r="AX24" s="66">
        <v>765.0</v>
      </c>
      <c r="AY24" s="66">
        <v>983.0</v>
      </c>
      <c r="AZ24" s="66">
        <v>2057.0</v>
      </c>
      <c r="BA24" s="66">
        <v>1454.0</v>
      </c>
      <c r="BB24" s="66">
        <v>1268.0</v>
      </c>
      <c r="BC24" s="66">
        <v>2756.0</v>
      </c>
      <c r="BD24" s="66">
        <v>2994.0</v>
      </c>
      <c r="BE24" s="66">
        <v>8101.0</v>
      </c>
      <c r="BF24" s="66">
        <v>4427.0</v>
      </c>
      <c r="BG24" s="66">
        <v>6867.0</v>
      </c>
      <c r="BH24" s="66">
        <v>13402.0</v>
      </c>
      <c r="BI24" s="66">
        <v>49078.0</v>
      </c>
      <c r="BJ24" s="66">
        <v>72091.0</v>
      </c>
      <c r="BK24" s="66">
        <v>135069.0</v>
      </c>
    </row>
    <row r="25">
      <c r="A25" s="65">
        <v>17.0</v>
      </c>
      <c r="B25" s="66">
        <v>1000000.0</v>
      </c>
      <c r="C25" s="66">
        <v>1030823.54117706</v>
      </c>
      <c r="D25" s="67">
        <v>1.03082354117706</v>
      </c>
      <c r="E25" s="68">
        <v>0.331439081470463</v>
      </c>
      <c r="F25" s="68">
        <v>0.0312644385475433</v>
      </c>
      <c r="G25" s="66">
        <v>305526.0</v>
      </c>
      <c r="H25" s="65">
        <v>0.305526</v>
      </c>
      <c r="I25" s="66">
        <v>446611.0</v>
      </c>
      <c r="J25" s="66">
        <v>131603.0</v>
      </c>
      <c r="K25" s="66">
        <v>54721.0</v>
      </c>
      <c r="L25" s="66">
        <v>26471.0</v>
      </c>
      <c r="M25" s="66">
        <v>1.0</v>
      </c>
      <c r="N25" s="66">
        <v>4.0</v>
      </c>
      <c r="O25" s="66">
        <v>3.0</v>
      </c>
      <c r="P25" s="66">
        <v>0.0</v>
      </c>
      <c r="Q25" s="66">
        <v>5.0</v>
      </c>
      <c r="R25" s="66">
        <v>4.0</v>
      </c>
      <c r="S25" s="66">
        <v>0.0</v>
      </c>
      <c r="T25" s="66">
        <v>14.0</v>
      </c>
      <c r="U25" s="66">
        <v>2.0</v>
      </c>
      <c r="V25" s="66">
        <v>0.0</v>
      </c>
      <c r="W25" s="66">
        <v>2.0</v>
      </c>
      <c r="X25" s="66">
        <v>3.0</v>
      </c>
      <c r="Y25" s="66">
        <v>1.0</v>
      </c>
      <c r="Z25" s="66">
        <v>6.0</v>
      </c>
      <c r="AA25" s="66">
        <v>12.0</v>
      </c>
      <c r="AB25" s="66">
        <v>11.0</v>
      </c>
      <c r="AC25" s="66">
        <v>22.0</v>
      </c>
      <c r="AD25" s="66">
        <v>14.0</v>
      </c>
      <c r="AE25" s="66">
        <v>14.0</v>
      </c>
      <c r="AF25" s="66">
        <v>41.0</v>
      </c>
      <c r="AG25" s="66">
        <v>4.0</v>
      </c>
      <c r="AH25" s="66">
        <v>15.0</v>
      </c>
      <c r="AI25" s="66">
        <v>20.0</v>
      </c>
      <c r="AJ25" s="66">
        <v>57.0</v>
      </c>
      <c r="AK25" s="66">
        <v>23.0</v>
      </c>
      <c r="AL25" s="66">
        <v>26.0</v>
      </c>
      <c r="AM25" s="66">
        <v>75.0</v>
      </c>
      <c r="AN25" s="66">
        <v>153.0</v>
      </c>
      <c r="AO25" s="66">
        <v>149.0</v>
      </c>
      <c r="AP25" s="66">
        <v>197.0</v>
      </c>
      <c r="AQ25" s="66">
        <v>238.0</v>
      </c>
      <c r="AR25" s="66">
        <v>238.0</v>
      </c>
      <c r="AS25" s="66">
        <v>301.0</v>
      </c>
      <c r="AT25" s="66">
        <v>483.0</v>
      </c>
      <c r="AU25" s="66">
        <v>660.0</v>
      </c>
      <c r="AV25" s="66">
        <v>989.0</v>
      </c>
      <c r="AW25" s="66">
        <v>266.0</v>
      </c>
      <c r="AX25" s="66">
        <v>749.0</v>
      </c>
      <c r="AY25" s="66">
        <v>951.0</v>
      </c>
      <c r="AZ25" s="66">
        <v>2056.0</v>
      </c>
      <c r="BA25" s="66">
        <v>1398.0</v>
      </c>
      <c r="BB25" s="66">
        <v>1202.0</v>
      </c>
      <c r="BC25" s="66">
        <v>2768.0</v>
      </c>
      <c r="BD25" s="66">
        <v>2943.0</v>
      </c>
      <c r="BE25" s="66">
        <v>8181.0</v>
      </c>
      <c r="BF25" s="66">
        <v>4288.0</v>
      </c>
      <c r="BG25" s="66">
        <v>6939.0</v>
      </c>
      <c r="BH25" s="66">
        <v>13520.0</v>
      </c>
      <c r="BI25" s="66">
        <v>49770.0</v>
      </c>
      <c r="BJ25" s="66">
        <v>71319.0</v>
      </c>
      <c r="BK25" s="66">
        <v>135389.0</v>
      </c>
    </row>
    <row r="26">
      <c r="A26" s="65">
        <v>18.0</v>
      </c>
      <c r="B26" s="66">
        <v>1000000.0</v>
      </c>
      <c r="C26" s="66">
        <v>922001.100055003</v>
      </c>
      <c r="D26" s="67">
        <v>0.922001100055003</v>
      </c>
      <c r="E26" s="68">
        <v>0.197462254982557</v>
      </c>
      <c r="F26" s="68">
        <v>0.0320552393680771</v>
      </c>
      <c r="G26" s="66">
        <v>306086.0</v>
      </c>
      <c r="H26" s="65">
        <v>0.306086</v>
      </c>
      <c r="I26" s="66">
        <v>446163.0</v>
      </c>
      <c r="J26" s="66">
        <v>131591.0</v>
      </c>
      <c r="K26" s="66">
        <v>54840.0</v>
      </c>
      <c r="L26" s="66">
        <v>26408.0</v>
      </c>
      <c r="M26" s="66">
        <v>0.0</v>
      </c>
      <c r="N26" s="66">
        <v>0.0</v>
      </c>
      <c r="O26" s="66">
        <v>2.0</v>
      </c>
      <c r="P26" s="66">
        <v>1.0</v>
      </c>
      <c r="Q26" s="66">
        <v>2.0</v>
      </c>
      <c r="R26" s="66">
        <v>0.0</v>
      </c>
      <c r="S26" s="66">
        <v>0.0</v>
      </c>
      <c r="T26" s="66">
        <v>8.0</v>
      </c>
      <c r="U26" s="66">
        <v>1.0</v>
      </c>
      <c r="V26" s="66">
        <v>0.0</v>
      </c>
      <c r="W26" s="66">
        <v>2.0</v>
      </c>
      <c r="X26" s="66">
        <v>7.0</v>
      </c>
      <c r="Y26" s="66">
        <v>6.0</v>
      </c>
      <c r="Z26" s="66">
        <v>1.0</v>
      </c>
      <c r="AA26" s="66">
        <v>11.0</v>
      </c>
      <c r="AB26" s="66">
        <v>6.0</v>
      </c>
      <c r="AC26" s="66">
        <v>19.0</v>
      </c>
      <c r="AD26" s="66">
        <v>18.0</v>
      </c>
      <c r="AE26" s="66">
        <v>17.0</v>
      </c>
      <c r="AF26" s="66">
        <v>21.0</v>
      </c>
      <c r="AG26" s="66">
        <v>5.0</v>
      </c>
      <c r="AH26" s="66">
        <v>13.0</v>
      </c>
      <c r="AI26" s="66">
        <v>18.0</v>
      </c>
      <c r="AJ26" s="66">
        <v>44.0</v>
      </c>
      <c r="AK26" s="66">
        <v>11.0</v>
      </c>
      <c r="AL26" s="66">
        <v>29.0</v>
      </c>
      <c r="AM26" s="66">
        <v>76.0</v>
      </c>
      <c r="AN26" s="66">
        <v>141.0</v>
      </c>
      <c r="AO26" s="66">
        <v>134.0</v>
      </c>
      <c r="AP26" s="66">
        <v>164.0</v>
      </c>
      <c r="AQ26" s="66">
        <v>250.0</v>
      </c>
      <c r="AR26" s="66">
        <v>233.0</v>
      </c>
      <c r="AS26" s="66">
        <v>293.0</v>
      </c>
      <c r="AT26" s="66">
        <v>479.0</v>
      </c>
      <c r="AU26" s="66">
        <v>624.0</v>
      </c>
      <c r="AV26" s="66">
        <v>971.0</v>
      </c>
      <c r="AW26" s="66">
        <v>304.0</v>
      </c>
      <c r="AX26" s="66">
        <v>794.0</v>
      </c>
      <c r="AY26" s="66">
        <v>985.0</v>
      </c>
      <c r="AZ26" s="66">
        <v>2101.0</v>
      </c>
      <c r="BA26" s="66">
        <v>1411.0</v>
      </c>
      <c r="BB26" s="66">
        <v>1251.0</v>
      </c>
      <c r="BC26" s="66">
        <v>2805.0</v>
      </c>
      <c r="BD26" s="66">
        <v>2953.0</v>
      </c>
      <c r="BE26" s="66">
        <v>8296.0</v>
      </c>
      <c r="BF26" s="66">
        <v>4396.0</v>
      </c>
      <c r="BG26" s="66">
        <v>6933.0</v>
      </c>
      <c r="BH26" s="66">
        <v>13547.0</v>
      </c>
      <c r="BI26" s="66">
        <v>49348.0</v>
      </c>
      <c r="BJ26" s="66">
        <v>72219.0</v>
      </c>
      <c r="BK26" s="66">
        <v>135136.0</v>
      </c>
    </row>
    <row r="27">
      <c r="A27" s="65">
        <v>19.0</v>
      </c>
      <c r="B27" s="66">
        <v>1000000.0</v>
      </c>
      <c r="C27" s="66">
        <v>949685.484274214</v>
      </c>
      <c r="D27" s="67">
        <v>0.949685484274214</v>
      </c>
      <c r="E27" s="68">
        <v>0.228181825989448</v>
      </c>
      <c r="F27" s="68">
        <v>0.0313142799635249</v>
      </c>
      <c r="G27" s="66">
        <v>305776.0</v>
      </c>
      <c r="H27" s="65">
        <v>0.305776</v>
      </c>
      <c r="I27" s="66">
        <v>445719.0</v>
      </c>
      <c r="J27" s="66">
        <v>131868.0</v>
      </c>
      <c r="K27" s="66">
        <v>55072.0</v>
      </c>
      <c r="L27" s="66">
        <v>26375.0</v>
      </c>
      <c r="M27" s="66">
        <v>0.0</v>
      </c>
      <c r="N27" s="66">
        <v>1.0</v>
      </c>
      <c r="O27" s="66">
        <v>1.0</v>
      </c>
      <c r="P27" s="66">
        <v>3.0</v>
      </c>
      <c r="Q27" s="66">
        <v>4.0</v>
      </c>
      <c r="R27" s="66">
        <v>0.0</v>
      </c>
      <c r="S27" s="66">
        <v>2.0</v>
      </c>
      <c r="T27" s="66">
        <v>4.0</v>
      </c>
      <c r="U27" s="66">
        <v>0.0</v>
      </c>
      <c r="V27" s="66">
        <v>2.0</v>
      </c>
      <c r="W27" s="66">
        <v>2.0</v>
      </c>
      <c r="X27" s="66">
        <v>2.0</v>
      </c>
      <c r="Y27" s="66">
        <v>7.0</v>
      </c>
      <c r="Z27" s="66">
        <v>5.0</v>
      </c>
      <c r="AA27" s="66">
        <v>5.0</v>
      </c>
      <c r="AB27" s="66">
        <v>5.0</v>
      </c>
      <c r="AC27" s="66">
        <v>18.0</v>
      </c>
      <c r="AD27" s="66">
        <v>12.0</v>
      </c>
      <c r="AE27" s="66">
        <v>9.0</v>
      </c>
      <c r="AF27" s="66">
        <v>47.0</v>
      </c>
      <c r="AG27" s="66">
        <v>10.0</v>
      </c>
      <c r="AH27" s="66">
        <v>17.0</v>
      </c>
      <c r="AI27" s="66">
        <v>24.0</v>
      </c>
      <c r="AJ27" s="66">
        <v>52.0</v>
      </c>
      <c r="AK27" s="66">
        <v>19.0</v>
      </c>
      <c r="AL27" s="66">
        <v>22.0</v>
      </c>
      <c r="AM27" s="66">
        <v>76.0</v>
      </c>
      <c r="AN27" s="66">
        <v>159.0</v>
      </c>
      <c r="AO27" s="66">
        <v>162.0</v>
      </c>
      <c r="AP27" s="66">
        <v>213.0</v>
      </c>
      <c r="AQ27" s="66">
        <v>244.0</v>
      </c>
      <c r="AR27" s="66">
        <v>263.0</v>
      </c>
      <c r="AS27" s="66">
        <v>321.0</v>
      </c>
      <c r="AT27" s="66">
        <v>492.0</v>
      </c>
      <c r="AU27" s="66">
        <v>663.0</v>
      </c>
      <c r="AV27" s="66">
        <v>969.0</v>
      </c>
      <c r="AW27" s="66">
        <v>284.0</v>
      </c>
      <c r="AX27" s="66">
        <v>758.0</v>
      </c>
      <c r="AY27" s="66">
        <v>987.0</v>
      </c>
      <c r="AZ27" s="66">
        <v>2133.0</v>
      </c>
      <c r="BA27" s="66">
        <v>1416.0</v>
      </c>
      <c r="BB27" s="66">
        <v>1208.0</v>
      </c>
      <c r="BC27" s="66">
        <v>2811.0</v>
      </c>
      <c r="BD27" s="66">
        <v>2898.0</v>
      </c>
      <c r="BE27" s="66">
        <v>8256.0</v>
      </c>
      <c r="BF27" s="66">
        <v>4242.0</v>
      </c>
      <c r="BG27" s="66">
        <v>6977.0</v>
      </c>
      <c r="BH27" s="66">
        <v>13556.0</v>
      </c>
      <c r="BI27" s="66">
        <v>49289.0</v>
      </c>
      <c r="BJ27" s="66">
        <v>71584.0</v>
      </c>
      <c r="BK27" s="66">
        <v>135542.0</v>
      </c>
    </row>
    <row r="28">
      <c r="A28" s="65">
        <v>20.0</v>
      </c>
      <c r="B28" s="66">
        <v>1000000.0</v>
      </c>
      <c r="C28" s="66">
        <v>972139.606980349</v>
      </c>
      <c r="D28" s="67">
        <v>0.972139606980349</v>
      </c>
      <c r="E28" s="68">
        <v>0.238708312902302</v>
      </c>
      <c r="F28" s="68">
        <v>0.0305500962844512</v>
      </c>
      <c r="G28" s="66">
        <v>305609.0</v>
      </c>
      <c r="H28" s="65">
        <v>0.305609</v>
      </c>
      <c r="I28" s="66">
        <v>446228.0</v>
      </c>
      <c r="J28" s="66">
        <v>131762.0</v>
      </c>
      <c r="K28" s="66">
        <v>55386.0</v>
      </c>
      <c r="L28" s="66">
        <v>25980.0</v>
      </c>
      <c r="M28" s="66">
        <v>1.0</v>
      </c>
      <c r="N28" s="66">
        <v>1.0</v>
      </c>
      <c r="O28" s="66">
        <v>2.0</v>
      </c>
      <c r="P28" s="66">
        <v>3.0</v>
      </c>
      <c r="Q28" s="66">
        <v>3.0</v>
      </c>
      <c r="R28" s="66">
        <v>1.0</v>
      </c>
      <c r="S28" s="66">
        <v>3.0</v>
      </c>
      <c r="T28" s="66">
        <v>5.0</v>
      </c>
      <c r="U28" s="66">
        <v>1.0</v>
      </c>
      <c r="V28" s="66">
        <v>0.0</v>
      </c>
      <c r="W28" s="66">
        <v>2.0</v>
      </c>
      <c r="X28" s="66">
        <v>9.0</v>
      </c>
      <c r="Y28" s="66">
        <v>1.0</v>
      </c>
      <c r="Z28" s="66">
        <v>4.0</v>
      </c>
      <c r="AA28" s="66">
        <v>10.0</v>
      </c>
      <c r="AB28" s="66">
        <v>9.0</v>
      </c>
      <c r="AC28" s="66">
        <v>17.0</v>
      </c>
      <c r="AD28" s="66">
        <v>13.0</v>
      </c>
      <c r="AE28" s="66">
        <v>17.0</v>
      </c>
      <c r="AF28" s="66">
        <v>36.0</v>
      </c>
      <c r="AG28" s="66">
        <v>13.0</v>
      </c>
      <c r="AH28" s="66">
        <v>9.0</v>
      </c>
      <c r="AI28" s="66">
        <v>20.0</v>
      </c>
      <c r="AJ28" s="66">
        <v>55.0</v>
      </c>
      <c r="AK28" s="66">
        <v>15.0</v>
      </c>
      <c r="AL28" s="66">
        <v>21.0</v>
      </c>
      <c r="AM28" s="66">
        <v>78.0</v>
      </c>
      <c r="AN28" s="66">
        <v>147.0</v>
      </c>
      <c r="AO28" s="66">
        <v>127.0</v>
      </c>
      <c r="AP28" s="66">
        <v>205.0</v>
      </c>
      <c r="AQ28" s="66">
        <v>271.0</v>
      </c>
      <c r="AR28" s="66">
        <v>236.0</v>
      </c>
      <c r="AS28" s="66">
        <v>298.0</v>
      </c>
      <c r="AT28" s="66">
        <v>473.0</v>
      </c>
      <c r="AU28" s="66">
        <v>636.0</v>
      </c>
      <c r="AV28" s="66">
        <v>912.0</v>
      </c>
      <c r="AW28" s="66">
        <v>280.0</v>
      </c>
      <c r="AX28" s="66">
        <v>754.0</v>
      </c>
      <c r="AY28" s="66">
        <v>964.0</v>
      </c>
      <c r="AZ28" s="66">
        <v>2149.0</v>
      </c>
      <c r="BA28" s="66">
        <v>1520.0</v>
      </c>
      <c r="BB28" s="66">
        <v>1265.0</v>
      </c>
      <c r="BC28" s="66">
        <v>2856.0</v>
      </c>
      <c r="BD28" s="66">
        <v>2792.0</v>
      </c>
      <c r="BE28" s="66">
        <v>8214.0</v>
      </c>
      <c r="BF28" s="66">
        <v>4291.0</v>
      </c>
      <c r="BG28" s="66">
        <v>6915.0</v>
      </c>
      <c r="BH28" s="66">
        <v>13440.0</v>
      </c>
      <c r="BI28" s="66">
        <v>49184.0</v>
      </c>
      <c r="BJ28" s="66">
        <v>71628.0</v>
      </c>
      <c r="BK28" s="66">
        <v>135703.0</v>
      </c>
    </row>
    <row r="29">
      <c r="A29" s="65">
        <v>21.0</v>
      </c>
      <c r="B29" s="66">
        <v>1000000.0</v>
      </c>
      <c r="C29" s="66">
        <v>955942.797139857</v>
      </c>
      <c r="D29" s="67">
        <v>0.955942797139857</v>
      </c>
      <c r="E29" s="68">
        <v>0.263567851912804</v>
      </c>
      <c r="F29" s="68">
        <v>0.0298197414708677</v>
      </c>
      <c r="G29" s="66">
        <v>305394.0</v>
      </c>
      <c r="H29" s="65">
        <v>0.305394</v>
      </c>
      <c r="I29" s="66">
        <v>445945.0</v>
      </c>
      <c r="J29" s="66">
        <v>132287.0</v>
      </c>
      <c r="K29" s="66">
        <v>54981.0</v>
      </c>
      <c r="L29" s="66">
        <v>26264.0</v>
      </c>
      <c r="M29" s="66">
        <v>0.0</v>
      </c>
      <c r="N29" s="66">
        <v>0.0</v>
      </c>
      <c r="O29" s="66">
        <v>7.0</v>
      </c>
      <c r="P29" s="66">
        <v>3.0</v>
      </c>
      <c r="Q29" s="66">
        <v>0.0</v>
      </c>
      <c r="R29" s="66">
        <v>0.0</v>
      </c>
      <c r="S29" s="66">
        <v>1.0</v>
      </c>
      <c r="T29" s="66">
        <v>4.0</v>
      </c>
      <c r="U29" s="66">
        <v>0.0</v>
      </c>
      <c r="V29" s="66">
        <v>0.0</v>
      </c>
      <c r="W29" s="66">
        <v>1.0</v>
      </c>
      <c r="X29" s="66">
        <v>2.0</v>
      </c>
      <c r="Y29" s="66">
        <v>9.0</v>
      </c>
      <c r="Z29" s="66">
        <v>0.0</v>
      </c>
      <c r="AA29" s="66">
        <v>5.0</v>
      </c>
      <c r="AB29" s="66">
        <v>12.0</v>
      </c>
      <c r="AC29" s="66">
        <v>21.0</v>
      </c>
      <c r="AD29" s="66">
        <v>17.0</v>
      </c>
      <c r="AE29" s="66">
        <v>22.0</v>
      </c>
      <c r="AF29" s="66">
        <v>47.0</v>
      </c>
      <c r="AG29" s="66">
        <v>12.0</v>
      </c>
      <c r="AH29" s="66">
        <v>17.0</v>
      </c>
      <c r="AI29" s="66">
        <v>25.0</v>
      </c>
      <c r="AJ29" s="66">
        <v>42.0</v>
      </c>
      <c r="AK29" s="66">
        <v>11.0</v>
      </c>
      <c r="AL29" s="66">
        <v>32.0</v>
      </c>
      <c r="AM29" s="66">
        <v>70.0</v>
      </c>
      <c r="AN29" s="66">
        <v>147.0</v>
      </c>
      <c r="AO29" s="66">
        <v>147.0</v>
      </c>
      <c r="AP29" s="66">
        <v>169.0</v>
      </c>
      <c r="AQ29" s="66">
        <v>232.0</v>
      </c>
      <c r="AR29" s="66">
        <v>254.0</v>
      </c>
      <c r="AS29" s="66">
        <v>284.0</v>
      </c>
      <c r="AT29" s="66">
        <v>459.0</v>
      </c>
      <c r="AU29" s="66">
        <v>599.0</v>
      </c>
      <c r="AV29" s="66">
        <v>985.0</v>
      </c>
      <c r="AW29" s="66">
        <v>305.0</v>
      </c>
      <c r="AX29" s="66">
        <v>736.0</v>
      </c>
      <c r="AY29" s="66">
        <v>939.0</v>
      </c>
      <c r="AZ29" s="66">
        <v>2169.0</v>
      </c>
      <c r="BA29" s="66">
        <v>1438.0</v>
      </c>
      <c r="BB29" s="66">
        <v>1253.0</v>
      </c>
      <c r="BC29" s="66">
        <v>2851.0</v>
      </c>
      <c r="BD29" s="66">
        <v>2889.0</v>
      </c>
      <c r="BE29" s="66">
        <v>8201.0</v>
      </c>
      <c r="BF29" s="66">
        <v>4321.0</v>
      </c>
      <c r="BG29" s="66">
        <v>6926.0</v>
      </c>
      <c r="BH29" s="66">
        <v>13516.0</v>
      </c>
      <c r="BI29" s="66">
        <v>48923.0</v>
      </c>
      <c r="BJ29" s="66">
        <v>71690.0</v>
      </c>
      <c r="BK29" s="66">
        <v>135601.0</v>
      </c>
    </row>
    <row r="30">
      <c r="A30" s="65">
        <v>22.0</v>
      </c>
      <c r="B30" s="66">
        <v>1000000.0</v>
      </c>
      <c r="C30" s="66">
        <v>985951.297564879</v>
      </c>
      <c r="D30" s="67">
        <v>0.985951297564879</v>
      </c>
      <c r="E30" s="68">
        <v>0.243471895018143</v>
      </c>
      <c r="F30" s="68">
        <v>0.0295115609414955</v>
      </c>
      <c r="G30" s="66">
        <v>305408.0</v>
      </c>
      <c r="H30" s="65">
        <v>0.305408</v>
      </c>
      <c r="I30" s="66">
        <v>446638.0</v>
      </c>
      <c r="J30" s="66">
        <v>131554.0</v>
      </c>
      <c r="K30" s="66">
        <v>54937.0</v>
      </c>
      <c r="L30" s="66">
        <v>26377.0</v>
      </c>
      <c r="M30" s="66">
        <v>0.0</v>
      </c>
      <c r="N30" s="66">
        <v>1.0</v>
      </c>
      <c r="O30" s="66">
        <v>2.0</v>
      </c>
      <c r="P30" s="66">
        <v>4.0</v>
      </c>
      <c r="Q30" s="66">
        <v>3.0</v>
      </c>
      <c r="R30" s="66">
        <v>3.0</v>
      </c>
      <c r="S30" s="66">
        <v>1.0</v>
      </c>
      <c r="T30" s="66">
        <v>6.0</v>
      </c>
      <c r="U30" s="66">
        <v>0.0</v>
      </c>
      <c r="V30" s="66">
        <v>0.0</v>
      </c>
      <c r="W30" s="66">
        <v>4.0</v>
      </c>
      <c r="X30" s="66">
        <v>9.0</v>
      </c>
      <c r="Y30" s="66">
        <v>5.0</v>
      </c>
      <c r="Z30" s="66">
        <v>3.0</v>
      </c>
      <c r="AA30" s="66">
        <v>14.0</v>
      </c>
      <c r="AB30" s="66">
        <v>11.0</v>
      </c>
      <c r="AC30" s="66">
        <v>17.0</v>
      </c>
      <c r="AD30" s="66">
        <v>13.0</v>
      </c>
      <c r="AE30" s="66">
        <v>20.0</v>
      </c>
      <c r="AF30" s="66">
        <v>40.0</v>
      </c>
      <c r="AG30" s="66">
        <v>13.0</v>
      </c>
      <c r="AH30" s="66">
        <v>20.0</v>
      </c>
      <c r="AI30" s="66">
        <v>22.0</v>
      </c>
      <c r="AJ30" s="66">
        <v>51.0</v>
      </c>
      <c r="AK30" s="66">
        <v>12.0</v>
      </c>
      <c r="AL30" s="66">
        <v>40.0</v>
      </c>
      <c r="AM30" s="66">
        <v>73.0</v>
      </c>
      <c r="AN30" s="66">
        <v>148.0</v>
      </c>
      <c r="AO30" s="66">
        <v>152.0</v>
      </c>
      <c r="AP30" s="66">
        <v>207.0</v>
      </c>
      <c r="AQ30" s="66">
        <v>252.0</v>
      </c>
      <c r="AR30" s="66">
        <v>240.0</v>
      </c>
      <c r="AS30" s="66">
        <v>303.0</v>
      </c>
      <c r="AT30" s="66">
        <v>486.0</v>
      </c>
      <c r="AU30" s="66">
        <v>609.0</v>
      </c>
      <c r="AV30" s="66">
        <v>995.0</v>
      </c>
      <c r="AW30" s="66">
        <v>278.0</v>
      </c>
      <c r="AX30" s="66">
        <v>739.0</v>
      </c>
      <c r="AY30" s="66">
        <v>911.0</v>
      </c>
      <c r="AZ30" s="66">
        <v>2122.0</v>
      </c>
      <c r="BA30" s="66">
        <v>1416.0</v>
      </c>
      <c r="BB30" s="66">
        <v>1262.0</v>
      </c>
      <c r="BC30" s="66">
        <v>2792.0</v>
      </c>
      <c r="BD30" s="66">
        <v>2835.0</v>
      </c>
      <c r="BE30" s="66">
        <v>8109.0</v>
      </c>
      <c r="BF30" s="66">
        <v>4388.0</v>
      </c>
      <c r="BG30" s="66">
        <v>6896.0</v>
      </c>
      <c r="BH30" s="66">
        <v>13439.0</v>
      </c>
      <c r="BI30" s="66">
        <v>49501.0</v>
      </c>
      <c r="BJ30" s="66">
        <v>71330.0</v>
      </c>
      <c r="BK30" s="66">
        <v>135611.0</v>
      </c>
    </row>
    <row r="31">
      <c r="A31" s="65">
        <v>23.0</v>
      </c>
      <c r="B31" s="66">
        <v>1000000.0</v>
      </c>
      <c r="C31" s="66">
        <v>969398.469923496</v>
      </c>
      <c r="D31" s="67">
        <v>0.969398469923496</v>
      </c>
      <c r="E31" s="68">
        <v>0.248884901337028</v>
      </c>
      <c r="F31" s="68">
        <v>0.0288550848338973</v>
      </c>
      <c r="G31" s="66">
        <v>305354.0</v>
      </c>
      <c r="H31" s="65">
        <v>0.305354</v>
      </c>
      <c r="I31" s="66">
        <v>446856.0</v>
      </c>
      <c r="J31" s="66">
        <v>131573.0</v>
      </c>
      <c r="K31" s="66">
        <v>54959.0</v>
      </c>
      <c r="L31" s="66">
        <v>26601.0</v>
      </c>
      <c r="M31" s="66">
        <v>0.0</v>
      </c>
      <c r="N31" s="66">
        <v>1.0</v>
      </c>
      <c r="O31" s="66">
        <v>4.0</v>
      </c>
      <c r="P31" s="66">
        <v>3.0</v>
      </c>
      <c r="Q31" s="66">
        <v>3.0</v>
      </c>
      <c r="R31" s="66">
        <v>0.0</v>
      </c>
      <c r="S31" s="66">
        <v>1.0</v>
      </c>
      <c r="T31" s="66">
        <v>4.0</v>
      </c>
      <c r="U31" s="66">
        <v>1.0</v>
      </c>
      <c r="V31" s="66">
        <v>1.0</v>
      </c>
      <c r="W31" s="66">
        <v>4.0</v>
      </c>
      <c r="X31" s="66">
        <v>5.0</v>
      </c>
      <c r="Y31" s="66">
        <v>2.0</v>
      </c>
      <c r="Z31" s="66">
        <v>5.0</v>
      </c>
      <c r="AA31" s="66">
        <v>9.0</v>
      </c>
      <c r="AB31" s="66">
        <v>6.0</v>
      </c>
      <c r="AC31" s="66">
        <v>20.0</v>
      </c>
      <c r="AD31" s="66">
        <v>13.0</v>
      </c>
      <c r="AE31" s="66">
        <v>22.0</v>
      </c>
      <c r="AF31" s="66">
        <v>44.0</v>
      </c>
      <c r="AG31" s="66">
        <v>13.0</v>
      </c>
      <c r="AH31" s="66">
        <v>14.0</v>
      </c>
      <c r="AI31" s="66">
        <v>16.0</v>
      </c>
      <c r="AJ31" s="66">
        <v>49.0</v>
      </c>
      <c r="AK31" s="66">
        <v>20.0</v>
      </c>
      <c r="AL31" s="66">
        <v>27.0</v>
      </c>
      <c r="AM31" s="66">
        <v>75.0</v>
      </c>
      <c r="AN31" s="66">
        <v>134.0</v>
      </c>
      <c r="AO31" s="66">
        <v>153.0</v>
      </c>
      <c r="AP31" s="66">
        <v>187.0</v>
      </c>
      <c r="AQ31" s="66">
        <v>256.0</v>
      </c>
      <c r="AR31" s="66">
        <v>247.0</v>
      </c>
      <c r="AS31" s="66">
        <v>291.0</v>
      </c>
      <c r="AT31" s="66">
        <v>502.0</v>
      </c>
      <c r="AU31" s="66">
        <v>676.0</v>
      </c>
      <c r="AV31" s="66">
        <v>916.0</v>
      </c>
      <c r="AW31" s="66">
        <v>260.0</v>
      </c>
      <c r="AX31" s="66">
        <v>751.0</v>
      </c>
      <c r="AY31" s="66">
        <v>978.0</v>
      </c>
      <c r="AZ31" s="66">
        <v>2109.0</v>
      </c>
      <c r="BA31" s="66">
        <v>1417.0</v>
      </c>
      <c r="BB31" s="66">
        <v>1248.0</v>
      </c>
      <c r="BC31" s="66">
        <v>2766.0</v>
      </c>
      <c r="BD31" s="66">
        <v>2858.0</v>
      </c>
      <c r="BE31" s="66">
        <v>8358.0</v>
      </c>
      <c r="BF31" s="66">
        <v>4251.0</v>
      </c>
      <c r="BG31" s="66">
        <v>7052.0</v>
      </c>
      <c r="BH31" s="66">
        <v>13578.0</v>
      </c>
      <c r="BI31" s="66">
        <v>49104.0</v>
      </c>
      <c r="BJ31" s="66">
        <v>72050.0</v>
      </c>
      <c r="BK31" s="66">
        <v>134850.0</v>
      </c>
    </row>
    <row r="32">
      <c r="A32" s="65">
        <v>24.0</v>
      </c>
      <c r="B32" s="66">
        <v>1000000.0</v>
      </c>
      <c r="C32" s="66">
        <v>958150.907545377</v>
      </c>
      <c r="D32" s="67">
        <v>0.958150907545377</v>
      </c>
      <c r="E32" s="68">
        <v>0.281618403034237</v>
      </c>
      <c r="F32" s="68">
        <v>0.0282480596606153</v>
      </c>
      <c r="G32" s="66">
        <v>304588.0</v>
      </c>
      <c r="H32" s="65">
        <v>0.304588</v>
      </c>
      <c r="I32" s="66">
        <v>446794.0</v>
      </c>
      <c r="J32" s="66">
        <v>132003.0</v>
      </c>
      <c r="K32" s="66">
        <v>54671.0</v>
      </c>
      <c r="L32" s="66">
        <v>26422.0</v>
      </c>
      <c r="M32" s="66">
        <v>2.0</v>
      </c>
      <c r="N32" s="66">
        <v>2.0</v>
      </c>
      <c r="O32" s="66">
        <v>2.0</v>
      </c>
      <c r="P32" s="66">
        <v>2.0</v>
      </c>
      <c r="Q32" s="66">
        <v>3.0</v>
      </c>
      <c r="R32" s="66">
        <v>1.0</v>
      </c>
      <c r="S32" s="66">
        <v>1.0</v>
      </c>
      <c r="T32" s="66">
        <v>4.0</v>
      </c>
      <c r="U32" s="66">
        <v>1.0</v>
      </c>
      <c r="V32" s="66">
        <v>1.0</v>
      </c>
      <c r="W32" s="66">
        <v>0.0</v>
      </c>
      <c r="X32" s="66">
        <v>3.0</v>
      </c>
      <c r="Y32" s="66">
        <v>3.0</v>
      </c>
      <c r="Z32" s="66">
        <v>4.0</v>
      </c>
      <c r="AA32" s="66">
        <v>6.0</v>
      </c>
      <c r="AB32" s="66">
        <v>10.0</v>
      </c>
      <c r="AC32" s="66">
        <v>14.0</v>
      </c>
      <c r="AD32" s="66">
        <v>12.0</v>
      </c>
      <c r="AE32" s="66">
        <v>13.0</v>
      </c>
      <c r="AF32" s="66">
        <v>34.0</v>
      </c>
      <c r="AG32" s="66">
        <v>16.0</v>
      </c>
      <c r="AH32" s="66">
        <v>14.0</v>
      </c>
      <c r="AI32" s="66">
        <v>15.0</v>
      </c>
      <c r="AJ32" s="66">
        <v>50.0</v>
      </c>
      <c r="AK32" s="66">
        <v>11.0</v>
      </c>
      <c r="AL32" s="66">
        <v>34.0</v>
      </c>
      <c r="AM32" s="66">
        <v>72.0</v>
      </c>
      <c r="AN32" s="66">
        <v>134.0</v>
      </c>
      <c r="AO32" s="66">
        <v>137.0</v>
      </c>
      <c r="AP32" s="66">
        <v>211.0</v>
      </c>
      <c r="AQ32" s="66">
        <v>223.0</v>
      </c>
      <c r="AR32" s="66">
        <v>274.0</v>
      </c>
      <c r="AS32" s="66">
        <v>274.0</v>
      </c>
      <c r="AT32" s="66">
        <v>510.0</v>
      </c>
      <c r="AU32" s="66">
        <v>617.0</v>
      </c>
      <c r="AV32" s="66">
        <v>948.0</v>
      </c>
      <c r="AW32" s="66">
        <v>290.0</v>
      </c>
      <c r="AX32" s="66">
        <v>833.0</v>
      </c>
      <c r="AY32" s="66">
        <v>936.0</v>
      </c>
      <c r="AZ32" s="66">
        <v>2050.0</v>
      </c>
      <c r="BA32" s="66">
        <v>1434.0</v>
      </c>
      <c r="BB32" s="66">
        <v>1312.0</v>
      </c>
      <c r="BC32" s="66">
        <v>2850.0</v>
      </c>
      <c r="BD32" s="66">
        <v>2848.0</v>
      </c>
      <c r="BE32" s="66">
        <v>8165.0</v>
      </c>
      <c r="BF32" s="66">
        <v>4348.0</v>
      </c>
      <c r="BG32" s="66">
        <v>6815.0</v>
      </c>
      <c r="BH32" s="66">
        <v>13538.0</v>
      </c>
      <c r="BI32" s="66">
        <v>48998.0</v>
      </c>
      <c r="BJ32" s="66">
        <v>71450.0</v>
      </c>
      <c r="BK32" s="66">
        <v>135063.0</v>
      </c>
    </row>
    <row r="33">
      <c r="A33" s="65">
        <v>25.0</v>
      </c>
      <c r="B33" s="66">
        <v>1000000.0</v>
      </c>
      <c r="C33" s="66">
        <v>995270.763538177</v>
      </c>
      <c r="D33" s="67">
        <v>0.995270763538177</v>
      </c>
      <c r="E33" s="68">
        <v>0.298460565100169</v>
      </c>
      <c r="F33" s="68">
        <v>0.0283529152201398</v>
      </c>
      <c r="G33" s="66">
        <v>306067.0</v>
      </c>
      <c r="H33" s="65">
        <v>0.306067</v>
      </c>
      <c r="I33" s="66">
        <v>446046.0</v>
      </c>
      <c r="J33" s="66">
        <v>131743.0</v>
      </c>
      <c r="K33" s="66">
        <v>54845.0</v>
      </c>
      <c r="L33" s="66">
        <v>26293.0</v>
      </c>
      <c r="M33" s="66">
        <v>1.0</v>
      </c>
      <c r="N33" s="66">
        <v>1.0</v>
      </c>
      <c r="O33" s="66">
        <v>5.0</v>
      </c>
      <c r="P33" s="66">
        <v>3.0</v>
      </c>
      <c r="Q33" s="66">
        <v>4.0</v>
      </c>
      <c r="R33" s="66">
        <v>0.0</v>
      </c>
      <c r="S33" s="66">
        <v>0.0</v>
      </c>
      <c r="T33" s="66">
        <v>4.0</v>
      </c>
      <c r="U33" s="66">
        <v>0.0</v>
      </c>
      <c r="V33" s="66">
        <v>0.0</v>
      </c>
      <c r="W33" s="66">
        <v>3.0</v>
      </c>
      <c r="X33" s="66">
        <v>6.0</v>
      </c>
      <c r="Y33" s="66">
        <v>2.0</v>
      </c>
      <c r="Z33" s="66">
        <v>3.0</v>
      </c>
      <c r="AA33" s="66">
        <v>14.0</v>
      </c>
      <c r="AB33" s="66">
        <v>10.0</v>
      </c>
      <c r="AC33" s="66">
        <v>28.0</v>
      </c>
      <c r="AD33" s="66">
        <v>18.0</v>
      </c>
      <c r="AE33" s="66">
        <v>17.0</v>
      </c>
      <c r="AF33" s="66">
        <v>42.0</v>
      </c>
      <c r="AG33" s="66">
        <v>8.0</v>
      </c>
      <c r="AH33" s="66">
        <v>12.0</v>
      </c>
      <c r="AI33" s="66">
        <v>22.0</v>
      </c>
      <c r="AJ33" s="66">
        <v>51.0</v>
      </c>
      <c r="AK33" s="66">
        <v>16.0</v>
      </c>
      <c r="AL33" s="66">
        <v>33.0</v>
      </c>
      <c r="AM33" s="66">
        <v>80.0</v>
      </c>
      <c r="AN33" s="66">
        <v>164.0</v>
      </c>
      <c r="AO33" s="66">
        <v>143.0</v>
      </c>
      <c r="AP33" s="66">
        <v>199.0</v>
      </c>
      <c r="AQ33" s="66">
        <v>244.0</v>
      </c>
      <c r="AR33" s="66">
        <v>217.0</v>
      </c>
      <c r="AS33" s="66">
        <v>284.0</v>
      </c>
      <c r="AT33" s="66">
        <v>490.0</v>
      </c>
      <c r="AU33" s="66">
        <v>634.0</v>
      </c>
      <c r="AV33" s="66">
        <v>978.0</v>
      </c>
      <c r="AW33" s="66">
        <v>305.0</v>
      </c>
      <c r="AX33" s="66">
        <v>762.0</v>
      </c>
      <c r="AY33" s="66">
        <v>1019.0</v>
      </c>
      <c r="AZ33" s="66">
        <v>2152.0</v>
      </c>
      <c r="BA33" s="66">
        <v>1476.0</v>
      </c>
      <c r="BB33" s="66">
        <v>1190.0</v>
      </c>
      <c r="BC33" s="66">
        <v>2821.0</v>
      </c>
      <c r="BD33" s="66">
        <v>2893.0</v>
      </c>
      <c r="BE33" s="66">
        <v>8129.0</v>
      </c>
      <c r="BF33" s="66">
        <v>4350.0</v>
      </c>
      <c r="BG33" s="66">
        <v>7021.0</v>
      </c>
      <c r="BH33" s="66">
        <v>13480.0</v>
      </c>
      <c r="BI33" s="66">
        <v>49348.0</v>
      </c>
      <c r="BJ33" s="66">
        <v>71970.0</v>
      </c>
      <c r="BK33" s="66">
        <v>135415.0</v>
      </c>
    </row>
    <row r="34">
      <c r="A34" s="65">
        <v>26.0</v>
      </c>
      <c r="B34" s="66">
        <v>1000000.0</v>
      </c>
      <c r="C34" s="66">
        <v>1006187.30936547</v>
      </c>
      <c r="D34" s="67">
        <v>1.00618730936547</v>
      </c>
      <c r="E34" s="68">
        <v>0.321511097322252</v>
      </c>
      <c r="F34" s="68">
        <v>0.0289183119377222</v>
      </c>
      <c r="G34" s="66">
        <v>306144.0</v>
      </c>
      <c r="H34" s="65">
        <v>0.306144</v>
      </c>
      <c r="I34" s="66">
        <v>446000.0</v>
      </c>
      <c r="J34" s="66">
        <v>131629.0</v>
      </c>
      <c r="K34" s="66">
        <v>55074.0</v>
      </c>
      <c r="L34" s="66">
        <v>26218.0</v>
      </c>
      <c r="M34" s="66">
        <v>2.0</v>
      </c>
      <c r="N34" s="66">
        <v>4.0</v>
      </c>
      <c r="O34" s="66">
        <v>1.0</v>
      </c>
      <c r="P34" s="66">
        <v>1.0</v>
      </c>
      <c r="Q34" s="66">
        <v>5.0</v>
      </c>
      <c r="R34" s="66">
        <v>1.0</v>
      </c>
      <c r="S34" s="66">
        <v>4.0</v>
      </c>
      <c r="T34" s="66">
        <v>2.0</v>
      </c>
      <c r="U34" s="66">
        <v>1.0</v>
      </c>
      <c r="V34" s="66">
        <v>0.0</v>
      </c>
      <c r="W34" s="66">
        <v>3.0</v>
      </c>
      <c r="X34" s="66">
        <v>4.0</v>
      </c>
      <c r="Y34" s="66">
        <v>6.0</v>
      </c>
      <c r="Z34" s="66">
        <v>6.0</v>
      </c>
      <c r="AA34" s="66">
        <v>9.0</v>
      </c>
      <c r="AB34" s="66">
        <v>14.0</v>
      </c>
      <c r="AC34" s="66">
        <v>17.0</v>
      </c>
      <c r="AD34" s="66">
        <v>12.0</v>
      </c>
      <c r="AE34" s="66">
        <v>14.0</v>
      </c>
      <c r="AF34" s="66">
        <v>49.0</v>
      </c>
      <c r="AG34" s="66">
        <v>11.0</v>
      </c>
      <c r="AH34" s="66">
        <v>18.0</v>
      </c>
      <c r="AI34" s="66">
        <v>16.0</v>
      </c>
      <c r="AJ34" s="66">
        <v>63.0</v>
      </c>
      <c r="AK34" s="66">
        <v>19.0</v>
      </c>
      <c r="AL34" s="66">
        <v>24.0</v>
      </c>
      <c r="AM34" s="66">
        <v>86.0</v>
      </c>
      <c r="AN34" s="66">
        <v>144.0</v>
      </c>
      <c r="AO34" s="66">
        <v>144.0</v>
      </c>
      <c r="AP34" s="66">
        <v>205.0</v>
      </c>
      <c r="AQ34" s="66">
        <v>226.0</v>
      </c>
      <c r="AR34" s="66">
        <v>249.0</v>
      </c>
      <c r="AS34" s="66">
        <v>285.0</v>
      </c>
      <c r="AT34" s="66">
        <v>445.0</v>
      </c>
      <c r="AU34" s="66">
        <v>634.0</v>
      </c>
      <c r="AV34" s="66">
        <v>996.0</v>
      </c>
      <c r="AW34" s="66">
        <v>258.0</v>
      </c>
      <c r="AX34" s="66">
        <v>780.0</v>
      </c>
      <c r="AY34" s="66">
        <v>980.0</v>
      </c>
      <c r="AZ34" s="66">
        <v>2082.0</v>
      </c>
      <c r="BA34" s="66">
        <v>1469.0</v>
      </c>
      <c r="BB34" s="66">
        <v>1214.0</v>
      </c>
      <c r="BC34" s="66">
        <v>2813.0</v>
      </c>
      <c r="BD34" s="66">
        <v>2979.0</v>
      </c>
      <c r="BE34" s="66">
        <v>8066.0</v>
      </c>
      <c r="BF34" s="66">
        <v>4376.0</v>
      </c>
      <c r="BG34" s="66">
        <v>6840.0</v>
      </c>
      <c r="BH34" s="66">
        <v>13375.0</v>
      </c>
      <c r="BI34" s="66">
        <v>49345.0</v>
      </c>
      <c r="BJ34" s="66">
        <v>72443.0</v>
      </c>
      <c r="BK34" s="66">
        <v>135404.0</v>
      </c>
    </row>
    <row r="35">
      <c r="A35" s="65">
        <v>27.0</v>
      </c>
      <c r="B35" s="66">
        <v>1000000.0</v>
      </c>
      <c r="C35" s="66">
        <v>969050.452522626</v>
      </c>
      <c r="D35" s="67">
        <v>0.969050452522626</v>
      </c>
      <c r="E35" s="68">
        <v>0.293828707363056</v>
      </c>
      <c r="F35" s="68">
        <v>0.0283600449944579</v>
      </c>
      <c r="G35" s="66">
        <v>305175.0</v>
      </c>
      <c r="H35" s="65">
        <v>0.305175</v>
      </c>
      <c r="I35" s="66">
        <v>446500.0</v>
      </c>
      <c r="J35" s="66">
        <v>132066.0</v>
      </c>
      <c r="K35" s="66">
        <v>55164.0</v>
      </c>
      <c r="L35" s="66">
        <v>26071.0</v>
      </c>
      <c r="M35" s="66">
        <v>2.0</v>
      </c>
      <c r="N35" s="66">
        <v>1.0</v>
      </c>
      <c r="O35" s="66">
        <v>1.0</v>
      </c>
      <c r="P35" s="66">
        <v>4.0</v>
      </c>
      <c r="Q35" s="66">
        <v>4.0</v>
      </c>
      <c r="R35" s="66">
        <v>1.0</v>
      </c>
      <c r="S35" s="66">
        <v>2.0</v>
      </c>
      <c r="T35" s="66">
        <v>2.0</v>
      </c>
      <c r="U35" s="66">
        <v>0.0</v>
      </c>
      <c r="V35" s="66">
        <v>2.0</v>
      </c>
      <c r="W35" s="66">
        <v>1.0</v>
      </c>
      <c r="X35" s="66">
        <v>6.0</v>
      </c>
      <c r="Y35" s="66">
        <v>0.0</v>
      </c>
      <c r="Z35" s="66">
        <v>3.0</v>
      </c>
      <c r="AA35" s="66">
        <v>13.0</v>
      </c>
      <c r="AB35" s="66">
        <v>12.0</v>
      </c>
      <c r="AC35" s="66">
        <v>20.0</v>
      </c>
      <c r="AD35" s="66">
        <v>15.0</v>
      </c>
      <c r="AE35" s="66">
        <v>15.0</v>
      </c>
      <c r="AF35" s="66">
        <v>39.0</v>
      </c>
      <c r="AG35" s="66">
        <v>8.0</v>
      </c>
      <c r="AH35" s="66">
        <v>20.0</v>
      </c>
      <c r="AI35" s="66">
        <v>21.0</v>
      </c>
      <c r="AJ35" s="66">
        <v>50.0</v>
      </c>
      <c r="AK35" s="66">
        <v>14.0</v>
      </c>
      <c r="AL35" s="66">
        <v>34.0</v>
      </c>
      <c r="AM35" s="66">
        <v>78.0</v>
      </c>
      <c r="AN35" s="66">
        <v>139.0</v>
      </c>
      <c r="AO35" s="66">
        <v>135.0</v>
      </c>
      <c r="AP35" s="66">
        <v>163.0</v>
      </c>
      <c r="AQ35" s="66">
        <v>225.0</v>
      </c>
      <c r="AR35" s="66">
        <v>240.0</v>
      </c>
      <c r="AS35" s="66">
        <v>282.0</v>
      </c>
      <c r="AT35" s="66">
        <v>498.0</v>
      </c>
      <c r="AU35" s="66">
        <v>627.0</v>
      </c>
      <c r="AV35" s="66">
        <v>955.0</v>
      </c>
      <c r="AW35" s="66">
        <v>282.0</v>
      </c>
      <c r="AX35" s="66">
        <v>777.0</v>
      </c>
      <c r="AY35" s="66">
        <v>954.0</v>
      </c>
      <c r="AZ35" s="66">
        <v>2108.0</v>
      </c>
      <c r="BA35" s="66">
        <v>1398.0</v>
      </c>
      <c r="BB35" s="66">
        <v>1250.0</v>
      </c>
      <c r="BC35" s="66">
        <v>2757.0</v>
      </c>
      <c r="BD35" s="66">
        <v>2905.0</v>
      </c>
      <c r="BE35" s="66">
        <v>8266.0</v>
      </c>
      <c r="BF35" s="66">
        <v>4257.0</v>
      </c>
      <c r="BG35" s="66">
        <v>6925.0</v>
      </c>
      <c r="BH35" s="66">
        <v>13479.0</v>
      </c>
      <c r="BI35" s="66">
        <v>49186.0</v>
      </c>
      <c r="BJ35" s="66">
        <v>71930.0</v>
      </c>
      <c r="BK35" s="66">
        <v>135069.0</v>
      </c>
    </row>
    <row r="36">
      <c r="A36" s="65">
        <v>28.0</v>
      </c>
      <c r="B36" s="66">
        <v>1000000.0</v>
      </c>
      <c r="C36" s="66">
        <v>962071.103555178</v>
      </c>
      <c r="D36" s="67">
        <v>0.962071103555178</v>
      </c>
      <c r="E36" s="68">
        <v>0.302758978682351</v>
      </c>
      <c r="F36" s="68">
        <v>0.0278447593968591</v>
      </c>
      <c r="G36" s="66">
        <v>306404.0</v>
      </c>
      <c r="H36" s="65">
        <v>0.306404</v>
      </c>
      <c r="I36" s="66">
        <v>444995.0</v>
      </c>
      <c r="J36" s="66">
        <v>131913.0</v>
      </c>
      <c r="K36" s="66">
        <v>55254.0</v>
      </c>
      <c r="L36" s="66">
        <v>26380.0</v>
      </c>
      <c r="M36" s="66">
        <v>0.0</v>
      </c>
      <c r="N36" s="66">
        <v>3.0</v>
      </c>
      <c r="O36" s="66">
        <v>2.0</v>
      </c>
      <c r="P36" s="66">
        <v>2.0</v>
      </c>
      <c r="Q36" s="66">
        <v>0.0</v>
      </c>
      <c r="R36" s="66">
        <v>3.0</v>
      </c>
      <c r="S36" s="66">
        <v>0.0</v>
      </c>
      <c r="T36" s="66">
        <v>6.0</v>
      </c>
      <c r="U36" s="66">
        <v>1.0</v>
      </c>
      <c r="V36" s="66">
        <v>1.0</v>
      </c>
      <c r="W36" s="66">
        <v>2.0</v>
      </c>
      <c r="X36" s="66">
        <v>7.0</v>
      </c>
      <c r="Y36" s="66">
        <v>4.0</v>
      </c>
      <c r="Z36" s="66">
        <v>0.0</v>
      </c>
      <c r="AA36" s="66">
        <v>7.0</v>
      </c>
      <c r="AB36" s="66">
        <v>12.0</v>
      </c>
      <c r="AC36" s="66">
        <v>18.0</v>
      </c>
      <c r="AD36" s="66">
        <v>9.0</v>
      </c>
      <c r="AE36" s="66">
        <v>15.0</v>
      </c>
      <c r="AF36" s="66">
        <v>43.0</v>
      </c>
      <c r="AG36" s="66">
        <v>10.0</v>
      </c>
      <c r="AH36" s="66">
        <v>17.0</v>
      </c>
      <c r="AI36" s="66">
        <v>20.0</v>
      </c>
      <c r="AJ36" s="66">
        <v>48.0</v>
      </c>
      <c r="AK36" s="66">
        <v>18.0</v>
      </c>
      <c r="AL36" s="66">
        <v>24.0</v>
      </c>
      <c r="AM36" s="66">
        <v>82.0</v>
      </c>
      <c r="AN36" s="66">
        <v>156.0</v>
      </c>
      <c r="AO36" s="66">
        <v>150.0</v>
      </c>
      <c r="AP36" s="66">
        <v>191.0</v>
      </c>
      <c r="AQ36" s="66">
        <v>233.0</v>
      </c>
      <c r="AR36" s="66">
        <v>258.0</v>
      </c>
      <c r="AS36" s="66">
        <v>311.0</v>
      </c>
      <c r="AT36" s="66">
        <v>466.0</v>
      </c>
      <c r="AU36" s="66">
        <v>631.0</v>
      </c>
      <c r="AV36" s="66">
        <v>922.0</v>
      </c>
      <c r="AW36" s="66">
        <v>296.0</v>
      </c>
      <c r="AX36" s="66">
        <v>767.0</v>
      </c>
      <c r="AY36" s="66">
        <v>957.0</v>
      </c>
      <c r="AZ36" s="66">
        <v>2206.0</v>
      </c>
      <c r="BA36" s="66">
        <v>1477.0</v>
      </c>
      <c r="BB36" s="66">
        <v>1242.0</v>
      </c>
      <c r="BC36" s="66">
        <v>2786.0</v>
      </c>
      <c r="BD36" s="66">
        <v>2796.0</v>
      </c>
      <c r="BE36" s="66">
        <v>8220.0</v>
      </c>
      <c r="BF36" s="66">
        <v>4477.0</v>
      </c>
      <c r="BG36" s="66">
        <v>6887.0</v>
      </c>
      <c r="BH36" s="66">
        <v>13586.0</v>
      </c>
      <c r="BI36" s="66">
        <v>49300.0</v>
      </c>
      <c r="BJ36" s="66">
        <v>72030.0</v>
      </c>
      <c r="BK36" s="66">
        <v>135705.0</v>
      </c>
    </row>
    <row r="37">
      <c r="A37" s="65">
        <v>29.0</v>
      </c>
      <c r="B37" s="66">
        <v>1000000.0</v>
      </c>
      <c r="C37" s="66">
        <v>977179.858992949</v>
      </c>
      <c r="D37" s="67">
        <v>0.977179858992949</v>
      </c>
      <c r="E37" s="68">
        <v>0.278005144104121</v>
      </c>
      <c r="F37" s="68">
        <v>0.0274120244120556</v>
      </c>
      <c r="G37" s="66">
        <v>306074.0</v>
      </c>
      <c r="H37" s="65">
        <v>0.306074</v>
      </c>
      <c r="I37" s="66">
        <v>445982.0</v>
      </c>
      <c r="J37" s="66">
        <v>132335.0</v>
      </c>
      <c r="K37" s="66">
        <v>54489.0</v>
      </c>
      <c r="L37" s="66">
        <v>26243.0</v>
      </c>
      <c r="M37" s="66">
        <v>2.0</v>
      </c>
      <c r="N37" s="66">
        <v>1.0</v>
      </c>
      <c r="O37" s="66">
        <v>4.0</v>
      </c>
      <c r="P37" s="66">
        <v>3.0</v>
      </c>
      <c r="Q37" s="66">
        <v>0.0</v>
      </c>
      <c r="R37" s="66">
        <v>0.0</v>
      </c>
      <c r="S37" s="66">
        <v>3.0</v>
      </c>
      <c r="T37" s="66">
        <v>4.0</v>
      </c>
      <c r="U37" s="66">
        <v>0.0</v>
      </c>
      <c r="V37" s="66">
        <v>2.0</v>
      </c>
      <c r="W37" s="66">
        <v>1.0</v>
      </c>
      <c r="X37" s="66">
        <v>5.0</v>
      </c>
      <c r="Y37" s="66">
        <v>5.0</v>
      </c>
      <c r="Z37" s="66">
        <v>4.0</v>
      </c>
      <c r="AA37" s="66">
        <v>13.0</v>
      </c>
      <c r="AB37" s="66">
        <v>14.0</v>
      </c>
      <c r="AC37" s="66">
        <v>12.0</v>
      </c>
      <c r="AD37" s="66">
        <v>19.0</v>
      </c>
      <c r="AE37" s="66">
        <v>17.0</v>
      </c>
      <c r="AF37" s="66">
        <v>39.0</v>
      </c>
      <c r="AG37" s="66">
        <v>13.0</v>
      </c>
      <c r="AH37" s="66">
        <v>13.0</v>
      </c>
      <c r="AI37" s="66">
        <v>22.0</v>
      </c>
      <c r="AJ37" s="66">
        <v>58.0</v>
      </c>
      <c r="AK37" s="66">
        <v>18.0</v>
      </c>
      <c r="AL37" s="66">
        <v>30.0</v>
      </c>
      <c r="AM37" s="66">
        <v>75.0</v>
      </c>
      <c r="AN37" s="66">
        <v>118.0</v>
      </c>
      <c r="AO37" s="66">
        <v>134.0</v>
      </c>
      <c r="AP37" s="66">
        <v>184.0</v>
      </c>
      <c r="AQ37" s="66">
        <v>221.0</v>
      </c>
      <c r="AR37" s="66">
        <v>223.0</v>
      </c>
      <c r="AS37" s="66">
        <v>268.0</v>
      </c>
      <c r="AT37" s="66">
        <v>482.0</v>
      </c>
      <c r="AU37" s="66">
        <v>614.0</v>
      </c>
      <c r="AV37" s="66">
        <v>992.0</v>
      </c>
      <c r="AW37" s="66">
        <v>302.0</v>
      </c>
      <c r="AX37" s="66">
        <v>811.0</v>
      </c>
      <c r="AY37" s="66">
        <v>914.0</v>
      </c>
      <c r="AZ37" s="66">
        <v>2081.0</v>
      </c>
      <c r="BA37" s="66">
        <v>1451.0</v>
      </c>
      <c r="BB37" s="66">
        <v>1244.0</v>
      </c>
      <c r="BC37" s="66">
        <v>2862.0</v>
      </c>
      <c r="BD37" s="66">
        <v>2855.0</v>
      </c>
      <c r="BE37" s="66">
        <v>8113.0</v>
      </c>
      <c r="BF37" s="66">
        <v>4403.0</v>
      </c>
      <c r="BG37" s="66">
        <v>6875.0</v>
      </c>
      <c r="BH37" s="66">
        <v>13583.0</v>
      </c>
      <c r="BI37" s="66">
        <v>49176.0</v>
      </c>
      <c r="BJ37" s="66">
        <v>71881.0</v>
      </c>
      <c r="BK37" s="66">
        <v>135910.0</v>
      </c>
    </row>
    <row r="38">
      <c r="A38" s="65">
        <v>30.0</v>
      </c>
      <c r="B38" s="66">
        <v>1000000.0</v>
      </c>
      <c r="C38" s="66">
        <v>956268.813440672</v>
      </c>
      <c r="D38" s="67">
        <v>0.956268813440672</v>
      </c>
      <c r="E38" s="68">
        <v>0.272940834318003</v>
      </c>
      <c r="F38" s="68">
        <v>0.0270073828465587</v>
      </c>
      <c r="G38" s="66">
        <v>306330.0</v>
      </c>
      <c r="H38" s="65">
        <v>0.30633</v>
      </c>
      <c r="I38" s="66">
        <v>446278.0</v>
      </c>
      <c r="J38" s="66">
        <v>131934.0</v>
      </c>
      <c r="K38" s="66">
        <v>54503.0</v>
      </c>
      <c r="L38" s="66">
        <v>26304.0</v>
      </c>
      <c r="M38" s="66">
        <v>1.0</v>
      </c>
      <c r="N38" s="66">
        <v>1.0</v>
      </c>
      <c r="O38" s="66">
        <v>3.0</v>
      </c>
      <c r="P38" s="66">
        <v>0.0</v>
      </c>
      <c r="Q38" s="66">
        <v>1.0</v>
      </c>
      <c r="R38" s="66">
        <v>4.0</v>
      </c>
      <c r="S38" s="66">
        <v>2.0</v>
      </c>
      <c r="T38" s="66">
        <v>2.0</v>
      </c>
      <c r="U38" s="66">
        <v>0.0</v>
      </c>
      <c r="V38" s="66">
        <v>0.0</v>
      </c>
      <c r="W38" s="66">
        <v>1.0</v>
      </c>
      <c r="X38" s="66">
        <v>6.0</v>
      </c>
      <c r="Y38" s="66">
        <v>9.0</v>
      </c>
      <c r="Z38" s="66">
        <v>4.0</v>
      </c>
      <c r="AA38" s="66">
        <v>6.0</v>
      </c>
      <c r="AB38" s="66">
        <v>13.0</v>
      </c>
      <c r="AC38" s="66">
        <v>12.0</v>
      </c>
      <c r="AD38" s="66">
        <v>15.0</v>
      </c>
      <c r="AE38" s="66">
        <v>18.0</v>
      </c>
      <c r="AF38" s="66">
        <v>40.0</v>
      </c>
      <c r="AG38" s="66">
        <v>6.0</v>
      </c>
      <c r="AH38" s="66">
        <v>19.0</v>
      </c>
      <c r="AI38" s="66">
        <v>18.0</v>
      </c>
      <c r="AJ38" s="66">
        <v>38.0</v>
      </c>
      <c r="AK38" s="66">
        <v>19.0</v>
      </c>
      <c r="AL38" s="66">
        <v>33.0</v>
      </c>
      <c r="AM38" s="66">
        <v>86.0</v>
      </c>
      <c r="AN38" s="66">
        <v>160.0</v>
      </c>
      <c r="AO38" s="66">
        <v>166.0</v>
      </c>
      <c r="AP38" s="66">
        <v>200.0</v>
      </c>
      <c r="AQ38" s="66">
        <v>245.0</v>
      </c>
      <c r="AR38" s="66">
        <v>251.0</v>
      </c>
      <c r="AS38" s="66">
        <v>276.0</v>
      </c>
      <c r="AT38" s="66">
        <v>467.0</v>
      </c>
      <c r="AU38" s="66">
        <v>703.0</v>
      </c>
      <c r="AV38" s="66">
        <v>1012.0</v>
      </c>
      <c r="AW38" s="66">
        <v>269.0</v>
      </c>
      <c r="AX38" s="66">
        <v>767.0</v>
      </c>
      <c r="AY38" s="66">
        <v>941.0</v>
      </c>
      <c r="AZ38" s="66">
        <v>2069.0</v>
      </c>
      <c r="BA38" s="66">
        <v>1426.0</v>
      </c>
      <c r="BB38" s="66">
        <v>1227.0</v>
      </c>
      <c r="BC38" s="66">
        <v>2868.0</v>
      </c>
      <c r="BD38" s="66">
        <v>2863.0</v>
      </c>
      <c r="BE38" s="66">
        <v>8268.0</v>
      </c>
      <c r="BF38" s="66">
        <v>4364.0</v>
      </c>
      <c r="BG38" s="66">
        <v>7118.0</v>
      </c>
      <c r="BH38" s="66">
        <v>13682.0</v>
      </c>
      <c r="BI38" s="66">
        <v>49178.0</v>
      </c>
      <c r="BJ38" s="66">
        <v>71811.0</v>
      </c>
      <c r="BK38" s="66">
        <v>135642.0</v>
      </c>
    </row>
    <row r="39">
      <c r="A39" s="65">
        <v>31.0</v>
      </c>
      <c r="B39" s="66">
        <v>1000000.0</v>
      </c>
      <c r="C39" s="66">
        <v>984743.237161858</v>
      </c>
      <c r="D39" s="67">
        <v>0.984743237161858</v>
      </c>
      <c r="E39" s="68">
        <v>0.292799007053861</v>
      </c>
      <c r="F39" s="68">
        <v>0.026750194912818</v>
      </c>
      <c r="G39" s="65">
        <v>305899.0</v>
      </c>
      <c r="H39" s="65">
        <v>0.305899</v>
      </c>
      <c r="I39" s="65">
        <v>446262.0</v>
      </c>
      <c r="J39" s="65">
        <v>131921.0</v>
      </c>
      <c r="K39" s="65">
        <v>54944.0</v>
      </c>
      <c r="L39" s="65">
        <v>26134.0</v>
      </c>
      <c r="M39" s="65">
        <v>0.0</v>
      </c>
      <c r="N39" s="65">
        <v>3.0</v>
      </c>
      <c r="O39" s="65">
        <v>2.0</v>
      </c>
      <c r="P39" s="65">
        <v>5.0</v>
      </c>
      <c r="Q39" s="65">
        <v>4.0</v>
      </c>
      <c r="R39" s="65">
        <v>1.0</v>
      </c>
      <c r="S39" s="65">
        <v>2.0</v>
      </c>
      <c r="T39" s="65">
        <v>4.0</v>
      </c>
      <c r="U39" s="65">
        <v>0.0</v>
      </c>
      <c r="V39" s="65">
        <v>0.0</v>
      </c>
      <c r="W39" s="65">
        <v>2.0</v>
      </c>
      <c r="X39" s="65">
        <v>4.0</v>
      </c>
      <c r="Y39" s="65">
        <v>3.0</v>
      </c>
      <c r="Z39" s="65">
        <v>8.0</v>
      </c>
      <c r="AA39" s="65">
        <v>8.0</v>
      </c>
      <c r="AB39" s="65">
        <v>10.0</v>
      </c>
      <c r="AC39" s="65">
        <v>16.0</v>
      </c>
      <c r="AD39" s="65">
        <v>12.0</v>
      </c>
      <c r="AE39" s="65">
        <v>14.0</v>
      </c>
      <c r="AF39" s="65">
        <v>37.0</v>
      </c>
      <c r="AG39" s="65">
        <v>12.0</v>
      </c>
      <c r="AH39" s="65">
        <v>14.0</v>
      </c>
      <c r="AI39" s="65">
        <v>21.0</v>
      </c>
      <c r="AJ39" s="65">
        <v>46.0</v>
      </c>
      <c r="AK39" s="65">
        <v>14.0</v>
      </c>
      <c r="AL39" s="65">
        <v>32.0</v>
      </c>
      <c r="AM39" s="65">
        <v>71.0</v>
      </c>
      <c r="AN39" s="65">
        <v>131.0</v>
      </c>
      <c r="AO39" s="65">
        <v>159.0</v>
      </c>
      <c r="AP39" s="65">
        <v>199.0</v>
      </c>
      <c r="AQ39" s="65">
        <v>240.0</v>
      </c>
      <c r="AR39" s="65">
        <v>241.0</v>
      </c>
      <c r="AS39" s="65">
        <v>306.0</v>
      </c>
      <c r="AT39" s="65">
        <v>435.0</v>
      </c>
      <c r="AU39" s="65">
        <v>677.0</v>
      </c>
      <c r="AV39" s="65">
        <v>960.0</v>
      </c>
      <c r="AW39" s="65">
        <v>296.0</v>
      </c>
      <c r="AX39" s="65">
        <v>708.0</v>
      </c>
      <c r="AY39" s="65">
        <v>895.0</v>
      </c>
      <c r="AZ39" s="65">
        <v>2072.0</v>
      </c>
      <c r="BA39" s="65">
        <v>1451.0</v>
      </c>
      <c r="BB39" s="65">
        <v>1280.0</v>
      </c>
      <c r="BC39" s="65">
        <v>2824.0</v>
      </c>
      <c r="BD39" s="65">
        <v>2879.0</v>
      </c>
      <c r="BE39" s="65">
        <v>8277.0</v>
      </c>
      <c r="BF39" s="65">
        <v>4375.0</v>
      </c>
      <c r="BG39" s="65">
        <v>6979.0</v>
      </c>
      <c r="BH39" s="65">
        <v>13679.0</v>
      </c>
      <c r="BI39" s="65">
        <v>48860.0</v>
      </c>
      <c r="BJ39" s="65">
        <v>72024.0</v>
      </c>
      <c r="BK39" s="65">
        <v>135607.0</v>
      </c>
    </row>
    <row r="40">
      <c r="A40" s="65">
        <v>32.0</v>
      </c>
      <c r="B40" s="66">
        <v>1000000.0</v>
      </c>
      <c r="C40" s="66">
        <v>981383.069153458</v>
      </c>
      <c r="D40" s="67">
        <v>0.981383069153458</v>
      </c>
      <c r="E40" s="68">
        <v>0.272733766002829</v>
      </c>
      <c r="F40" s="68">
        <v>0.0264328035770289</v>
      </c>
      <c r="G40" s="65">
        <v>306006.0</v>
      </c>
      <c r="H40" s="65">
        <v>0.306006</v>
      </c>
      <c r="I40" s="65">
        <v>445838.0</v>
      </c>
      <c r="J40" s="65">
        <v>131860.0</v>
      </c>
      <c r="K40" s="65">
        <v>54938.0</v>
      </c>
      <c r="L40" s="65">
        <v>26144.0</v>
      </c>
      <c r="M40" s="65">
        <v>2.0</v>
      </c>
      <c r="N40" s="65">
        <v>1.0</v>
      </c>
      <c r="O40" s="65">
        <v>3.0</v>
      </c>
      <c r="P40" s="65">
        <v>4.0</v>
      </c>
      <c r="Q40" s="65">
        <v>2.0</v>
      </c>
      <c r="R40" s="65">
        <v>1.0</v>
      </c>
      <c r="S40" s="65">
        <v>2.0</v>
      </c>
      <c r="T40" s="65">
        <v>2.0</v>
      </c>
      <c r="U40" s="65">
        <v>3.0</v>
      </c>
      <c r="V40" s="65">
        <v>2.0</v>
      </c>
      <c r="W40" s="65">
        <v>0.0</v>
      </c>
      <c r="X40" s="65">
        <v>3.0</v>
      </c>
      <c r="Y40" s="65">
        <v>0.0</v>
      </c>
      <c r="Z40" s="65">
        <v>6.0</v>
      </c>
      <c r="AA40" s="65">
        <v>8.0</v>
      </c>
      <c r="AB40" s="65">
        <v>9.0</v>
      </c>
      <c r="AC40" s="65">
        <v>19.0</v>
      </c>
      <c r="AD40" s="65">
        <v>20.0</v>
      </c>
      <c r="AE40" s="65">
        <v>19.0</v>
      </c>
      <c r="AF40" s="65">
        <v>41.0</v>
      </c>
      <c r="AG40" s="65">
        <v>8.0</v>
      </c>
      <c r="AH40" s="65">
        <v>9.0</v>
      </c>
      <c r="AI40" s="65">
        <v>16.0</v>
      </c>
      <c r="AJ40" s="65">
        <v>64.0</v>
      </c>
      <c r="AK40" s="65">
        <v>10.0</v>
      </c>
      <c r="AL40" s="65">
        <v>42.0</v>
      </c>
      <c r="AM40" s="65">
        <v>90.0</v>
      </c>
      <c r="AN40" s="65">
        <v>126.0</v>
      </c>
      <c r="AO40" s="65">
        <v>131.0</v>
      </c>
      <c r="AP40" s="65">
        <v>203.0</v>
      </c>
      <c r="AQ40" s="65">
        <v>232.0</v>
      </c>
      <c r="AR40" s="65">
        <v>231.0</v>
      </c>
      <c r="AS40" s="65">
        <v>316.0</v>
      </c>
      <c r="AT40" s="65">
        <v>474.0</v>
      </c>
      <c r="AU40" s="65">
        <v>617.0</v>
      </c>
      <c r="AV40" s="65">
        <v>963.0</v>
      </c>
      <c r="AW40" s="65">
        <v>276.0</v>
      </c>
      <c r="AX40" s="65">
        <v>780.0</v>
      </c>
      <c r="AY40" s="65">
        <v>1033.0</v>
      </c>
      <c r="AZ40" s="65">
        <v>2191.0</v>
      </c>
      <c r="BA40" s="65">
        <v>1426.0</v>
      </c>
      <c r="BB40" s="65">
        <v>1331.0</v>
      </c>
      <c r="BC40" s="65">
        <v>2714.0</v>
      </c>
      <c r="BD40" s="65">
        <v>2917.0</v>
      </c>
      <c r="BE40" s="65">
        <v>8256.0</v>
      </c>
      <c r="BF40" s="65">
        <v>4388.0</v>
      </c>
      <c r="BG40" s="65">
        <v>6883.0</v>
      </c>
      <c r="BH40" s="65">
        <v>13566.0</v>
      </c>
      <c r="BI40" s="65">
        <v>48956.0</v>
      </c>
      <c r="BJ40" s="65">
        <v>71801.0</v>
      </c>
      <c r="BK40" s="65">
        <v>135809.0</v>
      </c>
    </row>
    <row r="41">
      <c r="A41" s="65">
        <v>33.0</v>
      </c>
      <c r="B41" s="66">
        <v>1000000.0</v>
      </c>
      <c r="C41" s="66">
        <v>930963.548177408</v>
      </c>
      <c r="D41" s="67">
        <v>0.930963548177408</v>
      </c>
      <c r="E41" s="68">
        <v>0.177153389229474</v>
      </c>
      <c r="F41" s="68">
        <v>0.0267923738984742</v>
      </c>
      <c r="G41" s="65">
        <v>305897.0</v>
      </c>
      <c r="H41" s="65">
        <v>0.305897</v>
      </c>
      <c r="I41" s="65">
        <v>445732.0</v>
      </c>
      <c r="J41" s="65">
        <v>131881.0</v>
      </c>
      <c r="K41" s="65">
        <v>54945.0</v>
      </c>
      <c r="L41" s="65">
        <v>26387.0</v>
      </c>
      <c r="M41" s="65">
        <v>1.0</v>
      </c>
      <c r="N41" s="65">
        <v>0.0</v>
      </c>
      <c r="O41" s="65">
        <v>0.0</v>
      </c>
      <c r="P41" s="65">
        <v>2.0</v>
      </c>
      <c r="Q41" s="65">
        <v>2.0</v>
      </c>
      <c r="R41" s="65">
        <v>1.0</v>
      </c>
      <c r="S41" s="65">
        <v>2.0</v>
      </c>
      <c r="T41" s="65">
        <v>3.0</v>
      </c>
      <c r="U41" s="65">
        <v>1.0</v>
      </c>
      <c r="V41" s="65">
        <v>0.0</v>
      </c>
      <c r="W41" s="65">
        <v>1.0</v>
      </c>
      <c r="X41" s="65">
        <v>6.0</v>
      </c>
      <c r="Y41" s="65">
        <v>5.0</v>
      </c>
      <c r="Z41" s="65">
        <v>5.0</v>
      </c>
      <c r="AA41" s="65">
        <v>12.0</v>
      </c>
      <c r="AB41" s="65">
        <v>7.0</v>
      </c>
      <c r="AC41" s="65">
        <v>23.0</v>
      </c>
      <c r="AD41" s="65">
        <v>24.0</v>
      </c>
      <c r="AE41" s="65">
        <v>21.0</v>
      </c>
      <c r="AF41" s="65">
        <v>44.0</v>
      </c>
      <c r="AG41" s="65">
        <v>13.0</v>
      </c>
      <c r="AH41" s="65">
        <v>13.0</v>
      </c>
      <c r="AI41" s="65">
        <v>20.0</v>
      </c>
      <c r="AJ41" s="65">
        <v>38.0</v>
      </c>
      <c r="AK41" s="65">
        <v>7.0</v>
      </c>
      <c r="AL41" s="65">
        <v>29.0</v>
      </c>
      <c r="AM41" s="65">
        <v>70.0</v>
      </c>
      <c r="AN41" s="65">
        <v>133.0</v>
      </c>
      <c r="AO41" s="65">
        <v>140.0</v>
      </c>
      <c r="AP41" s="65">
        <v>192.0</v>
      </c>
      <c r="AQ41" s="65">
        <v>238.0</v>
      </c>
      <c r="AR41" s="65">
        <v>227.0</v>
      </c>
      <c r="AS41" s="65">
        <v>314.0</v>
      </c>
      <c r="AT41" s="65">
        <v>476.0</v>
      </c>
      <c r="AU41" s="65">
        <v>571.0</v>
      </c>
      <c r="AV41" s="65">
        <v>985.0</v>
      </c>
      <c r="AW41" s="65">
        <v>254.0</v>
      </c>
      <c r="AX41" s="65">
        <v>796.0</v>
      </c>
      <c r="AY41" s="65">
        <v>978.0</v>
      </c>
      <c r="AZ41" s="65">
        <v>2117.0</v>
      </c>
      <c r="BA41" s="65">
        <v>1444.0</v>
      </c>
      <c r="BB41" s="65">
        <v>1205.0</v>
      </c>
      <c r="BC41" s="65">
        <v>2807.0</v>
      </c>
      <c r="BD41" s="65">
        <v>2968.0</v>
      </c>
      <c r="BE41" s="65">
        <v>8278.0</v>
      </c>
      <c r="BF41" s="65">
        <v>4386.0</v>
      </c>
      <c r="BG41" s="65">
        <v>6842.0</v>
      </c>
      <c r="BH41" s="65">
        <v>13353.0</v>
      </c>
      <c r="BI41" s="65">
        <v>49180.0</v>
      </c>
      <c r="BJ41" s="65">
        <v>72199.0</v>
      </c>
      <c r="BK41" s="65">
        <v>135464.0</v>
      </c>
    </row>
    <row r="42">
      <c r="A42" s="65">
        <v>34.0</v>
      </c>
      <c r="B42" s="65">
        <v>1000000.0</v>
      </c>
      <c r="C42" s="65">
        <v>981855.092754638</v>
      </c>
      <c r="D42" s="65">
        <v>0.981855092754638</v>
      </c>
      <c r="E42" s="68">
        <v>0.3103026476566</v>
      </c>
      <c r="F42" s="68">
        <v>0.0265123653759598</v>
      </c>
      <c r="G42" s="65">
        <v>306047.0</v>
      </c>
      <c r="H42" s="65">
        <v>0.306047</v>
      </c>
      <c r="I42" s="65">
        <v>446437.0</v>
      </c>
      <c r="J42" s="65">
        <v>131334.0</v>
      </c>
      <c r="K42" s="65">
        <v>54648.0</v>
      </c>
      <c r="L42" s="65">
        <v>26441.0</v>
      </c>
      <c r="M42" s="65">
        <v>2.0</v>
      </c>
      <c r="N42" s="65">
        <v>3.0</v>
      </c>
      <c r="O42" s="65">
        <v>1.0</v>
      </c>
      <c r="P42" s="65">
        <v>2.0</v>
      </c>
      <c r="Q42" s="65">
        <v>1.0</v>
      </c>
      <c r="R42" s="65">
        <v>1.0</v>
      </c>
      <c r="S42" s="65">
        <v>3.0</v>
      </c>
      <c r="T42" s="65">
        <v>5.0</v>
      </c>
      <c r="U42" s="65">
        <v>2.0</v>
      </c>
      <c r="V42" s="65">
        <v>0.0</v>
      </c>
      <c r="W42" s="65">
        <v>3.0</v>
      </c>
      <c r="X42" s="65">
        <v>2.0</v>
      </c>
      <c r="Y42" s="65">
        <v>2.0</v>
      </c>
      <c r="Z42" s="65">
        <v>2.0</v>
      </c>
      <c r="AA42" s="65">
        <v>11.0</v>
      </c>
      <c r="AB42" s="65">
        <v>9.0</v>
      </c>
      <c r="AC42" s="65">
        <v>19.0</v>
      </c>
      <c r="AD42" s="65">
        <v>17.0</v>
      </c>
      <c r="AE42" s="65">
        <v>22.0</v>
      </c>
      <c r="AF42" s="65">
        <v>44.0</v>
      </c>
      <c r="AG42" s="65">
        <v>8.0</v>
      </c>
      <c r="AH42" s="65">
        <v>13.0</v>
      </c>
      <c r="AI42" s="65">
        <v>16.0</v>
      </c>
      <c r="AJ42" s="65">
        <v>55.0</v>
      </c>
      <c r="AK42" s="65">
        <v>16.0</v>
      </c>
      <c r="AL42" s="65">
        <v>24.0</v>
      </c>
      <c r="AM42" s="65">
        <v>78.0</v>
      </c>
      <c r="AN42" s="65">
        <v>160.0</v>
      </c>
      <c r="AO42" s="65">
        <v>149.0</v>
      </c>
      <c r="AP42" s="65">
        <v>197.0</v>
      </c>
      <c r="AQ42" s="65">
        <v>267.0</v>
      </c>
      <c r="AR42" s="65">
        <v>275.0</v>
      </c>
      <c r="AS42" s="65">
        <v>312.0</v>
      </c>
      <c r="AT42" s="65">
        <v>457.0</v>
      </c>
      <c r="AU42" s="65">
        <v>605.0</v>
      </c>
      <c r="AV42" s="65">
        <v>918.0</v>
      </c>
      <c r="AW42" s="65">
        <v>295.0</v>
      </c>
      <c r="AX42" s="65">
        <v>781.0</v>
      </c>
      <c r="AY42" s="65">
        <v>985.0</v>
      </c>
      <c r="AZ42" s="65">
        <v>2093.0</v>
      </c>
      <c r="BA42" s="65">
        <v>1467.0</v>
      </c>
      <c r="BB42" s="65">
        <v>1213.0</v>
      </c>
      <c r="BC42" s="65">
        <v>2817.0</v>
      </c>
      <c r="BD42" s="65">
        <v>2943.0</v>
      </c>
      <c r="BE42" s="65">
        <v>8172.0</v>
      </c>
      <c r="BF42" s="65">
        <v>4363.0</v>
      </c>
      <c r="BG42" s="65">
        <v>7034.0</v>
      </c>
      <c r="BH42" s="65">
        <v>13441.0</v>
      </c>
      <c r="BI42" s="65">
        <v>49292.0</v>
      </c>
      <c r="BJ42" s="65">
        <v>71687.0</v>
      </c>
      <c r="BK42" s="65">
        <v>135763.0</v>
      </c>
    </row>
    <row r="43">
      <c r="A43" s="65">
        <v>35.0</v>
      </c>
      <c r="B43" s="65">
        <v>1000000.0</v>
      </c>
      <c r="C43" s="65">
        <v>973590.679533976</v>
      </c>
      <c r="D43" s="65">
        <v>0.973590679533976</v>
      </c>
      <c r="E43" s="68">
        <v>0.259430277845298</v>
      </c>
      <c r="F43" s="68">
        <v>0.0261428262336894</v>
      </c>
      <c r="G43" s="65">
        <v>305935.0</v>
      </c>
      <c r="H43" s="65">
        <v>0.305935</v>
      </c>
      <c r="I43" s="65">
        <v>446527.0</v>
      </c>
      <c r="J43" s="65">
        <v>131422.0</v>
      </c>
      <c r="K43" s="65">
        <v>54788.0</v>
      </c>
      <c r="L43" s="65">
        <v>26240.0</v>
      </c>
      <c r="M43" s="65">
        <v>0.0</v>
      </c>
      <c r="N43" s="65">
        <v>1.0</v>
      </c>
      <c r="O43" s="65">
        <v>4.0</v>
      </c>
      <c r="P43" s="65">
        <v>2.0</v>
      </c>
      <c r="Q43" s="65">
        <v>2.0</v>
      </c>
      <c r="R43" s="65">
        <v>1.0</v>
      </c>
      <c r="S43" s="65">
        <v>1.0</v>
      </c>
      <c r="T43" s="65">
        <v>5.0</v>
      </c>
      <c r="U43" s="65">
        <v>3.0</v>
      </c>
      <c r="V43" s="65">
        <v>2.0</v>
      </c>
      <c r="W43" s="65">
        <v>3.0</v>
      </c>
      <c r="X43" s="65">
        <v>4.0</v>
      </c>
      <c r="Y43" s="65">
        <v>7.0</v>
      </c>
      <c r="Z43" s="65">
        <v>3.0</v>
      </c>
      <c r="AA43" s="65">
        <v>16.0</v>
      </c>
      <c r="AB43" s="65">
        <v>5.0</v>
      </c>
      <c r="AC43" s="65">
        <v>22.0</v>
      </c>
      <c r="AD43" s="65">
        <v>15.0</v>
      </c>
      <c r="AE43" s="65">
        <v>20.0</v>
      </c>
      <c r="AF43" s="65">
        <v>33.0</v>
      </c>
      <c r="AG43" s="65">
        <v>11.0</v>
      </c>
      <c r="AH43" s="65">
        <v>9.0</v>
      </c>
      <c r="AI43" s="65">
        <v>19.0</v>
      </c>
      <c r="AJ43" s="65">
        <v>47.0</v>
      </c>
      <c r="AK43" s="65">
        <v>14.0</v>
      </c>
      <c r="AL43" s="65">
        <v>37.0</v>
      </c>
      <c r="AM43" s="65">
        <v>79.0</v>
      </c>
      <c r="AN43" s="65">
        <v>122.0</v>
      </c>
      <c r="AO43" s="65">
        <v>125.0</v>
      </c>
      <c r="AP43" s="65">
        <v>207.0</v>
      </c>
      <c r="AQ43" s="65">
        <v>264.0</v>
      </c>
      <c r="AR43" s="65">
        <v>255.0</v>
      </c>
      <c r="AS43" s="65">
        <v>272.0</v>
      </c>
      <c r="AT43" s="65">
        <v>459.0</v>
      </c>
      <c r="AU43" s="65">
        <v>651.0</v>
      </c>
      <c r="AV43" s="65">
        <v>943.0</v>
      </c>
      <c r="AW43" s="65">
        <v>304.0</v>
      </c>
      <c r="AX43" s="65">
        <v>816.0</v>
      </c>
      <c r="AY43" s="65">
        <v>1010.0</v>
      </c>
      <c r="AZ43" s="65">
        <v>2160.0</v>
      </c>
      <c r="BA43" s="65">
        <v>1483.0</v>
      </c>
      <c r="BB43" s="65">
        <v>1238.0</v>
      </c>
      <c r="BC43" s="65">
        <v>2752.0</v>
      </c>
      <c r="BD43" s="65">
        <v>2892.0</v>
      </c>
      <c r="BE43" s="65">
        <v>8199.0</v>
      </c>
      <c r="BF43" s="65">
        <v>4222.0</v>
      </c>
      <c r="BG43" s="65">
        <v>6861.0</v>
      </c>
      <c r="BH43" s="65">
        <v>13780.0</v>
      </c>
      <c r="BI43" s="65">
        <v>49306.0</v>
      </c>
      <c r="BJ43" s="65">
        <v>72036.0</v>
      </c>
      <c r="BK43" s="65">
        <v>135213.0</v>
      </c>
    </row>
    <row r="44">
      <c r="A44" s="65">
        <v>36.0</v>
      </c>
      <c r="B44" s="65">
        <v>1000000.0</v>
      </c>
      <c r="C44" s="65">
        <v>949263.463173159</v>
      </c>
      <c r="D44" s="65">
        <v>0.949263463173159</v>
      </c>
      <c r="E44" s="68">
        <v>0.24666449443622</v>
      </c>
      <c r="F44" s="68">
        <v>0.0259405341509428</v>
      </c>
      <c r="G44" s="65">
        <v>305514.0</v>
      </c>
      <c r="H44" s="65">
        <v>0.305514</v>
      </c>
      <c r="I44" s="65">
        <v>446032.0</v>
      </c>
      <c r="J44" s="65">
        <v>132245.0</v>
      </c>
      <c r="K44" s="65">
        <v>55228.0</v>
      </c>
      <c r="L44" s="65">
        <v>26247.0</v>
      </c>
      <c r="M44" s="65">
        <v>1.0</v>
      </c>
      <c r="N44" s="65">
        <v>1.0</v>
      </c>
      <c r="O44" s="65">
        <v>0.0</v>
      </c>
      <c r="P44" s="65">
        <v>6.0</v>
      </c>
      <c r="Q44" s="65">
        <v>1.0</v>
      </c>
      <c r="R44" s="65">
        <v>1.0</v>
      </c>
      <c r="S44" s="65">
        <v>2.0</v>
      </c>
      <c r="T44" s="65">
        <v>2.0</v>
      </c>
      <c r="U44" s="65">
        <v>0.0</v>
      </c>
      <c r="V44" s="65">
        <v>1.0</v>
      </c>
      <c r="W44" s="65">
        <v>1.0</v>
      </c>
      <c r="X44" s="65">
        <v>4.0</v>
      </c>
      <c r="Y44" s="65">
        <v>2.0</v>
      </c>
      <c r="Z44" s="65">
        <v>3.0</v>
      </c>
      <c r="AA44" s="65">
        <v>12.0</v>
      </c>
      <c r="AB44" s="65">
        <v>11.0</v>
      </c>
      <c r="AC44" s="65">
        <v>18.0</v>
      </c>
      <c r="AD44" s="65">
        <v>12.0</v>
      </c>
      <c r="AE44" s="65">
        <v>10.0</v>
      </c>
      <c r="AF44" s="65">
        <v>37.0</v>
      </c>
      <c r="AG44" s="65">
        <v>16.0</v>
      </c>
      <c r="AH44" s="65">
        <v>16.0</v>
      </c>
      <c r="AI44" s="65">
        <v>16.0</v>
      </c>
      <c r="AJ44" s="65">
        <v>49.0</v>
      </c>
      <c r="AK44" s="65">
        <v>12.0</v>
      </c>
      <c r="AL44" s="65">
        <v>20.0</v>
      </c>
      <c r="AM44" s="65">
        <v>95.0</v>
      </c>
      <c r="AN44" s="65">
        <v>147.0</v>
      </c>
      <c r="AO44" s="65">
        <v>135.0</v>
      </c>
      <c r="AP44" s="65">
        <v>205.0</v>
      </c>
      <c r="AQ44" s="65">
        <v>239.0</v>
      </c>
      <c r="AR44" s="65">
        <v>258.0</v>
      </c>
      <c r="AS44" s="65">
        <v>280.0</v>
      </c>
      <c r="AT44" s="65">
        <v>537.0</v>
      </c>
      <c r="AU44" s="65">
        <v>625.0</v>
      </c>
      <c r="AV44" s="65">
        <v>1063.0</v>
      </c>
      <c r="AW44" s="65">
        <v>314.0</v>
      </c>
      <c r="AX44" s="65">
        <v>770.0</v>
      </c>
      <c r="AY44" s="65">
        <v>941.0</v>
      </c>
      <c r="AZ44" s="65">
        <v>2146.0</v>
      </c>
      <c r="BA44" s="65">
        <v>1436.0</v>
      </c>
      <c r="BB44" s="65">
        <v>1298.0</v>
      </c>
      <c r="BC44" s="65">
        <v>2722.0</v>
      </c>
      <c r="BD44" s="65">
        <v>2976.0</v>
      </c>
      <c r="BE44" s="65">
        <v>8164.0</v>
      </c>
      <c r="BF44" s="65">
        <v>4419.0</v>
      </c>
      <c r="BG44" s="65">
        <v>6735.0</v>
      </c>
      <c r="BH44" s="65">
        <v>13603.0</v>
      </c>
      <c r="BI44" s="65">
        <v>49547.0</v>
      </c>
      <c r="BJ44" s="65">
        <v>71820.0</v>
      </c>
      <c r="BK44" s="65">
        <v>134785.0</v>
      </c>
    </row>
    <row r="45">
      <c r="A45" s="65">
        <v>37.0</v>
      </c>
      <c r="B45" s="65">
        <v>1000000.0</v>
      </c>
      <c r="C45" s="65">
        <v>949756.487824391</v>
      </c>
      <c r="D45" s="65">
        <v>0.949756487824391</v>
      </c>
      <c r="E45" s="68">
        <v>0.256302957347853</v>
      </c>
      <c r="F45" s="68">
        <v>0.0257299149559757</v>
      </c>
      <c r="G45" s="65">
        <v>306133.0</v>
      </c>
      <c r="H45" s="65">
        <v>0.306133</v>
      </c>
      <c r="I45" s="65">
        <v>444950.0</v>
      </c>
      <c r="J45" s="65">
        <v>132357.0</v>
      </c>
      <c r="K45" s="65">
        <v>55043.0</v>
      </c>
      <c r="L45" s="65">
        <v>26559.0</v>
      </c>
      <c r="M45" s="65">
        <v>0.0</v>
      </c>
      <c r="N45" s="65">
        <v>1.0</v>
      </c>
      <c r="O45" s="65">
        <v>3.0</v>
      </c>
      <c r="P45" s="65">
        <v>2.0</v>
      </c>
      <c r="Q45" s="65">
        <v>2.0</v>
      </c>
      <c r="R45" s="65">
        <v>1.0</v>
      </c>
      <c r="S45" s="65">
        <v>1.0</v>
      </c>
      <c r="T45" s="65">
        <v>3.0</v>
      </c>
      <c r="U45" s="65">
        <v>2.0</v>
      </c>
      <c r="V45" s="65">
        <v>0.0</v>
      </c>
      <c r="W45" s="65">
        <v>1.0</v>
      </c>
      <c r="X45" s="65">
        <v>5.0</v>
      </c>
      <c r="Y45" s="65">
        <v>5.0</v>
      </c>
      <c r="Z45" s="65">
        <v>5.0</v>
      </c>
      <c r="AA45" s="65">
        <v>8.0</v>
      </c>
      <c r="AB45" s="65">
        <v>14.0</v>
      </c>
      <c r="AC45" s="65">
        <v>21.0</v>
      </c>
      <c r="AD45" s="65">
        <v>21.0</v>
      </c>
      <c r="AE45" s="65">
        <v>21.0</v>
      </c>
      <c r="AF45" s="65">
        <v>29.0</v>
      </c>
      <c r="AG45" s="65">
        <v>5.0</v>
      </c>
      <c r="AH45" s="65">
        <v>18.0</v>
      </c>
      <c r="AI45" s="65">
        <v>23.0</v>
      </c>
      <c r="AJ45" s="65">
        <v>50.0</v>
      </c>
      <c r="AK45" s="65">
        <v>18.0</v>
      </c>
      <c r="AL45" s="65">
        <v>30.0</v>
      </c>
      <c r="AM45" s="65">
        <v>74.0</v>
      </c>
      <c r="AN45" s="65">
        <v>160.0</v>
      </c>
      <c r="AO45" s="65">
        <v>135.0</v>
      </c>
      <c r="AP45" s="65">
        <v>171.0</v>
      </c>
      <c r="AQ45" s="65">
        <v>240.0</v>
      </c>
      <c r="AR45" s="65">
        <v>225.0</v>
      </c>
      <c r="AS45" s="65">
        <v>291.0</v>
      </c>
      <c r="AT45" s="65">
        <v>468.0</v>
      </c>
      <c r="AU45" s="65">
        <v>617.0</v>
      </c>
      <c r="AV45" s="65">
        <v>995.0</v>
      </c>
      <c r="AW45" s="65">
        <v>260.0</v>
      </c>
      <c r="AX45" s="65">
        <v>745.0</v>
      </c>
      <c r="AY45" s="65">
        <v>991.0</v>
      </c>
      <c r="AZ45" s="65">
        <v>2164.0</v>
      </c>
      <c r="BA45" s="65">
        <v>1368.0</v>
      </c>
      <c r="BB45" s="65">
        <v>1252.0</v>
      </c>
      <c r="BC45" s="65">
        <v>2834.0</v>
      </c>
      <c r="BD45" s="65">
        <v>2829.0</v>
      </c>
      <c r="BE45" s="65">
        <v>8198.0</v>
      </c>
      <c r="BF45" s="65">
        <v>4319.0</v>
      </c>
      <c r="BG45" s="65">
        <v>6945.0</v>
      </c>
      <c r="BH45" s="65">
        <v>13469.0</v>
      </c>
      <c r="BI45" s="65">
        <v>49617.0</v>
      </c>
      <c r="BJ45" s="65">
        <v>71939.0</v>
      </c>
      <c r="BK45" s="65">
        <v>135538.0</v>
      </c>
    </row>
    <row r="46">
      <c r="A46" s="65">
        <v>38.0</v>
      </c>
      <c r="B46" s="65">
        <v>1000000.0</v>
      </c>
      <c r="C46" s="65">
        <v>978334.916745837</v>
      </c>
      <c r="D46" s="65">
        <v>0.978334916745837</v>
      </c>
      <c r="E46" s="68">
        <v>0.267546832634629</v>
      </c>
      <c r="F46" s="68">
        <v>0.0254548696239683</v>
      </c>
      <c r="G46" s="65">
        <v>305493.0</v>
      </c>
      <c r="H46" s="65">
        <v>0.305493</v>
      </c>
      <c r="I46" s="65">
        <v>446495.0</v>
      </c>
      <c r="J46" s="65">
        <v>131948.0</v>
      </c>
      <c r="K46" s="65">
        <v>54862.0</v>
      </c>
      <c r="L46" s="65">
        <v>26449.0</v>
      </c>
      <c r="M46" s="65">
        <v>0.0</v>
      </c>
      <c r="N46" s="65">
        <v>2.0</v>
      </c>
      <c r="O46" s="65">
        <v>6.0</v>
      </c>
      <c r="P46" s="65">
        <v>3.0</v>
      </c>
      <c r="Q46" s="65">
        <v>0.0</v>
      </c>
      <c r="R46" s="65">
        <v>1.0</v>
      </c>
      <c r="S46" s="65">
        <v>3.0</v>
      </c>
      <c r="T46" s="65">
        <v>1.0</v>
      </c>
      <c r="U46" s="65">
        <v>0.0</v>
      </c>
      <c r="V46" s="65">
        <v>3.0</v>
      </c>
      <c r="W46" s="65">
        <v>1.0</v>
      </c>
      <c r="X46" s="65">
        <v>3.0</v>
      </c>
      <c r="Y46" s="65">
        <v>4.0</v>
      </c>
      <c r="Z46" s="65">
        <v>3.0</v>
      </c>
      <c r="AA46" s="65">
        <v>8.0</v>
      </c>
      <c r="AB46" s="65">
        <v>10.0</v>
      </c>
      <c r="AC46" s="65">
        <v>21.0</v>
      </c>
      <c r="AD46" s="65">
        <v>18.0</v>
      </c>
      <c r="AE46" s="65">
        <v>19.0</v>
      </c>
      <c r="AF46" s="65">
        <v>40.0</v>
      </c>
      <c r="AG46" s="65">
        <v>12.0</v>
      </c>
      <c r="AH46" s="65">
        <v>10.0</v>
      </c>
      <c r="AI46" s="65">
        <v>23.0</v>
      </c>
      <c r="AJ46" s="65">
        <v>43.0</v>
      </c>
      <c r="AK46" s="65">
        <v>13.0</v>
      </c>
      <c r="AL46" s="65">
        <v>27.0</v>
      </c>
      <c r="AM46" s="65">
        <v>60.0</v>
      </c>
      <c r="AN46" s="65">
        <v>145.0</v>
      </c>
      <c r="AO46" s="65">
        <v>162.0</v>
      </c>
      <c r="AP46" s="65">
        <v>205.0</v>
      </c>
      <c r="AQ46" s="65">
        <v>228.0</v>
      </c>
      <c r="AR46" s="65">
        <v>244.0</v>
      </c>
      <c r="AS46" s="65">
        <v>302.0</v>
      </c>
      <c r="AT46" s="65">
        <v>524.0</v>
      </c>
      <c r="AU46" s="65">
        <v>656.0</v>
      </c>
      <c r="AV46" s="65">
        <v>984.0</v>
      </c>
      <c r="AW46" s="65">
        <v>300.0</v>
      </c>
      <c r="AX46" s="65">
        <v>755.0</v>
      </c>
      <c r="AY46" s="65">
        <v>969.0</v>
      </c>
      <c r="AZ46" s="65">
        <v>2099.0</v>
      </c>
      <c r="BA46" s="65">
        <v>1467.0</v>
      </c>
      <c r="BB46" s="65">
        <v>1200.0</v>
      </c>
      <c r="BC46" s="65">
        <v>2742.0</v>
      </c>
      <c r="BD46" s="65">
        <v>2937.0</v>
      </c>
      <c r="BE46" s="65">
        <v>8121.0</v>
      </c>
      <c r="BF46" s="65">
        <v>4275.0</v>
      </c>
      <c r="BG46" s="65">
        <v>6999.0</v>
      </c>
      <c r="BH46" s="65">
        <v>13510.0</v>
      </c>
      <c r="BI46" s="65">
        <v>49128.0</v>
      </c>
      <c r="BJ46" s="65">
        <v>71779.0</v>
      </c>
      <c r="BK46" s="65">
        <v>135428.0</v>
      </c>
    </row>
    <row r="47">
      <c r="A47" s="65">
        <v>39.0</v>
      </c>
      <c r="B47" s="65">
        <v>1000000.0</v>
      </c>
      <c r="C47" s="65">
        <v>954512.725636282</v>
      </c>
      <c r="D47" s="65">
        <v>0.954512725636282</v>
      </c>
      <c r="E47" s="68">
        <v>0.248196496103153</v>
      </c>
      <c r="F47" s="68">
        <v>0.0251923163828107</v>
      </c>
      <c r="G47" s="65">
        <v>305841.0</v>
      </c>
      <c r="H47" s="65">
        <v>0.305841</v>
      </c>
      <c r="I47" s="65">
        <v>446389.0</v>
      </c>
      <c r="J47" s="65">
        <v>131197.0</v>
      </c>
      <c r="K47" s="65">
        <v>55038.0</v>
      </c>
      <c r="L47" s="65">
        <v>26226.0</v>
      </c>
      <c r="M47" s="65">
        <v>1.0</v>
      </c>
      <c r="N47" s="65">
        <v>1.0</v>
      </c>
      <c r="O47" s="65">
        <v>1.0</v>
      </c>
      <c r="P47" s="65">
        <v>2.0</v>
      </c>
      <c r="Q47" s="65">
        <v>1.0</v>
      </c>
      <c r="R47" s="65">
        <v>4.0</v>
      </c>
      <c r="S47" s="65">
        <v>2.0</v>
      </c>
      <c r="T47" s="65">
        <v>4.0</v>
      </c>
      <c r="U47" s="65">
        <v>1.0</v>
      </c>
      <c r="V47" s="65">
        <v>0.0</v>
      </c>
      <c r="W47" s="65">
        <v>3.0</v>
      </c>
      <c r="X47" s="65">
        <v>4.0</v>
      </c>
      <c r="Y47" s="65">
        <v>2.0</v>
      </c>
      <c r="Z47" s="65">
        <v>3.0</v>
      </c>
      <c r="AA47" s="65">
        <v>10.0</v>
      </c>
      <c r="AB47" s="65">
        <v>19.0</v>
      </c>
      <c r="AC47" s="65">
        <v>16.0</v>
      </c>
      <c r="AD47" s="65">
        <v>15.0</v>
      </c>
      <c r="AE47" s="65">
        <v>16.0</v>
      </c>
      <c r="AF47" s="65">
        <v>31.0</v>
      </c>
      <c r="AG47" s="65">
        <v>12.0</v>
      </c>
      <c r="AH47" s="65">
        <v>10.0</v>
      </c>
      <c r="AI47" s="65">
        <v>20.0</v>
      </c>
      <c r="AJ47" s="65">
        <v>47.0</v>
      </c>
      <c r="AK47" s="65">
        <v>12.0</v>
      </c>
      <c r="AL47" s="65">
        <v>32.0</v>
      </c>
      <c r="AM47" s="65">
        <v>81.0</v>
      </c>
      <c r="AN47" s="65">
        <v>132.0</v>
      </c>
      <c r="AO47" s="65">
        <v>155.0</v>
      </c>
      <c r="AP47" s="65">
        <v>204.0</v>
      </c>
      <c r="AQ47" s="65">
        <v>255.0</v>
      </c>
      <c r="AR47" s="65">
        <v>264.0</v>
      </c>
      <c r="AS47" s="65">
        <v>266.0</v>
      </c>
      <c r="AT47" s="65">
        <v>489.0</v>
      </c>
      <c r="AU47" s="65">
        <v>614.0</v>
      </c>
      <c r="AV47" s="65">
        <v>961.0</v>
      </c>
      <c r="AW47" s="65">
        <v>303.0</v>
      </c>
      <c r="AX47" s="65">
        <v>771.0</v>
      </c>
      <c r="AY47" s="65">
        <v>990.0</v>
      </c>
      <c r="AZ47" s="65">
        <v>2136.0</v>
      </c>
      <c r="BA47" s="65">
        <v>1435.0</v>
      </c>
      <c r="BB47" s="65">
        <v>1306.0</v>
      </c>
      <c r="BC47" s="65">
        <v>2751.0</v>
      </c>
      <c r="BD47" s="65">
        <v>2888.0</v>
      </c>
      <c r="BE47" s="65">
        <v>8164.0</v>
      </c>
      <c r="BF47" s="65">
        <v>4397.0</v>
      </c>
      <c r="BG47" s="65">
        <v>6957.0</v>
      </c>
      <c r="BH47" s="65">
        <v>13375.0</v>
      </c>
      <c r="BI47" s="65">
        <v>49311.0</v>
      </c>
      <c r="BJ47" s="65">
        <v>71979.0</v>
      </c>
      <c r="BK47" s="65">
        <v>135388.0</v>
      </c>
    </row>
    <row r="48">
      <c r="A48" s="65">
        <v>40.0</v>
      </c>
      <c r="B48" s="65">
        <v>1000000.0</v>
      </c>
      <c r="C48" s="65">
        <v>1000555.02775139</v>
      </c>
      <c r="D48" s="65">
        <v>1.00055502775139</v>
      </c>
      <c r="E48" s="68">
        <v>0.308825583787756</v>
      </c>
      <c r="F48" s="68">
        <v>0.0254501781255835</v>
      </c>
      <c r="G48" s="65">
        <v>305828.0</v>
      </c>
      <c r="H48" s="65">
        <v>0.305828</v>
      </c>
      <c r="I48" s="65">
        <v>446189.0</v>
      </c>
      <c r="J48" s="65">
        <v>132224.0</v>
      </c>
      <c r="K48" s="65">
        <v>54873.0</v>
      </c>
      <c r="L48" s="65">
        <v>26031.0</v>
      </c>
      <c r="M48" s="65">
        <v>3.0</v>
      </c>
      <c r="N48" s="65">
        <v>1.0</v>
      </c>
      <c r="O48" s="65">
        <v>2.0</v>
      </c>
      <c r="P48" s="65">
        <v>4.0</v>
      </c>
      <c r="Q48" s="65">
        <v>4.0</v>
      </c>
      <c r="R48" s="65">
        <v>2.0</v>
      </c>
      <c r="S48" s="65">
        <v>4.0</v>
      </c>
      <c r="T48" s="65">
        <v>5.0</v>
      </c>
      <c r="U48" s="65">
        <v>3.0</v>
      </c>
      <c r="V48" s="65">
        <v>0.0</v>
      </c>
      <c r="W48" s="65">
        <v>0.0</v>
      </c>
      <c r="X48" s="65">
        <v>1.0</v>
      </c>
      <c r="Y48" s="65">
        <v>2.0</v>
      </c>
      <c r="Z48" s="65">
        <v>3.0</v>
      </c>
      <c r="AA48" s="65">
        <v>11.0</v>
      </c>
      <c r="AB48" s="65">
        <v>8.0</v>
      </c>
      <c r="AC48" s="65">
        <v>14.0</v>
      </c>
      <c r="AD48" s="65">
        <v>19.0</v>
      </c>
      <c r="AE48" s="65">
        <v>14.0</v>
      </c>
      <c r="AF48" s="65">
        <v>49.0</v>
      </c>
      <c r="AG48" s="65">
        <v>10.0</v>
      </c>
      <c r="AH48" s="65">
        <v>5.0</v>
      </c>
      <c r="AI48" s="65">
        <v>22.0</v>
      </c>
      <c r="AJ48" s="65">
        <v>43.0</v>
      </c>
      <c r="AK48" s="65">
        <v>9.0</v>
      </c>
      <c r="AL48" s="65">
        <v>29.0</v>
      </c>
      <c r="AM48" s="65">
        <v>79.0</v>
      </c>
      <c r="AN48" s="65">
        <v>132.0</v>
      </c>
      <c r="AO48" s="65">
        <v>138.0</v>
      </c>
      <c r="AP48" s="65">
        <v>210.0</v>
      </c>
      <c r="AQ48" s="65">
        <v>260.0</v>
      </c>
      <c r="AR48" s="65">
        <v>252.0</v>
      </c>
      <c r="AS48" s="65">
        <v>276.0</v>
      </c>
      <c r="AT48" s="65">
        <v>506.0</v>
      </c>
      <c r="AU48" s="65">
        <v>594.0</v>
      </c>
      <c r="AV48" s="65">
        <v>925.0</v>
      </c>
      <c r="AW48" s="65">
        <v>280.0</v>
      </c>
      <c r="AX48" s="65">
        <v>777.0</v>
      </c>
      <c r="AY48" s="65">
        <v>974.0</v>
      </c>
      <c r="AZ48" s="65">
        <v>2085.0</v>
      </c>
      <c r="BA48" s="65">
        <v>1432.0</v>
      </c>
      <c r="BB48" s="65">
        <v>1288.0</v>
      </c>
      <c r="BC48" s="65">
        <v>2850.0</v>
      </c>
      <c r="BD48" s="65">
        <v>2920.0</v>
      </c>
      <c r="BE48" s="65">
        <v>8233.0</v>
      </c>
      <c r="BF48" s="65">
        <v>4391.0</v>
      </c>
      <c r="BG48" s="65">
        <v>6930.0</v>
      </c>
      <c r="BH48" s="65">
        <v>13404.0</v>
      </c>
      <c r="BI48" s="65">
        <v>49252.0</v>
      </c>
      <c r="BJ48" s="65">
        <v>71667.0</v>
      </c>
      <c r="BK48" s="65">
        <v>135706.0</v>
      </c>
    </row>
    <row r="49">
      <c r="A49" s="65">
        <v>41.0</v>
      </c>
      <c r="B49" s="65">
        <v>1000000.0</v>
      </c>
      <c r="C49" s="65">
        <v>1007153.35766788</v>
      </c>
      <c r="D49" s="65">
        <v>1.00715335766788</v>
      </c>
      <c r="E49" s="68">
        <v>0.317408297257678</v>
      </c>
      <c r="F49" s="68">
        <v>0.0258946646166963</v>
      </c>
      <c r="G49" s="65">
        <v>305412.0</v>
      </c>
      <c r="H49" s="65">
        <v>0.305412</v>
      </c>
      <c r="I49" s="65">
        <v>446428.0</v>
      </c>
      <c r="J49" s="65">
        <v>131877.0</v>
      </c>
      <c r="K49" s="65">
        <v>54870.0</v>
      </c>
      <c r="L49" s="65">
        <v>26214.0</v>
      </c>
      <c r="M49" s="65">
        <v>2.0</v>
      </c>
      <c r="N49" s="65">
        <v>3.0</v>
      </c>
      <c r="O49" s="65">
        <v>2.0</v>
      </c>
      <c r="P49" s="65">
        <v>3.0</v>
      </c>
      <c r="Q49" s="65">
        <v>3.0</v>
      </c>
      <c r="R49" s="65">
        <v>2.0</v>
      </c>
      <c r="S49" s="65">
        <v>1.0</v>
      </c>
      <c r="T49" s="65">
        <v>6.0</v>
      </c>
      <c r="U49" s="65">
        <v>0.0</v>
      </c>
      <c r="V49" s="65">
        <v>0.0</v>
      </c>
      <c r="W49" s="65">
        <v>1.0</v>
      </c>
      <c r="X49" s="65">
        <v>5.0</v>
      </c>
      <c r="Y49" s="65">
        <v>4.0</v>
      </c>
      <c r="Z49" s="65">
        <v>5.0</v>
      </c>
      <c r="AA49" s="65">
        <v>18.0</v>
      </c>
      <c r="AB49" s="65">
        <v>17.0</v>
      </c>
      <c r="AC49" s="65">
        <v>18.0</v>
      </c>
      <c r="AD49" s="65">
        <v>17.0</v>
      </c>
      <c r="AE49" s="65">
        <v>17.0</v>
      </c>
      <c r="AF49" s="65">
        <v>42.0</v>
      </c>
      <c r="AG49" s="65">
        <v>8.0</v>
      </c>
      <c r="AH49" s="65">
        <v>8.0</v>
      </c>
      <c r="AI49" s="65">
        <v>26.0</v>
      </c>
      <c r="AJ49" s="65">
        <v>42.0</v>
      </c>
      <c r="AK49" s="65">
        <v>16.0</v>
      </c>
      <c r="AL49" s="65">
        <v>22.0</v>
      </c>
      <c r="AM49" s="65">
        <v>75.0</v>
      </c>
      <c r="AN49" s="65">
        <v>141.0</v>
      </c>
      <c r="AO49" s="65">
        <v>154.0</v>
      </c>
      <c r="AP49" s="65">
        <v>191.0</v>
      </c>
      <c r="AQ49" s="65">
        <v>248.0</v>
      </c>
      <c r="AR49" s="65">
        <v>266.0</v>
      </c>
      <c r="AS49" s="65">
        <v>286.0</v>
      </c>
      <c r="AT49" s="65">
        <v>477.0</v>
      </c>
      <c r="AU49" s="65">
        <v>581.0</v>
      </c>
      <c r="AV49" s="65">
        <v>1004.0</v>
      </c>
      <c r="AW49" s="65">
        <v>301.0</v>
      </c>
      <c r="AX49" s="65">
        <v>747.0</v>
      </c>
      <c r="AY49" s="65">
        <v>955.0</v>
      </c>
      <c r="AZ49" s="65">
        <v>2105.0</v>
      </c>
      <c r="BA49" s="65">
        <v>1324.0</v>
      </c>
      <c r="BB49" s="65">
        <v>1231.0</v>
      </c>
      <c r="BC49" s="65">
        <v>2765.0</v>
      </c>
      <c r="BD49" s="65">
        <v>2871.0</v>
      </c>
      <c r="BE49" s="65">
        <v>8119.0</v>
      </c>
      <c r="BF49" s="65">
        <v>4417.0</v>
      </c>
      <c r="BG49" s="65">
        <v>6979.0</v>
      </c>
      <c r="BH49" s="65">
        <v>13532.0</v>
      </c>
      <c r="BI49" s="65">
        <v>49213.0</v>
      </c>
      <c r="BJ49" s="65">
        <v>71889.0</v>
      </c>
      <c r="BK49" s="65">
        <v>135253.0</v>
      </c>
    </row>
    <row r="50">
      <c r="A50" s="65">
        <v>42.0</v>
      </c>
      <c r="B50" s="65">
        <v>1000000.0</v>
      </c>
      <c r="C50" s="65">
        <v>955841.792089605</v>
      </c>
      <c r="D50" s="65">
        <v>0.955841792089605</v>
      </c>
      <c r="E50" s="68">
        <v>0.245176140430162</v>
      </c>
      <c r="F50" s="68">
        <v>0.0256471556878504</v>
      </c>
      <c r="G50" s="65">
        <v>305704.0</v>
      </c>
      <c r="H50" s="65">
        <v>0.305704</v>
      </c>
      <c r="I50" s="65">
        <v>446533.0</v>
      </c>
      <c r="J50" s="65">
        <v>131891.0</v>
      </c>
      <c r="K50" s="65">
        <v>54781.0</v>
      </c>
      <c r="L50" s="65">
        <v>26229.0</v>
      </c>
      <c r="M50" s="65">
        <v>2.0</v>
      </c>
      <c r="N50" s="65">
        <v>1.0</v>
      </c>
      <c r="O50" s="65">
        <v>1.0</v>
      </c>
      <c r="P50" s="65">
        <v>1.0</v>
      </c>
      <c r="Q50" s="65">
        <v>0.0</v>
      </c>
      <c r="R50" s="65">
        <v>3.0</v>
      </c>
      <c r="S50" s="65">
        <v>1.0</v>
      </c>
      <c r="T50" s="65">
        <v>3.0</v>
      </c>
      <c r="U50" s="65">
        <v>0.0</v>
      </c>
      <c r="V50" s="65">
        <v>0.0</v>
      </c>
      <c r="W50" s="65">
        <v>3.0</v>
      </c>
      <c r="X50" s="65">
        <v>11.0</v>
      </c>
      <c r="Y50" s="65">
        <v>7.0</v>
      </c>
      <c r="Z50" s="65">
        <v>7.0</v>
      </c>
      <c r="AA50" s="65">
        <v>10.0</v>
      </c>
      <c r="AB50" s="65">
        <v>8.0</v>
      </c>
      <c r="AC50" s="65">
        <v>19.0</v>
      </c>
      <c r="AD50" s="65">
        <v>19.0</v>
      </c>
      <c r="AE50" s="65">
        <v>18.0</v>
      </c>
      <c r="AF50" s="65">
        <v>37.0</v>
      </c>
      <c r="AG50" s="65">
        <v>17.0</v>
      </c>
      <c r="AH50" s="65">
        <v>10.0</v>
      </c>
      <c r="AI50" s="65">
        <v>16.0</v>
      </c>
      <c r="AJ50" s="65">
        <v>48.0</v>
      </c>
      <c r="AK50" s="65">
        <v>15.0</v>
      </c>
      <c r="AL50" s="65">
        <v>27.0</v>
      </c>
      <c r="AM50" s="65">
        <v>75.0</v>
      </c>
      <c r="AN50" s="65">
        <v>169.0</v>
      </c>
      <c r="AO50" s="65">
        <v>133.0</v>
      </c>
      <c r="AP50" s="65">
        <v>189.0</v>
      </c>
      <c r="AQ50" s="65">
        <v>221.0</v>
      </c>
      <c r="AR50" s="65">
        <v>246.0</v>
      </c>
      <c r="AS50" s="65">
        <v>296.0</v>
      </c>
      <c r="AT50" s="65">
        <v>463.0</v>
      </c>
      <c r="AU50" s="65">
        <v>632.0</v>
      </c>
      <c r="AV50" s="65">
        <v>1020.0</v>
      </c>
      <c r="AW50" s="65">
        <v>282.0</v>
      </c>
      <c r="AX50" s="65">
        <v>776.0</v>
      </c>
      <c r="AY50" s="65">
        <v>905.0</v>
      </c>
      <c r="AZ50" s="65">
        <v>2140.0</v>
      </c>
      <c r="BA50" s="65">
        <v>1472.0</v>
      </c>
      <c r="BB50" s="65">
        <v>1192.0</v>
      </c>
      <c r="BC50" s="65">
        <v>2801.0</v>
      </c>
      <c r="BD50" s="65">
        <v>2847.0</v>
      </c>
      <c r="BE50" s="65">
        <v>8115.0</v>
      </c>
      <c r="BF50" s="65">
        <v>4446.0</v>
      </c>
      <c r="BG50" s="65">
        <v>6878.0</v>
      </c>
      <c r="BH50" s="65">
        <v>13478.0</v>
      </c>
      <c r="BI50" s="65">
        <v>49235.0</v>
      </c>
      <c r="BJ50" s="65">
        <v>71915.0</v>
      </c>
      <c r="BK50" s="65">
        <v>135494.0</v>
      </c>
    </row>
    <row r="51">
      <c r="A51" s="65">
        <v>43.0</v>
      </c>
      <c r="B51" s="65">
        <v>1000000.0</v>
      </c>
      <c r="C51" s="65">
        <v>996928.846442322</v>
      </c>
      <c r="D51" s="65">
        <v>0.996928846442322</v>
      </c>
      <c r="E51" s="68">
        <v>0.26593994948654</v>
      </c>
      <c r="F51" s="68">
        <v>0.0257253178306273</v>
      </c>
      <c r="G51" s="65">
        <v>306667.0</v>
      </c>
      <c r="H51" s="65">
        <v>0.306667</v>
      </c>
      <c r="I51" s="65">
        <v>445789.0</v>
      </c>
      <c r="J51" s="65">
        <v>130923.0</v>
      </c>
      <c r="K51" s="65">
        <v>55222.0</v>
      </c>
      <c r="L51" s="65">
        <v>26345.0</v>
      </c>
      <c r="M51" s="65">
        <v>3.0</v>
      </c>
      <c r="N51" s="65">
        <v>0.0</v>
      </c>
      <c r="O51" s="65">
        <v>3.0</v>
      </c>
      <c r="P51" s="65">
        <v>2.0</v>
      </c>
      <c r="Q51" s="65">
        <v>3.0</v>
      </c>
      <c r="R51" s="65">
        <v>1.0</v>
      </c>
      <c r="S51" s="65">
        <v>3.0</v>
      </c>
      <c r="T51" s="65">
        <v>10.0</v>
      </c>
      <c r="U51" s="65">
        <v>1.0</v>
      </c>
      <c r="V51" s="65">
        <v>1.0</v>
      </c>
      <c r="W51" s="65">
        <v>1.0</v>
      </c>
      <c r="X51" s="65">
        <v>5.0</v>
      </c>
      <c r="Y51" s="65">
        <v>3.0</v>
      </c>
      <c r="Z51" s="65">
        <v>3.0</v>
      </c>
      <c r="AA51" s="65">
        <v>10.0</v>
      </c>
      <c r="AB51" s="65">
        <v>8.0</v>
      </c>
      <c r="AC51" s="65">
        <v>20.0</v>
      </c>
      <c r="AD51" s="65">
        <v>15.0</v>
      </c>
      <c r="AE51" s="65">
        <v>19.0</v>
      </c>
      <c r="AF51" s="65">
        <v>33.0</v>
      </c>
      <c r="AG51" s="65">
        <v>13.0</v>
      </c>
      <c r="AH51" s="65">
        <v>14.0</v>
      </c>
      <c r="AI51" s="65">
        <v>16.0</v>
      </c>
      <c r="AJ51" s="65">
        <v>56.0</v>
      </c>
      <c r="AK51" s="65">
        <v>11.0</v>
      </c>
      <c r="AL51" s="65">
        <v>27.0</v>
      </c>
      <c r="AM51" s="65">
        <v>78.0</v>
      </c>
      <c r="AN51" s="65">
        <v>140.0</v>
      </c>
      <c r="AO51" s="65">
        <v>136.0</v>
      </c>
      <c r="AP51" s="65">
        <v>229.0</v>
      </c>
      <c r="AQ51" s="65">
        <v>233.0</v>
      </c>
      <c r="AR51" s="65">
        <v>241.0</v>
      </c>
      <c r="AS51" s="65">
        <v>267.0</v>
      </c>
      <c r="AT51" s="65">
        <v>475.0</v>
      </c>
      <c r="AU51" s="65">
        <v>589.0</v>
      </c>
      <c r="AV51" s="65">
        <v>890.0</v>
      </c>
      <c r="AW51" s="65">
        <v>316.0</v>
      </c>
      <c r="AX51" s="65">
        <v>801.0</v>
      </c>
      <c r="AY51" s="65">
        <v>956.0</v>
      </c>
      <c r="AZ51" s="65">
        <v>2207.0</v>
      </c>
      <c r="BA51" s="65">
        <v>1498.0</v>
      </c>
      <c r="BB51" s="65">
        <v>1218.0</v>
      </c>
      <c r="BC51" s="65">
        <v>2882.0</v>
      </c>
      <c r="BD51" s="65">
        <v>2844.0</v>
      </c>
      <c r="BE51" s="65">
        <v>8128.0</v>
      </c>
      <c r="BF51" s="65">
        <v>4253.0</v>
      </c>
      <c r="BG51" s="65">
        <v>6896.0</v>
      </c>
      <c r="BH51" s="65">
        <v>13533.0</v>
      </c>
      <c r="BI51" s="65">
        <v>49230.0</v>
      </c>
      <c r="BJ51" s="65">
        <v>72553.0</v>
      </c>
      <c r="BK51" s="65">
        <v>135793.0</v>
      </c>
    </row>
    <row r="52">
      <c r="A52" s="65">
        <v>44.0</v>
      </c>
      <c r="B52" s="65">
        <v>1000000.0</v>
      </c>
      <c r="C52" s="65">
        <v>923652.18260913</v>
      </c>
      <c r="D52" s="65">
        <v>0.92365218260913</v>
      </c>
      <c r="E52" s="68">
        <v>0.181410133403782</v>
      </c>
      <c r="F52" s="68">
        <v>0.0263087277780799</v>
      </c>
      <c r="G52" s="65">
        <v>306596.0</v>
      </c>
      <c r="H52" s="65">
        <v>0.306596</v>
      </c>
      <c r="I52" s="65">
        <v>445195.0</v>
      </c>
      <c r="J52" s="65">
        <v>131706.0</v>
      </c>
      <c r="K52" s="65">
        <v>54856.0</v>
      </c>
      <c r="L52" s="65">
        <v>26540.0</v>
      </c>
      <c r="M52" s="65">
        <v>1.0</v>
      </c>
      <c r="N52" s="65">
        <v>1.0</v>
      </c>
      <c r="O52" s="65">
        <v>0.0</v>
      </c>
      <c r="P52" s="65">
        <v>1.0</v>
      </c>
      <c r="Q52" s="65">
        <v>1.0</v>
      </c>
      <c r="R52" s="65">
        <v>1.0</v>
      </c>
      <c r="S52" s="65">
        <v>1.0</v>
      </c>
      <c r="T52" s="65">
        <v>4.0</v>
      </c>
      <c r="U52" s="65">
        <v>0.0</v>
      </c>
      <c r="V52" s="65">
        <v>1.0</v>
      </c>
      <c r="W52" s="65">
        <v>2.0</v>
      </c>
      <c r="X52" s="65">
        <v>5.0</v>
      </c>
      <c r="Y52" s="65">
        <v>5.0</v>
      </c>
      <c r="Z52" s="65">
        <v>3.0</v>
      </c>
      <c r="AA52" s="65">
        <v>13.0</v>
      </c>
      <c r="AB52" s="65">
        <v>9.0</v>
      </c>
      <c r="AC52" s="65">
        <v>18.0</v>
      </c>
      <c r="AD52" s="65">
        <v>17.0</v>
      </c>
      <c r="AE52" s="65">
        <v>11.0</v>
      </c>
      <c r="AF52" s="65">
        <v>37.0</v>
      </c>
      <c r="AG52" s="65">
        <v>13.0</v>
      </c>
      <c r="AH52" s="65">
        <v>17.0</v>
      </c>
      <c r="AI52" s="65">
        <v>18.0</v>
      </c>
      <c r="AJ52" s="65">
        <v>37.0</v>
      </c>
      <c r="AK52" s="65">
        <v>12.0</v>
      </c>
      <c r="AL52" s="65">
        <v>25.0</v>
      </c>
      <c r="AM52" s="65">
        <v>84.0</v>
      </c>
      <c r="AN52" s="65">
        <v>157.0</v>
      </c>
      <c r="AO52" s="65">
        <v>167.0</v>
      </c>
      <c r="AP52" s="65">
        <v>187.0</v>
      </c>
      <c r="AQ52" s="65">
        <v>253.0</v>
      </c>
      <c r="AR52" s="65">
        <v>254.0</v>
      </c>
      <c r="AS52" s="65">
        <v>267.0</v>
      </c>
      <c r="AT52" s="65">
        <v>488.0</v>
      </c>
      <c r="AU52" s="65">
        <v>590.0</v>
      </c>
      <c r="AV52" s="65">
        <v>916.0</v>
      </c>
      <c r="AW52" s="65">
        <v>272.0</v>
      </c>
      <c r="AX52" s="65">
        <v>773.0</v>
      </c>
      <c r="AY52" s="65">
        <v>920.0</v>
      </c>
      <c r="AZ52" s="65">
        <v>2170.0</v>
      </c>
      <c r="BA52" s="65">
        <v>1439.0</v>
      </c>
      <c r="BB52" s="65">
        <v>1301.0</v>
      </c>
      <c r="BC52" s="65">
        <v>2685.0</v>
      </c>
      <c r="BD52" s="65">
        <v>3034.0</v>
      </c>
      <c r="BE52" s="65">
        <v>8075.0</v>
      </c>
      <c r="BF52" s="65">
        <v>4263.0</v>
      </c>
      <c r="BG52" s="65">
        <v>7087.0</v>
      </c>
      <c r="BH52" s="65">
        <v>13613.0</v>
      </c>
      <c r="BI52" s="65">
        <v>49474.0</v>
      </c>
      <c r="BJ52" s="65">
        <v>71931.0</v>
      </c>
      <c r="BK52" s="65">
        <v>135943.0</v>
      </c>
    </row>
    <row r="53">
      <c r="A53" s="65">
        <v>45.0</v>
      </c>
      <c r="B53" s="65">
        <v>1000000.0</v>
      </c>
      <c r="C53" s="65">
        <v>955770.788539426</v>
      </c>
      <c r="D53" s="65">
        <v>0.955770788539426</v>
      </c>
      <c r="E53" s="68">
        <v>0.241237747679462</v>
      </c>
      <c r="F53" s="68">
        <v>0.0260667332820415</v>
      </c>
      <c r="G53" s="65">
        <v>306035.0</v>
      </c>
      <c r="H53" s="65">
        <v>0.306035</v>
      </c>
      <c r="I53" s="65">
        <v>446052.0</v>
      </c>
      <c r="J53" s="65">
        <v>131478.0</v>
      </c>
      <c r="K53" s="65">
        <v>54909.0</v>
      </c>
      <c r="L53" s="65">
        <v>26368.0</v>
      </c>
      <c r="M53" s="65">
        <v>0.0</v>
      </c>
      <c r="N53" s="65">
        <v>0.0</v>
      </c>
      <c r="O53" s="65">
        <v>4.0</v>
      </c>
      <c r="P53" s="65">
        <v>2.0</v>
      </c>
      <c r="Q53" s="65">
        <v>0.0</v>
      </c>
      <c r="R53" s="65">
        <v>4.0</v>
      </c>
      <c r="S53" s="65">
        <v>2.0</v>
      </c>
      <c r="T53" s="65">
        <v>4.0</v>
      </c>
      <c r="U53" s="65">
        <v>4.0</v>
      </c>
      <c r="V53" s="65">
        <v>2.0</v>
      </c>
      <c r="W53" s="65">
        <v>2.0</v>
      </c>
      <c r="X53" s="65">
        <v>6.0</v>
      </c>
      <c r="Y53" s="65">
        <v>2.0</v>
      </c>
      <c r="Z53" s="65">
        <v>5.0</v>
      </c>
      <c r="AA53" s="65">
        <v>11.0</v>
      </c>
      <c r="AB53" s="65">
        <v>8.0</v>
      </c>
      <c r="AC53" s="65">
        <v>12.0</v>
      </c>
      <c r="AD53" s="65">
        <v>18.0</v>
      </c>
      <c r="AE53" s="65">
        <v>15.0</v>
      </c>
      <c r="AF53" s="65">
        <v>32.0</v>
      </c>
      <c r="AG53" s="65">
        <v>11.0</v>
      </c>
      <c r="AH53" s="65">
        <v>11.0</v>
      </c>
      <c r="AI53" s="65">
        <v>15.0</v>
      </c>
      <c r="AJ53" s="65">
        <v>47.0</v>
      </c>
      <c r="AK53" s="65">
        <v>20.0</v>
      </c>
      <c r="AL53" s="65">
        <v>29.0</v>
      </c>
      <c r="AM53" s="65">
        <v>71.0</v>
      </c>
      <c r="AN53" s="65">
        <v>154.0</v>
      </c>
      <c r="AO53" s="65">
        <v>143.0</v>
      </c>
      <c r="AP53" s="65">
        <v>191.0</v>
      </c>
      <c r="AQ53" s="65">
        <v>246.0</v>
      </c>
      <c r="AR53" s="65">
        <v>228.0</v>
      </c>
      <c r="AS53" s="65">
        <v>283.0</v>
      </c>
      <c r="AT53" s="65">
        <v>459.0</v>
      </c>
      <c r="AU53" s="65">
        <v>607.0</v>
      </c>
      <c r="AV53" s="65">
        <v>980.0</v>
      </c>
      <c r="AW53" s="65">
        <v>318.0</v>
      </c>
      <c r="AX53" s="65">
        <v>749.0</v>
      </c>
      <c r="AY53" s="65">
        <v>958.0</v>
      </c>
      <c r="AZ53" s="65">
        <v>2084.0</v>
      </c>
      <c r="BA53" s="65">
        <v>1456.0</v>
      </c>
      <c r="BB53" s="65">
        <v>1260.0</v>
      </c>
      <c r="BC53" s="65">
        <v>2846.0</v>
      </c>
      <c r="BD53" s="65">
        <v>2907.0</v>
      </c>
      <c r="BE53" s="65">
        <v>8135.0</v>
      </c>
      <c r="BF53" s="65">
        <v>4414.0</v>
      </c>
      <c r="BG53" s="65">
        <v>6962.0</v>
      </c>
      <c r="BH53" s="65">
        <v>13553.0</v>
      </c>
      <c r="BI53" s="65">
        <v>49472.0</v>
      </c>
      <c r="BJ53" s="65">
        <v>72073.0</v>
      </c>
      <c r="BK53" s="65">
        <v>135220.0</v>
      </c>
    </row>
    <row r="54">
      <c r="A54" s="65">
        <v>46.0</v>
      </c>
      <c r="B54" s="65">
        <v>1000000.0</v>
      </c>
      <c r="C54" s="65">
        <v>966135.306765338</v>
      </c>
      <c r="D54" s="65">
        <v>0.966135306765338</v>
      </c>
      <c r="E54" s="68">
        <v>0.303828767203486</v>
      </c>
      <c r="F54" s="68">
        <v>0.0257759877832137</v>
      </c>
      <c r="G54" s="65">
        <v>305246.0</v>
      </c>
      <c r="H54" s="65">
        <v>0.305246</v>
      </c>
      <c r="I54" s="65">
        <v>446297.0</v>
      </c>
      <c r="J54" s="65">
        <v>131994.0</v>
      </c>
      <c r="K54" s="65">
        <v>55027.0</v>
      </c>
      <c r="L54" s="65">
        <v>26239.0</v>
      </c>
      <c r="M54" s="65">
        <v>2.0</v>
      </c>
      <c r="N54" s="65">
        <v>3.0</v>
      </c>
      <c r="O54" s="65">
        <v>0.0</v>
      </c>
      <c r="P54" s="65">
        <v>1.0</v>
      </c>
      <c r="Q54" s="65">
        <v>2.0</v>
      </c>
      <c r="R54" s="65">
        <v>3.0</v>
      </c>
      <c r="S54" s="65">
        <v>1.0</v>
      </c>
      <c r="T54" s="65">
        <v>7.0</v>
      </c>
      <c r="U54" s="65">
        <v>1.0</v>
      </c>
      <c r="V54" s="65">
        <v>0.0</v>
      </c>
      <c r="W54" s="65">
        <v>2.0</v>
      </c>
      <c r="X54" s="65">
        <v>0.0</v>
      </c>
      <c r="Y54" s="65">
        <v>3.0</v>
      </c>
      <c r="Z54" s="65">
        <v>7.0</v>
      </c>
      <c r="AA54" s="65">
        <v>8.0</v>
      </c>
      <c r="AB54" s="65">
        <v>4.0</v>
      </c>
      <c r="AC54" s="65">
        <v>19.0</v>
      </c>
      <c r="AD54" s="65">
        <v>15.0</v>
      </c>
      <c r="AE54" s="65">
        <v>16.0</v>
      </c>
      <c r="AF54" s="65">
        <v>55.0</v>
      </c>
      <c r="AG54" s="65">
        <v>12.0</v>
      </c>
      <c r="AH54" s="65">
        <v>10.0</v>
      </c>
      <c r="AI54" s="65">
        <v>16.0</v>
      </c>
      <c r="AJ54" s="65">
        <v>41.0</v>
      </c>
      <c r="AK54" s="65">
        <v>16.0</v>
      </c>
      <c r="AL54" s="65">
        <v>38.0</v>
      </c>
      <c r="AM54" s="65">
        <v>82.0</v>
      </c>
      <c r="AN54" s="65">
        <v>150.0</v>
      </c>
      <c r="AO54" s="65">
        <v>142.0</v>
      </c>
      <c r="AP54" s="65">
        <v>187.0</v>
      </c>
      <c r="AQ54" s="65">
        <v>250.0</v>
      </c>
      <c r="AR54" s="65">
        <v>209.0</v>
      </c>
      <c r="AS54" s="65">
        <v>277.0</v>
      </c>
      <c r="AT54" s="65">
        <v>452.0</v>
      </c>
      <c r="AU54" s="65">
        <v>676.0</v>
      </c>
      <c r="AV54" s="65">
        <v>941.0</v>
      </c>
      <c r="AW54" s="65">
        <v>308.0</v>
      </c>
      <c r="AX54" s="65">
        <v>768.0</v>
      </c>
      <c r="AY54" s="65">
        <v>937.0</v>
      </c>
      <c r="AZ54" s="65">
        <v>2112.0</v>
      </c>
      <c r="BA54" s="65">
        <v>1467.0</v>
      </c>
      <c r="BB54" s="65">
        <v>1239.0</v>
      </c>
      <c r="BC54" s="65">
        <v>2831.0</v>
      </c>
      <c r="BD54" s="65">
        <v>2966.0</v>
      </c>
      <c r="BE54" s="65">
        <v>8090.0</v>
      </c>
      <c r="BF54" s="65">
        <v>4400.0</v>
      </c>
      <c r="BG54" s="65">
        <v>6962.0</v>
      </c>
      <c r="BH54" s="65">
        <v>13471.0</v>
      </c>
      <c r="BI54" s="65">
        <v>48931.0</v>
      </c>
      <c r="BJ54" s="65">
        <v>72019.0</v>
      </c>
      <c r="BK54" s="65">
        <v>135097.0</v>
      </c>
    </row>
    <row r="55">
      <c r="A55" s="65">
        <v>47.0</v>
      </c>
      <c r="B55" s="65">
        <v>1000000.0</v>
      </c>
      <c r="C55" s="65">
        <v>973150.657532877</v>
      </c>
      <c r="D55" s="65">
        <v>0.973150657532877</v>
      </c>
      <c r="E55" s="68">
        <v>0.304140578233126</v>
      </c>
      <c r="F55" s="68">
        <v>0.0255089804302945</v>
      </c>
      <c r="G55" s="65">
        <v>305809.0</v>
      </c>
      <c r="H55" s="65">
        <v>0.305809</v>
      </c>
      <c r="I55" s="65">
        <v>446153.0</v>
      </c>
      <c r="J55" s="65">
        <v>131498.0</v>
      </c>
      <c r="K55" s="65">
        <v>54891.0</v>
      </c>
      <c r="L55" s="65">
        <v>26381.0</v>
      </c>
      <c r="M55" s="65">
        <v>1.0</v>
      </c>
      <c r="N55" s="65">
        <v>3.0</v>
      </c>
      <c r="O55" s="65">
        <v>3.0</v>
      </c>
      <c r="P55" s="65">
        <v>2.0</v>
      </c>
      <c r="Q55" s="65">
        <v>1.0</v>
      </c>
      <c r="R55" s="65">
        <v>3.0</v>
      </c>
      <c r="S55" s="65">
        <v>0.0</v>
      </c>
      <c r="T55" s="65">
        <v>2.0</v>
      </c>
      <c r="U55" s="65">
        <v>0.0</v>
      </c>
      <c r="V55" s="65">
        <v>2.0</v>
      </c>
      <c r="W55" s="65">
        <v>5.0</v>
      </c>
      <c r="X55" s="65">
        <v>4.0</v>
      </c>
      <c r="Y55" s="65">
        <v>4.0</v>
      </c>
      <c r="Z55" s="65">
        <v>1.0</v>
      </c>
      <c r="AA55" s="65">
        <v>9.0</v>
      </c>
      <c r="AB55" s="65">
        <v>7.0</v>
      </c>
      <c r="AC55" s="65">
        <v>20.0</v>
      </c>
      <c r="AD55" s="65">
        <v>9.0</v>
      </c>
      <c r="AE55" s="65">
        <v>13.0</v>
      </c>
      <c r="AF55" s="65">
        <v>33.0</v>
      </c>
      <c r="AG55" s="65">
        <v>9.0</v>
      </c>
      <c r="AH55" s="65">
        <v>16.0</v>
      </c>
      <c r="AI55" s="65">
        <v>23.0</v>
      </c>
      <c r="AJ55" s="65">
        <v>49.0</v>
      </c>
      <c r="AK55" s="65">
        <v>19.0</v>
      </c>
      <c r="AL55" s="65">
        <v>33.0</v>
      </c>
      <c r="AM55" s="65">
        <v>89.0</v>
      </c>
      <c r="AN55" s="65">
        <v>157.0</v>
      </c>
      <c r="AO55" s="65">
        <v>149.0</v>
      </c>
      <c r="AP55" s="65">
        <v>172.0</v>
      </c>
      <c r="AQ55" s="65">
        <v>269.0</v>
      </c>
      <c r="AR55" s="65">
        <v>251.0</v>
      </c>
      <c r="AS55" s="65">
        <v>288.0</v>
      </c>
      <c r="AT55" s="65">
        <v>474.0</v>
      </c>
      <c r="AU55" s="65">
        <v>626.0</v>
      </c>
      <c r="AV55" s="65">
        <v>997.0</v>
      </c>
      <c r="AW55" s="65">
        <v>296.0</v>
      </c>
      <c r="AX55" s="65">
        <v>809.0</v>
      </c>
      <c r="AY55" s="65">
        <v>948.0</v>
      </c>
      <c r="AZ55" s="65">
        <v>2069.0</v>
      </c>
      <c r="BA55" s="65">
        <v>1468.0</v>
      </c>
      <c r="BB55" s="65">
        <v>1297.0</v>
      </c>
      <c r="BC55" s="65">
        <v>2816.0</v>
      </c>
      <c r="BD55" s="65">
        <v>2940.0</v>
      </c>
      <c r="BE55" s="65">
        <v>8031.0</v>
      </c>
      <c r="BF55" s="65">
        <v>4389.0</v>
      </c>
      <c r="BG55" s="65">
        <v>6908.0</v>
      </c>
      <c r="BH55" s="65">
        <v>13456.0</v>
      </c>
      <c r="BI55" s="65">
        <v>49516.0</v>
      </c>
      <c r="BJ55" s="65">
        <v>71933.0</v>
      </c>
      <c r="BK55" s="65">
        <v>135190.0</v>
      </c>
    </row>
    <row r="56">
      <c r="A56" s="65">
        <v>48.0</v>
      </c>
      <c r="B56" s="65">
        <v>1000000.0</v>
      </c>
      <c r="C56" s="65">
        <v>973625.681284064</v>
      </c>
      <c r="D56" s="65">
        <v>0.973625681284064</v>
      </c>
      <c r="E56" s="68">
        <v>0.268306790062402</v>
      </c>
      <c r="F56" s="68">
        <v>0.0252524543223874</v>
      </c>
      <c r="G56" s="65">
        <v>306074.0</v>
      </c>
      <c r="H56" s="65">
        <v>0.306074</v>
      </c>
      <c r="I56" s="65">
        <v>445694.0</v>
      </c>
      <c r="J56" s="65">
        <v>131577.0</v>
      </c>
      <c r="K56" s="65">
        <v>55309.0</v>
      </c>
      <c r="L56" s="65">
        <v>26343.0</v>
      </c>
      <c r="M56" s="65">
        <v>2.0</v>
      </c>
      <c r="N56" s="65">
        <v>1.0</v>
      </c>
      <c r="O56" s="65">
        <v>1.0</v>
      </c>
      <c r="P56" s="65">
        <v>2.0</v>
      </c>
      <c r="Q56" s="65">
        <v>3.0</v>
      </c>
      <c r="R56" s="65">
        <v>2.0</v>
      </c>
      <c r="S56" s="65">
        <v>0.0</v>
      </c>
      <c r="T56" s="65">
        <v>4.0</v>
      </c>
      <c r="U56" s="65">
        <v>1.0</v>
      </c>
      <c r="V56" s="65">
        <v>2.0</v>
      </c>
      <c r="W56" s="65">
        <v>3.0</v>
      </c>
      <c r="X56" s="65">
        <v>6.0</v>
      </c>
      <c r="Y56" s="65">
        <v>5.0</v>
      </c>
      <c r="Z56" s="65">
        <v>7.0</v>
      </c>
      <c r="AA56" s="65">
        <v>7.0</v>
      </c>
      <c r="AB56" s="65">
        <v>16.0</v>
      </c>
      <c r="AC56" s="65">
        <v>23.0</v>
      </c>
      <c r="AD56" s="65">
        <v>19.0</v>
      </c>
      <c r="AE56" s="65">
        <v>17.0</v>
      </c>
      <c r="AF56" s="65">
        <v>37.0</v>
      </c>
      <c r="AG56" s="65">
        <v>7.0</v>
      </c>
      <c r="AH56" s="65">
        <v>13.0</v>
      </c>
      <c r="AI56" s="65">
        <v>17.0</v>
      </c>
      <c r="AJ56" s="65">
        <v>35.0</v>
      </c>
      <c r="AK56" s="65">
        <v>14.0</v>
      </c>
      <c r="AL56" s="65">
        <v>38.0</v>
      </c>
      <c r="AM56" s="65">
        <v>78.0</v>
      </c>
      <c r="AN56" s="65">
        <v>164.0</v>
      </c>
      <c r="AO56" s="65">
        <v>138.0</v>
      </c>
      <c r="AP56" s="65">
        <v>185.0</v>
      </c>
      <c r="AQ56" s="65">
        <v>225.0</v>
      </c>
      <c r="AR56" s="65">
        <v>281.0</v>
      </c>
      <c r="AS56" s="65">
        <v>293.0</v>
      </c>
      <c r="AT56" s="65">
        <v>488.0</v>
      </c>
      <c r="AU56" s="65">
        <v>649.0</v>
      </c>
      <c r="AV56" s="65">
        <v>923.0</v>
      </c>
      <c r="AW56" s="65">
        <v>298.0</v>
      </c>
      <c r="AX56" s="65">
        <v>786.0</v>
      </c>
      <c r="AY56" s="65">
        <v>929.0</v>
      </c>
      <c r="AZ56" s="65">
        <v>2087.0</v>
      </c>
      <c r="BA56" s="65">
        <v>1457.0</v>
      </c>
      <c r="BB56" s="65">
        <v>1248.0</v>
      </c>
      <c r="BC56" s="65">
        <v>2791.0</v>
      </c>
      <c r="BD56" s="65">
        <v>2915.0</v>
      </c>
      <c r="BE56" s="65">
        <v>8284.0</v>
      </c>
      <c r="BF56" s="65">
        <v>4324.0</v>
      </c>
      <c r="BG56" s="65">
        <v>7180.0</v>
      </c>
      <c r="BH56" s="65">
        <v>13496.0</v>
      </c>
      <c r="BI56" s="65">
        <v>49205.0</v>
      </c>
      <c r="BJ56" s="65">
        <v>71937.0</v>
      </c>
      <c r="BK56" s="65">
        <v>135431.0</v>
      </c>
    </row>
    <row r="57">
      <c r="A57" s="65">
        <v>49.0</v>
      </c>
      <c r="B57" s="65">
        <v>1000000.0</v>
      </c>
      <c r="C57" s="65">
        <v>952960.648032401</v>
      </c>
      <c r="D57" s="65">
        <v>0.952960648032401</v>
      </c>
      <c r="E57" s="68">
        <v>0.287906533045983</v>
      </c>
      <c r="F57" s="68">
        <v>0.0250738511698884</v>
      </c>
      <c r="G57" s="65">
        <v>305562.0</v>
      </c>
      <c r="H57" s="65">
        <v>0.305562</v>
      </c>
      <c r="I57" s="65">
        <v>446214.0</v>
      </c>
      <c r="J57" s="65">
        <v>132426.0</v>
      </c>
      <c r="K57" s="65">
        <v>54610.0</v>
      </c>
      <c r="L57" s="65">
        <v>26066.0</v>
      </c>
      <c r="M57" s="65">
        <v>1.0</v>
      </c>
      <c r="N57" s="65">
        <v>1.0</v>
      </c>
      <c r="O57" s="65">
        <v>1.0</v>
      </c>
      <c r="P57" s="65">
        <v>1.0</v>
      </c>
      <c r="Q57" s="65">
        <v>2.0</v>
      </c>
      <c r="R57" s="65">
        <v>5.0</v>
      </c>
      <c r="S57" s="65">
        <v>2.0</v>
      </c>
      <c r="T57" s="65">
        <v>2.0</v>
      </c>
      <c r="U57" s="65">
        <v>1.0</v>
      </c>
      <c r="V57" s="65">
        <v>2.0</v>
      </c>
      <c r="W57" s="65">
        <v>1.0</v>
      </c>
      <c r="X57" s="65">
        <v>6.0</v>
      </c>
      <c r="Y57" s="65">
        <v>4.0</v>
      </c>
      <c r="Z57" s="65">
        <v>6.0</v>
      </c>
      <c r="AA57" s="65">
        <v>16.0</v>
      </c>
      <c r="AB57" s="65">
        <v>9.0</v>
      </c>
      <c r="AC57" s="65">
        <v>21.0</v>
      </c>
      <c r="AD57" s="65">
        <v>11.0</v>
      </c>
      <c r="AE57" s="65">
        <v>13.0</v>
      </c>
      <c r="AF57" s="65">
        <v>28.0</v>
      </c>
      <c r="AG57" s="65">
        <v>5.0</v>
      </c>
      <c r="AH57" s="65">
        <v>11.0</v>
      </c>
      <c r="AI57" s="65">
        <v>25.0</v>
      </c>
      <c r="AJ57" s="65">
        <v>51.0</v>
      </c>
      <c r="AK57" s="65">
        <v>6.0</v>
      </c>
      <c r="AL57" s="65">
        <v>29.0</v>
      </c>
      <c r="AM57" s="65">
        <v>79.0</v>
      </c>
      <c r="AN57" s="65">
        <v>148.0</v>
      </c>
      <c r="AO57" s="65">
        <v>144.0</v>
      </c>
      <c r="AP57" s="65">
        <v>189.0</v>
      </c>
      <c r="AQ57" s="65">
        <v>243.0</v>
      </c>
      <c r="AR57" s="65">
        <v>243.0</v>
      </c>
      <c r="AS57" s="65">
        <v>279.0</v>
      </c>
      <c r="AT57" s="65">
        <v>478.0</v>
      </c>
      <c r="AU57" s="65">
        <v>590.0</v>
      </c>
      <c r="AV57" s="65">
        <v>932.0</v>
      </c>
      <c r="AW57" s="65">
        <v>300.0</v>
      </c>
      <c r="AX57" s="65">
        <v>830.0</v>
      </c>
      <c r="AY57" s="65">
        <v>938.0</v>
      </c>
      <c r="AZ57" s="65">
        <v>2097.0</v>
      </c>
      <c r="BA57" s="65">
        <v>1508.0</v>
      </c>
      <c r="BB57" s="65">
        <v>1205.0</v>
      </c>
      <c r="BC57" s="65">
        <v>2817.0</v>
      </c>
      <c r="BD57" s="65">
        <v>2820.0</v>
      </c>
      <c r="BE57" s="65">
        <v>8361.0</v>
      </c>
      <c r="BF57" s="65">
        <v>4406.0</v>
      </c>
      <c r="BG57" s="65">
        <v>7043.0</v>
      </c>
      <c r="BH57" s="65">
        <v>13635.0</v>
      </c>
      <c r="BI57" s="65">
        <v>48645.0</v>
      </c>
      <c r="BJ57" s="65">
        <v>71834.0</v>
      </c>
      <c r="BK57" s="65">
        <v>135538.0</v>
      </c>
    </row>
    <row r="58">
      <c r="A58" s="65">
        <v>50.0</v>
      </c>
      <c r="B58" s="65">
        <v>1000000.0</v>
      </c>
      <c r="C58" s="65">
        <v>953096.654832742</v>
      </c>
      <c r="D58" s="65">
        <v>0.953096654832742</v>
      </c>
      <c r="E58" s="68">
        <v>0.207058323493532</v>
      </c>
      <c r="F58" s="68">
        <v>0.0248964080381675</v>
      </c>
      <c r="G58" s="65">
        <v>306475.0</v>
      </c>
      <c r="H58" s="65">
        <v>0.306475</v>
      </c>
      <c r="I58" s="65">
        <v>445341.0</v>
      </c>
      <c r="J58" s="65">
        <v>132252.0</v>
      </c>
      <c r="K58" s="65">
        <v>54656.0</v>
      </c>
      <c r="L58" s="65">
        <v>26299.0</v>
      </c>
      <c r="M58" s="65">
        <v>0.0</v>
      </c>
      <c r="N58" s="65">
        <v>0.0</v>
      </c>
      <c r="O58" s="65">
        <v>3.0</v>
      </c>
      <c r="P58" s="65">
        <v>1.0</v>
      </c>
      <c r="Q58" s="65">
        <v>2.0</v>
      </c>
      <c r="R58" s="65">
        <v>2.0</v>
      </c>
      <c r="S58" s="65">
        <v>3.0</v>
      </c>
      <c r="T58" s="65">
        <v>8.0</v>
      </c>
      <c r="U58" s="65">
        <v>1.0</v>
      </c>
      <c r="V58" s="65">
        <v>3.0</v>
      </c>
      <c r="W58" s="65">
        <v>3.0</v>
      </c>
      <c r="X58" s="65">
        <v>4.0</v>
      </c>
      <c r="Y58" s="65">
        <v>2.0</v>
      </c>
      <c r="Z58" s="65">
        <v>3.0</v>
      </c>
      <c r="AA58" s="65">
        <v>4.0</v>
      </c>
      <c r="AB58" s="65">
        <v>10.0</v>
      </c>
      <c r="AC58" s="65">
        <v>21.0</v>
      </c>
      <c r="AD58" s="65">
        <v>17.0</v>
      </c>
      <c r="AE58" s="65">
        <v>14.0</v>
      </c>
      <c r="AF58" s="65">
        <v>35.0</v>
      </c>
      <c r="AG58" s="65">
        <v>2.0</v>
      </c>
      <c r="AH58" s="65">
        <v>12.0</v>
      </c>
      <c r="AI58" s="65">
        <v>18.0</v>
      </c>
      <c r="AJ58" s="65">
        <v>51.0</v>
      </c>
      <c r="AK58" s="65">
        <v>19.0</v>
      </c>
      <c r="AL58" s="65">
        <v>33.0</v>
      </c>
      <c r="AM58" s="65">
        <v>71.0</v>
      </c>
      <c r="AN58" s="65">
        <v>121.0</v>
      </c>
      <c r="AO58" s="65">
        <v>144.0</v>
      </c>
      <c r="AP58" s="65">
        <v>218.0</v>
      </c>
      <c r="AQ58" s="65">
        <v>240.0</v>
      </c>
      <c r="AR58" s="65">
        <v>229.0</v>
      </c>
      <c r="AS58" s="65">
        <v>314.0</v>
      </c>
      <c r="AT58" s="65">
        <v>488.0</v>
      </c>
      <c r="AU58" s="65">
        <v>629.0</v>
      </c>
      <c r="AV58" s="65">
        <v>958.0</v>
      </c>
      <c r="AW58" s="65">
        <v>279.0</v>
      </c>
      <c r="AX58" s="65">
        <v>774.0</v>
      </c>
      <c r="AY58" s="65">
        <v>912.0</v>
      </c>
      <c r="AZ58" s="65">
        <v>2076.0</v>
      </c>
      <c r="BA58" s="65">
        <v>1448.0</v>
      </c>
      <c r="BB58" s="65">
        <v>1278.0</v>
      </c>
      <c r="BC58" s="65">
        <v>2831.0</v>
      </c>
      <c r="BD58" s="65">
        <v>2853.0</v>
      </c>
      <c r="BE58" s="65">
        <v>8148.0</v>
      </c>
      <c r="BF58" s="65">
        <v>4280.0</v>
      </c>
      <c r="BG58" s="65">
        <v>7084.0</v>
      </c>
      <c r="BH58" s="65">
        <v>13560.0</v>
      </c>
      <c r="BI58" s="65">
        <v>49253.0</v>
      </c>
      <c r="BJ58" s="65">
        <v>72325.0</v>
      </c>
      <c r="BK58" s="65">
        <v>135691.0</v>
      </c>
    </row>
    <row r="59">
      <c r="A59" s="65">
        <v>51.0</v>
      </c>
      <c r="B59" s="65">
        <v>1000000.0</v>
      </c>
      <c r="C59" s="65">
        <v>950871.543577178</v>
      </c>
      <c r="D59" s="65">
        <v>0.950871543577179</v>
      </c>
      <c r="E59" s="68">
        <v>0.225894871227671</v>
      </c>
      <c r="F59" s="68">
        <v>0.0247480813468856</v>
      </c>
      <c r="G59" s="65">
        <v>305197.0</v>
      </c>
      <c r="H59" s="65">
        <v>0.305197</v>
      </c>
      <c r="I59" s="65">
        <v>445857.0</v>
      </c>
      <c r="J59" s="65">
        <v>132302.0</v>
      </c>
      <c r="K59" s="65">
        <v>55032.0</v>
      </c>
      <c r="L59" s="65">
        <v>26480.0</v>
      </c>
      <c r="M59" s="65">
        <v>0.0</v>
      </c>
      <c r="N59" s="65">
        <v>1.0</v>
      </c>
      <c r="O59" s="65">
        <v>3.0</v>
      </c>
      <c r="P59" s="65">
        <v>1.0</v>
      </c>
      <c r="Q59" s="65">
        <v>1.0</v>
      </c>
      <c r="R59" s="65">
        <v>1.0</v>
      </c>
      <c r="S59" s="65">
        <v>4.0</v>
      </c>
      <c r="T59" s="65">
        <v>2.0</v>
      </c>
      <c r="U59" s="65">
        <v>1.0</v>
      </c>
      <c r="V59" s="65">
        <v>1.0</v>
      </c>
      <c r="W59" s="65">
        <v>2.0</v>
      </c>
      <c r="X59" s="65">
        <v>7.0</v>
      </c>
      <c r="Y59" s="65">
        <v>9.0</v>
      </c>
      <c r="Z59" s="65">
        <v>4.0</v>
      </c>
      <c r="AA59" s="65">
        <v>13.0</v>
      </c>
      <c r="AB59" s="65">
        <v>12.0</v>
      </c>
      <c r="AC59" s="65">
        <v>22.0</v>
      </c>
      <c r="AD59" s="65">
        <v>13.0</v>
      </c>
      <c r="AE59" s="65">
        <v>9.0</v>
      </c>
      <c r="AF59" s="65">
        <v>45.0</v>
      </c>
      <c r="AG59" s="65">
        <v>13.0</v>
      </c>
      <c r="AH59" s="65">
        <v>15.0</v>
      </c>
      <c r="AI59" s="65">
        <v>19.0</v>
      </c>
      <c r="AJ59" s="65">
        <v>52.0</v>
      </c>
      <c r="AK59" s="65">
        <v>13.0</v>
      </c>
      <c r="AL59" s="65">
        <v>32.0</v>
      </c>
      <c r="AM59" s="65">
        <v>71.0</v>
      </c>
      <c r="AN59" s="65">
        <v>134.0</v>
      </c>
      <c r="AO59" s="65">
        <v>127.0</v>
      </c>
      <c r="AP59" s="65">
        <v>170.0</v>
      </c>
      <c r="AQ59" s="65">
        <v>249.0</v>
      </c>
      <c r="AR59" s="65">
        <v>240.0</v>
      </c>
      <c r="AS59" s="65">
        <v>279.0</v>
      </c>
      <c r="AT59" s="65">
        <v>521.0</v>
      </c>
      <c r="AU59" s="65">
        <v>577.0</v>
      </c>
      <c r="AV59" s="65">
        <v>958.0</v>
      </c>
      <c r="AW59" s="65">
        <v>251.0</v>
      </c>
      <c r="AX59" s="65">
        <v>785.0</v>
      </c>
      <c r="AY59" s="65">
        <v>906.0</v>
      </c>
      <c r="AZ59" s="65">
        <v>2058.0</v>
      </c>
      <c r="BA59" s="65">
        <v>1492.0</v>
      </c>
      <c r="BB59" s="65">
        <v>1229.0</v>
      </c>
      <c r="BC59" s="65">
        <v>2810.0</v>
      </c>
      <c r="BD59" s="65">
        <v>2848.0</v>
      </c>
      <c r="BE59" s="65">
        <v>8238.0</v>
      </c>
      <c r="BF59" s="65">
        <v>4319.0</v>
      </c>
      <c r="BG59" s="65">
        <v>6945.0</v>
      </c>
      <c r="BH59" s="65">
        <v>13413.0</v>
      </c>
      <c r="BI59" s="65">
        <v>49233.0</v>
      </c>
      <c r="BJ59" s="65">
        <v>71981.0</v>
      </c>
      <c r="BK59" s="65">
        <v>135068.0</v>
      </c>
    </row>
    <row r="60">
      <c r="A60" s="65">
        <v>52.0</v>
      </c>
      <c r="B60" s="65">
        <v>1000000.0</v>
      </c>
      <c r="C60" s="65">
        <v>960185.009250462</v>
      </c>
      <c r="D60" s="65">
        <v>0.960185009250462</v>
      </c>
      <c r="E60" s="68">
        <v>0.251919623746142</v>
      </c>
      <c r="F60" s="68">
        <v>0.0245202878846948</v>
      </c>
      <c r="G60" s="65">
        <v>305585.0</v>
      </c>
      <c r="H60" s="65">
        <v>0.305585</v>
      </c>
      <c r="I60" s="65">
        <v>445865.0</v>
      </c>
      <c r="J60" s="65">
        <v>131739.0</v>
      </c>
      <c r="K60" s="65">
        <v>55213.0</v>
      </c>
      <c r="L60" s="65">
        <v>26307.0</v>
      </c>
      <c r="M60" s="65">
        <v>0.0</v>
      </c>
      <c r="N60" s="65">
        <v>2.0</v>
      </c>
      <c r="O60" s="65">
        <v>3.0</v>
      </c>
      <c r="P60" s="65">
        <v>1.0</v>
      </c>
      <c r="Q60" s="65">
        <v>1.0</v>
      </c>
      <c r="R60" s="65">
        <v>2.0</v>
      </c>
      <c r="S60" s="65">
        <v>2.0</v>
      </c>
      <c r="T60" s="65">
        <v>6.0</v>
      </c>
      <c r="U60" s="65">
        <v>1.0</v>
      </c>
      <c r="V60" s="65">
        <v>0.0</v>
      </c>
      <c r="W60" s="65">
        <v>5.0</v>
      </c>
      <c r="X60" s="65">
        <v>3.0</v>
      </c>
      <c r="Y60" s="65">
        <v>2.0</v>
      </c>
      <c r="Z60" s="65">
        <v>6.0</v>
      </c>
      <c r="AA60" s="65">
        <v>12.0</v>
      </c>
      <c r="AB60" s="65">
        <v>10.0</v>
      </c>
      <c r="AC60" s="65">
        <v>22.0</v>
      </c>
      <c r="AD60" s="65">
        <v>12.0</v>
      </c>
      <c r="AE60" s="65">
        <v>17.0</v>
      </c>
      <c r="AF60" s="65">
        <v>38.0</v>
      </c>
      <c r="AG60" s="65">
        <v>12.0</v>
      </c>
      <c r="AH60" s="65">
        <v>16.0</v>
      </c>
      <c r="AI60" s="65">
        <v>17.0</v>
      </c>
      <c r="AJ60" s="65">
        <v>37.0</v>
      </c>
      <c r="AK60" s="65">
        <v>10.0</v>
      </c>
      <c r="AL60" s="65">
        <v>28.0</v>
      </c>
      <c r="AM60" s="65">
        <v>70.0</v>
      </c>
      <c r="AN60" s="65">
        <v>137.0</v>
      </c>
      <c r="AO60" s="65">
        <v>135.0</v>
      </c>
      <c r="AP60" s="65">
        <v>198.0</v>
      </c>
      <c r="AQ60" s="65">
        <v>223.0</v>
      </c>
      <c r="AR60" s="65">
        <v>216.0</v>
      </c>
      <c r="AS60" s="65">
        <v>289.0</v>
      </c>
      <c r="AT60" s="65">
        <v>482.0</v>
      </c>
      <c r="AU60" s="65">
        <v>611.0</v>
      </c>
      <c r="AV60" s="65">
        <v>991.0</v>
      </c>
      <c r="AW60" s="65">
        <v>286.0</v>
      </c>
      <c r="AX60" s="65">
        <v>733.0</v>
      </c>
      <c r="AY60" s="65">
        <v>1010.0</v>
      </c>
      <c r="AZ60" s="65">
        <v>2098.0</v>
      </c>
      <c r="BA60" s="65">
        <v>1430.0</v>
      </c>
      <c r="BB60" s="65">
        <v>1201.0</v>
      </c>
      <c r="BC60" s="65">
        <v>2826.0</v>
      </c>
      <c r="BD60" s="65">
        <v>2856.0</v>
      </c>
      <c r="BE60" s="65">
        <v>8089.0</v>
      </c>
      <c r="BF60" s="65">
        <v>4471.0</v>
      </c>
      <c r="BG60" s="65">
        <v>7059.0</v>
      </c>
      <c r="BH60" s="65">
        <v>13608.0</v>
      </c>
      <c r="BI60" s="65">
        <v>49304.0</v>
      </c>
      <c r="BJ60" s="65">
        <v>71729.0</v>
      </c>
      <c r="BK60" s="65">
        <v>135268.0</v>
      </c>
    </row>
    <row r="61">
      <c r="A61" s="65">
        <v>53.0</v>
      </c>
      <c r="B61" s="65">
        <v>1000000.0</v>
      </c>
      <c r="C61" s="65">
        <v>917742.887144357</v>
      </c>
      <c r="D61" s="65">
        <v>0.917742887144357</v>
      </c>
      <c r="E61" s="68">
        <v>0.18529999939739</v>
      </c>
      <c r="F61" s="68">
        <v>0.025188384851032</v>
      </c>
      <c r="G61" s="65">
        <v>306375.0</v>
      </c>
      <c r="H61" s="65">
        <v>0.306375</v>
      </c>
      <c r="I61" s="65">
        <v>445748.0</v>
      </c>
      <c r="J61" s="65">
        <v>131268.0</v>
      </c>
      <c r="K61" s="65">
        <v>55327.0</v>
      </c>
      <c r="L61" s="65">
        <v>26313.0</v>
      </c>
      <c r="M61" s="65">
        <v>1.0</v>
      </c>
      <c r="N61" s="65">
        <v>0.0</v>
      </c>
      <c r="O61" s="65">
        <v>0.0</v>
      </c>
      <c r="P61" s="65">
        <v>1.0</v>
      </c>
      <c r="Q61" s="65">
        <v>2.0</v>
      </c>
      <c r="R61" s="65">
        <v>2.0</v>
      </c>
      <c r="S61" s="65">
        <v>1.0</v>
      </c>
      <c r="T61" s="65">
        <v>3.0</v>
      </c>
      <c r="U61" s="65">
        <v>1.0</v>
      </c>
      <c r="V61" s="65">
        <v>1.0</v>
      </c>
      <c r="W61" s="65">
        <v>2.0</v>
      </c>
      <c r="X61" s="65">
        <v>5.0</v>
      </c>
      <c r="Y61" s="65">
        <v>4.0</v>
      </c>
      <c r="Z61" s="65">
        <v>5.0</v>
      </c>
      <c r="AA61" s="65">
        <v>14.0</v>
      </c>
      <c r="AB61" s="65">
        <v>9.0</v>
      </c>
      <c r="AC61" s="65">
        <v>16.0</v>
      </c>
      <c r="AD61" s="65">
        <v>10.0</v>
      </c>
      <c r="AE61" s="65">
        <v>5.0</v>
      </c>
      <c r="AF61" s="65">
        <v>38.0</v>
      </c>
      <c r="AG61" s="65">
        <v>6.0</v>
      </c>
      <c r="AH61" s="65">
        <v>11.0</v>
      </c>
      <c r="AI61" s="65">
        <v>16.0</v>
      </c>
      <c r="AJ61" s="65">
        <v>50.0</v>
      </c>
      <c r="AK61" s="65">
        <v>12.0</v>
      </c>
      <c r="AL61" s="65">
        <v>35.0</v>
      </c>
      <c r="AM61" s="65">
        <v>77.0</v>
      </c>
      <c r="AN61" s="65">
        <v>153.0</v>
      </c>
      <c r="AO61" s="65">
        <v>155.0</v>
      </c>
      <c r="AP61" s="65">
        <v>213.0</v>
      </c>
      <c r="AQ61" s="65">
        <v>241.0</v>
      </c>
      <c r="AR61" s="65">
        <v>248.0</v>
      </c>
      <c r="AS61" s="65">
        <v>292.0</v>
      </c>
      <c r="AT61" s="65">
        <v>480.0</v>
      </c>
      <c r="AU61" s="65">
        <v>624.0</v>
      </c>
      <c r="AV61" s="65">
        <v>927.0</v>
      </c>
      <c r="AW61" s="65">
        <v>317.0</v>
      </c>
      <c r="AX61" s="65">
        <v>784.0</v>
      </c>
      <c r="AY61" s="65">
        <v>952.0</v>
      </c>
      <c r="AZ61" s="65">
        <v>2134.0</v>
      </c>
      <c r="BA61" s="65">
        <v>1379.0</v>
      </c>
      <c r="BB61" s="65">
        <v>1207.0</v>
      </c>
      <c r="BC61" s="65">
        <v>2760.0</v>
      </c>
      <c r="BD61" s="65">
        <v>2883.0</v>
      </c>
      <c r="BE61" s="65">
        <v>8233.0</v>
      </c>
      <c r="BF61" s="65">
        <v>4346.0</v>
      </c>
      <c r="BG61" s="65">
        <v>6822.0</v>
      </c>
      <c r="BH61" s="65">
        <v>13549.0</v>
      </c>
      <c r="BI61" s="65">
        <v>49388.0</v>
      </c>
      <c r="BJ61" s="65">
        <v>72298.0</v>
      </c>
      <c r="BK61" s="65">
        <v>135663.0</v>
      </c>
    </row>
    <row r="62">
      <c r="A62" s="65">
        <v>54.0</v>
      </c>
      <c r="B62" s="65">
        <v>1000000.0</v>
      </c>
      <c r="C62" s="65">
        <v>971934.596729837</v>
      </c>
      <c r="D62" s="65">
        <v>0.971934596729837</v>
      </c>
      <c r="E62" s="68">
        <v>0.263310337571804</v>
      </c>
      <c r="F62" s="68">
        <v>0.0249648134255991</v>
      </c>
      <c r="G62" s="65">
        <v>306045.0</v>
      </c>
      <c r="H62" s="65">
        <v>0.306045</v>
      </c>
      <c r="I62" s="65">
        <v>445059.0</v>
      </c>
      <c r="J62" s="65">
        <v>132442.0</v>
      </c>
      <c r="K62" s="65">
        <v>54481.0</v>
      </c>
      <c r="L62" s="65">
        <v>26691.0</v>
      </c>
      <c r="M62" s="65">
        <v>1.0</v>
      </c>
      <c r="N62" s="65">
        <v>2.0</v>
      </c>
      <c r="O62" s="65">
        <v>0.0</v>
      </c>
      <c r="P62" s="65">
        <v>1.0</v>
      </c>
      <c r="Q62" s="65">
        <v>2.0</v>
      </c>
      <c r="R62" s="65">
        <v>1.0</v>
      </c>
      <c r="S62" s="65">
        <v>4.0</v>
      </c>
      <c r="T62" s="65">
        <v>6.0</v>
      </c>
      <c r="U62" s="65">
        <v>1.0</v>
      </c>
      <c r="V62" s="65">
        <v>0.0</v>
      </c>
      <c r="W62" s="65">
        <v>7.0</v>
      </c>
      <c r="X62" s="65">
        <v>4.0</v>
      </c>
      <c r="Y62" s="65">
        <v>3.0</v>
      </c>
      <c r="Z62" s="65">
        <v>2.0</v>
      </c>
      <c r="AA62" s="65">
        <v>14.0</v>
      </c>
      <c r="AB62" s="65">
        <v>18.0</v>
      </c>
      <c r="AC62" s="65">
        <v>21.0</v>
      </c>
      <c r="AD62" s="65">
        <v>14.0</v>
      </c>
      <c r="AE62" s="65">
        <v>12.0</v>
      </c>
      <c r="AF62" s="65">
        <v>26.0</v>
      </c>
      <c r="AG62" s="65">
        <v>8.0</v>
      </c>
      <c r="AH62" s="65">
        <v>13.0</v>
      </c>
      <c r="AI62" s="65">
        <v>17.0</v>
      </c>
      <c r="AJ62" s="65">
        <v>45.0</v>
      </c>
      <c r="AK62" s="65">
        <v>15.0</v>
      </c>
      <c r="AL62" s="65">
        <v>32.0</v>
      </c>
      <c r="AM62" s="65">
        <v>85.0</v>
      </c>
      <c r="AN62" s="65">
        <v>147.0</v>
      </c>
      <c r="AO62" s="65">
        <v>160.0</v>
      </c>
      <c r="AP62" s="65">
        <v>199.0</v>
      </c>
      <c r="AQ62" s="65">
        <v>260.0</v>
      </c>
      <c r="AR62" s="65">
        <v>275.0</v>
      </c>
      <c r="AS62" s="65">
        <v>271.0</v>
      </c>
      <c r="AT62" s="65">
        <v>529.0</v>
      </c>
      <c r="AU62" s="65">
        <v>646.0</v>
      </c>
      <c r="AV62" s="65">
        <v>986.0</v>
      </c>
      <c r="AW62" s="65">
        <v>304.0</v>
      </c>
      <c r="AX62" s="65">
        <v>794.0</v>
      </c>
      <c r="AY62" s="65">
        <v>968.0</v>
      </c>
      <c r="AZ62" s="65">
        <v>2133.0</v>
      </c>
      <c r="BA62" s="65">
        <v>1452.0</v>
      </c>
      <c r="BB62" s="65">
        <v>1252.0</v>
      </c>
      <c r="BC62" s="65">
        <v>2780.0</v>
      </c>
      <c r="BD62" s="65">
        <v>2947.0</v>
      </c>
      <c r="BE62" s="65">
        <v>8256.0</v>
      </c>
      <c r="BF62" s="65">
        <v>4311.0</v>
      </c>
      <c r="BG62" s="65">
        <v>6780.0</v>
      </c>
      <c r="BH62" s="65">
        <v>13584.0</v>
      </c>
      <c r="BI62" s="65">
        <v>49247.0</v>
      </c>
      <c r="BJ62" s="65">
        <v>71579.0</v>
      </c>
      <c r="BK62" s="65">
        <v>135831.0</v>
      </c>
    </row>
    <row r="63">
      <c r="A63" s="65">
        <v>55.0</v>
      </c>
      <c r="B63" s="65">
        <v>1000000.0</v>
      </c>
      <c r="C63" s="65">
        <v>959615.98079904</v>
      </c>
      <c r="D63" s="65">
        <v>0.95961598079904</v>
      </c>
      <c r="E63" s="68">
        <v>0.248567035842884</v>
      </c>
      <c r="F63" s="68">
        <v>0.0247459798077521</v>
      </c>
      <c r="G63" s="65">
        <v>305901.0</v>
      </c>
      <c r="H63" s="65">
        <v>0.305901</v>
      </c>
      <c r="I63" s="65">
        <v>446164.0</v>
      </c>
      <c r="J63" s="65">
        <v>131987.0</v>
      </c>
      <c r="K63" s="65">
        <v>54887.0</v>
      </c>
      <c r="L63" s="65">
        <v>26002.0</v>
      </c>
      <c r="M63" s="65">
        <v>0.0</v>
      </c>
      <c r="N63" s="65">
        <v>2.0</v>
      </c>
      <c r="O63" s="65">
        <v>3.0</v>
      </c>
      <c r="P63" s="65">
        <v>1.0</v>
      </c>
      <c r="Q63" s="65">
        <v>3.0</v>
      </c>
      <c r="R63" s="65">
        <v>2.0</v>
      </c>
      <c r="S63" s="65">
        <v>2.0</v>
      </c>
      <c r="T63" s="65">
        <v>5.0</v>
      </c>
      <c r="U63" s="65">
        <v>0.0</v>
      </c>
      <c r="V63" s="65">
        <v>1.0</v>
      </c>
      <c r="W63" s="65">
        <v>2.0</v>
      </c>
      <c r="X63" s="65">
        <v>5.0</v>
      </c>
      <c r="Y63" s="65">
        <v>2.0</v>
      </c>
      <c r="Z63" s="65">
        <v>2.0</v>
      </c>
      <c r="AA63" s="65">
        <v>4.0</v>
      </c>
      <c r="AB63" s="65">
        <v>13.0</v>
      </c>
      <c r="AC63" s="65">
        <v>20.0</v>
      </c>
      <c r="AD63" s="65">
        <v>15.0</v>
      </c>
      <c r="AE63" s="65">
        <v>16.0</v>
      </c>
      <c r="AF63" s="65">
        <v>43.0</v>
      </c>
      <c r="AG63" s="65">
        <v>7.0</v>
      </c>
      <c r="AH63" s="65">
        <v>13.0</v>
      </c>
      <c r="AI63" s="65">
        <v>24.0</v>
      </c>
      <c r="AJ63" s="65">
        <v>43.0</v>
      </c>
      <c r="AK63" s="65">
        <v>16.0</v>
      </c>
      <c r="AL63" s="65">
        <v>31.0</v>
      </c>
      <c r="AM63" s="65">
        <v>78.0</v>
      </c>
      <c r="AN63" s="65">
        <v>152.0</v>
      </c>
      <c r="AO63" s="65">
        <v>147.0</v>
      </c>
      <c r="AP63" s="65">
        <v>204.0</v>
      </c>
      <c r="AQ63" s="65">
        <v>208.0</v>
      </c>
      <c r="AR63" s="65">
        <v>241.0</v>
      </c>
      <c r="AS63" s="65">
        <v>269.0</v>
      </c>
      <c r="AT63" s="65">
        <v>474.0</v>
      </c>
      <c r="AU63" s="65">
        <v>618.0</v>
      </c>
      <c r="AV63" s="65">
        <v>901.0</v>
      </c>
      <c r="AW63" s="65">
        <v>272.0</v>
      </c>
      <c r="AX63" s="65">
        <v>782.0</v>
      </c>
      <c r="AY63" s="65">
        <v>991.0</v>
      </c>
      <c r="AZ63" s="65">
        <v>2159.0</v>
      </c>
      <c r="BA63" s="65">
        <v>1425.0</v>
      </c>
      <c r="BB63" s="65">
        <v>1249.0</v>
      </c>
      <c r="BC63" s="65">
        <v>2740.0</v>
      </c>
      <c r="BD63" s="65">
        <v>2846.0</v>
      </c>
      <c r="BE63" s="65">
        <v>8253.0</v>
      </c>
      <c r="BF63" s="65">
        <v>4215.0</v>
      </c>
      <c r="BG63" s="65">
        <v>6876.0</v>
      </c>
      <c r="BH63" s="65">
        <v>13617.0</v>
      </c>
      <c r="BI63" s="65">
        <v>49381.0</v>
      </c>
      <c r="BJ63" s="65">
        <v>71567.0</v>
      </c>
      <c r="BK63" s="65">
        <v>135961.0</v>
      </c>
    </row>
    <row r="64">
      <c r="A64" s="65">
        <v>56.0</v>
      </c>
      <c r="B64" s="65">
        <v>1000000.0</v>
      </c>
      <c r="C64" s="65">
        <v>964773.238661933</v>
      </c>
      <c r="D64" s="65">
        <v>0.964773238661933</v>
      </c>
      <c r="E64" s="68">
        <v>0.257905584721331</v>
      </c>
      <c r="F64" s="68">
        <v>0.0245202014809728</v>
      </c>
      <c r="G64" s="65">
        <v>305444.0</v>
      </c>
      <c r="H64" s="65">
        <v>0.305444</v>
      </c>
      <c r="I64" s="65">
        <v>446390.0</v>
      </c>
      <c r="J64" s="65">
        <v>131562.0</v>
      </c>
      <c r="K64" s="65">
        <v>55369.0</v>
      </c>
      <c r="L64" s="65">
        <v>26417.0</v>
      </c>
      <c r="M64" s="65">
        <v>1.0</v>
      </c>
      <c r="N64" s="65">
        <v>2.0</v>
      </c>
      <c r="O64" s="65">
        <v>2.0</v>
      </c>
      <c r="P64" s="65">
        <v>2.0</v>
      </c>
      <c r="Q64" s="65">
        <v>4.0</v>
      </c>
      <c r="R64" s="65">
        <v>0.0</v>
      </c>
      <c r="S64" s="65">
        <v>3.0</v>
      </c>
      <c r="T64" s="65">
        <v>7.0</v>
      </c>
      <c r="U64" s="65">
        <v>0.0</v>
      </c>
      <c r="V64" s="65">
        <v>0.0</v>
      </c>
      <c r="W64" s="65">
        <v>1.0</v>
      </c>
      <c r="X64" s="65">
        <v>2.0</v>
      </c>
      <c r="Y64" s="65">
        <v>1.0</v>
      </c>
      <c r="Z64" s="65">
        <v>5.0</v>
      </c>
      <c r="AA64" s="65">
        <v>8.0</v>
      </c>
      <c r="AB64" s="65">
        <v>7.0</v>
      </c>
      <c r="AC64" s="65">
        <v>21.0</v>
      </c>
      <c r="AD64" s="65">
        <v>9.0</v>
      </c>
      <c r="AE64" s="65">
        <v>11.0</v>
      </c>
      <c r="AF64" s="65">
        <v>37.0</v>
      </c>
      <c r="AG64" s="65">
        <v>9.0</v>
      </c>
      <c r="AH64" s="65">
        <v>15.0</v>
      </c>
      <c r="AI64" s="65">
        <v>25.0</v>
      </c>
      <c r="AJ64" s="65">
        <v>47.0</v>
      </c>
      <c r="AK64" s="65">
        <v>10.0</v>
      </c>
      <c r="AL64" s="65">
        <v>27.0</v>
      </c>
      <c r="AM64" s="65">
        <v>86.0</v>
      </c>
      <c r="AN64" s="65">
        <v>159.0</v>
      </c>
      <c r="AO64" s="65">
        <v>116.0</v>
      </c>
      <c r="AP64" s="65">
        <v>184.0</v>
      </c>
      <c r="AQ64" s="65">
        <v>229.0</v>
      </c>
      <c r="AR64" s="65">
        <v>247.0</v>
      </c>
      <c r="AS64" s="65">
        <v>270.0</v>
      </c>
      <c r="AT64" s="65">
        <v>471.0</v>
      </c>
      <c r="AU64" s="65">
        <v>624.0</v>
      </c>
      <c r="AV64" s="65">
        <v>978.0</v>
      </c>
      <c r="AW64" s="65">
        <v>304.0</v>
      </c>
      <c r="AX64" s="65">
        <v>774.0</v>
      </c>
      <c r="AY64" s="65">
        <v>992.0</v>
      </c>
      <c r="AZ64" s="65">
        <v>2147.0</v>
      </c>
      <c r="BA64" s="65">
        <v>1435.0</v>
      </c>
      <c r="BB64" s="65">
        <v>1256.0</v>
      </c>
      <c r="BC64" s="65">
        <v>2822.0</v>
      </c>
      <c r="BD64" s="65">
        <v>2940.0</v>
      </c>
      <c r="BE64" s="65">
        <v>8132.0</v>
      </c>
      <c r="BF64" s="65">
        <v>4301.0</v>
      </c>
      <c r="BG64" s="65">
        <v>7050.0</v>
      </c>
      <c r="BH64" s="65">
        <v>13387.0</v>
      </c>
      <c r="BI64" s="65">
        <v>49117.0</v>
      </c>
      <c r="BJ64" s="65">
        <v>71948.0</v>
      </c>
      <c r="BK64" s="65">
        <v>135219.0</v>
      </c>
    </row>
    <row r="65">
      <c r="A65" s="65">
        <v>57.0</v>
      </c>
      <c r="B65" s="65">
        <v>1000000.0</v>
      </c>
      <c r="C65" s="65">
        <v>1022069.10345517</v>
      </c>
      <c r="D65" s="65">
        <v>1.02206910345517</v>
      </c>
      <c r="E65" s="68">
        <v>0.309406473757952</v>
      </c>
      <c r="F65" s="68">
        <v>0.0254279894222228</v>
      </c>
      <c r="G65" s="65">
        <v>306584.0</v>
      </c>
      <c r="H65" s="65">
        <v>0.306584</v>
      </c>
      <c r="I65" s="65">
        <v>445643.0</v>
      </c>
      <c r="J65" s="65">
        <v>131337.0</v>
      </c>
      <c r="K65" s="65">
        <v>54905.0</v>
      </c>
      <c r="L65" s="65">
        <v>26496.0</v>
      </c>
      <c r="M65" s="65">
        <v>2.0</v>
      </c>
      <c r="N65" s="65">
        <v>2.0</v>
      </c>
      <c r="O65" s="65">
        <v>5.0</v>
      </c>
      <c r="P65" s="65">
        <v>1.0</v>
      </c>
      <c r="Q65" s="65">
        <v>3.0</v>
      </c>
      <c r="R65" s="65">
        <v>2.0</v>
      </c>
      <c r="S65" s="65">
        <v>1.0</v>
      </c>
      <c r="T65" s="65">
        <v>10.0</v>
      </c>
      <c r="U65" s="65">
        <v>1.0</v>
      </c>
      <c r="V65" s="65">
        <v>0.0</v>
      </c>
      <c r="W65" s="65">
        <v>2.0</v>
      </c>
      <c r="X65" s="65">
        <v>5.0</v>
      </c>
      <c r="Y65" s="65">
        <v>9.0</v>
      </c>
      <c r="Z65" s="65">
        <v>2.0</v>
      </c>
      <c r="AA65" s="65">
        <v>11.0</v>
      </c>
      <c r="AB65" s="65">
        <v>13.0</v>
      </c>
      <c r="AC65" s="65">
        <v>17.0</v>
      </c>
      <c r="AD65" s="65">
        <v>14.0</v>
      </c>
      <c r="AE65" s="65">
        <v>18.0</v>
      </c>
      <c r="AF65" s="65">
        <v>35.0</v>
      </c>
      <c r="AG65" s="65">
        <v>11.0</v>
      </c>
      <c r="AH65" s="65">
        <v>11.0</v>
      </c>
      <c r="AI65" s="65">
        <v>14.0</v>
      </c>
      <c r="AJ65" s="65">
        <v>52.0</v>
      </c>
      <c r="AK65" s="65">
        <v>9.0</v>
      </c>
      <c r="AL65" s="65">
        <v>24.0</v>
      </c>
      <c r="AM65" s="65">
        <v>76.0</v>
      </c>
      <c r="AN65" s="65">
        <v>151.0</v>
      </c>
      <c r="AO65" s="65">
        <v>154.0</v>
      </c>
      <c r="AP65" s="65">
        <v>170.0</v>
      </c>
      <c r="AQ65" s="65">
        <v>256.0</v>
      </c>
      <c r="AR65" s="65">
        <v>249.0</v>
      </c>
      <c r="AS65" s="65">
        <v>307.0</v>
      </c>
      <c r="AT65" s="65">
        <v>476.0</v>
      </c>
      <c r="AU65" s="65">
        <v>618.0</v>
      </c>
      <c r="AV65" s="65">
        <v>1007.0</v>
      </c>
      <c r="AW65" s="65">
        <v>305.0</v>
      </c>
      <c r="AX65" s="65">
        <v>752.0</v>
      </c>
      <c r="AY65" s="65">
        <v>985.0</v>
      </c>
      <c r="AZ65" s="65">
        <v>2121.0</v>
      </c>
      <c r="BA65" s="65">
        <v>1422.0</v>
      </c>
      <c r="BB65" s="65">
        <v>1260.0</v>
      </c>
      <c r="BC65" s="65">
        <v>2831.0</v>
      </c>
      <c r="BD65" s="65">
        <v>2895.0</v>
      </c>
      <c r="BE65" s="65">
        <v>8394.0</v>
      </c>
      <c r="BF65" s="65">
        <v>4417.0</v>
      </c>
      <c r="BG65" s="65">
        <v>6983.0</v>
      </c>
      <c r="BH65" s="65">
        <v>13590.0</v>
      </c>
      <c r="BI65" s="65">
        <v>49359.0</v>
      </c>
      <c r="BJ65" s="65">
        <v>72020.0</v>
      </c>
      <c r="BK65" s="65">
        <v>135512.0</v>
      </c>
    </row>
    <row r="66">
      <c r="A66" s="65">
        <v>58.0</v>
      </c>
      <c r="B66" s="65">
        <v>1000000.0</v>
      </c>
      <c r="C66" s="65">
        <v>971725.586279313</v>
      </c>
      <c r="D66" s="65">
        <v>0.971725586279313</v>
      </c>
      <c r="E66" s="68">
        <v>0.255909283318063</v>
      </c>
      <c r="F66" s="68">
        <v>0.0252132044359843</v>
      </c>
      <c r="G66" s="65">
        <v>306098.0</v>
      </c>
      <c r="H66" s="65">
        <v>0.306098</v>
      </c>
      <c r="I66" s="65">
        <v>446100.0</v>
      </c>
      <c r="J66" s="65">
        <v>131804.0</v>
      </c>
      <c r="K66" s="65">
        <v>54874.0</v>
      </c>
      <c r="L66" s="65">
        <v>26402.0</v>
      </c>
      <c r="M66" s="65">
        <v>3.0</v>
      </c>
      <c r="N66" s="65">
        <v>1.0</v>
      </c>
      <c r="O66" s="65">
        <v>2.0</v>
      </c>
      <c r="P66" s="65">
        <v>0.0</v>
      </c>
      <c r="Q66" s="65">
        <v>2.0</v>
      </c>
      <c r="R66" s="65">
        <v>4.0</v>
      </c>
      <c r="S66" s="65">
        <v>1.0</v>
      </c>
      <c r="T66" s="65">
        <v>2.0</v>
      </c>
      <c r="U66" s="65">
        <v>1.0</v>
      </c>
      <c r="V66" s="65">
        <v>1.0</v>
      </c>
      <c r="W66" s="65">
        <v>4.0</v>
      </c>
      <c r="X66" s="65">
        <v>6.0</v>
      </c>
      <c r="Y66" s="65">
        <v>5.0</v>
      </c>
      <c r="Z66" s="65">
        <v>1.0</v>
      </c>
      <c r="AA66" s="65">
        <v>10.0</v>
      </c>
      <c r="AB66" s="65">
        <v>7.0</v>
      </c>
      <c r="AC66" s="65">
        <v>21.0</v>
      </c>
      <c r="AD66" s="65">
        <v>15.0</v>
      </c>
      <c r="AE66" s="65">
        <v>13.0</v>
      </c>
      <c r="AF66" s="65">
        <v>44.0</v>
      </c>
      <c r="AG66" s="65">
        <v>10.0</v>
      </c>
      <c r="AH66" s="65">
        <v>14.0</v>
      </c>
      <c r="AI66" s="65">
        <v>14.0</v>
      </c>
      <c r="AJ66" s="65">
        <v>47.0</v>
      </c>
      <c r="AK66" s="65">
        <v>18.0</v>
      </c>
      <c r="AL66" s="65">
        <v>26.0</v>
      </c>
      <c r="AM66" s="65">
        <v>81.0</v>
      </c>
      <c r="AN66" s="65">
        <v>145.0</v>
      </c>
      <c r="AO66" s="65">
        <v>157.0</v>
      </c>
      <c r="AP66" s="65">
        <v>185.0</v>
      </c>
      <c r="AQ66" s="65">
        <v>262.0</v>
      </c>
      <c r="AR66" s="65">
        <v>263.0</v>
      </c>
      <c r="AS66" s="65">
        <v>272.0</v>
      </c>
      <c r="AT66" s="65">
        <v>483.0</v>
      </c>
      <c r="AU66" s="65">
        <v>640.0</v>
      </c>
      <c r="AV66" s="65">
        <v>976.0</v>
      </c>
      <c r="AW66" s="65">
        <v>299.0</v>
      </c>
      <c r="AX66" s="65">
        <v>738.0</v>
      </c>
      <c r="AY66" s="65">
        <v>977.0</v>
      </c>
      <c r="AZ66" s="65">
        <v>2110.0</v>
      </c>
      <c r="BA66" s="65">
        <v>1461.0</v>
      </c>
      <c r="BB66" s="65">
        <v>1313.0</v>
      </c>
      <c r="BC66" s="65">
        <v>2838.0</v>
      </c>
      <c r="BD66" s="65">
        <v>2852.0</v>
      </c>
      <c r="BE66" s="65">
        <v>8170.0</v>
      </c>
      <c r="BF66" s="65">
        <v>4251.0</v>
      </c>
      <c r="BG66" s="65">
        <v>7004.0</v>
      </c>
      <c r="BH66" s="65">
        <v>13563.0</v>
      </c>
      <c r="BI66" s="65">
        <v>49185.0</v>
      </c>
      <c r="BJ66" s="65">
        <v>71886.0</v>
      </c>
      <c r="BK66" s="65">
        <v>135715.0</v>
      </c>
    </row>
    <row r="67">
      <c r="A67" s="65">
        <v>59.0</v>
      </c>
      <c r="B67" s="65">
        <v>1000000.0</v>
      </c>
      <c r="C67" s="65">
        <v>902008.10040502</v>
      </c>
      <c r="D67" s="65">
        <v>0.90200810040502</v>
      </c>
      <c r="E67" s="68">
        <v>0.170493440118944</v>
      </c>
      <c r="F67" s="68">
        <v>0.0263721033836036</v>
      </c>
      <c r="G67" s="65">
        <v>305666.0</v>
      </c>
      <c r="H67" s="65">
        <v>0.305666</v>
      </c>
      <c r="I67" s="65">
        <v>446135.0</v>
      </c>
      <c r="J67" s="65">
        <v>131954.0</v>
      </c>
      <c r="K67" s="65">
        <v>54815.0</v>
      </c>
      <c r="L67" s="65">
        <v>26213.0</v>
      </c>
      <c r="M67" s="65">
        <v>1.0</v>
      </c>
      <c r="N67" s="65">
        <v>0.0</v>
      </c>
      <c r="O67" s="65">
        <v>1.0</v>
      </c>
      <c r="P67" s="65">
        <v>1.0</v>
      </c>
      <c r="Q67" s="65">
        <v>1.0</v>
      </c>
      <c r="R67" s="65">
        <v>0.0</v>
      </c>
      <c r="S67" s="65">
        <v>0.0</v>
      </c>
      <c r="T67" s="65">
        <v>4.0</v>
      </c>
      <c r="U67" s="65">
        <v>1.0</v>
      </c>
      <c r="V67" s="65">
        <v>2.0</v>
      </c>
      <c r="W67" s="65">
        <v>0.0</v>
      </c>
      <c r="X67" s="65">
        <v>4.0</v>
      </c>
      <c r="Y67" s="65">
        <v>0.0</v>
      </c>
      <c r="Z67" s="65">
        <v>3.0</v>
      </c>
      <c r="AA67" s="65">
        <v>5.0</v>
      </c>
      <c r="AB67" s="65">
        <v>13.0</v>
      </c>
      <c r="AC67" s="65">
        <v>19.0</v>
      </c>
      <c r="AD67" s="65">
        <v>16.0</v>
      </c>
      <c r="AE67" s="65">
        <v>15.0</v>
      </c>
      <c r="AF67" s="65">
        <v>36.0</v>
      </c>
      <c r="AG67" s="65">
        <v>10.0</v>
      </c>
      <c r="AH67" s="65">
        <v>14.0</v>
      </c>
      <c r="AI67" s="65">
        <v>21.0</v>
      </c>
      <c r="AJ67" s="65">
        <v>45.0</v>
      </c>
      <c r="AK67" s="65">
        <v>15.0</v>
      </c>
      <c r="AL67" s="65">
        <v>34.0</v>
      </c>
      <c r="AM67" s="65">
        <v>79.0</v>
      </c>
      <c r="AN67" s="65">
        <v>122.0</v>
      </c>
      <c r="AO67" s="65">
        <v>154.0</v>
      </c>
      <c r="AP67" s="65">
        <v>179.0</v>
      </c>
      <c r="AQ67" s="65">
        <v>223.0</v>
      </c>
      <c r="AR67" s="65">
        <v>263.0</v>
      </c>
      <c r="AS67" s="65">
        <v>293.0</v>
      </c>
      <c r="AT67" s="65">
        <v>487.0</v>
      </c>
      <c r="AU67" s="65">
        <v>656.0</v>
      </c>
      <c r="AV67" s="65">
        <v>932.0</v>
      </c>
      <c r="AW67" s="65">
        <v>305.0</v>
      </c>
      <c r="AX67" s="65">
        <v>719.0</v>
      </c>
      <c r="AY67" s="65">
        <v>989.0</v>
      </c>
      <c r="AZ67" s="65">
        <v>2146.0</v>
      </c>
      <c r="BA67" s="65">
        <v>1434.0</v>
      </c>
      <c r="BB67" s="65">
        <v>1250.0</v>
      </c>
      <c r="BC67" s="65">
        <v>2737.0</v>
      </c>
      <c r="BD67" s="65">
        <v>2833.0</v>
      </c>
      <c r="BE67" s="65">
        <v>8042.0</v>
      </c>
      <c r="BF67" s="65">
        <v>4393.0</v>
      </c>
      <c r="BG67" s="65">
        <v>6909.0</v>
      </c>
      <c r="BH67" s="65">
        <v>13549.0</v>
      </c>
      <c r="BI67" s="65">
        <v>49359.0</v>
      </c>
      <c r="BJ67" s="65">
        <v>72064.0</v>
      </c>
      <c r="BK67" s="65">
        <v>135288.0</v>
      </c>
    </row>
    <row r="68">
      <c r="A68" s="65">
        <v>60.0</v>
      </c>
      <c r="B68" s="65">
        <v>1000000.0</v>
      </c>
      <c r="C68" s="65">
        <v>1044595.22976149</v>
      </c>
      <c r="D68" s="65">
        <v>1.04459522976149</v>
      </c>
      <c r="E68" s="68">
        <v>0.335086761874586</v>
      </c>
      <c r="F68" s="68">
        <v>0.0280699061395592</v>
      </c>
      <c r="G68" s="65">
        <v>305900.0</v>
      </c>
      <c r="H68" s="65">
        <v>0.3059</v>
      </c>
      <c r="I68" s="65">
        <v>445673.0</v>
      </c>
      <c r="J68" s="65">
        <v>132431.0</v>
      </c>
      <c r="K68" s="65">
        <v>54970.0</v>
      </c>
      <c r="L68" s="65">
        <v>26135.0</v>
      </c>
      <c r="M68" s="65">
        <v>0.0</v>
      </c>
      <c r="N68" s="65">
        <v>1.0</v>
      </c>
      <c r="O68" s="65">
        <v>3.0</v>
      </c>
      <c r="P68" s="65">
        <v>5.0</v>
      </c>
      <c r="Q68" s="65">
        <v>5.0</v>
      </c>
      <c r="R68" s="65">
        <v>6.0</v>
      </c>
      <c r="S68" s="65">
        <v>7.0</v>
      </c>
      <c r="T68" s="65">
        <v>9.0</v>
      </c>
      <c r="U68" s="65">
        <v>2.0</v>
      </c>
      <c r="V68" s="65">
        <v>1.0</v>
      </c>
      <c r="W68" s="65">
        <v>2.0</v>
      </c>
      <c r="X68" s="65">
        <v>4.0</v>
      </c>
      <c r="Y68" s="65">
        <v>3.0</v>
      </c>
      <c r="Z68" s="65">
        <v>3.0</v>
      </c>
      <c r="AA68" s="65">
        <v>9.0</v>
      </c>
      <c r="AB68" s="65">
        <v>7.0</v>
      </c>
      <c r="AC68" s="65">
        <v>23.0</v>
      </c>
      <c r="AD68" s="65">
        <v>15.0</v>
      </c>
      <c r="AE68" s="65">
        <v>13.0</v>
      </c>
      <c r="AF68" s="65">
        <v>43.0</v>
      </c>
      <c r="AG68" s="65">
        <v>16.0</v>
      </c>
      <c r="AH68" s="65">
        <v>13.0</v>
      </c>
      <c r="AI68" s="65">
        <v>16.0</v>
      </c>
      <c r="AJ68" s="65">
        <v>49.0</v>
      </c>
      <c r="AK68" s="65">
        <v>20.0</v>
      </c>
      <c r="AL68" s="65">
        <v>34.0</v>
      </c>
      <c r="AM68" s="65">
        <v>70.0</v>
      </c>
      <c r="AN68" s="65">
        <v>148.0</v>
      </c>
      <c r="AO68" s="65">
        <v>131.0</v>
      </c>
      <c r="AP68" s="65">
        <v>199.0</v>
      </c>
      <c r="AQ68" s="65">
        <v>237.0</v>
      </c>
      <c r="AR68" s="65">
        <v>234.0</v>
      </c>
      <c r="AS68" s="65">
        <v>297.0</v>
      </c>
      <c r="AT68" s="65">
        <v>505.0</v>
      </c>
      <c r="AU68" s="65">
        <v>676.0</v>
      </c>
      <c r="AV68" s="65">
        <v>970.0</v>
      </c>
      <c r="AW68" s="65">
        <v>304.0</v>
      </c>
      <c r="AX68" s="65">
        <v>763.0</v>
      </c>
      <c r="AY68" s="65">
        <v>920.0</v>
      </c>
      <c r="AZ68" s="65">
        <v>2210.0</v>
      </c>
      <c r="BA68" s="65">
        <v>1505.0</v>
      </c>
      <c r="BB68" s="65">
        <v>1307.0</v>
      </c>
      <c r="BC68" s="65">
        <v>2793.0</v>
      </c>
      <c r="BD68" s="65">
        <v>2856.0</v>
      </c>
      <c r="BE68" s="65">
        <v>8236.0</v>
      </c>
      <c r="BF68" s="65">
        <v>4358.0</v>
      </c>
      <c r="BG68" s="65">
        <v>6974.0</v>
      </c>
      <c r="BH68" s="65">
        <v>13523.0</v>
      </c>
      <c r="BI68" s="65">
        <v>49168.0</v>
      </c>
      <c r="BJ68" s="65">
        <v>71918.0</v>
      </c>
      <c r="BK68" s="65">
        <v>135289.0</v>
      </c>
    </row>
    <row r="69">
      <c r="A69" s="65">
        <v>61.0</v>
      </c>
      <c r="B69" s="65">
        <v>1000000.0</v>
      </c>
      <c r="C69" s="65">
        <v>959769.988499425</v>
      </c>
      <c r="D69" s="65">
        <v>0.959769988499425</v>
      </c>
      <c r="E69" s="68">
        <v>0.238546850597221</v>
      </c>
      <c r="F69" s="68">
        <v>0.0278497066819893</v>
      </c>
      <c r="G69" s="65">
        <v>305418.0</v>
      </c>
      <c r="H69" s="65">
        <v>0.305418</v>
      </c>
      <c r="I69" s="65">
        <v>446628.0</v>
      </c>
      <c r="J69" s="65">
        <v>131927.0</v>
      </c>
      <c r="K69" s="65">
        <v>54910.0</v>
      </c>
      <c r="L69" s="65">
        <v>26092.0</v>
      </c>
      <c r="M69" s="65">
        <v>0.0</v>
      </c>
      <c r="N69" s="65">
        <v>3.0</v>
      </c>
      <c r="O69" s="65">
        <v>2.0</v>
      </c>
      <c r="P69" s="65">
        <v>2.0</v>
      </c>
      <c r="Q69" s="65">
        <v>2.0</v>
      </c>
      <c r="R69" s="65">
        <v>0.0</v>
      </c>
      <c r="S69" s="65">
        <v>1.0</v>
      </c>
      <c r="T69" s="65">
        <v>4.0</v>
      </c>
      <c r="U69" s="65">
        <v>0.0</v>
      </c>
      <c r="V69" s="65">
        <v>1.0</v>
      </c>
      <c r="W69" s="65">
        <v>1.0</v>
      </c>
      <c r="X69" s="65">
        <v>4.0</v>
      </c>
      <c r="Y69" s="65">
        <v>6.0</v>
      </c>
      <c r="Z69" s="65">
        <v>6.0</v>
      </c>
      <c r="AA69" s="65">
        <v>11.0</v>
      </c>
      <c r="AB69" s="65">
        <v>11.0</v>
      </c>
      <c r="AC69" s="65">
        <v>17.0</v>
      </c>
      <c r="AD69" s="65">
        <v>12.0</v>
      </c>
      <c r="AE69" s="65">
        <v>21.0</v>
      </c>
      <c r="AF69" s="65">
        <v>35.0</v>
      </c>
      <c r="AG69" s="65">
        <v>9.0</v>
      </c>
      <c r="AH69" s="65">
        <v>11.0</v>
      </c>
      <c r="AI69" s="65">
        <v>15.0</v>
      </c>
      <c r="AJ69" s="65">
        <v>56.0</v>
      </c>
      <c r="AK69" s="65">
        <v>15.0</v>
      </c>
      <c r="AL69" s="65">
        <v>37.0</v>
      </c>
      <c r="AM69" s="65">
        <v>77.0</v>
      </c>
      <c r="AN69" s="65">
        <v>151.0</v>
      </c>
      <c r="AO69" s="65">
        <v>142.0</v>
      </c>
      <c r="AP69" s="65">
        <v>198.0</v>
      </c>
      <c r="AQ69" s="65">
        <v>250.0</v>
      </c>
      <c r="AR69" s="65">
        <v>249.0</v>
      </c>
      <c r="AS69" s="65">
        <v>291.0</v>
      </c>
      <c r="AT69" s="65">
        <v>485.0</v>
      </c>
      <c r="AU69" s="65">
        <v>663.0</v>
      </c>
      <c r="AV69" s="65">
        <v>959.0</v>
      </c>
      <c r="AW69" s="65">
        <v>297.0</v>
      </c>
      <c r="AX69" s="65">
        <v>803.0</v>
      </c>
      <c r="AY69" s="65">
        <v>979.0</v>
      </c>
      <c r="AZ69" s="65">
        <v>2096.0</v>
      </c>
      <c r="BA69" s="65">
        <v>1450.0</v>
      </c>
      <c r="BB69" s="65">
        <v>1270.0</v>
      </c>
      <c r="BC69" s="65">
        <v>2885.0</v>
      </c>
      <c r="BD69" s="65">
        <v>2932.0</v>
      </c>
      <c r="BE69" s="65">
        <v>8207.0</v>
      </c>
      <c r="BF69" s="65">
        <v>4290.0</v>
      </c>
      <c r="BG69" s="65">
        <v>6883.0</v>
      </c>
      <c r="BH69" s="65">
        <v>13409.0</v>
      </c>
      <c r="BI69" s="65">
        <v>49202.0</v>
      </c>
      <c r="BJ69" s="65">
        <v>71139.0</v>
      </c>
      <c r="BK69" s="65">
        <v>135829.0</v>
      </c>
    </row>
    <row r="70">
      <c r="A70" s="65">
        <v>62.0</v>
      </c>
      <c r="B70" s="65">
        <v>1000000.0</v>
      </c>
      <c r="C70" s="65">
        <v>975410.770538526</v>
      </c>
      <c r="D70" s="65">
        <v>0.975410770538526</v>
      </c>
      <c r="E70" s="68">
        <v>0.277065770087541</v>
      </c>
      <c r="F70" s="68">
        <v>0.0276425297134602</v>
      </c>
      <c r="G70" s="65">
        <v>306407.0</v>
      </c>
      <c r="H70" s="65">
        <v>0.306407</v>
      </c>
      <c r="I70" s="65">
        <v>445814.0</v>
      </c>
      <c r="J70" s="65">
        <v>131505.0</v>
      </c>
      <c r="K70" s="65">
        <v>54863.0</v>
      </c>
      <c r="L70" s="65">
        <v>26404.0</v>
      </c>
      <c r="M70" s="65">
        <v>1.0</v>
      </c>
      <c r="N70" s="65">
        <v>2.0</v>
      </c>
      <c r="O70" s="65">
        <v>2.0</v>
      </c>
      <c r="P70" s="65">
        <v>4.0</v>
      </c>
      <c r="Q70" s="65">
        <v>1.0</v>
      </c>
      <c r="R70" s="65">
        <v>0.0</v>
      </c>
      <c r="S70" s="65">
        <v>1.0</v>
      </c>
      <c r="T70" s="65">
        <v>7.0</v>
      </c>
      <c r="U70" s="65">
        <v>1.0</v>
      </c>
      <c r="V70" s="65">
        <v>0.0</v>
      </c>
      <c r="W70" s="65">
        <v>3.0</v>
      </c>
      <c r="X70" s="65">
        <v>6.0</v>
      </c>
      <c r="Y70" s="65">
        <v>6.0</v>
      </c>
      <c r="Z70" s="65">
        <v>1.0</v>
      </c>
      <c r="AA70" s="65">
        <v>11.0</v>
      </c>
      <c r="AB70" s="65">
        <v>14.0</v>
      </c>
      <c r="AC70" s="65">
        <v>14.0</v>
      </c>
      <c r="AD70" s="65">
        <v>15.0</v>
      </c>
      <c r="AE70" s="65">
        <v>12.0</v>
      </c>
      <c r="AF70" s="65">
        <v>45.0</v>
      </c>
      <c r="AG70" s="65">
        <v>7.0</v>
      </c>
      <c r="AH70" s="65">
        <v>16.0</v>
      </c>
      <c r="AI70" s="65">
        <v>28.0</v>
      </c>
      <c r="AJ70" s="65">
        <v>51.0</v>
      </c>
      <c r="AK70" s="65">
        <v>15.0</v>
      </c>
      <c r="AL70" s="65">
        <v>21.0</v>
      </c>
      <c r="AM70" s="65">
        <v>73.0</v>
      </c>
      <c r="AN70" s="65">
        <v>132.0</v>
      </c>
      <c r="AO70" s="65">
        <v>133.0</v>
      </c>
      <c r="AP70" s="65">
        <v>169.0</v>
      </c>
      <c r="AQ70" s="65">
        <v>248.0</v>
      </c>
      <c r="AR70" s="65">
        <v>246.0</v>
      </c>
      <c r="AS70" s="65">
        <v>297.0</v>
      </c>
      <c r="AT70" s="65">
        <v>524.0</v>
      </c>
      <c r="AU70" s="65">
        <v>615.0</v>
      </c>
      <c r="AV70" s="65">
        <v>922.0</v>
      </c>
      <c r="AW70" s="65">
        <v>250.0</v>
      </c>
      <c r="AX70" s="65">
        <v>809.0</v>
      </c>
      <c r="AY70" s="65">
        <v>968.0</v>
      </c>
      <c r="AZ70" s="65">
        <v>2084.0</v>
      </c>
      <c r="BA70" s="65">
        <v>1494.0</v>
      </c>
      <c r="BB70" s="65">
        <v>1280.0</v>
      </c>
      <c r="BC70" s="65">
        <v>2823.0</v>
      </c>
      <c r="BD70" s="65">
        <v>2943.0</v>
      </c>
      <c r="BE70" s="65">
        <v>8072.0</v>
      </c>
      <c r="BF70" s="65">
        <v>4225.0</v>
      </c>
      <c r="BG70" s="65">
        <v>6931.0</v>
      </c>
      <c r="BH70" s="65">
        <v>13573.0</v>
      </c>
      <c r="BI70" s="65">
        <v>49417.0</v>
      </c>
      <c r="BJ70" s="65">
        <v>72183.0</v>
      </c>
      <c r="BK70" s="65">
        <v>135712.0</v>
      </c>
    </row>
    <row r="71">
      <c r="A71" s="65">
        <v>63.0</v>
      </c>
      <c r="B71" s="65">
        <v>1000000.0</v>
      </c>
      <c r="C71" s="65">
        <v>970647.532376619</v>
      </c>
      <c r="D71" s="65">
        <v>0.970647532376619</v>
      </c>
      <c r="E71" s="68">
        <v>0.307204235580834</v>
      </c>
      <c r="F71" s="68">
        <v>0.0274228509625952</v>
      </c>
      <c r="G71" s="65">
        <v>304956.0</v>
      </c>
      <c r="H71" s="65">
        <v>0.304956</v>
      </c>
      <c r="I71" s="65">
        <v>446103.0</v>
      </c>
      <c r="J71" s="65">
        <v>132547.0</v>
      </c>
      <c r="K71" s="65">
        <v>54853.0</v>
      </c>
      <c r="L71" s="65">
        <v>26324.0</v>
      </c>
      <c r="M71" s="65">
        <v>2.0</v>
      </c>
      <c r="N71" s="65">
        <v>3.0</v>
      </c>
      <c r="O71" s="65">
        <v>2.0</v>
      </c>
      <c r="P71" s="65">
        <v>2.0</v>
      </c>
      <c r="Q71" s="65">
        <v>0.0</v>
      </c>
      <c r="R71" s="65">
        <v>1.0</v>
      </c>
      <c r="S71" s="65">
        <v>1.0</v>
      </c>
      <c r="T71" s="65">
        <v>5.0</v>
      </c>
      <c r="U71" s="65">
        <v>0.0</v>
      </c>
      <c r="V71" s="65">
        <v>0.0</v>
      </c>
      <c r="W71" s="65">
        <v>2.0</v>
      </c>
      <c r="X71" s="65">
        <v>5.0</v>
      </c>
      <c r="Y71" s="65">
        <v>6.0</v>
      </c>
      <c r="Z71" s="65">
        <v>5.0</v>
      </c>
      <c r="AA71" s="65">
        <v>11.0</v>
      </c>
      <c r="AB71" s="65">
        <v>6.0</v>
      </c>
      <c r="AC71" s="65">
        <v>16.0</v>
      </c>
      <c r="AD71" s="65">
        <v>15.0</v>
      </c>
      <c r="AE71" s="65">
        <v>15.0</v>
      </c>
      <c r="AF71" s="65">
        <v>46.0</v>
      </c>
      <c r="AG71" s="65">
        <v>8.0</v>
      </c>
      <c r="AH71" s="65">
        <v>7.0</v>
      </c>
      <c r="AI71" s="65">
        <v>14.0</v>
      </c>
      <c r="AJ71" s="65">
        <v>55.0</v>
      </c>
      <c r="AK71" s="65">
        <v>13.0</v>
      </c>
      <c r="AL71" s="65">
        <v>20.0</v>
      </c>
      <c r="AM71" s="65">
        <v>78.0</v>
      </c>
      <c r="AN71" s="65">
        <v>149.0</v>
      </c>
      <c r="AO71" s="65">
        <v>163.0</v>
      </c>
      <c r="AP71" s="65">
        <v>204.0</v>
      </c>
      <c r="AQ71" s="65">
        <v>226.0</v>
      </c>
      <c r="AR71" s="65">
        <v>254.0</v>
      </c>
      <c r="AS71" s="65">
        <v>296.0</v>
      </c>
      <c r="AT71" s="65">
        <v>465.0</v>
      </c>
      <c r="AU71" s="65">
        <v>666.0</v>
      </c>
      <c r="AV71" s="65">
        <v>964.0</v>
      </c>
      <c r="AW71" s="65">
        <v>290.0</v>
      </c>
      <c r="AX71" s="65">
        <v>746.0</v>
      </c>
      <c r="AY71" s="65">
        <v>964.0</v>
      </c>
      <c r="AZ71" s="65">
        <v>2128.0</v>
      </c>
      <c r="BA71" s="65">
        <v>1440.0</v>
      </c>
      <c r="BB71" s="65">
        <v>1275.0</v>
      </c>
      <c r="BC71" s="65">
        <v>2811.0</v>
      </c>
      <c r="BD71" s="65">
        <v>2894.0</v>
      </c>
      <c r="BE71" s="65">
        <v>7990.0</v>
      </c>
      <c r="BF71" s="65">
        <v>4398.0</v>
      </c>
      <c r="BG71" s="65">
        <v>6861.0</v>
      </c>
      <c r="BH71" s="65">
        <v>13495.0</v>
      </c>
      <c r="BI71" s="65">
        <v>48721.0</v>
      </c>
      <c r="BJ71" s="65">
        <v>71791.0</v>
      </c>
      <c r="BK71" s="65">
        <v>135427.0</v>
      </c>
    </row>
    <row r="72">
      <c r="A72" s="65">
        <v>64.0</v>
      </c>
      <c r="B72" s="65">
        <v>1000000.0</v>
      </c>
      <c r="C72" s="65">
        <v>932146.607330366</v>
      </c>
      <c r="D72" s="65">
        <v>0.932146607330366</v>
      </c>
      <c r="E72" s="68">
        <v>0.16871567368773</v>
      </c>
      <c r="F72" s="68">
        <v>0.0275494141565012</v>
      </c>
      <c r="G72" s="65">
        <v>306361.0</v>
      </c>
      <c r="H72" s="65">
        <v>0.306361</v>
      </c>
      <c r="I72" s="65">
        <v>445844.0</v>
      </c>
      <c r="J72" s="65">
        <v>131677.0</v>
      </c>
      <c r="K72" s="65">
        <v>54961.0</v>
      </c>
      <c r="L72" s="65">
        <v>26382.0</v>
      </c>
      <c r="M72" s="65">
        <v>0.0</v>
      </c>
      <c r="N72" s="65">
        <v>1.0</v>
      </c>
      <c r="O72" s="65">
        <v>1.0</v>
      </c>
      <c r="P72" s="65">
        <v>1.0</v>
      </c>
      <c r="Q72" s="65">
        <v>1.0</v>
      </c>
      <c r="R72" s="65">
        <v>0.0</v>
      </c>
      <c r="S72" s="65">
        <v>3.0</v>
      </c>
      <c r="T72" s="65">
        <v>5.0</v>
      </c>
      <c r="U72" s="65">
        <v>3.0</v>
      </c>
      <c r="V72" s="65">
        <v>0.0</v>
      </c>
      <c r="W72" s="65">
        <v>2.0</v>
      </c>
      <c r="X72" s="65">
        <v>8.0</v>
      </c>
      <c r="Y72" s="65">
        <v>2.0</v>
      </c>
      <c r="Z72" s="65">
        <v>2.0</v>
      </c>
      <c r="AA72" s="65">
        <v>13.0</v>
      </c>
      <c r="AB72" s="65">
        <v>8.0</v>
      </c>
      <c r="AC72" s="65">
        <v>18.0</v>
      </c>
      <c r="AD72" s="65">
        <v>18.0</v>
      </c>
      <c r="AE72" s="65">
        <v>20.0</v>
      </c>
      <c r="AF72" s="65">
        <v>39.0</v>
      </c>
      <c r="AG72" s="65">
        <v>6.0</v>
      </c>
      <c r="AH72" s="65">
        <v>14.0</v>
      </c>
      <c r="AI72" s="65">
        <v>15.0</v>
      </c>
      <c r="AJ72" s="65">
        <v>45.0</v>
      </c>
      <c r="AK72" s="65">
        <v>10.0</v>
      </c>
      <c r="AL72" s="65">
        <v>28.0</v>
      </c>
      <c r="AM72" s="65">
        <v>86.0</v>
      </c>
      <c r="AN72" s="65">
        <v>154.0</v>
      </c>
      <c r="AO72" s="65">
        <v>131.0</v>
      </c>
      <c r="AP72" s="65">
        <v>178.0</v>
      </c>
      <c r="AQ72" s="65">
        <v>261.0</v>
      </c>
      <c r="AR72" s="65">
        <v>224.0</v>
      </c>
      <c r="AS72" s="65">
        <v>282.0</v>
      </c>
      <c r="AT72" s="65">
        <v>473.0</v>
      </c>
      <c r="AU72" s="65">
        <v>620.0</v>
      </c>
      <c r="AV72" s="65">
        <v>980.0</v>
      </c>
      <c r="AW72" s="65">
        <v>265.0</v>
      </c>
      <c r="AX72" s="65">
        <v>772.0</v>
      </c>
      <c r="AY72" s="65">
        <v>898.0</v>
      </c>
      <c r="AZ72" s="65">
        <v>2108.0</v>
      </c>
      <c r="BA72" s="65">
        <v>1411.0</v>
      </c>
      <c r="BB72" s="65">
        <v>1247.0</v>
      </c>
      <c r="BC72" s="65">
        <v>2832.0</v>
      </c>
      <c r="BD72" s="65">
        <v>2892.0</v>
      </c>
      <c r="BE72" s="65">
        <v>8137.0</v>
      </c>
      <c r="BF72" s="65">
        <v>4451.0</v>
      </c>
      <c r="BG72" s="65">
        <v>7023.0</v>
      </c>
      <c r="BH72" s="65">
        <v>13453.0</v>
      </c>
      <c r="BI72" s="65">
        <v>49170.0</v>
      </c>
      <c r="BJ72" s="65">
        <v>72237.0</v>
      </c>
      <c r="BK72" s="65">
        <v>135813.0</v>
      </c>
    </row>
    <row r="73">
      <c r="A73" s="65">
        <v>65.0</v>
      </c>
      <c r="B73" s="65">
        <v>1000000.0</v>
      </c>
      <c r="C73" s="65">
        <v>983408.17040852</v>
      </c>
      <c r="D73" s="65">
        <v>0.98340817040852</v>
      </c>
      <c r="E73" s="68">
        <v>0.253896876700385</v>
      </c>
      <c r="F73" s="68">
        <v>0.0274148440486369</v>
      </c>
      <c r="G73" s="65">
        <v>305721.0</v>
      </c>
      <c r="H73" s="65">
        <v>0.305721</v>
      </c>
      <c r="I73" s="65">
        <v>445699.0</v>
      </c>
      <c r="J73" s="65">
        <v>132309.0</v>
      </c>
      <c r="K73" s="65">
        <v>54712.0</v>
      </c>
      <c r="L73" s="65">
        <v>26612.0</v>
      </c>
      <c r="M73" s="65">
        <v>1.0</v>
      </c>
      <c r="N73" s="65">
        <v>2.0</v>
      </c>
      <c r="O73" s="65">
        <v>3.0</v>
      </c>
      <c r="P73" s="65">
        <v>2.0</v>
      </c>
      <c r="Q73" s="65">
        <v>3.0</v>
      </c>
      <c r="R73" s="65">
        <v>3.0</v>
      </c>
      <c r="S73" s="65">
        <v>1.0</v>
      </c>
      <c r="T73" s="65">
        <v>7.0</v>
      </c>
      <c r="U73" s="65">
        <v>0.0</v>
      </c>
      <c r="V73" s="65">
        <v>1.0</v>
      </c>
      <c r="W73" s="65">
        <v>0.0</v>
      </c>
      <c r="X73" s="65">
        <v>4.0</v>
      </c>
      <c r="Y73" s="65">
        <v>2.0</v>
      </c>
      <c r="Z73" s="65">
        <v>7.0</v>
      </c>
      <c r="AA73" s="65">
        <v>14.0</v>
      </c>
      <c r="AB73" s="65">
        <v>10.0</v>
      </c>
      <c r="AC73" s="65">
        <v>14.0</v>
      </c>
      <c r="AD73" s="65">
        <v>13.0</v>
      </c>
      <c r="AE73" s="65">
        <v>12.0</v>
      </c>
      <c r="AF73" s="65">
        <v>25.0</v>
      </c>
      <c r="AG73" s="65">
        <v>11.0</v>
      </c>
      <c r="AH73" s="65">
        <v>7.0</v>
      </c>
      <c r="AI73" s="65">
        <v>16.0</v>
      </c>
      <c r="AJ73" s="65">
        <v>58.0</v>
      </c>
      <c r="AK73" s="65">
        <v>8.0</v>
      </c>
      <c r="AL73" s="65">
        <v>35.0</v>
      </c>
      <c r="AM73" s="65">
        <v>80.0</v>
      </c>
      <c r="AN73" s="65">
        <v>160.0</v>
      </c>
      <c r="AO73" s="65">
        <v>142.0</v>
      </c>
      <c r="AP73" s="65">
        <v>212.0</v>
      </c>
      <c r="AQ73" s="65">
        <v>272.0</v>
      </c>
      <c r="AR73" s="65">
        <v>231.0</v>
      </c>
      <c r="AS73" s="65">
        <v>279.0</v>
      </c>
      <c r="AT73" s="65">
        <v>496.0</v>
      </c>
      <c r="AU73" s="65">
        <v>644.0</v>
      </c>
      <c r="AV73" s="65">
        <v>923.0</v>
      </c>
      <c r="AW73" s="65">
        <v>298.0</v>
      </c>
      <c r="AX73" s="65">
        <v>777.0</v>
      </c>
      <c r="AY73" s="65">
        <v>1005.0</v>
      </c>
      <c r="AZ73" s="65">
        <v>2117.0</v>
      </c>
      <c r="BA73" s="65">
        <v>1406.0</v>
      </c>
      <c r="BB73" s="65">
        <v>1288.0</v>
      </c>
      <c r="BC73" s="65">
        <v>2812.0</v>
      </c>
      <c r="BD73" s="65">
        <v>2839.0</v>
      </c>
      <c r="BE73" s="65">
        <v>8212.0</v>
      </c>
      <c r="BF73" s="65">
        <v>4382.0</v>
      </c>
      <c r="BG73" s="65">
        <v>6998.0</v>
      </c>
      <c r="BH73" s="65">
        <v>13577.0</v>
      </c>
      <c r="BI73" s="65">
        <v>48950.0</v>
      </c>
      <c r="BJ73" s="65">
        <v>71746.0</v>
      </c>
      <c r="BK73" s="65">
        <v>135616.0</v>
      </c>
    </row>
    <row r="74">
      <c r="A74" s="65">
        <v>66.0</v>
      </c>
      <c r="B74" s="65">
        <v>1000000.0</v>
      </c>
      <c r="C74" s="65">
        <v>913684.684234212</v>
      </c>
      <c r="D74" s="65">
        <v>0.913684684234212</v>
      </c>
      <c r="E74" s="68">
        <v>0.193854444669702</v>
      </c>
      <c r="F74" s="68">
        <v>0.0279731769417342</v>
      </c>
      <c r="G74" s="65">
        <v>305960.0</v>
      </c>
      <c r="H74" s="65">
        <v>0.30596</v>
      </c>
      <c r="I74" s="65">
        <v>446347.0</v>
      </c>
      <c r="J74" s="65">
        <v>131689.0</v>
      </c>
      <c r="K74" s="65">
        <v>54795.0</v>
      </c>
      <c r="L74" s="65">
        <v>26439.0</v>
      </c>
      <c r="M74" s="65">
        <v>0.0</v>
      </c>
      <c r="N74" s="65">
        <v>2.0</v>
      </c>
      <c r="O74" s="65">
        <v>0.0</v>
      </c>
      <c r="P74" s="65">
        <v>1.0</v>
      </c>
      <c r="Q74" s="65">
        <v>1.0</v>
      </c>
      <c r="R74" s="65">
        <v>0.0</v>
      </c>
      <c r="S74" s="65">
        <v>2.0</v>
      </c>
      <c r="T74" s="65">
        <v>1.0</v>
      </c>
      <c r="U74" s="65">
        <v>1.0</v>
      </c>
      <c r="V74" s="65">
        <v>0.0</v>
      </c>
      <c r="W74" s="65">
        <v>1.0</v>
      </c>
      <c r="X74" s="65">
        <v>6.0</v>
      </c>
      <c r="Y74" s="65">
        <v>5.0</v>
      </c>
      <c r="Z74" s="65">
        <v>1.0</v>
      </c>
      <c r="AA74" s="65">
        <v>6.0</v>
      </c>
      <c r="AB74" s="65">
        <v>17.0</v>
      </c>
      <c r="AC74" s="65">
        <v>26.0</v>
      </c>
      <c r="AD74" s="65">
        <v>15.0</v>
      </c>
      <c r="AE74" s="65">
        <v>14.0</v>
      </c>
      <c r="AF74" s="65">
        <v>38.0</v>
      </c>
      <c r="AG74" s="65">
        <v>12.0</v>
      </c>
      <c r="AH74" s="65">
        <v>17.0</v>
      </c>
      <c r="AI74" s="65">
        <v>19.0</v>
      </c>
      <c r="AJ74" s="65">
        <v>35.0</v>
      </c>
      <c r="AK74" s="65">
        <v>18.0</v>
      </c>
      <c r="AL74" s="65">
        <v>26.0</v>
      </c>
      <c r="AM74" s="65">
        <v>72.0</v>
      </c>
      <c r="AN74" s="65">
        <v>146.0</v>
      </c>
      <c r="AO74" s="65">
        <v>133.0</v>
      </c>
      <c r="AP74" s="65">
        <v>198.0</v>
      </c>
      <c r="AQ74" s="65">
        <v>265.0</v>
      </c>
      <c r="AR74" s="65">
        <v>224.0</v>
      </c>
      <c r="AS74" s="65">
        <v>285.0</v>
      </c>
      <c r="AT74" s="65">
        <v>450.0</v>
      </c>
      <c r="AU74" s="65">
        <v>642.0</v>
      </c>
      <c r="AV74" s="65">
        <v>931.0</v>
      </c>
      <c r="AW74" s="65">
        <v>280.0</v>
      </c>
      <c r="AX74" s="65">
        <v>787.0</v>
      </c>
      <c r="AY74" s="65">
        <v>1014.0</v>
      </c>
      <c r="AZ74" s="65">
        <v>2153.0</v>
      </c>
      <c r="BA74" s="65">
        <v>1394.0</v>
      </c>
      <c r="BB74" s="65">
        <v>1228.0</v>
      </c>
      <c r="BC74" s="65">
        <v>2830.0</v>
      </c>
      <c r="BD74" s="65">
        <v>2965.0</v>
      </c>
      <c r="BE74" s="65">
        <v>8294.0</v>
      </c>
      <c r="BF74" s="65">
        <v>4270.0</v>
      </c>
      <c r="BG74" s="65">
        <v>6896.0</v>
      </c>
      <c r="BH74" s="65">
        <v>13286.0</v>
      </c>
      <c r="BI74" s="65">
        <v>49272.0</v>
      </c>
      <c r="BJ74" s="65">
        <v>72487.0</v>
      </c>
      <c r="BK74" s="65">
        <v>135194.0</v>
      </c>
    </row>
    <row r="75">
      <c r="A75" s="65">
        <v>67.0</v>
      </c>
      <c r="B75" s="65">
        <v>1000000.0</v>
      </c>
      <c r="C75" s="65">
        <v>951480.574028701</v>
      </c>
      <c r="D75" s="65">
        <v>0.951480574028701</v>
      </c>
      <c r="E75" s="68">
        <v>0.262093244327683</v>
      </c>
      <c r="F75" s="68">
        <v>0.0278158005732241</v>
      </c>
      <c r="G75" s="65">
        <v>305167.0</v>
      </c>
      <c r="H75" s="65">
        <v>0.305167</v>
      </c>
      <c r="I75" s="65">
        <v>447174.0</v>
      </c>
      <c r="J75" s="65">
        <v>131988.0</v>
      </c>
      <c r="K75" s="65">
        <v>54856.0</v>
      </c>
      <c r="L75" s="65">
        <v>26332.0</v>
      </c>
      <c r="M75" s="65">
        <v>0.0</v>
      </c>
      <c r="N75" s="65">
        <v>3.0</v>
      </c>
      <c r="O75" s="65">
        <v>3.0</v>
      </c>
      <c r="P75" s="65">
        <v>1.0</v>
      </c>
      <c r="Q75" s="65">
        <v>2.0</v>
      </c>
      <c r="R75" s="65">
        <v>1.0</v>
      </c>
      <c r="S75" s="65">
        <v>3.0</v>
      </c>
      <c r="T75" s="65">
        <v>4.0</v>
      </c>
      <c r="U75" s="65">
        <v>1.0</v>
      </c>
      <c r="V75" s="65">
        <v>1.0</v>
      </c>
      <c r="W75" s="65">
        <v>1.0</v>
      </c>
      <c r="X75" s="65">
        <v>5.0</v>
      </c>
      <c r="Y75" s="65">
        <v>1.0</v>
      </c>
      <c r="Z75" s="65">
        <v>3.0</v>
      </c>
      <c r="AA75" s="65">
        <v>5.0</v>
      </c>
      <c r="AB75" s="65">
        <v>6.0</v>
      </c>
      <c r="AC75" s="65">
        <v>22.0</v>
      </c>
      <c r="AD75" s="65">
        <v>6.0</v>
      </c>
      <c r="AE75" s="65">
        <v>11.0</v>
      </c>
      <c r="AF75" s="65">
        <v>30.0</v>
      </c>
      <c r="AG75" s="65">
        <v>4.0</v>
      </c>
      <c r="AH75" s="65">
        <v>11.0</v>
      </c>
      <c r="AI75" s="65">
        <v>19.0</v>
      </c>
      <c r="AJ75" s="65">
        <v>39.0</v>
      </c>
      <c r="AK75" s="65">
        <v>9.0</v>
      </c>
      <c r="AL75" s="65">
        <v>25.0</v>
      </c>
      <c r="AM75" s="65">
        <v>64.0</v>
      </c>
      <c r="AN75" s="65">
        <v>146.0</v>
      </c>
      <c r="AO75" s="65">
        <v>160.0</v>
      </c>
      <c r="AP75" s="65">
        <v>207.0</v>
      </c>
      <c r="AQ75" s="65">
        <v>220.0</v>
      </c>
      <c r="AR75" s="65">
        <v>260.0</v>
      </c>
      <c r="AS75" s="65">
        <v>292.0</v>
      </c>
      <c r="AT75" s="65">
        <v>508.0</v>
      </c>
      <c r="AU75" s="65">
        <v>660.0</v>
      </c>
      <c r="AV75" s="65">
        <v>1001.0</v>
      </c>
      <c r="AW75" s="65">
        <v>314.0</v>
      </c>
      <c r="AX75" s="65">
        <v>804.0</v>
      </c>
      <c r="AY75" s="65">
        <v>972.0</v>
      </c>
      <c r="AZ75" s="65">
        <v>2081.0</v>
      </c>
      <c r="BA75" s="65">
        <v>1488.0</v>
      </c>
      <c r="BB75" s="65">
        <v>1275.0</v>
      </c>
      <c r="BC75" s="65">
        <v>2643.0</v>
      </c>
      <c r="BD75" s="65">
        <v>2870.0</v>
      </c>
      <c r="BE75" s="65">
        <v>8139.0</v>
      </c>
      <c r="BF75" s="65">
        <v>4341.0</v>
      </c>
      <c r="BG75" s="65">
        <v>6800.0</v>
      </c>
      <c r="BH75" s="65">
        <v>13453.0</v>
      </c>
      <c r="BI75" s="65">
        <v>49313.0</v>
      </c>
      <c r="BJ75" s="65">
        <v>71965.0</v>
      </c>
      <c r="BK75" s="65">
        <v>134975.0</v>
      </c>
    </row>
    <row r="76">
      <c r="A76" s="65">
        <v>68.0</v>
      </c>
      <c r="B76" s="65">
        <v>1000000.0</v>
      </c>
      <c r="C76" s="65">
        <v>948755.437771888</v>
      </c>
      <c r="D76" s="65">
        <v>0.948755437771888</v>
      </c>
      <c r="E76" s="68">
        <v>0.228420435544303</v>
      </c>
      <c r="F76" s="68">
        <v>0.0276831097536383</v>
      </c>
      <c r="G76" s="65">
        <v>306018.0</v>
      </c>
      <c r="H76" s="65">
        <v>0.306018</v>
      </c>
      <c r="I76" s="65">
        <v>446598.0</v>
      </c>
      <c r="J76" s="65">
        <v>131527.0</v>
      </c>
      <c r="K76" s="65">
        <v>54694.0</v>
      </c>
      <c r="L76" s="65">
        <v>26181.0</v>
      </c>
      <c r="M76" s="65">
        <v>0.0</v>
      </c>
      <c r="N76" s="65">
        <v>2.0</v>
      </c>
      <c r="O76" s="65">
        <v>2.0</v>
      </c>
      <c r="P76" s="65">
        <v>1.0</v>
      </c>
      <c r="Q76" s="65">
        <v>0.0</v>
      </c>
      <c r="R76" s="65">
        <v>1.0</v>
      </c>
      <c r="S76" s="65">
        <v>4.0</v>
      </c>
      <c r="T76" s="65">
        <v>3.0</v>
      </c>
      <c r="U76" s="65">
        <v>2.0</v>
      </c>
      <c r="V76" s="65">
        <v>0.0</v>
      </c>
      <c r="W76" s="65">
        <v>2.0</v>
      </c>
      <c r="X76" s="65">
        <v>8.0</v>
      </c>
      <c r="Y76" s="65">
        <v>6.0</v>
      </c>
      <c r="Z76" s="65">
        <v>6.0</v>
      </c>
      <c r="AA76" s="65">
        <v>8.0</v>
      </c>
      <c r="AB76" s="65">
        <v>12.0</v>
      </c>
      <c r="AC76" s="65">
        <v>16.0</v>
      </c>
      <c r="AD76" s="65">
        <v>17.0</v>
      </c>
      <c r="AE76" s="65">
        <v>19.0</v>
      </c>
      <c r="AF76" s="65">
        <v>32.0</v>
      </c>
      <c r="AG76" s="65">
        <v>7.0</v>
      </c>
      <c r="AH76" s="65">
        <v>10.0</v>
      </c>
      <c r="AI76" s="65">
        <v>21.0</v>
      </c>
      <c r="AJ76" s="65">
        <v>32.0</v>
      </c>
      <c r="AK76" s="65">
        <v>14.0</v>
      </c>
      <c r="AL76" s="65">
        <v>36.0</v>
      </c>
      <c r="AM76" s="65">
        <v>78.0</v>
      </c>
      <c r="AN76" s="65">
        <v>154.0</v>
      </c>
      <c r="AO76" s="65">
        <v>121.0</v>
      </c>
      <c r="AP76" s="65">
        <v>203.0</v>
      </c>
      <c r="AQ76" s="65">
        <v>243.0</v>
      </c>
      <c r="AR76" s="65">
        <v>248.0</v>
      </c>
      <c r="AS76" s="65">
        <v>291.0</v>
      </c>
      <c r="AT76" s="65">
        <v>498.0</v>
      </c>
      <c r="AU76" s="65">
        <v>612.0</v>
      </c>
      <c r="AV76" s="65">
        <v>1002.0</v>
      </c>
      <c r="AW76" s="65">
        <v>268.0</v>
      </c>
      <c r="AX76" s="65">
        <v>772.0</v>
      </c>
      <c r="AY76" s="65">
        <v>1005.0</v>
      </c>
      <c r="AZ76" s="65">
        <v>2070.0</v>
      </c>
      <c r="BA76" s="65">
        <v>1418.0</v>
      </c>
      <c r="BB76" s="65">
        <v>1239.0</v>
      </c>
      <c r="BC76" s="65">
        <v>2703.0</v>
      </c>
      <c r="BD76" s="65">
        <v>2887.0</v>
      </c>
      <c r="BE76" s="65">
        <v>8078.0</v>
      </c>
      <c r="BF76" s="65">
        <v>4322.0</v>
      </c>
      <c r="BG76" s="65">
        <v>7011.0</v>
      </c>
      <c r="BH76" s="65">
        <v>13567.0</v>
      </c>
      <c r="BI76" s="65">
        <v>49317.0</v>
      </c>
      <c r="BJ76" s="65">
        <v>71640.0</v>
      </c>
      <c r="BK76" s="65">
        <v>136010.0</v>
      </c>
    </row>
    <row r="77">
      <c r="A77" s="65">
        <v>69.0</v>
      </c>
      <c r="B77" s="65">
        <v>1000000.0</v>
      </c>
      <c r="C77" s="65">
        <v>993324.666233312</v>
      </c>
      <c r="D77" s="65">
        <v>0.993324666233312</v>
      </c>
      <c r="E77" s="68">
        <v>0.302248230804504</v>
      </c>
      <c r="F77" s="68">
        <v>0.0276840478375275</v>
      </c>
      <c r="G77" s="65">
        <v>305015.0</v>
      </c>
      <c r="H77" s="65">
        <v>0.305015</v>
      </c>
      <c r="I77" s="65">
        <v>446812.0</v>
      </c>
      <c r="J77" s="65">
        <v>132089.0</v>
      </c>
      <c r="K77" s="65">
        <v>54813.0</v>
      </c>
      <c r="L77" s="65">
        <v>26351.0</v>
      </c>
      <c r="M77" s="65">
        <v>0.0</v>
      </c>
      <c r="N77" s="65">
        <v>5.0</v>
      </c>
      <c r="O77" s="65">
        <v>2.0</v>
      </c>
      <c r="P77" s="65">
        <v>3.0</v>
      </c>
      <c r="Q77" s="65">
        <v>4.0</v>
      </c>
      <c r="R77" s="65">
        <v>1.0</v>
      </c>
      <c r="S77" s="65">
        <v>3.0</v>
      </c>
      <c r="T77" s="65">
        <v>2.0</v>
      </c>
      <c r="U77" s="65">
        <v>1.0</v>
      </c>
      <c r="V77" s="65">
        <v>1.0</v>
      </c>
      <c r="W77" s="65">
        <v>0.0</v>
      </c>
      <c r="X77" s="65">
        <v>6.0</v>
      </c>
      <c r="Y77" s="65">
        <v>1.0</v>
      </c>
      <c r="Z77" s="65">
        <v>5.0</v>
      </c>
      <c r="AA77" s="65">
        <v>7.0</v>
      </c>
      <c r="AB77" s="65">
        <v>7.0</v>
      </c>
      <c r="AC77" s="65">
        <v>20.0</v>
      </c>
      <c r="AD77" s="65">
        <v>14.0</v>
      </c>
      <c r="AE77" s="65">
        <v>15.0</v>
      </c>
      <c r="AF77" s="65">
        <v>37.0</v>
      </c>
      <c r="AG77" s="65">
        <v>11.0</v>
      </c>
      <c r="AH77" s="65">
        <v>9.0</v>
      </c>
      <c r="AI77" s="65">
        <v>21.0</v>
      </c>
      <c r="AJ77" s="65">
        <v>60.0</v>
      </c>
      <c r="AK77" s="65">
        <v>17.0</v>
      </c>
      <c r="AL77" s="65">
        <v>31.0</v>
      </c>
      <c r="AM77" s="65">
        <v>73.0</v>
      </c>
      <c r="AN77" s="65">
        <v>152.0</v>
      </c>
      <c r="AO77" s="65">
        <v>149.0</v>
      </c>
      <c r="AP77" s="65">
        <v>214.0</v>
      </c>
      <c r="AQ77" s="65">
        <v>245.0</v>
      </c>
      <c r="AR77" s="65">
        <v>232.0</v>
      </c>
      <c r="AS77" s="65">
        <v>284.0</v>
      </c>
      <c r="AT77" s="65">
        <v>498.0</v>
      </c>
      <c r="AU77" s="65">
        <v>609.0</v>
      </c>
      <c r="AV77" s="65">
        <v>954.0</v>
      </c>
      <c r="AW77" s="65">
        <v>279.0</v>
      </c>
      <c r="AX77" s="65">
        <v>819.0</v>
      </c>
      <c r="AY77" s="65">
        <v>909.0</v>
      </c>
      <c r="AZ77" s="65">
        <v>2159.0</v>
      </c>
      <c r="BA77" s="65">
        <v>1437.0</v>
      </c>
      <c r="BB77" s="65">
        <v>1277.0</v>
      </c>
      <c r="BC77" s="65">
        <v>2832.0</v>
      </c>
      <c r="BD77" s="65">
        <v>2901.0</v>
      </c>
      <c r="BE77" s="65">
        <v>8328.0</v>
      </c>
      <c r="BF77" s="65">
        <v>4262.0</v>
      </c>
      <c r="BG77" s="65">
        <v>7027.0</v>
      </c>
      <c r="BH77" s="65">
        <v>13487.0</v>
      </c>
      <c r="BI77" s="65">
        <v>49006.0</v>
      </c>
      <c r="BJ77" s="65">
        <v>71455.0</v>
      </c>
      <c r="BK77" s="65">
        <v>135144.0</v>
      </c>
    </row>
    <row r="78">
      <c r="A78" s="65">
        <v>70.0</v>
      </c>
      <c r="B78" s="65">
        <v>1000000.0</v>
      </c>
      <c r="C78" s="65">
        <v>992933.646682334</v>
      </c>
      <c r="D78" s="65">
        <v>0.992933646682334</v>
      </c>
      <c r="E78" s="68">
        <v>0.279066351901724</v>
      </c>
      <c r="F78" s="68">
        <v>0.0276736805683351</v>
      </c>
      <c r="G78" s="65">
        <v>305783.0</v>
      </c>
      <c r="H78" s="65">
        <v>0.305783</v>
      </c>
      <c r="I78" s="65">
        <v>446104.0</v>
      </c>
      <c r="J78" s="65">
        <v>131275.0</v>
      </c>
      <c r="K78" s="65">
        <v>55247.0</v>
      </c>
      <c r="L78" s="65">
        <v>26526.0</v>
      </c>
      <c r="M78" s="65">
        <v>0.0</v>
      </c>
      <c r="N78" s="65">
        <v>2.0</v>
      </c>
      <c r="O78" s="65">
        <v>3.0</v>
      </c>
      <c r="P78" s="65">
        <v>3.0</v>
      </c>
      <c r="Q78" s="65">
        <v>4.0</v>
      </c>
      <c r="R78" s="65">
        <v>1.0</v>
      </c>
      <c r="S78" s="65">
        <v>4.0</v>
      </c>
      <c r="T78" s="65">
        <v>3.0</v>
      </c>
      <c r="U78" s="65">
        <v>1.0</v>
      </c>
      <c r="V78" s="65">
        <v>1.0</v>
      </c>
      <c r="W78" s="65">
        <v>3.0</v>
      </c>
      <c r="X78" s="65">
        <v>5.0</v>
      </c>
      <c r="Y78" s="65">
        <v>4.0</v>
      </c>
      <c r="Z78" s="65">
        <v>6.0</v>
      </c>
      <c r="AA78" s="65">
        <v>14.0</v>
      </c>
      <c r="AB78" s="65">
        <v>6.0</v>
      </c>
      <c r="AC78" s="65">
        <v>18.0</v>
      </c>
      <c r="AD78" s="65">
        <v>14.0</v>
      </c>
      <c r="AE78" s="65">
        <v>11.0</v>
      </c>
      <c r="AF78" s="65">
        <v>38.0</v>
      </c>
      <c r="AG78" s="65">
        <v>11.0</v>
      </c>
      <c r="AH78" s="65">
        <v>9.0</v>
      </c>
      <c r="AI78" s="65">
        <v>22.0</v>
      </c>
      <c r="AJ78" s="65">
        <v>41.0</v>
      </c>
      <c r="AK78" s="65">
        <v>13.0</v>
      </c>
      <c r="AL78" s="65">
        <v>35.0</v>
      </c>
      <c r="AM78" s="65">
        <v>83.0</v>
      </c>
      <c r="AN78" s="65">
        <v>153.0</v>
      </c>
      <c r="AO78" s="65">
        <v>160.0</v>
      </c>
      <c r="AP78" s="65">
        <v>213.0</v>
      </c>
      <c r="AQ78" s="65">
        <v>276.0</v>
      </c>
      <c r="AR78" s="65">
        <v>235.0</v>
      </c>
      <c r="AS78" s="65">
        <v>320.0</v>
      </c>
      <c r="AT78" s="65">
        <v>507.0</v>
      </c>
      <c r="AU78" s="65">
        <v>643.0</v>
      </c>
      <c r="AV78" s="65">
        <v>961.0</v>
      </c>
      <c r="AW78" s="65">
        <v>274.0</v>
      </c>
      <c r="AX78" s="65">
        <v>775.0</v>
      </c>
      <c r="AY78" s="65">
        <v>951.0</v>
      </c>
      <c r="AZ78" s="65">
        <v>2120.0</v>
      </c>
      <c r="BA78" s="65">
        <v>1487.0</v>
      </c>
      <c r="BB78" s="65">
        <v>1181.0</v>
      </c>
      <c r="BC78" s="65">
        <v>2821.0</v>
      </c>
      <c r="BD78" s="65">
        <v>2853.0</v>
      </c>
      <c r="BE78" s="65">
        <v>8179.0</v>
      </c>
      <c r="BF78" s="65">
        <v>4430.0</v>
      </c>
      <c r="BG78" s="65">
        <v>6858.0</v>
      </c>
      <c r="BH78" s="65">
        <v>13505.0</v>
      </c>
      <c r="BI78" s="65">
        <v>49192.0</v>
      </c>
      <c r="BJ78" s="65">
        <v>72123.0</v>
      </c>
      <c r="BK78" s="65">
        <v>135211.0</v>
      </c>
    </row>
    <row r="79">
      <c r="A79" s="65">
        <v>71.0</v>
      </c>
      <c r="B79" s="65">
        <v>1000000.0</v>
      </c>
      <c r="C79" s="65">
        <v>948127.406370318</v>
      </c>
      <c r="D79" s="65">
        <v>0.948127406370318</v>
      </c>
      <c r="E79" s="68">
        <v>0.263435589775813</v>
      </c>
      <c r="F79" s="68">
        <v>0.0275585901065567</v>
      </c>
      <c r="G79" s="65">
        <v>307003.0</v>
      </c>
      <c r="H79" s="65">
        <v>0.307003</v>
      </c>
      <c r="I79" s="65">
        <v>445639.0</v>
      </c>
      <c r="J79" s="65">
        <v>131067.0</v>
      </c>
      <c r="K79" s="65">
        <v>55285.0</v>
      </c>
      <c r="L79" s="65">
        <v>26196.0</v>
      </c>
      <c r="M79" s="65">
        <v>0.0</v>
      </c>
      <c r="N79" s="65">
        <v>0.0</v>
      </c>
      <c r="O79" s="65">
        <v>4.0</v>
      </c>
      <c r="P79" s="65">
        <v>0.0</v>
      </c>
      <c r="Q79" s="65">
        <v>0.0</v>
      </c>
      <c r="R79" s="65">
        <v>1.0</v>
      </c>
      <c r="S79" s="65">
        <v>3.0</v>
      </c>
      <c r="T79" s="65">
        <v>1.0</v>
      </c>
      <c r="U79" s="65">
        <v>4.0</v>
      </c>
      <c r="V79" s="65">
        <v>1.0</v>
      </c>
      <c r="W79" s="65">
        <v>5.0</v>
      </c>
      <c r="X79" s="65">
        <v>2.0</v>
      </c>
      <c r="Y79" s="65">
        <v>5.0</v>
      </c>
      <c r="Z79" s="65">
        <v>8.0</v>
      </c>
      <c r="AA79" s="65">
        <v>14.0</v>
      </c>
      <c r="AB79" s="65">
        <v>13.0</v>
      </c>
      <c r="AC79" s="65">
        <v>21.0</v>
      </c>
      <c r="AD79" s="65">
        <v>17.0</v>
      </c>
      <c r="AE79" s="65">
        <v>17.0</v>
      </c>
      <c r="AF79" s="65">
        <v>43.0</v>
      </c>
      <c r="AG79" s="65">
        <v>8.0</v>
      </c>
      <c r="AH79" s="65">
        <v>12.0</v>
      </c>
      <c r="AI79" s="65">
        <v>20.0</v>
      </c>
      <c r="AJ79" s="65">
        <v>43.0</v>
      </c>
      <c r="AK79" s="65">
        <v>16.0</v>
      </c>
      <c r="AL79" s="65">
        <v>30.0</v>
      </c>
      <c r="AM79" s="65">
        <v>76.0</v>
      </c>
      <c r="AN79" s="65">
        <v>158.0</v>
      </c>
      <c r="AO79" s="65">
        <v>136.0</v>
      </c>
      <c r="AP79" s="65">
        <v>189.0</v>
      </c>
      <c r="AQ79" s="65">
        <v>239.0</v>
      </c>
      <c r="AR79" s="65">
        <v>236.0</v>
      </c>
      <c r="AS79" s="65">
        <v>284.0</v>
      </c>
      <c r="AT79" s="65">
        <v>481.0</v>
      </c>
      <c r="AU79" s="65">
        <v>620.0</v>
      </c>
      <c r="AV79" s="65">
        <v>963.0</v>
      </c>
      <c r="AW79" s="65">
        <v>273.0</v>
      </c>
      <c r="AX79" s="65">
        <v>779.0</v>
      </c>
      <c r="AY79" s="65">
        <v>980.0</v>
      </c>
      <c r="AZ79" s="65">
        <v>2191.0</v>
      </c>
      <c r="BA79" s="65">
        <v>1486.0</v>
      </c>
      <c r="BB79" s="65">
        <v>1293.0</v>
      </c>
      <c r="BC79" s="65">
        <v>2734.0</v>
      </c>
      <c r="BD79" s="65">
        <v>2861.0</v>
      </c>
      <c r="BE79" s="65">
        <v>8210.0</v>
      </c>
      <c r="BF79" s="65">
        <v>4403.0</v>
      </c>
      <c r="BG79" s="65">
        <v>7117.0</v>
      </c>
      <c r="BH79" s="65">
        <v>13621.0</v>
      </c>
      <c r="BI79" s="65">
        <v>49079.0</v>
      </c>
      <c r="BJ79" s="65">
        <v>72435.0</v>
      </c>
      <c r="BK79" s="65">
        <v>135871.0</v>
      </c>
    </row>
    <row r="80">
      <c r="A80" s="65">
        <v>72.0</v>
      </c>
      <c r="B80" s="65">
        <v>1000000.0</v>
      </c>
      <c r="C80" s="65">
        <v>957645.882294114</v>
      </c>
      <c r="D80" s="65">
        <v>0.957645882294114</v>
      </c>
      <c r="E80" s="68">
        <v>0.246117283456987</v>
      </c>
      <c r="F80" s="68">
        <v>0.0273811685515975</v>
      </c>
      <c r="G80" s="65">
        <v>306193.0</v>
      </c>
      <c r="H80" s="65">
        <v>0.306193</v>
      </c>
      <c r="I80" s="65">
        <v>446285.0</v>
      </c>
      <c r="J80" s="65">
        <v>131408.0</v>
      </c>
      <c r="K80" s="65">
        <v>54953.0</v>
      </c>
      <c r="L80" s="65">
        <v>26415.0</v>
      </c>
      <c r="M80" s="65">
        <v>3.0</v>
      </c>
      <c r="N80" s="65">
        <v>0.0</v>
      </c>
      <c r="O80" s="65">
        <v>0.0</v>
      </c>
      <c r="P80" s="65">
        <v>1.0</v>
      </c>
      <c r="Q80" s="65">
        <v>2.0</v>
      </c>
      <c r="R80" s="65">
        <v>1.0</v>
      </c>
      <c r="S80" s="65">
        <v>2.0</v>
      </c>
      <c r="T80" s="65">
        <v>3.0</v>
      </c>
      <c r="U80" s="65">
        <v>2.0</v>
      </c>
      <c r="V80" s="65">
        <v>0.0</v>
      </c>
      <c r="W80" s="65">
        <v>4.0</v>
      </c>
      <c r="X80" s="65">
        <v>9.0</v>
      </c>
      <c r="Y80" s="65">
        <v>4.0</v>
      </c>
      <c r="Z80" s="65">
        <v>3.0</v>
      </c>
      <c r="AA80" s="65">
        <v>13.0</v>
      </c>
      <c r="AB80" s="65">
        <v>11.0</v>
      </c>
      <c r="AC80" s="65">
        <v>25.0</v>
      </c>
      <c r="AD80" s="65">
        <v>18.0</v>
      </c>
      <c r="AE80" s="65">
        <v>12.0</v>
      </c>
      <c r="AF80" s="65">
        <v>37.0</v>
      </c>
      <c r="AG80" s="65">
        <v>8.0</v>
      </c>
      <c r="AH80" s="65">
        <v>13.0</v>
      </c>
      <c r="AI80" s="65">
        <v>26.0</v>
      </c>
      <c r="AJ80" s="65">
        <v>39.0</v>
      </c>
      <c r="AK80" s="65">
        <v>9.0</v>
      </c>
      <c r="AL80" s="65">
        <v>40.0</v>
      </c>
      <c r="AM80" s="65">
        <v>61.0</v>
      </c>
      <c r="AN80" s="65">
        <v>135.0</v>
      </c>
      <c r="AO80" s="65">
        <v>139.0</v>
      </c>
      <c r="AP80" s="65">
        <v>187.0</v>
      </c>
      <c r="AQ80" s="65">
        <v>254.0</v>
      </c>
      <c r="AR80" s="65">
        <v>254.0</v>
      </c>
      <c r="AS80" s="65">
        <v>328.0</v>
      </c>
      <c r="AT80" s="65">
        <v>462.0</v>
      </c>
      <c r="AU80" s="65">
        <v>646.0</v>
      </c>
      <c r="AV80" s="65">
        <v>923.0</v>
      </c>
      <c r="AW80" s="65">
        <v>308.0</v>
      </c>
      <c r="AX80" s="65">
        <v>781.0</v>
      </c>
      <c r="AY80" s="65">
        <v>965.0</v>
      </c>
      <c r="AZ80" s="65">
        <v>2162.0</v>
      </c>
      <c r="BA80" s="65">
        <v>1490.0</v>
      </c>
      <c r="BB80" s="65">
        <v>1301.0</v>
      </c>
      <c r="BC80" s="65">
        <v>2842.0</v>
      </c>
      <c r="BD80" s="65">
        <v>2966.0</v>
      </c>
      <c r="BE80" s="65">
        <v>8331.0</v>
      </c>
      <c r="BF80" s="65">
        <v>4337.0</v>
      </c>
      <c r="BG80" s="65">
        <v>7122.0</v>
      </c>
      <c r="BH80" s="65">
        <v>13447.0</v>
      </c>
      <c r="BI80" s="65">
        <v>49601.0</v>
      </c>
      <c r="BJ80" s="65">
        <v>71496.0</v>
      </c>
      <c r="BK80" s="65">
        <v>135370.0</v>
      </c>
    </row>
    <row r="81">
      <c r="A81" s="65">
        <v>73.0</v>
      </c>
      <c r="B81" s="65">
        <v>1000000.0</v>
      </c>
      <c r="C81" s="65">
        <v>973682.684134207</v>
      </c>
      <c r="D81" s="65">
        <v>0.973682684134207</v>
      </c>
      <c r="E81" s="68">
        <v>0.277679992704375</v>
      </c>
      <c r="F81" s="68">
        <v>0.0272060099808076</v>
      </c>
      <c r="G81" s="65">
        <v>305656.0</v>
      </c>
      <c r="H81" s="65">
        <v>0.305656</v>
      </c>
      <c r="I81" s="65">
        <v>446018.0</v>
      </c>
      <c r="J81" s="65">
        <v>131730.0</v>
      </c>
      <c r="K81" s="65">
        <v>55044.0</v>
      </c>
      <c r="L81" s="65">
        <v>26472.0</v>
      </c>
      <c r="M81" s="65">
        <v>1.0</v>
      </c>
      <c r="N81" s="65">
        <v>3.0</v>
      </c>
      <c r="O81" s="65">
        <v>2.0</v>
      </c>
      <c r="P81" s="65">
        <v>2.0</v>
      </c>
      <c r="Q81" s="65">
        <v>2.0</v>
      </c>
      <c r="R81" s="65">
        <v>4.0</v>
      </c>
      <c r="S81" s="65">
        <v>1.0</v>
      </c>
      <c r="T81" s="65">
        <v>4.0</v>
      </c>
      <c r="U81" s="65">
        <v>0.0</v>
      </c>
      <c r="V81" s="65">
        <v>0.0</v>
      </c>
      <c r="W81" s="65">
        <v>1.0</v>
      </c>
      <c r="X81" s="65">
        <v>3.0</v>
      </c>
      <c r="Y81" s="65">
        <v>2.0</v>
      </c>
      <c r="Z81" s="65">
        <v>7.0</v>
      </c>
      <c r="AA81" s="65">
        <v>14.0</v>
      </c>
      <c r="AB81" s="65">
        <v>6.0</v>
      </c>
      <c r="AC81" s="65">
        <v>18.0</v>
      </c>
      <c r="AD81" s="65">
        <v>19.0</v>
      </c>
      <c r="AE81" s="65">
        <v>10.0</v>
      </c>
      <c r="AF81" s="65">
        <v>36.0</v>
      </c>
      <c r="AG81" s="65">
        <v>4.0</v>
      </c>
      <c r="AH81" s="65">
        <v>9.0</v>
      </c>
      <c r="AI81" s="65">
        <v>27.0</v>
      </c>
      <c r="AJ81" s="65">
        <v>41.0</v>
      </c>
      <c r="AK81" s="65">
        <v>10.0</v>
      </c>
      <c r="AL81" s="65">
        <v>29.0</v>
      </c>
      <c r="AM81" s="65">
        <v>87.0</v>
      </c>
      <c r="AN81" s="65">
        <v>134.0</v>
      </c>
      <c r="AO81" s="65">
        <v>146.0</v>
      </c>
      <c r="AP81" s="65">
        <v>212.0</v>
      </c>
      <c r="AQ81" s="65">
        <v>226.0</v>
      </c>
      <c r="AR81" s="65">
        <v>229.0</v>
      </c>
      <c r="AS81" s="65">
        <v>311.0</v>
      </c>
      <c r="AT81" s="65">
        <v>495.0</v>
      </c>
      <c r="AU81" s="65">
        <v>654.0</v>
      </c>
      <c r="AV81" s="65">
        <v>955.0</v>
      </c>
      <c r="AW81" s="65">
        <v>296.0</v>
      </c>
      <c r="AX81" s="65">
        <v>832.0</v>
      </c>
      <c r="AY81" s="65">
        <v>932.0</v>
      </c>
      <c r="AZ81" s="65">
        <v>2119.0</v>
      </c>
      <c r="BA81" s="65">
        <v>1428.0</v>
      </c>
      <c r="BB81" s="65">
        <v>1232.0</v>
      </c>
      <c r="BC81" s="65">
        <v>2770.0</v>
      </c>
      <c r="BD81" s="65">
        <v>2885.0</v>
      </c>
      <c r="BE81" s="65">
        <v>8214.0</v>
      </c>
      <c r="BF81" s="65">
        <v>4281.0</v>
      </c>
      <c r="BG81" s="65">
        <v>6770.0</v>
      </c>
      <c r="BH81" s="65">
        <v>13478.0</v>
      </c>
      <c r="BI81" s="65">
        <v>48942.0</v>
      </c>
      <c r="BJ81" s="65">
        <v>71889.0</v>
      </c>
      <c r="BK81" s="65">
        <v>135884.0</v>
      </c>
    </row>
    <row r="82">
      <c r="A82" s="65">
        <v>74.0</v>
      </c>
      <c r="B82" s="65">
        <v>1000000.0</v>
      </c>
      <c r="C82" s="65">
        <v>959371.96859843</v>
      </c>
      <c r="D82" s="65">
        <v>0.95937196859843</v>
      </c>
      <c r="E82" s="68">
        <v>0.290758285380847</v>
      </c>
      <c r="F82" s="68">
        <v>0.0270297014062936</v>
      </c>
      <c r="G82" s="65">
        <v>306417.0</v>
      </c>
      <c r="H82" s="65">
        <v>0.306417</v>
      </c>
      <c r="I82" s="65">
        <v>445495.0</v>
      </c>
      <c r="J82" s="65">
        <v>131502.0</v>
      </c>
      <c r="K82" s="65">
        <v>55397.0</v>
      </c>
      <c r="L82" s="65">
        <v>26387.0</v>
      </c>
      <c r="M82" s="65">
        <v>2.0</v>
      </c>
      <c r="N82" s="65">
        <v>3.0</v>
      </c>
      <c r="O82" s="65">
        <v>1.0</v>
      </c>
      <c r="P82" s="65">
        <v>0.0</v>
      </c>
      <c r="Q82" s="65">
        <v>3.0</v>
      </c>
      <c r="R82" s="65">
        <v>0.0</v>
      </c>
      <c r="S82" s="65">
        <v>1.0</v>
      </c>
      <c r="T82" s="65">
        <v>3.0</v>
      </c>
      <c r="U82" s="65">
        <v>0.0</v>
      </c>
      <c r="V82" s="65">
        <v>1.0</v>
      </c>
      <c r="W82" s="65">
        <v>2.0</v>
      </c>
      <c r="X82" s="65">
        <v>2.0</v>
      </c>
      <c r="Y82" s="65">
        <v>7.0</v>
      </c>
      <c r="Z82" s="65">
        <v>5.0</v>
      </c>
      <c r="AA82" s="65">
        <v>7.0</v>
      </c>
      <c r="AB82" s="65">
        <v>12.0</v>
      </c>
      <c r="AC82" s="65">
        <v>21.0</v>
      </c>
      <c r="AD82" s="65">
        <v>16.0</v>
      </c>
      <c r="AE82" s="65">
        <v>11.0</v>
      </c>
      <c r="AF82" s="65">
        <v>33.0</v>
      </c>
      <c r="AG82" s="65">
        <v>10.0</v>
      </c>
      <c r="AH82" s="65">
        <v>14.0</v>
      </c>
      <c r="AI82" s="65">
        <v>12.0</v>
      </c>
      <c r="AJ82" s="65">
        <v>42.0</v>
      </c>
      <c r="AK82" s="65">
        <v>15.0</v>
      </c>
      <c r="AL82" s="65">
        <v>27.0</v>
      </c>
      <c r="AM82" s="65">
        <v>69.0</v>
      </c>
      <c r="AN82" s="65">
        <v>156.0</v>
      </c>
      <c r="AO82" s="65">
        <v>160.0</v>
      </c>
      <c r="AP82" s="65">
        <v>199.0</v>
      </c>
      <c r="AQ82" s="65">
        <v>264.0</v>
      </c>
      <c r="AR82" s="65">
        <v>258.0</v>
      </c>
      <c r="AS82" s="65">
        <v>297.0</v>
      </c>
      <c r="AT82" s="65">
        <v>486.0</v>
      </c>
      <c r="AU82" s="65">
        <v>636.0</v>
      </c>
      <c r="AV82" s="65">
        <v>986.0</v>
      </c>
      <c r="AW82" s="65">
        <v>300.0</v>
      </c>
      <c r="AX82" s="65">
        <v>781.0</v>
      </c>
      <c r="AY82" s="65">
        <v>936.0</v>
      </c>
      <c r="AZ82" s="65">
        <v>2179.0</v>
      </c>
      <c r="BA82" s="65">
        <v>1481.0</v>
      </c>
      <c r="BB82" s="65">
        <v>1285.0</v>
      </c>
      <c r="BC82" s="65">
        <v>2747.0</v>
      </c>
      <c r="BD82" s="65">
        <v>2959.0</v>
      </c>
      <c r="BE82" s="65">
        <v>8097.0</v>
      </c>
      <c r="BF82" s="65">
        <v>4372.0</v>
      </c>
      <c r="BG82" s="65">
        <v>7071.0</v>
      </c>
      <c r="BH82" s="65">
        <v>13755.0</v>
      </c>
      <c r="BI82" s="65">
        <v>49667.0</v>
      </c>
      <c r="BJ82" s="65">
        <v>71857.0</v>
      </c>
      <c r="BK82" s="65">
        <v>135169.0</v>
      </c>
    </row>
    <row r="83">
      <c r="A83" s="65">
        <v>75.0</v>
      </c>
      <c r="B83" s="65">
        <v>1000000.0</v>
      </c>
      <c r="C83" s="65">
        <v>956871.843592179</v>
      </c>
      <c r="D83" s="65">
        <v>0.956871843592179</v>
      </c>
      <c r="E83" s="68">
        <v>0.233924288073634</v>
      </c>
      <c r="F83" s="68">
        <v>0.0268663156407762</v>
      </c>
      <c r="G83" s="65">
        <v>306151.0</v>
      </c>
      <c r="H83" s="65">
        <v>0.306151</v>
      </c>
      <c r="I83" s="65">
        <v>446602.0</v>
      </c>
      <c r="J83" s="65">
        <v>130879.0</v>
      </c>
      <c r="K83" s="65">
        <v>54853.0</v>
      </c>
      <c r="L83" s="65">
        <v>26323.0</v>
      </c>
      <c r="M83" s="65">
        <v>0.0</v>
      </c>
      <c r="N83" s="65">
        <v>4.0</v>
      </c>
      <c r="O83" s="65">
        <v>1.0</v>
      </c>
      <c r="P83" s="65">
        <v>0.0</v>
      </c>
      <c r="Q83" s="65">
        <v>2.0</v>
      </c>
      <c r="R83" s="65">
        <v>3.0</v>
      </c>
      <c r="S83" s="65">
        <v>1.0</v>
      </c>
      <c r="T83" s="65">
        <v>4.0</v>
      </c>
      <c r="U83" s="65">
        <v>0.0</v>
      </c>
      <c r="V83" s="65">
        <v>0.0</v>
      </c>
      <c r="W83" s="65">
        <v>2.0</v>
      </c>
      <c r="X83" s="65">
        <v>4.0</v>
      </c>
      <c r="Y83" s="65">
        <v>8.0</v>
      </c>
      <c r="Z83" s="65">
        <v>4.0</v>
      </c>
      <c r="AA83" s="65">
        <v>9.0</v>
      </c>
      <c r="AB83" s="65">
        <v>8.0</v>
      </c>
      <c r="AC83" s="65">
        <v>21.0</v>
      </c>
      <c r="AD83" s="65">
        <v>8.0</v>
      </c>
      <c r="AE83" s="65">
        <v>20.0</v>
      </c>
      <c r="AF83" s="65">
        <v>33.0</v>
      </c>
      <c r="AG83" s="65">
        <v>14.0</v>
      </c>
      <c r="AH83" s="65">
        <v>9.0</v>
      </c>
      <c r="AI83" s="65">
        <v>23.0</v>
      </c>
      <c r="AJ83" s="65">
        <v>47.0</v>
      </c>
      <c r="AK83" s="65">
        <v>15.0</v>
      </c>
      <c r="AL83" s="65">
        <v>25.0</v>
      </c>
      <c r="AM83" s="65">
        <v>73.0</v>
      </c>
      <c r="AN83" s="65">
        <v>154.0</v>
      </c>
      <c r="AO83" s="65">
        <v>153.0</v>
      </c>
      <c r="AP83" s="65">
        <v>195.0</v>
      </c>
      <c r="AQ83" s="65">
        <v>235.0</v>
      </c>
      <c r="AR83" s="65">
        <v>241.0</v>
      </c>
      <c r="AS83" s="65">
        <v>295.0</v>
      </c>
      <c r="AT83" s="65">
        <v>453.0</v>
      </c>
      <c r="AU83" s="65">
        <v>640.0</v>
      </c>
      <c r="AV83" s="65">
        <v>989.0</v>
      </c>
      <c r="AW83" s="65">
        <v>281.0</v>
      </c>
      <c r="AX83" s="65">
        <v>777.0</v>
      </c>
      <c r="AY83" s="65">
        <v>936.0</v>
      </c>
      <c r="AZ83" s="65">
        <v>2132.0</v>
      </c>
      <c r="BA83" s="65">
        <v>1427.0</v>
      </c>
      <c r="BB83" s="65">
        <v>1266.0</v>
      </c>
      <c r="BC83" s="65">
        <v>2755.0</v>
      </c>
      <c r="BD83" s="65">
        <v>2946.0</v>
      </c>
      <c r="BE83" s="65">
        <v>8403.0</v>
      </c>
      <c r="BF83" s="65">
        <v>4436.0</v>
      </c>
      <c r="BG83" s="65">
        <v>6912.0</v>
      </c>
      <c r="BH83" s="65">
        <v>13696.0</v>
      </c>
      <c r="BI83" s="65">
        <v>48922.0</v>
      </c>
      <c r="BJ83" s="65">
        <v>72120.0</v>
      </c>
      <c r="BK83" s="65">
        <v>135449.0</v>
      </c>
    </row>
    <row r="84">
      <c r="A84" s="65">
        <v>76.0</v>
      </c>
      <c r="B84" s="65">
        <v>1000000.0</v>
      </c>
      <c r="C84" s="65">
        <v>980001.000050002</v>
      </c>
      <c r="D84" s="65">
        <v>0.980001000050002</v>
      </c>
      <c r="E84" s="68">
        <v>0.292858955182231</v>
      </c>
      <c r="F84" s="68">
        <v>0.0267369842024278</v>
      </c>
      <c r="G84" s="65">
        <v>305411.0</v>
      </c>
      <c r="H84" s="65">
        <v>0.305411</v>
      </c>
      <c r="I84" s="65">
        <v>446272.0</v>
      </c>
      <c r="J84" s="65">
        <v>132364.0</v>
      </c>
      <c r="K84" s="65">
        <v>54918.0</v>
      </c>
      <c r="L84" s="65">
        <v>26178.0</v>
      </c>
      <c r="M84" s="65">
        <v>2.0</v>
      </c>
      <c r="N84" s="65">
        <v>2.0</v>
      </c>
      <c r="O84" s="65">
        <v>2.0</v>
      </c>
      <c r="P84" s="65">
        <v>2.0</v>
      </c>
      <c r="Q84" s="65">
        <v>2.0</v>
      </c>
      <c r="R84" s="65">
        <v>2.0</v>
      </c>
      <c r="S84" s="65">
        <v>1.0</v>
      </c>
      <c r="T84" s="65">
        <v>7.0</v>
      </c>
      <c r="U84" s="65">
        <v>0.0</v>
      </c>
      <c r="V84" s="65">
        <v>3.0</v>
      </c>
      <c r="W84" s="65">
        <v>2.0</v>
      </c>
      <c r="X84" s="65">
        <v>1.0</v>
      </c>
      <c r="Y84" s="65">
        <v>3.0</v>
      </c>
      <c r="Z84" s="65">
        <v>5.0</v>
      </c>
      <c r="AA84" s="65">
        <v>11.0</v>
      </c>
      <c r="AB84" s="65">
        <v>12.0</v>
      </c>
      <c r="AC84" s="65">
        <v>20.0</v>
      </c>
      <c r="AD84" s="65">
        <v>15.0</v>
      </c>
      <c r="AE84" s="65">
        <v>7.0</v>
      </c>
      <c r="AF84" s="65">
        <v>35.0</v>
      </c>
      <c r="AG84" s="65">
        <v>9.0</v>
      </c>
      <c r="AH84" s="65">
        <v>15.0</v>
      </c>
      <c r="AI84" s="65">
        <v>22.0</v>
      </c>
      <c r="AJ84" s="65">
        <v>56.0</v>
      </c>
      <c r="AK84" s="65">
        <v>16.0</v>
      </c>
      <c r="AL84" s="65">
        <v>28.0</v>
      </c>
      <c r="AM84" s="65">
        <v>83.0</v>
      </c>
      <c r="AN84" s="65">
        <v>157.0</v>
      </c>
      <c r="AO84" s="65">
        <v>161.0</v>
      </c>
      <c r="AP84" s="65">
        <v>187.0</v>
      </c>
      <c r="AQ84" s="65">
        <v>236.0</v>
      </c>
      <c r="AR84" s="65">
        <v>213.0</v>
      </c>
      <c r="AS84" s="65">
        <v>308.0</v>
      </c>
      <c r="AT84" s="65">
        <v>468.0</v>
      </c>
      <c r="AU84" s="65">
        <v>635.0</v>
      </c>
      <c r="AV84" s="65">
        <v>992.0</v>
      </c>
      <c r="AW84" s="65">
        <v>296.0</v>
      </c>
      <c r="AX84" s="65">
        <v>782.0</v>
      </c>
      <c r="AY84" s="65">
        <v>885.0</v>
      </c>
      <c r="AZ84" s="65">
        <v>2080.0</v>
      </c>
      <c r="BA84" s="65">
        <v>1440.0</v>
      </c>
      <c r="BB84" s="65">
        <v>1313.0</v>
      </c>
      <c r="BC84" s="65">
        <v>2795.0</v>
      </c>
      <c r="BD84" s="65">
        <v>2913.0</v>
      </c>
      <c r="BE84" s="65">
        <v>8093.0</v>
      </c>
      <c r="BF84" s="65">
        <v>4382.0</v>
      </c>
      <c r="BG84" s="65">
        <v>6781.0</v>
      </c>
      <c r="BH84" s="65">
        <v>13389.0</v>
      </c>
      <c r="BI84" s="65">
        <v>48942.0</v>
      </c>
      <c r="BJ84" s="65">
        <v>72061.0</v>
      </c>
      <c r="BK84" s="65">
        <v>135539.0</v>
      </c>
    </row>
    <row r="85">
      <c r="A85" s="65">
        <v>77.0</v>
      </c>
      <c r="B85" s="65">
        <v>1000000.0</v>
      </c>
      <c r="C85" s="65">
        <v>975890.794539727</v>
      </c>
      <c r="D85" s="65">
        <v>0.975890794539727</v>
      </c>
      <c r="E85" s="68">
        <v>0.248992701653088</v>
      </c>
      <c r="F85" s="68">
        <v>0.0265849546940528</v>
      </c>
      <c r="G85" s="65">
        <v>305693.0</v>
      </c>
      <c r="H85" s="65">
        <v>0.305693</v>
      </c>
      <c r="I85" s="65">
        <v>446306.0</v>
      </c>
      <c r="J85" s="65">
        <v>131344.0</v>
      </c>
      <c r="K85" s="65">
        <v>55147.0</v>
      </c>
      <c r="L85" s="65">
        <v>26533.0</v>
      </c>
      <c r="M85" s="65">
        <v>1.0</v>
      </c>
      <c r="N85" s="65">
        <v>1.0</v>
      </c>
      <c r="O85" s="65">
        <v>3.0</v>
      </c>
      <c r="P85" s="65">
        <v>1.0</v>
      </c>
      <c r="Q85" s="65">
        <v>0.0</v>
      </c>
      <c r="R85" s="65">
        <v>5.0</v>
      </c>
      <c r="S85" s="65">
        <v>2.0</v>
      </c>
      <c r="T85" s="65">
        <v>7.0</v>
      </c>
      <c r="U85" s="65">
        <v>1.0</v>
      </c>
      <c r="V85" s="65">
        <v>1.0</v>
      </c>
      <c r="W85" s="65">
        <v>1.0</v>
      </c>
      <c r="X85" s="65">
        <v>4.0</v>
      </c>
      <c r="Y85" s="65">
        <v>7.0</v>
      </c>
      <c r="Z85" s="65">
        <v>2.0</v>
      </c>
      <c r="AA85" s="65">
        <v>11.0</v>
      </c>
      <c r="AB85" s="65">
        <v>13.0</v>
      </c>
      <c r="AC85" s="65">
        <v>19.0</v>
      </c>
      <c r="AD85" s="65">
        <v>21.0</v>
      </c>
      <c r="AE85" s="65">
        <v>11.0</v>
      </c>
      <c r="AF85" s="65">
        <v>41.0</v>
      </c>
      <c r="AG85" s="65">
        <v>9.0</v>
      </c>
      <c r="AH85" s="65">
        <v>7.0</v>
      </c>
      <c r="AI85" s="65">
        <v>11.0</v>
      </c>
      <c r="AJ85" s="65">
        <v>45.0</v>
      </c>
      <c r="AK85" s="65">
        <v>23.0</v>
      </c>
      <c r="AL85" s="65">
        <v>36.0</v>
      </c>
      <c r="AM85" s="65">
        <v>68.0</v>
      </c>
      <c r="AN85" s="65">
        <v>156.0</v>
      </c>
      <c r="AO85" s="65">
        <v>147.0</v>
      </c>
      <c r="AP85" s="65">
        <v>182.0</v>
      </c>
      <c r="AQ85" s="65">
        <v>251.0</v>
      </c>
      <c r="AR85" s="65">
        <v>245.0</v>
      </c>
      <c r="AS85" s="65">
        <v>297.0</v>
      </c>
      <c r="AT85" s="65">
        <v>509.0</v>
      </c>
      <c r="AU85" s="65">
        <v>631.0</v>
      </c>
      <c r="AV85" s="65">
        <v>954.0</v>
      </c>
      <c r="AW85" s="65">
        <v>245.0</v>
      </c>
      <c r="AX85" s="65">
        <v>805.0</v>
      </c>
      <c r="AY85" s="65">
        <v>1010.0</v>
      </c>
      <c r="AZ85" s="65">
        <v>2173.0</v>
      </c>
      <c r="BA85" s="65">
        <v>1473.0</v>
      </c>
      <c r="BB85" s="65">
        <v>1224.0</v>
      </c>
      <c r="BC85" s="65">
        <v>2887.0</v>
      </c>
      <c r="BD85" s="65">
        <v>2993.0</v>
      </c>
      <c r="BE85" s="65">
        <v>8251.0</v>
      </c>
      <c r="BF85" s="65">
        <v>4269.0</v>
      </c>
      <c r="BG85" s="65">
        <v>6996.0</v>
      </c>
      <c r="BH85" s="65">
        <v>13427.0</v>
      </c>
      <c r="BI85" s="65">
        <v>49349.0</v>
      </c>
      <c r="BJ85" s="65">
        <v>71566.0</v>
      </c>
      <c r="BK85" s="65">
        <v>135302.0</v>
      </c>
    </row>
    <row r="86">
      <c r="A86" s="65">
        <v>78.0</v>
      </c>
      <c r="B86" s="65">
        <v>1000000.0</v>
      </c>
      <c r="C86" s="65">
        <v>970409.520476024</v>
      </c>
      <c r="D86" s="65">
        <v>0.970409520476024</v>
      </c>
      <c r="E86" s="68">
        <v>0.287608126174624</v>
      </c>
      <c r="F86" s="68">
        <v>0.0264164430392127</v>
      </c>
      <c r="G86" s="65">
        <v>306087.0</v>
      </c>
      <c r="H86" s="65">
        <v>0.306087</v>
      </c>
      <c r="I86" s="65">
        <v>446043.0</v>
      </c>
      <c r="J86" s="65">
        <v>131493.0</v>
      </c>
      <c r="K86" s="65">
        <v>54871.0</v>
      </c>
      <c r="L86" s="65">
        <v>26300.0</v>
      </c>
      <c r="M86" s="65">
        <v>1.0</v>
      </c>
      <c r="N86" s="65">
        <v>3.0</v>
      </c>
      <c r="O86" s="65">
        <v>2.0</v>
      </c>
      <c r="P86" s="65">
        <v>2.0</v>
      </c>
      <c r="Q86" s="65">
        <v>3.0</v>
      </c>
      <c r="R86" s="65">
        <v>2.0</v>
      </c>
      <c r="S86" s="65">
        <v>0.0</v>
      </c>
      <c r="T86" s="65">
        <v>2.0</v>
      </c>
      <c r="U86" s="65">
        <v>0.0</v>
      </c>
      <c r="V86" s="65">
        <v>2.0</v>
      </c>
      <c r="W86" s="65">
        <v>2.0</v>
      </c>
      <c r="X86" s="65">
        <v>2.0</v>
      </c>
      <c r="Y86" s="65">
        <v>5.0</v>
      </c>
      <c r="Z86" s="65">
        <v>2.0</v>
      </c>
      <c r="AA86" s="65">
        <v>10.0</v>
      </c>
      <c r="AB86" s="65">
        <v>11.0</v>
      </c>
      <c r="AC86" s="65">
        <v>25.0</v>
      </c>
      <c r="AD86" s="65">
        <v>13.0</v>
      </c>
      <c r="AE86" s="65">
        <v>17.0</v>
      </c>
      <c r="AF86" s="65">
        <v>53.0</v>
      </c>
      <c r="AG86" s="65">
        <v>11.0</v>
      </c>
      <c r="AH86" s="65">
        <v>16.0</v>
      </c>
      <c r="AI86" s="65">
        <v>19.0</v>
      </c>
      <c r="AJ86" s="65">
        <v>53.0</v>
      </c>
      <c r="AK86" s="65">
        <v>21.0</v>
      </c>
      <c r="AL86" s="65">
        <v>19.0</v>
      </c>
      <c r="AM86" s="65">
        <v>76.0</v>
      </c>
      <c r="AN86" s="65">
        <v>140.0</v>
      </c>
      <c r="AO86" s="65">
        <v>155.0</v>
      </c>
      <c r="AP86" s="65">
        <v>191.0</v>
      </c>
      <c r="AQ86" s="65">
        <v>240.0</v>
      </c>
      <c r="AR86" s="65">
        <v>213.0</v>
      </c>
      <c r="AS86" s="65">
        <v>307.0</v>
      </c>
      <c r="AT86" s="65">
        <v>484.0</v>
      </c>
      <c r="AU86" s="65">
        <v>620.0</v>
      </c>
      <c r="AV86" s="65">
        <v>869.0</v>
      </c>
      <c r="AW86" s="65">
        <v>262.0</v>
      </c>
      <c r="AX86" s="65">
        <v>776.0</v>
      </c>
      <c r="AY86" s="65">
        <v>941.0</v>
      </c>
      <c r="AZ86" s="65">
        <v>2077.0</v>
      </c>
      <c r="BA86" s="65">
        <v>1400.0</v>
      </c>
      <c r="BB86" s="65">
        <v>1264.0</v>
      </c>
      <c r="BC86" s="65">
        <v>2845.0</v>
      </c>
      <c r="BD86" s="65">
        <v>2919.0</v>
      </c>
      <c r="BE86" s="65">
        <v>8186.0</v>
      </c>
      <c r="BF86" s="65">
        <v>4397.0</v>
      </c>
      <c r="BG86" s="65">
        <v>6888.0</v>
      </c>
      <c r="BH86" s="65">
        <v>13538.0</v>
      </c>
      <c r="BI86" s="65">
        <v>49470.0</v>
      </c>
      <c r="BJ86" s="65">
        <v>71905.0</v>
      </c>
      <c r="BK86" s="65">
        <v>135628.0</v>
      </c>
    </row>
    <row r="87">
      <c r="A87" s="65">
        <v>79.0</v>
      </c>
      <c r="B87" s="65">
        <v>1000000.0</v>
      </c>
      <c r="C87" s="65">
        <v>922767.138356918</v>
      </c>
      <c r="D87" s="65">
        <v>0.922767138356918</v>
      </c>
      <c r="E87" s="68">
        <v>0.202948935199982</v>
      </c>
      <c r="F87" s="68">
        <v>0.026694974367597</v>
      </c>
      <c r="G87" s="65">
        <v>306151.0</v>
      </c>
      <c r="H87" s="65">
        <v>0.306151</v>
      </c>
      <c r="I87" s="65">
        <v>445619.0</v>
      </c>
      <c r="J87" s="65">
        <v>132023.0</v>
      </c>
      <c r="K87" s="65">
        <v>54818.0</v>
      </c>
      <c r="L87" s="65">
        <v>26296.0</v>
      </c>
      <c r="M87" s="65">
        <v>1.0</v>
      </c>
      <c r="N87" s="65">
        <v>1.0</v>
      </c>
      <c r="O87" s="65">
        <v>0.0</v>
      </c>
      <c r="P87" s="65">
        <v>1.0</v>
      </c>
      <c r="Q87" s="65">
        <v>3.0</v>
      </c>
      <c r="R87" s="65">
        <v>0.0</v>
      </c>
      <c r="S87" s="65">
        <v>0.0</v>
      </c>
      <c r="T87" s="65">
        <v>4.0</v>
      </c>
      <c r="U87" s="65">
        <v>0.0</v>
      </c>
      <c r="V87" s="65">
        <v>1.0</v>
      </c>
      <c r="W87" s="65">
        <v>4.0</v>
      </c>
      <c r="X87" s="65">
        <v>4.0</v>
      </c>
      <c r="Y87" s="65">
        <v>2.0</v>
      </c>
      <c r="Z87" s="65">
        <v>3.0</v>
      </c>
      <c r="AA87" s="65">
        <v>15.0</v>
      </c>
      <c r="AB87" s="65">
        <v>9.0</v>
      </c>
      <c r="AC87" s="65">
        <v>15.0</v>
      </c>
      <c r="AD87" s="65">
        <v>13.0</v>
      </c>
      <c r="AE87" s="65">
        <v>18.0</v>
      </c>
      <c r="AF87" s="65">
        <v>38.0</v>
      </c>
      <c r="AG87" s="65">
        <v>14.0</v>
      </c>
      <c r="AH87" s="65">
        <v>12.0</v>
      </c>
      <c r="AI87" s="65">
        <v>11.0</v>
      </c>
      <c r="AJ87" s="65">
        <v>39.0</v>
      </c>
      <c r="AK87" s="65">
        <v>13.0</v>
      </c>
      <c r="AL87" s="65">
        <v>22.0</v>
      </c>
      <c r="AM87" s="65">
        <v>86.0</v>
      </c>
      <c r="AN87" s="65">
        <v>140.0</v>
      </c>
      <c r="AO87" s="65">
        <v>149.0</v>
      </c>
      <c r="AP87" s="65">
        <v>198.0</v>
      </c>
      <c r="AQ87" s="65">
        <v>238.0</v>
      </c>
      <c r="AR87" s="65">
        <v>224.0</v>
      </c>
      <c r="AS87" s="65">
        <v>296.0</v>
      </c>
      <c r="AT87" s="65">
        <v>485.0</v>
      </c>
      <c r="AU87" s="65">
        <v>619.0</v>
      </c>
      <c r="AV87" s="65">
        <v>917.0</v>
      </c>
      <c r="AW87" s="65">
        <v>282.0</v>
      </c>
      <c r="AX87" s="65">
        <v>743.0</v>
      </c>
      <c r="AY87" s="65">
        <v>966.0</v>
      </c>
      <c r="AZ87" s="65">
        <v>2162.0</v>
      </c>
      <c r="BA87" s="65">
        <v>1448.0</v>
      </c>
      <c r="BB87" s="65">
        <v>1242.0</v>
      </c>
      <c r="BC87" s="65">
        <v>2757.0</v>
      </c>
      <c r="BD87" s="65">
        <v>2883.0</v>
      </c>
      <c r="BE87" s="65">
        <v>8480.0</v>
      </c>
      <c r="BF87" s="65">
        <v>4332.0</v>
      </c>
      <c r="BG87" s="65">
        <v>7078.0</v>
      </c>
      <c r="BH87" s="65">
        <v>13430.0</v>
      </c>
      <c r="BI87" s="65">
        <v>49454.0</v>
      </c>
      <c r="BJ87" s="65">
        <v>71540.0</v>
      </c>
      <c r="BK87" s="65">
        <v>135759.0</v>
      </c>
    </row>
    <row r="88">
      <c r="A88" s="65">
        <v>80.0</v>
      </c>
      <c r="B88" s="65">
        <v>1000000.0</v>
      </c>
      <c r="C88" s="65">
        <v>973792.689634482</v>
      </c>
      <c r="D88" s="65">
        <v>0.973792689634482</v>
      </c>
      <c r="E88" s="68">
        <v>0.259414999246038</v>
      </c>
      <c r="F88" s="68">
        <v>0.0265415806940238</v>
      </c>
      <c r="G88" s="65">
        <v>306110.0</v>
      </c>
      <c r="H88" s="65">
        <v>0.30611</v>
      </c>
      <c r="I88" s="65">
        <v>445624.0</v>
      </c>
      <c r="J88" s="65">
        <v>131990.0</v>
      </c>
      <c r="K88" s="65">
        <v>54805.0</v>
      </c>
      <c r="L88" s="65">
        <v>26317.0</v>
      </c>
      <c r="M88" s="65">
        <v>1.0</v>
      </c>
      <c r="N88" s="65">
        <v>2.0</v>
      </c>
      <c r="O88" s="65">
        <v>3.0</v>
      </c>
      <c r="P88" s="65">
        <v>2.0</v>
      </c>
      <c r="Q88" s="65">
        <v>3.0</v>
      </c>
      <c r="R88" s="65">
        <v>0.0</v>
      </c>
      <c r="S88" s="65">
        <v>2.0</v>
      </c>
      <c r="T88" s="65">
        <v>6.0</v>
      </c>
      <c r="U88" s="65">
        <v>0.0</v>
      </c>
      <c r="V88" s="65">
        <v>0.0</v>
      </c>
      <c r="W88" s="65">
        <v>2.0</v>
      </c>
      <c r="X88" s="65">
        <v>3.0</v>
      </c>
      <c r="Y88" s="65">
        <v>4.0</v>
      </c>
      <c r="Z88" s="65">
        <v>2.0</v>
      </c>
      <c r="AA88" s="65">
        <v>11.0</v>
      </c>
      <c r="AB88" s="65">
        <v>10.0</v>
      </c>
      <c r="AC88" s="65">
        <v>18.0</v>
      </c>
      <c r="AD88" s="65">
        <v>12.0</v>
      </c>
      <c r="AE88" s="65">
        <v>17.0</v>
      </c>
      <c r="AF88" s="65">
        <v>44.0</v>
      </c>
      <c r="AG88" s="65">
        <v>10.0</v>
      </c>
      <c r="AH88" s="65">
        <v>11.0</v>
      </c>
      <c r="AI88" s="65">
        <v>17.0</v>
      </c>
      <c r="AJ88" s="65">
        <v>50.0</v>
      </c>
      <c r="AK88" s="65">
        <v>15.0</v>
      </c>
      <c r="AL88" s="65">
        <v>28.0</v>
      </c>
      <c r="AM88" s="65">
        <v>73.0</v>
      </c>
      <c r="AN88" s="65">
        <v>159.0</v>
      </c>
      <c r="AO88" s="65">
        <v>155.0</v>
      </c>
      <c r="AP88" s="65">
        <v>199.0</v>
      </c>
      <c r="AQ88" s="65">
        <v>248.0</v>
      </c>
      <c r="AR88" s="65">
        <v>255.0</v>
      </c>
      <c r="AS88" s="65">
        <v>291.0</v>
      </c>
      <c r="AT88" s="65">
        <v>459.0</v>
      </c>
      <c r="AU88" s="65">
        <v>561.0</v>
      </c>
      <c r="AV88" s="65">
        <v>949.0</v>
      </c>
      <c r="AW88" s="65">
        <v>271.0</v>
      </c>
      <c r="AX88" s="65">
        <v>782.0</v>
      </c>
      <c r="AY88" s="65">
        <v>978.0</v>
      </c>
      <c r="AZ88" s="65">
        <v>2187.0</v>
      </c>
      <c r="BA88" s="65">
        <v>1378.0</v>
      </c>
      <c r="BB88" s="65">
        <v>1308.0</v>
      </c>
      <c r="BC88" s="65">
        <v>2730.0</v>
      </c>
      <c r="BD88" s="65">
        <v>2979.0</v>
      </c>
      <c r="BE88" s="65">
        <v>8231.0</v>
      </c>
      <c r="BF88" s="65">
        <v>4481.0</v>
      </c>
      <c r="BG88" s="65">
        <v>6942.0</v>
      </c>
      <c r="BH88" s="65">
        <v>13501.0</v>
      </c>
      <c r="BI88" s="65">
        <v>49019.0</v>
      </c>
      <c r="BJ88" s="65">
        <v>71866.0</v>
      </c>
      <c r="BK88" s="65">
        <v>135835.0</v>
      </c>
    </row>
    <row r="89">
      <c r="A89" s="65">
        <v>81.0</v>
      </c>
      <c r="B89" s="65">
        <v>1000000.0</v>
      </c>
      <c r="C89" s="65">
        <v>1005314.26571328</v>
      </c>
      <c r="D89" s="65">
        <v>1.00531426571328</v>
      </c>
      <c r="E89" s="68">
        <v>0.306152250799471</v>
      </c>
      <c r="F89" s="68">
        <v>0.0267412349377569</v>
      </c>
      <c r="G89" s="65">
        <v>305661.0</v>
      </c>
      <c r="H89" s="65">
        <v>0.305661</v>
      </c>
      <c r="I89" s="65">
        <v>446646.0</v>
      </c>
      <c r="J89" s="65">
        <v>131789.0</v>
      </c>
      <c r="K89" s="65">
        <v>54738.0</v>
      </c>
      <c r="L89" s="65">
        <v>26344.0</v>
      </c>
      <c r="M89" s="65">
        <v>5.0</v>
      </c>
      <c r="N89" s="65">
        <v>3.0</v>
      </c>
      <c r="O89" s="65">
        <v>2.0</v>
      </c>
      <c r="P89" s="65">
        <v>2.0</v>
      </c>
      <c r="Q89" s="65">
        <v>2.0</v>
      </c>
      <c r="R89" s="65">
        <v>0.0</v>
      </c>
      <c r="S89" s="65">
        <v>1.0</v>
      </c>
      <c r="T89" s="65">
        <v>4.0</v>
      </c>
      <c r="U89" s="65">
        <v>0.0</v>
      </c>
      <c r="V89" s="65">
        <v>2.0</v>
      </c>
      <c r="W89" s="65">
        <v>3.0</v>
      </c>
      <c r="X89" s="65">
        <v>6.0</v>
      </c>
      <c r="Y89" s="65">
        <v>3.0</v>
      </c>
      <c r="Z89" s="65">
        <v>6.0</v>
      </c>
      <c r="AA89" s="65">
        <v>10.0</v>
      </c>
      <c r="AB89" s="65">
        <v>11.0</v>
      </c>
      <c r="AC89" s="65">
        <v>14.0</v>
      </c>
      <c r="AD89" s="65">
        <v>11.0</v>
      </c>
      <c r="AE89" s="65">
        <v>10.0</v>
      </c>
      <c r="AF89" s="65">
        <v>34.0</v>
      </c>
      <c r="AG89" s="65">
        <v>13.0</v>
      </c>
      <c r="AH89" s="65">
        <v>10.0</v>
      </c>
      <c r="AI89" s="65">
        <v>15.0</v>
      </c>
      <c r="AJ89" s="65">
        <v>55.0</v>
      </c>
      <c r="AK89" s="65">
        <v>15.0</v>
      </c>
      <c r="AL89" s="65">
        <v>27.0</v>
      </c>
      <c r="AM89" s="65">
        <v>58.0</v>
      </c>
      <c r="AN89" s="65">
        <v>134.0</v>
      </c>
      <c r="AO89" s="65">
        <v>171.0</v>
      </c>
      <c r="AP89" s="65">
        <v>185.0</v>
      </c>
      <c r="AQ89" s="65">
        <v>250.0</v>
      </c>
      <c r="AR89" s="65">
        <v>235.0</v>
      </c>
      <c r="AS89" s="65">
        <v>276.0</v>
      </c>
      <c r="AT89" s="65">
        <v>509.0</v>
      </c>
      <c r="AU89" s="65">
        <v>631.0</v>
      </c>
      <c r="AV89" s="65">
        <v>993.0</v>
      </c>
      <c r="AW89" s="65">
        <v>311.0</v>
      </c>
      <c r="AX89" s="65">
        <v>748.0</v>
      </c>
      <c r="AY89" s="65">
        <v>1018.0</v>
      </c>
      <c r="AZ89" s="65">
        <v>2152.0</v>
      </c>
      <c r="BA89" s="65">
        <v>1430.0</v>
      </c>
      <c r="BB89" s="65">
        <v>1215.0</v>
      </c>
      <c r="BC89" s="65">
        <v>2787.0</v>
      </c>
      <c r="BD89" s="65">
        <v>2830.0</v>
      </c>
      <c r="BE89" s="65">
        <v>8231.0</v>
      </c>
      <c r="BF89" s="65">
        <v>4345.0</v>
      </c>
      <c r="BG89" s="65">
        <v>6913.0</v>
      </c>
      <c r="BH89" s="65">
        <v>13475.0</v>
      </c>
      <c r="BI89" s="65">
        <v>48735.0</v>
      </c>
      <c r="BJ89" s="65">
        <v>71771.0</v>
      </c>
      <c r="BK89" s="65">
        <v>135994.0</v>
      </c>
    </row>
    <row r="90">
      <c r="A90" s="65">
        <v>82.0</v>
      </c>
      <c r="B90" s="65">
        <v>1000000.0</v>
      </c>
      <c r="C90" s="65">
        <v>909627.481374069</v>
      </c>
      <c r="D90" s="65">
        <v>0.909627481374069</v>
      </c>
      <c r="E90" s="68">
        <v>0.162801250618366</v>
      </c>
      <c r="F90" s="68">
        <v>0.0272980387840838</v>
      </c>
      <c r="G90" s="65">
        <v>306084.0</v>
      </c>
      <c r="H90" s="65">
        <v>0.306084</v>
      </c>
      <c r="I90" s="65">
        <v>445845.0</v>
      </c>
      <c r="J90" s="65">
        <v>132253.0</v>
      </c>
      <c r="K90" s="65">
        <v>54588.0</v>
      </c>
      <c r="L90" s="65">
        <v>26351.0</v>
      </c>
      <c r="M90" s="65">
        <v>0.0</v>
      </c>
      <c r="N90" s="65">
        <v>0.0</v>
      </c>
      <c r="O90" s="65">
        <v>0.0</v>
      </c>
      <c r="P90" s="65">
        <v>3.0</v>
      </c>
      <c r="Q90" s="65">
        <v>0.0</v>
      </c>
      <c r="R90" s="65">
        <v>3.0</v>
      </c>
      <c r="S90" s="65">
        <v>2.0</v>
      </c>
      <c r="T90" s="65">
        <v>2.0</v>
      </c>
      <c r="U90" s="65">
        <v>0.0</v>
      </c>
      <c r="V90" s="65">
        <v>0.0</v>
      </c>
      <c r="W90" s="65">
        <v>1.0</v>
      </c>
      <c r="X90" s="65">
        <v>2.0</v>
      </c>
      <c r="Y90" s="65">
        <v>4.0</v>
      </c>
      <c r="Z90" s="65">
        <v>1.0</v>
      </c>
      <c r="AA90" s="65">
        <v>11.0</v>
      </c>
      <c r="AB90" s="65">
        <v>13.0</v>
      </c>
      <c r="AC90" s="65">
        <v>14.0</v>
      </c>
      <c r="AD90" s="65">
        <v>19.0</v>
      </c>
      <c r="AE90" s="65">
        <v>14.0</v>
      </c>
      <c r="AF90" s="65">
        <v>37.0</v>
      </c>
      <c r="AG90" s="65">
        <v>11.0</v>
      </c>
      <c r="AH90" s="65">
        <v>14.0</v>
      </c>
      <c r="AI90" s="65">
        <v>31.0</v>
      </c>
      <c r="AJ90" s="65">
        <v>47.0</v>
      </c>
      <c r="AK90" s="65">
        <v>15.0</v>
      </c>
      <c r="AL90" s="65">
        <v>36.0</v>
      </c>
      <c r="AM90" s="65">
        <v>79.0</v>
      </c>
      <c r="AN90" s="65">
        <v>151.0</v>
      </c>
      <c r="AO90" s="65">
        <v>149.0</v>
      </c>
      <c r="AP90" s="65">
        <v>204.0</v>
      </c>
      <c r="AQ90" s="65">
        <v>246.0</v>
      </c>
      <c r="AR90" s="65">
        <v>220.0</v>
      </c>
      <c r="AS90" s="65">
        <v>289.0</v>
      </c>
      <c r="AT90" s="65">
        <v>477.0</v>
      </c>
      <c r="AU90" s="65">
        <v>601.0</v>
      </c>
      <c r="AV90" s="65">
        <v>967.0</v>
      </c>
      <c r="AW90" s="65">
        <v>291.0</v>
      </c>
      <c r="AX90" s="65">
        <v>775.0</v>
      </c>
      <c r="AY90" s="65">
        <v>953.0</v>
      </c>
      <c r="AZ90" s="65">
        <v>2154.0</v>
      </c>
      <c r="BA90" s="65">
        <v>1456.0</v>
      </c>
      <c r="BB90" s="65">
        <v>1232.0</v>
      </c>
      <c r="BC90" s="65">
        <v>2817.0</v>
      </c>
      <c r="BD90" s="65">
        <v>2813.0</v>
      </c>
      <c r="BE90" s="65">
        <v>8363.0</v>
      </c>
      <c r="BF90" s="65">
        <v>4291.0</v>
      </c>
      <c r="BG90" s="65">
        <v>7089.0</v>
      </c>
      <c r="BH90" s="65">
        <v>13605.0</v>
      </c>
      <c r="BI90" s="65">
        <v>49183.0</v>
      </c>
      <c r="BJ90" s="65">
        <v>71893.0</v>
      </c>
      <c r="BK90" s="65">
        <v>135506.0</v>
      </c>
    </row>
    <row r="91">
      <c r="A91" s="65">
        <v>83.0</v>
      </c>
      <c r="B91" s="65">
        <v>1000000.0</v>
      </c>
      <c r="C91" s="65">
        <v>944605.230261513</v>
      </c>
      <c r="D91" s="65">
        <v>0.944605230261513</v>
      </c>
      <c r="E91" s="68">
        <v>0.249028241824562</v>
      </c>
      <c r="F91" s="68">
        <v>0.0272271941487681</v>
      </c>
      <c r="G91" s="65">
        <v>305262.0</v>
      </c>
      <c r="H91" s="65">
        <v>0.305262</v>
      </c>
      <c r="I91" s="65">
        <v>445432.0</v>
      </c>
      <c r="J91" s="65">
        <v>132492.0</v>
      </c>
      <c r="K91" s="65">
        <v>54874.0</v>
      </c>
      <c r="L91" s="65">
        <v>26553.0</v>
      </c>
      <c r="M91" s="65">
        <v>1.0</v>
      </c>
      <c r="N91" s="65">
        <v>0.0</v>
      </c>
      <c r="O91" s="65">
        <v>2.0</v>
      </c>
      <c r="P91" s="65">
        <v>0.0</v>
      </c>
      <c r="Q91" s="65">
        <v>7.0</v>
      </c>
      <c r="R91" s="65">
        <v>2.0</v>
      </c>
      <c r="S91" s="65">
        <v>0.0</v>
      </c>
      <c r="T91" s="65">
        <v>6.0</v>
      </c>
      <c r="U91" s="65">
        <v>1.0</v>
      </c>
      <c r="V91" s="65">
        <v>1.0</v>
      </c>
      <c r="W91" s="65">
        <v>1.0</v>
      </c>
      <c r="X91" s="65">
        <v>5.0</v>
      </c>
      <c r="Y91" s="65">
        <v>2.0</v>
      </c>
      <c r="Z91" s="65">
        <v>4.0</v>
      </c>
      <c r="AA91" s="65">
        <v>6.0</v>
      </c>
      <c r="AB91" s="65">
        <v>14.0</v>
      </c>
      <c r="AC91" s="65">
        <v>16.0</v>
      </c>
      <c r="AD91" s="65">
        <v>15.0</v>
      </c>
      <c r="AE91" s="65">
        <v>10.0</v>
      </c>
      <c r="AF91" s="65">
        <v>26.0</v>
      </c>
      <c r="AG91" s="65">
        <v>11.0</v>
      </c>
      <c r="AH91" s="65">
        <v>9.0</v>
      </c>
      <c r="AI91" s="65">
        <v>17.0</v>
      </c>
      <c r="AJ91" s="65">
        <v>52.0</v>
      </c>
      <c r="AK91" s="65">
        <v>21.0</v>
      </c>
      <c r="AL91" s="65">
        <v>26.0</v>
      </c>
      <c r="AM91" s="65">
        <v>74.0</v>
      </c>
      <c r="AN91" s="65">
        <v>127.0</v>
      </c>
      <c r="AO91" s="65">
        <v>136.0</v>
      </c>
      <c r="AP91" s="65">
        <v>178.0</v>
      </c>
      <c r="AQ91" s="65">
        <v>232.0</v>
      </c>
      <c r="AR91" s="65">
        <v>221.0</v>
      </c>
      <c r="AS91" s="65">
        <v>294.0</v>
      </c>
      <c r="AT91" s="65">
        <v>501.0</v>
      </c>
      <c r="AU91" s="65">
        <v>634.0</v>
      </c>
      <c r="AV91" s="65">
        <v>972.0</v>
      </c>
      <c r="AW91" s="65">
        <v>264.0</v>
      </c>
      <c r="AX91" s="65">
        <v>800.0</v>
      </c>
      <c r="AY91" s="65">
        <v>1000.0</v>
      </c>
      <c r="AZ91" s="65">
        <v>2092.0</v>
      </c>
      <c r="BA91" s="65">
        <v>1443.0</v>
      </c>
      <c r="BB91" s="65">
        <v>1292.0</v>
      </c>
      <c r="BC91" s="65">
        <v>2774.0</v>
      </c>
      <c r="BD91" s="65">
        <v>2761.0</v>
      </c>
      <c r="BE91" s="65">
        <v>8216.0</v>
      </c>
      <c r="BF91" s="65">
        <v>4321.0</v>
      </c>
      <c r="BG91" s="65">
        <v>7054.0</v>
      </c>
      <c r="BH91" s="65">
        <v>13524.0</v>
      </c>
      <c r="BI91" s="65">
        <v>49204.0</v>
      </c>
      <c r="BJ91" s="65">
        <v>71727.0</v>
      </c>
      <c r="BK91" s="65">
        <v>135166.0</v>
      </c>
    </row>
    <row r="92">
      <c r="A92" s="65">
        <v>84.0</v>
      </c>
      <c r="B92" s="65">
        <v>1000000.0</v>
      </c>
      <c r="C92" s="65">
        <v>952603.630181509</v>
      </c>
      <c r="D92" s="65">
        <v>0.952603630181509</v>
      </c>
      <c r="E92" s="68">
        <v>0.201308957906474</v>
      </c>
      <c r="F92" s="68">
        <v>0.0270974367407216</v>
      </c>
      <c r="G92" s="65">
        <v>306132.0</v>
      </c>
      <c r="H92" s="65">
        <v>0.306132</v>
      </c>
      <c r="I92" s="65">
        <v>445633.0</v>
      </c>
      <c r="J92" s="65">
        <v>131819.0</v>
      </c>
      <c r="K92" s="65">
        <v>54901.0</v>
      </c>
      <c r="L92" s="65">
        <v>26414.0</v>
      </c>
      <c r="M92" s="65">
        <v>0.0</v>
      </c>
      <c r="N92" s="65">
        <v>1.0</v>
      </c>
      <c r="O92" s="65">
        <v>1.0</v>
      </c>
      <c r="P92" s="65">
        <v>1.0</v>
      </c>
      <c r="Q92" s="65">
        <v>3.0</v>
      </c>
      <c r="R92" s="65">
        <v>2.0</v>
      </c>
      <c r="S92" s="65">
        <v>2.0</v>
      </c>
      <c r="T92" s="65">
        <v>7.0</v>
      </c>
      <c r="U92" s="65">
        <v>2.0</v>
      </c>
      <c r="V92" s="65">
        <v>0.0</v>
      </c>
      <c r="W92" s="65">
        <v>1.0</v>
      </c>
      <c r="X92" s="65">
        <v>9.0</v>
      </c>
      <c r="Y92" s="65">
        <v>5.0</v>
      </c>
      <c r="Z92" s="65">
        <v>5.0</v>
      </c>
      <c r="AA92" s="65">
        <v>9.0</v>
      </c>
      <c r="AB92" s="65">
        <v>10.0</v>
      </c>
      <c r="AC92" s="65">
        <v>20.0</v>
      </c>
      <c r="AD92" s="65">
        <v>17.0</v>
      </c>
      <c r="AE92" s="65">
        <v>8.0</v>
      </c>
      <c r="AF92" s="65">
        <v>47.0</v>
      </c>
      <c r="AG92" s="65">
        <v>13.0</v>
      </c>
      <c r="AH92" s="65">
        <v>12.0</v>
      </c>
      <c r="AI92" s="65">
        <v>17.0</v>
      </c>
      <c r="AJ92" s="65">
        <v>51.0</v>
      </c>
      <c r="AK92" s="65">
        <v>20.0</v>
      </c>
      <c r="AL92" s="65">
        <v>20.0</v>
      </c>
      <c r="AM92" s="65">
        <v>72.0</v>
      </c>
      <c r="AN92" s="65">
        <v>140.0</v>
      </c>
      <c r="AO92" s="65">
        <v>126.0</v>
      </c>
      <c r="AP92" s="65">
        <v>184.0</v>
      </c>
      <c r="AQ92" s="65">
        <v>236.0</v>
      </c>
      <c r="AR92" s="65">
        <v>220.0</v>
      </c>
      <c r="AS92" s="65">
        <v>281.0</v>
      </c>
      <c r="AT92" s="65">
        <v>466.0</v>
      </c>
      <c r="AU92" s="65">
        <v>632.0</v>
      </c>
      <c r="AV92" s="65">
        <v>964.0</v>
      </c>
      <c r="AW92" s="65">
        <v>296.0</v>
      </c>
      <c r="AX92" s="65">
        <v>810.0</v>
      </c>
      <c r="AY92" s="65">
        <v>936.0</v>
      </c>
      <c r="AZ92" s="65">
        <v>2023.0</v>
      </c>
      <c r="BA92" s="65">
        <v>1474.0</v>
      </c>
      <c r="BB92" s="65">
        <v>1281.0</v>
      </c>
      <c r="BC92" s="65">
        <v>2865.0</v>
      </c>
      <c r="BD92" s="65">
        <v>2955.0</v>
      </c>
      <c r="BE92" s="65">
        <v>8215.0</v>
      </c>
      <c r="BF92" s="65">
        <v>4419.0</v>
      </c>
      <c r="BG92" s="65">
        <v>7040.0</v>
      </c>
      <c r="BH92" s="65">
        <v>13483.0</v>
      </c>
      <c r="BI92" s="65">
        <v>49524.0</v>
      </c>
      <c r="BJ92" s="65">
        <v>72076.0</v>
      </c>
      <c r="BK92" s="65">
        <v>135131.0</v>
      </c>
    </row>
    <row r="93">
      <c r="A93" s="65">
        <v>85.0</v>
      </c>
      <c r="B93" s="65">
        <v>1000000.0</v>
      </c>
      <c r="C93" s="65">
        <v>953802.690134506</v>
      </c>
      <c r="D93" s="65">
        <v>0.953802690134506</v>
      </c>
      <c r="E93" s="68">
        <v>0.240576888690858</v>
      </c>
      <c r="F93" s="68">
        <v>0.0269631688567263</v>
      </c>
      <c r="G93" s="65">
        <v>306897.0</v>
      </c>
      <c r="H93" s="65">
        <v>0.306897</v>
      </c>
      <c r="I93" s="65">
        <v>445014.0</v>
      </c>
      <c r="J93" s="65">
        <v>132007.0</v>
      </c>
      <c r="K93" s="65">
        <v>54916.0</v>
      </c>
      <c r="L93" s="65">
        <v>26310.0</v>
      </c>
      <c r="M93" s="65">
        <v>0.0</v>
      </c>
      <c r="N93" s="65">
        <v>2.0</v>
      </c>
      <c r="O93" s="65">
        <v>3.0</v>
      </c>
      <c r="P93" s="65">
        <v>2.0</v>
      </c>
      <c r="Q93" s="65">
        <v>2.0</v>
      </c>
      <c r="R93" s="65">
        <v>1.0</v>
      </c>
      <c r="S93" s="65">
        <v>2.0</v>
      </c>
      <c r="T93" s="65">
        <v>2.0</v>
      </c>
      <c r="U93" s="65">
        <v>1.0</v>
      </c>
      <c r="V93" s="65">
        <v>0.0</v>
      </c>
      <c r="W93" s="65">
        <v>1.0</v>
      </c>
      <c r="X93" s="65">
        <v>2.0</v>
      </c>
      <c r="Y93" s="65">
        <v>4.0</v>
      </c>
      <c r="Z93" s="65">
        <v>8.0</v>
      </c>
      <c r="AA93" s="65">
        <v>6.0</v>
      </c>
      <c r="AB93" s="65">
        <v>9.0</v>
      </c>
      <c r="AC93" s="65">
        <v>23.0</v>
      </c>
      <c r="AD93" s="65">
        <v>17.0</v>
      </c>
      <c r="AE93" s="65">
        <v>13.0</v>
      </c>
      <c r="AF93" s="65">
        <v>34.0</v>
      </c>
      <c r="AG93" s="65">
        <v>7.0</v>
      </c>
      <c r="AH93" s="65">
        <v>13.0</v>
      </c>
      <c r="AI93" s="65">
        <v>17.0</v>
      </c>
      <c r="AJ93" s="65">
        <v>48.0</v>
      </c>
      <c r="AK93" s="65">
        <v>10.0</v>
      </c>
      <c r="AL93" s="65">
        <v>26.0</v>
      </c>
      <c r="AM93" s="65">
        <v>77.0</v>
      </c>
      <c r="AN93" s="65">
        <v>148.0</v>
      </c>
      <c r="AO93" s="65">
        <v>161.0</v>
      </c>
      <c r="AP93" s="65">
        <v>183.0</v>
      </c>
      <c r="AQ93" s="65">
        <v>229.0</v>
      </c>
      <c r="AR93" s="65">
        <v>254.0</v>
      </c>
      <c r="AS93" s="65">
        <v>300.0</v>
      </c>
      <c r="AT93" s="65">
        <v>507.0</v>
      </c>
      <c r="AU93" s="65">
        <v>637.0</v>
      </c>
      <c r="AV93" s="65">
        <v>978.0</v>
      </c>
      <c r="AW93" s="65">
        <v>329.0</v>
      </c>
      <c r="AX93" s="65">
        <v>782.0</v>
      </c>
      <c r="AY93" s="65">
        <v>967.0</v>
      </c>
      <c r="AZ93" s="65">
        <v>2129.0</v>
      </c>
      <c r="BA93" s="65">
        <v>1476.0</v>
      </c>
      <c r="BB93" s="65">
        <v>1308.0</v>
      </c>
      <c r="BC93" s="65">
        <v>2837.0</v>
      </c>
      <c r="BD93" s="65">
        <v>2827.0</v>
      </c>
      <c r="BE93" s="65">
        <v>8114.0</v>
      </c>
      <c r="BF93" s="65">
        <v>4303.0</v>
      </c>
      <c r="BG93" s="65">
        <v>6873.0</v>
      </c>
      <c r="BH93" s="65">
        <v>13633.0</v>
      </c>
      <c r="BI93" s="65">
        <v>48967.0</v>
      </c>
      <c r="BJ93" s="65">
        <v>72345.0</v>
      </c>
      <c r="BK93" s="65">
        <v>136280.0</v>
      </c>
    </row>
    <row r="94">
      <c r="A94" s="65">
        <v>86.0</v>
      </c>
      <c r="B94" s="65">
        <v>1000000.0</v>
      </c>
      <c r="C94" s="65">
        <v>967983.399169958</v>
      </c>
      <c r="D94" s="65">
        <v>0.967983399169958</v>
      </c>
      <c r="E94" s="68">
        <v>0.32702621443538</v>
      </c>
      <c r="F94" s="68">
        <v>0.0268061588915143</v>
      </c>
      <c r="G94" s="65">
        <v>305037.0</v>
      </c>
      <c r="H94" s="65">
        <v>0.305037</v>
      </c>
      <c r="I94" s="65">
        <v>446234.0</v>
      </c>
      <c r="J94" s="65">
        <v>132236.0</v>
      </c>
      <c r="K94" s="65">
        <v>54863.0</v>
      </c>
      <c r="L94" s="65">
        <v>26489.0</v>
      </c>
      <c r="M94" s="65">
        <v>2.0</v>
      </c>
      <c r="N94" s="65">
        <v>3.0</v>
      </c>
      <c r="O94" s="65">
        <v>2.0</v>
      </c>
      <c r="P94" s="65">
        <v>1.0</v>
      </c>
      <c r="Q94" s="65">
        <v>2.0</v>
      </c>
      <c r="R94" s="65">
        <v>0.0</v>
      </c>
      <c r="S94" s="65">
        <v>2.0</v>
      </c>
      <c r="T94" s="65">
        <v>6.0</v>
      </c>
      <c r="U94" s="65">
        <v>1.0</v>
      </c>
      <c r="V94" s="65">
        <v>1.0</v>
      </c>
      <c r="W94" s="65">
        <v>1.0</v>
      </c>
      <c r="X94" s="65">
        <v>2.0</v>
      </c>
      <c r="Y94" s="65">
        <v>5.0</v>
      </c>
      <c r="Z94" s="65">
        <v>0.0</v>
      </c>
      <c r="AA94" s="65">
        <v>9.0</v>
      </c>
      <c r="AB94" s="65">
        <v>12.0</v>
      </c>
      <c r="AC94" s="65">
        <v>15.0</v>
      </c>
      <c r="AD94" s="65">
        <v>18.0</v>
      </c>
      <c r="AE94" s="65">
        <v>14.0</v>
      </c>
      <c r="AF94" s="65">
        <v>40.0</v>
      </c>
      <c r="AG94" s="65">
        <v>8.0</v>
      </c>
      <c r="AH94" s="65">
        <v>7.0</v>
      </c>
      <c r="AI94" s="65">
        <v>17.0</v>
      </c>
      <c r="AJ94" s="65">
        <v>45.0</v>
      </c>
      <c r="AK94" s="65">
        <v>15.0</v>
      </c>
      <c r="AL94" s="65">
        <v>22.0</v>
      </c>
      <c r="AM94" s="65">
        <v>70.0</v>
      </c>
      <c r="AN94" s="65">
        <v>163.0</v>
      </c>
      <c r="AO94" s="65">
        <v>155.0</v>
      </c>
      <c r="AP94" s="65">
        <v>182.0</v>
      </c>
      <c r="AQ94" s="65">
        <v>228.0</v>
      </c>
      <c r="AR94" s="65">
        <v>242.0</v>
      </c>
      <c r="AS94" s="65">
        <v>326.0</v>
      </c>
      <c r="AT94" s="65">
        <v>459.0</v>
      </c>
      <c r="AU94" s="65">
        <v>622.0</v>
      </c>
      <c r="AV94" s="65">
        <v>1007.0</v>
      </c>
      <c r="AW94" s="65">
        <v>268.0</v>
      </c>
      <c r="AX94" s="65">
        <v>786.0</v>
      </c>
      <c r="AY94" s="65">
        <v>964.0</v>
      </c>
      <c r="AZ94" s="65">
        <v>2074.0</v>
      </c>
      <c r="BA94" s="65">
        <v>1480.0</v>
      </c>
      <c r="BB94" s="65">
        <v>1249.0</v>
      </c>
      <c r="BC94" s="65">
        <v>2686.0</v>
      </c>
      <c r="BD94" s="65">
        <v>2915.0</v>
      </c>
      <c r="BE94" s="65">
        <v>8361.0</v>
      </c>
      <c r="BF94" s="65">
        <v>4145.0</v>
      </c>
      <c r="BG94" s="65">
        <v>6953.0</v>
      </c>
      <c r="BH94" s="65">
        <v>13368.0</v>
      </c>
      <c r="BI94" s="65">
        <v>48742.0</v>
      </c>
      <c r="BJ94" s="65">
        <v>72200.0</v>
      </c>
      <c r="BK94" s="65">
        <v>135142.0</v>
      </c>
    </row>
    <row r="95">
      <c r="A95" s="65">
        <v>87.0</v>
      </c>
      <c r="B95" s="65">
        <v>1000000.0</v>
      </c>
      <c r="C95" s="65">
        <v>981592.07960398</v>
      </c>
      <c r="D95" s="65">
        <v>0.98159207960398</v>
      </c>
      <c r="E95" s="68">
        <v>0.277685827292999</v>
      </c>
      <c r="F95" s="68">
        <v>0.0267096364981287</v>
      </c>
      <c r="G95" s="65">
        <v>306225.0</v>
      </c>
      <c r="H95" s="65">
        <v>0.306225</v>
      </c>
      <c r="I95" s="65">
        <v>446359.0</v>
      </c>
      <c r="J95" s="65">
        <v>131982.0</v>
      </c>
      <c r="K95" s="65">
        <v>54172.0</v>
      </c>
      <c r="L95" s="65">
        <v>26276.0</v>
      </c>
      <c r="M95" s="65">
        <v>0.0</v>
      </c>
      <c r="N95" s="65">
        <v>2.0</v>
      </c>
      <c r="O95" s="65">
        <v>5.0</v>
      </c>
      <c r="P95" s="65">
        <v>3.0</v>
      </c>
      <c r="Q95" s="65">
        <v>2.0</v>
      </c>
      <c r="R95" s="65">
        <v>4.0</v>
      </c>
      <c r="S95" s="65">
        <v>3.0</v>
      </c>
      <c r="T95" s="65">
        <v>0.0</v>
      </c>
      <c r="U95" s="65">
        <v>0.0</v>
      </c>
      <c r="V95" s="65">
        <v>0.0</v>
      </c>
      <c r="W95" s="65">
        <v>1.0</v>
      </c>
      <c r="X95" s="65">
        <v>5.0</v>
      </c>
      <c r="Y95" s="65">
        <v>4.0</v>
      </c>
      <c r="Z95" s="65">
        <v>4.0</v>
      </c>
      <c r="AA95" s="65">
        <v>6.0</v>
      </c>
      <c r="AB95" s="65">
        <v>14.0</v>
      </c>
      <c r="AC95" s="65">
        <v>15.0</v>
      </c>
      <c r="AD95" s="65">
        <v>13.0</v>
      </c>
      <c r="AE95" s="65">
        <v>14.0</v>
      </c>
      <c r="AF95" s="65">
        <v>45.0</v>
      </c>
      <c r="AG95" s="65">
        <v>12.0</v>
      </c>
      <c r="AH95" s="65">
        <v>17.0</v>
      </c>
      <c r="AI95" s="65">
        <v>20.0</v>
      </c>
      <c r="AJ95" s="65">
        <v>45.0</v>
      </c>
      <c r="AK95" s="65">
        <v>13.0</v>
      </c>
      <c r="AL95" s="65">
        <v>31.0</v>
      </c>
      <c r="AM95" s="65">
        <v>61.0</v>
      </c>
      <c r="AN95" s="65">
        <v>157.0</v>
      </c>
      <c r="AO95" s="65">
        <v>147.0</v>
      </c>
      <c r="AP95" s="65">
        <v>201.0</v>
      </c>
      <c r="AQ95" s="65">
        <v>234.0</v>
      </c>
      <c r="AR95" s="65">
        <v>255.0</v>
      </c>
      <c r="AS95" s="65">
        <v>284.0</v>
      </c>
      <c r="AT95" s="65">
        <v>438.0</v>
      </c>
      <c r="AU95" s="65">
        <v>594.0</v>
      </c>
      <c r="AV95" s="65">
        <v>1015.0</v>
      </c>
      <c r="AW95" s="65">
        <v>314.0</v>
      </c>
      <c r="AX95" s="65">
        <v>738.0</v>
      </c>
      <c r="AY95" s="65">
        <v>912.0</v>
      </c>
      <c r="AZ95" s="65">
        <v>2146.0</v>
      </c>
      <c r="BA95" s="65">
        <v>1410.0</v>
      </c>
      <c r="BB95" s="65">
        <v>1259.0</v>
      </c>
      <c r="BC95" s="65">
        <v>2857.0</v>
      </c>
      <c r="BD95" s="65">
        <v>2874.0</v>
      </c>
      <c r="BE95" s="65">
        <v>8321.0</v>
      </c>
      <c r="BF95" s="65">
        <v>4324.0</v>
      </c>
      <c r="BG95" s="65">
        <v>7066.0</v>
      </c>
      <c r="BH95" s="65">
        <v>13497.0</v>
      </c>
      <c r="BI95" s="65">
        <v>48919.0</v>
      </c>
      <c r="BJ95" s="65">
        <v>72145.0</v>
      </c>
      <c r="BK95" s="65">
        <v>135779.0</v>
      </c>
    </row>
    <row r="96">
      <c r="A96" s="65">
        <v>88.0</v>
      </c>
      <c r="B96" s="65">
        <v>1000000.0</v>
      </c>
      <c r="C96" s="65">
        <v>1015208.76043802</v>
      </c>
      <c r="D96" s="65">
        <v>1.01520876043802</v>
      </c>
      <c r="E96" s="68">
        <v>0.321210712232659</v>
      </c>
      <c r="F96" s="68">
        <v>0.0270870766779616</v>
      </c>
      <c r="G96" s="65">
        <v>306260.0</v>
      </c>
      <c r="H96" s="65">
        <v>0.30626</v>
      </c>
      <c r="I96" s="65">
        <v>446220.0</v>
      </c>
      <c r="J96" s="65">
        <v>131659.0</v>
      </c>
      <c r="K96" s="65">
        <v>54638.0</v>
      </c>
      <c r="L96" s="65">
        <v>26379.0</v>
      </c>
      <c r="M96" s="65">
        <v>2.0</v>
      </c>
      <c r="N96" s="65">
        <v>3.0</v>
      </c>
      <c r="O96" s="65">
        <v>4.0</v>
      </c>
      <c r="P96" s="65">
        <v>2.0</v>
      </c>
      <c r="Q96" s="65">
        <v>1.0</v>
      </c>
      <c r="R96" s="65">
        <v>3.0</v>
      </c>
      <c r="S96" s="65">
        <v>7.0</v>
      </c>
      <c r="T96" s="65">
        <v>4.0</v>
      </c>
      <c r="U96" s="65">
        <v>3.0</v>
      </c>
      <c r="V96" s="65">
        <v>1.0</v>
      </c>
      <c r="W96" s="65">
        <v>1.0</v>
      </c>
      <c r="X96" s="65">
        <v>3.0</v>
      </c>
      <c r="Y96" s="65">
        <v>5.0</v>
      </c>
      <c r="Z96" s="65">
        <v>4.0</v>
      </c>
      <c r="AA96" s="65">
        <v>10.0</v>
      </c>
      <c r="AB96" s="65">
        <v>8.0</v>
      </c>
      <c r="AC96" s="65">
        <v>15.0</v>
      </c>
      <c r="AD96" s="65">
        <v>16.0</v>
      </c>
      <c r="AE96" s="65">
        <v>18.0</v>
      </c>
      <c r="AF96" s="65">
        <v>27.0</v>
      </c>
      <c r="AG96" s="65">
        <v>10.0</v>
      </c>
      <c r="AH96" s="65">
        <v>19.0</v>
      </c>
      <c r="AI96" s="65">
        <v>14.0</v>
      </c>
      <c r="AJ96" s="65">
        <v>37.0</v>
      </c>
      <c r="AK96" s="65">
        <v>15.0</v>
      </c>
      <c r="AL96" s="65">
        <v>26.0</v>
      </c>
      <c r="AM96" s="65">
        <v>81.0</v>
      </c>
      <c r="AN96" s="65">
        <v>138.0</v>
      </c>
      <c r="AO96" s="65">
        <v>157.0</v>
      </c>
      <c r="AP96" s="65">
        <v>192.0</v>
      </c>
      <c r="AQ96" s="65">
        <v>201.0</v>
      </c>
      <c r="AR96" s="65">
        <v>229.0</v>
      </c>
      <c r="AS96" s="65">
        <v>278.0</v>
      </c>
      <c r="AT96" s="65">
        <v>455.0</v>
      </c>
      <c r="AU96" s="65">
        <v>649.0</v>
      </c>
      <c r="AV96" s="65">
        <v>965.0</v>
      </c>
      <c r="AW96" s="65">
        <v>299.0</v>
      </c>
      <c r="AX96" s="65">
        <v>779.0</v>
      </c>
      <c r="AY96" s="65">
        <v>937.0</v>
      </c>
      <c r="AZ96" s="65">
        <v>2100.0</v>
      </c>
      <c r="BA96" s="65">
        <v>1475.0</v>
      </c>
      <c r="BB96" s="65">
        <v>1274.0</v>
      </c>
      <c r="BC96" s="65">
        <v>2695.0</v>
      </c>
      <c r="BD96" s="65">
        <v>2972.0</v>
      </c>
      <c r="BE96" s="65">
        <v>8055.0</v>
      </c>
      <c r="BF96" s="65">
        <v>4327.0</v>
      </c>
      <c r="BG96" s="65">
        <v>6996.0</v>
      </c>
      <c r="BH96" s="65">
        <v>13463.0</v>
      </c>
      <c r="BI96" s="65">
        <v>49550.0</v>
      </c>
      <c r="BJ96" s="65">
        <v>72085.0</v>
      </c>
      <c r="BK96" s="65">
        <v>135650.0</v>
      </c>
    </row>
    <row r="97">
      <c r="A97" s="65">
        <v>89.0</v>
      </c>
      <c r="B97" s="65">
        <v>1000000.0</v>
      </c>
      <c r="C97" s="65">
        <v>974751.737586879</v>
      </c>
      <c r="D97" s="65">
        <v>0.974751737586879</v>
      </c>
      <c r="E97" s="68">
        <v>0.249958417912005</v>
      </c>
      <c r="F97" s="68">
        <v>0.0269498431075197</v>
      </c>
      <c r="G97" s="65">
        <v>305772.0</v>
      </c>
      <c r="H97" s="65">
        <v>0.305772</v>
      </c>
      <c r="I97" s="65">
        <v>445229.0</v>
      </c>
      <c r="J97" s="65">
        <v>131920.0</v>
      </c>
      <c r="K97" s="65">
        <v>55000.0</v>
      </c>
      <c r="L97" s="65">
        <v>27116.0</v>
      </c>
      <c r="M97" s="65">
        <v>0.0</v>
      </c>
      <c r="N97" s="65">
        <v>4.0</v>
      </c>
      <c r="O97" s="65">
        <v>0.0</v>
      </c>
      <c r="P97" s="65">
        <v>1.0</v>
      </c>
      <c r="Q97" s="65">
        <v>0.0</v>
      </c>
      <c r="R97" s="65">
        <v>2.0</v>
      </c>
      <c r="S97" s="65">
        <v>2.0</v>
      </c>
      <c r="T97" s="65">
        <v>11.0</v>
      </c>
      <c r="U97" s="65">
        <v>1.0</v>
      </c>
      <c r="V97" s="65">
        <v>2.0</v>
      </c>
      <c r="W97" s="65">
        <v>1.0</v>
      </c>
      <c r="X97" s="65">
        <v>10.0</v>
      </c>
      <c r="Y97" s="65">
        <v>5.0</v>
      </c>
      <c r="Z97" s="65">
        <v>4.0</v>
      </c>
      <c r="AA97" s="65">
        <v>8.0</v>
      </c>
      <c r="AB97" s="65">
        <v>13.0</v>
      </c>
      <c r="AC97" s="65">
        <v>18.0</v>
      </c>
      <c r="AD97" s="65">
        <v>14.0</v>
      </c>
      <c r="AE97" s="65">
        <v>15.0</v>
      </c>
      <c r="AF97" s="65">
        <v>48.0</v>
      </c>
      <c r="AG97" s="65">
        <v>4.0</v>
      </c>
      <c r="AH97" s="65">
        <v>12.0</v>
      </c>
      <c r="AI97" s="65">
        <v>22.0</v>
      </c>
      <c r="AJ97" s="65">
        <v>30.0</v>
      </c>
      <c r="AK97" s="65">
        <v>6.0</v>
      </c>
      <c r="AL97" s="65">
        <v>28.0</v>
      </c>
      <c r="AM97" s="65">
        <v>79.0</v>
      </c>
      <c r="AN97" s="65">
        <v>140.0</v>
      </c>
      <c r="AO97" s="65">
        <v>151.0</v>
      </c>
      <c r="AP97" s="65">
        <v>205.0</v>
      </c>
      <c r="AQ97" s="65">
        <v>221.0</v>
      </c>
      <c r="AR97" s="65">
        <v>237.0</v>
      </c>
      <c r="AS97" s="65">
        <v>299.0</v>
      </c>
      <c r="AT97" s="65">
        <v>471.0</v>
      </c>
      <c r="AU97" s="65">
        <v>627.0</v>
      </c>
      <c r="AV97" s="65">
        <v>978.0</v>
      </c>
      <c r="AW97" s="65">
        <v>290.0</v>
      </c>
      <c r="AX97" s="65">
        <v>826.0</v>
      </c>
      <c r="AY97" s="65">
        <v>946.0</v>
      </c>
      <c r="AZ97" s="65">
        <v>2059.0</v>
      </c>
      <c r="BA97" s="65">
        <v>1472.0</v>
      </c>
      <c r="BB97" s="65">
        <v>1239.0</v>
      </c>
      <c r="BC97" s="65">
        <v>2797.0</v>
      </c>
      <c r="BD97" s="65">
        <v>2912.0</v>
      </c>
      <c r="BE97" s="65">
        <v>8100.0</v>
      </c>
      <c r="BF97" s="65">
        <v>4272.0</v>
      </c>
      <c r="BG97" s="65">
        <v>6952.0</v>
      </c>
      <c r="BH97" s="65">
        <v>13488.0</v>
      </c>
      <c r="BI97" s="65">
        <v>49045.0</v>
      </c>
      <c r="BJ97" s="65">
        <v>72580.0</v>
      </c>
      <c r="BK97" s="65">
        <v>135125.0</v>
      </c>
    </row>
    <row r="98">
      <c r="A98" s="65">
        <v>90.0</v>
      </c>
      <c r="B98" s="65">
        <v>1000000.0</v>
      </c>
      <c r="C98" s="65">
        <v>999409.970498525</v>
      </c>
      <c r="D98" s="65">
        <v>0.999409970498525</v>
      </c>
      <c r="E98" s="68">
        <v>0.311434336843042</v>
      </c>
      <c r="F98" s="68">
        <v>0.0270312488998571</v>
      </c>
      <c r="G98" s="65">
        <v>306183.0</v>
      </c>
      <c r="H98" s="65">
        <v>0.306183</v>
      </c>
      <c r="I98" s="65">
        <v>446563.0</v>
      </c>
      <c r="J98" s="65">
        <v>131528.0</v>
      </c>
      <c r="K98" s="65">
        <v>54418.0</v>
      </c>
      <c r="L98" s="65">
        <v>26317.0</v>
      </c>
      <c r="M98" s="65">
        <v>2.0</v>
      </c>
      <c r="N98" s="65">
        <v>4.0</v>
      </c>
      <c r="O98" s="65">
        <v>2.0</v>
      </c>
      <c r="P98" s="65">
        <v>2.0</v>
      </c>
      <c r="Q98" s="65">
        <v>2.0</v>
      </c>
      <c r="R98" s="65">
        <v>2.0</v>
      </c>
      <c r="S98" s="65">
        <v>2.0</v>
      </c>
      <c r="T98" s="65">
        <v>3.0</v>
      </c>
      <c r="U98" s="65">
        <v>1.0</v>
      </c>
      <c r="V98" s="65">
        <v>0.0</v>
      </c>
      <c r="W98" s="65">
        <v>1.0</v>
      </c>
      <c r="X98" s="65">
        <v>2.0</v>
      </c>
      <c r="Y98" s="65">
        <v>3.0</v>
      </c>
      <c r="Z98" s="65">
        <v>7.0</v>
      </c>
      <c r="AA98" s="65">
        <v>15.0</v>
      </c>
      <c r="AB98" s="65">
        <v>13.0</v>
      </c>
      <c r="AC98" s="65">
        <v>17.0</v>
      </c>
      <c r="AD98" s="65">
        <v>14.0</v>
      </c>
      <c r="AE98" s="65">
        <v>12.0</v>
      </c>
      <c r="AF98" s="65">
        <v>42.0</v>
      </c>
      <c r="AG98" s="65">
        <v>15.0</v>
      </c>
      <c r="AH98" s="65">
        <v>11.0</v>
      </c>
      <c r="AI98" s="65">
        <v>15.0</v>
      </c>
      <c r="AJ98" s="65">
        <v>41.0</v>
      </c>
      <c r="AK98" s="65">
        <v>13.0</v>
      </c>
      <c r="AL98" s="65">
        <v>32.0</v>
      </c>
      <c r="AM98" s="65">
        <v>79.0</v>
      </c>
      <c r="AN98" s="65">
        <v>156.0</v>
      </c>
      <c r="AO98" s="65">
        <v>146.0</v>
      </c>
      <c r="AP98" s="65">
        <v>181.0</v>
      </c>
      <c r="AQ98" s="65">
        <v>248.0</v>
      </c>
      <c r="AR98" s="65">
        <v>246.0</v>
      </c>
      <c r="AS98" s="65">
        <v>288.0</v>
      </c>
      <c r="AT98" s="65">
        <v>512.0</v>
      </c>
      <c r="AU98" s="65">
        <v>692.0</v>
      </c>
      <c r="AV98" s="65">
        <v>967.0</v>
      </c>
      <c r="AW98" s="65">
        <v>286.0</v>
      </c>
      <c r="AX98" s="65">
        <v>817.0</v>
      </c>
      <c r="AY98" s="65">
        <v>1002.0</v>
      </c>
      <c r="AZ98" s="65">
        <v>2101.0</v>
      </c>
      <c r="BA98" s="65">
        <v>1429.0</v>
      </c>
      <c r="BB98" s="65">
        <v>1284.0</v>
      </c>
      <c r="BC98" s="65">
        <v>2844.0</v>
      </c>
      <c r="BD98" s="65">
        <v>2875.0</v>
      </c>
      <c r="BE98" s="65">
        <v>8135.0</v>
      </c>
      <c r="BF98" s="65">
        <v>4346.0</v>
      </c>
      <c r="BG98" s="65">
        <v>6916.0</v>
      </c>
      <c r="BH98" s="65">
        <v>13455.0</v>
      </c>
      <c r="BI98" s="65">
        <v>49656.0</v>
      </c>
      <c r="BJ98" s="65">
        <v>71989.0</v>
      </c>
      <c r="BK98" s="65">
        <v>135260.0</v>
      </c>
    </row>
    <row r="99">
      <c r="A99" s="65">
        <v>91.0</v>
      </c>
      <c r="B99" s="65">
        <v>1000000.0</v>
      </c>
      <c r="C99" s="65">
        <v>943314.165708285</v>
      </c>
      <c r="D99" s="65">
        <v>0.943314165708285</v>
      </c>
      <c r="E99" s="68">
        <v>0.25384169921298</v>
      </c>
      <c r="F99" s="68">
        <v>0.0269872113466268</v>
      </c>
      <c r="G99" s="65">
        <v>305395.0</v>
      </c>
      <c r="H99" s="65">
        <v>0.305395</v>
      </c>
      <c r="I99" s="65">
        <v>446217.0</v>
      </c>
      <c r="J99" s="65">
        <v>131795.0</v>
      </c>
      <c r="K99" s="65">
        <v>55231.0</v>
      </c>
      <c r="L99" s="65">
        <v>26393.0</v>
      </c>
      <c r="M99" s="65">
        <v>0.0</v>
      </c>
      <c r="N99" s="65">
        <v>4.0</v>
      </c>
      <c r="O99" s="65">
        <v>1.0</v>
      </c>
      <c r="P99" s="65">
        <v>1.0</v>
      </c>
      <c r="Q99" s="65">
        <v>0.0</v>
      </c>
      <c r="R99" s="65">
        <v>3.0</v>
      </c>
      <c r="S99" s="65">
        <v>1.0</v>
      </c>
      <c r="T99" s="65">
        <v>4.0</v>
      </c>
      <c r="U99" s="65">
        <v>0.0</v>
      </c>
      <c r="V99" s="65">
        <v>0.0</v>
      </c>
      <c r="W99" s="65">
        <v>0.0</v>
      </c>
      <c r="X99" s="65">
        <v>3.0</v>
      </c>
      <c r="Y99" s="65">
        <v>7.0</v>
      </c>
      <c r="Z99" s="65">
        <v>3.0</v>
      </c>
      <c r="AA99" s="65">
        <v>12.0</v>
      </c>
      <c r="AB99" s="65">
        <v>10.0</v>
      </c>
      <c r="AC99" s="65">
        <v>22.0</v>
      </c>
      <c r="AD99" s="65">
        <v>13.0</v>
      </c>
      <c r="AE99" s="65">
        <v>13.0</v>
      </c>
      <c r="AF99" s="65">
        <v>39.0</v>
      </c>
      <c r="AG99" s="65">
        <v>9.0</v>
      </c>
      <c r="AH99" s="65">
        <v>15.0</v>
      </c>
      <c r="AI99" s="65">
        <v>20.0</v>
      </c>
      <c r="AJ99" s="65">
        <v>43.0</v>
      </c>
      <c r="AK99" s="65">
        <v>15.0</v>
      </c>
      <c r="AL99" s="65">
        <v>23.0</v>
      </c>
      <c r="AM99" s="65">
        <v>94.0</v>
      </c>
      <c r="AN99" s="65">
        <v>157.0</v>
      </c>
      <c r="AO99" s="65">
        <v>110.0</v>
      </c>
      <c r="AP99" s="65">
        <v>180.0</v>
      </c>
      <c r="AQ99" s="65">
        <v>235.0</v>
      </c>
      <c r="AR99" s="65">
        <v>212.0</v>
      </c>
      <c r="AS99" s="65">
        <v>285.0</v>
      </c>
      <c r="AT99" s="65">
        <v>497.0</v>
      </c>
      <c r="AU99" s="65">
        <v>600.0</v>
      </c>
      <c r="AV99" s="65">
        <v>941.0</v>
      </c>
      <c r="AW99" s="65">
        <v>287.0</v>
      </c>
      <c r="AX99" s="65">
        <v>769.0</v>
      </c>
      <c r="AY99" s="65">
        <v>923.0</v>
      </c>
      <c r="AZ99" s="65">
        <v>2148.0</v>
      </c>
      <c r="BA99" s="65">
        <v>1456.0</v>
      </c>
      <c r="BB99" s="65">
        <v>1235.0</v>
      </c>
      <c r="BC99" s="65">
        <v>2750.0</v>
      </c>
      <c r="BD99" s="65">
        <v>2883.0</v>
      </c>
      <c r="BE99" s="65">
        <v>8255.0</v>
      </c>
      <c r="BF99" s="65">
        <v>4364.0</v>
      </c>
      <c r="BG99" s="65">
        <v>7008.0</v>
      </c>
      <c r="BH99" s="65">
        <v>13573.0</v>
      </c>
      <c r="BI99" s="65">
        <v>49160.0</v>
      </c>
      <c r="BJ99" s="65">
        <v>72030.0</v>
      </c>
      <c r="BK99" s="65">
        <v>134982.0</v>
      </c>
    </row>
    <row r="100">
      <c r="A100" s="65">
        <v>92.0</v>
      </c>
      <c r="B100" s="65">
        <v>1000000.0</v>
      </c>
      <c r="C100" s="65">
        <v>957258.862943147</v>
      </c>
      <c r="D100" s="65">
        <v>0.957258862943147</v>
      </c>
      <c r="E100" s="68">
        <v>0.238632581456875</v>
      </c>
      <c r="F100" s="68">
        <v>0.026853698234905</v>
      </c>
      <c r="G100" s="65">
        <v>305714.0</v>
      </c>
      <c r="H100" s="65">
        <v>0.305714</v>
      </c>
      <c r="I100" s="65">
        <v>446024.0</v>
      </c>
      <c r="J100" s="65">
        <v>131934.0</v>
      </c>
      <c r="K100" s="65">
        <v>55263.0</v>
      </c>
      <c r="L100" s="65">
        <v>26077.0</v>
      </c>
      <c r="M100" s="65">
        <v>2.0</v>
      </c>
      <c r="N100" s="65">
        <v>0.0</v>
      </c>
      <c r="O100" s="65">
        <v>1.0</v>
      </c>
      <c r="P100" s="65">
        <v>3.0</v>
      </c>
      <c r="Q100" s="65">
        <v>1.0</v>
      </c>
      <c r="R100" s="65">
        <v>2.0</v>
      </c>
      <c r="S100" s="65">
        <v>3.0</v>
      </c>
      <c r="T100" s="65">
        <v>3.0</v>
      </c>
      <c r="U100" s="65">
        <v>0.0</v>
      </c>
      <c r="V100" s="65">
        <v>1.0</v>
      </c>
      <c r="W100" s="65">
        <v>2.0</v>
      </c>
      <c r="X100" s="65">
        <v>6.0</v>
      </c>
      <c r="Y100" s="65">
        <v>3.0</v>
      </c>
      <c r="Z100" s="65">
        <v>6.0</v>
      </c>
      <c r="AA100" s="65">
        <v>13.0</v>
      </c>
      <c r="AB100" s="65">
        <v>9.0</v>
      </c>
      <c r="AC100" s="65">
        <v>29.0</v>
      </c>
      <c r="AD100" s="65">
        <v>13.0</v>
      </c>
      <c r="AE100" s="65">
        <v>15.0</v>
      </c>
      <c r="AF100" s="65">
        <v>40.0</v>
      </c>
      <c r="AG100" s="65">
        <v>10.0</v>
      </c>
      <c r="AH100" s="65">
        <v>12.0</v>
      </c>
      <c r="AI100" s="65">
        <v>15.0</v>
      </c>
      <c r="AJ100" s="65">
        <v>48.0</v>
      </c>
      <c r="AK100" s="65">
        <v>16.0</v>
      </c>
      <c r="AL100" s="65">
        <v>27.0</v>
      </c>
      <c r="AM100" s="65">
        <v>76.0</v>
      </c>
      <c r="AN100" s="65">
        <v>151.0</v>
      </c>
      <c r="AO100" s="65">
        <v>129.0</v>
      </c>
      <c r="AP100" s="65">
        <v>188.0</v>
      </c>
      <c r="AQ100" s="65">
        <v>258.0</v>
      </c>
      <c r="AR100" s="65">
        <v>234.0</v>
      </c>
      <c r="AS100" s="65">
        <v>254.0</v>
      </c>
      <c r="AT100" s="65">
        <v>495.0</v>
      </c>
      <c r="AU100" s="65">
        <v>612.0</v>
      </c>
      <c r="AV100" s="65">
        <v>972.0</v>
      </c>
      <c r="AW100" s="65">
        <v>265.0</v>
      </c>
      <c r="AX100" s="65">
        <v>789.0</v>
      </c>
      <c r="AY100" s="65">
        <v>900.0</v>
      </c>
      <c r="AZ100" s="65">
        <v>2164.0</v>
      </c>
      <c r="BA100" s="65">
        <v>1488.0</v>
      </c>
      <c r="BB100" s="65">
        <v>1252.0</v>
      </c>
      <c r="BC100" s="65">
        <v>2786.0</v>
      </c>
      <c r="BD100" s="65">
        <v>2896.0</v>
      </c>
      <c r="BE100" s="65">
        <v>8212.0</v>
      </c>
      <c r="BF100" s="65">
        <v>4183.0</v>
      </c>
      <c r="BG100" s="65">
        <v>6815.0</v>
      </c>
      <c r="BH100" s="65">
        <v>13763.0</v>
      </c>
      <c r="BI100" s="65">
        <v>49577.0</v>
      </c>
      <c r="BJ100" s="65">
        <v>71882.0</v>
      </c>
      <c r="BK100" s="65">
        <v>135093.0</v>
      </c>
    </row>
    <row r="101">
      <c r="A101" s="65">
        <v>93.0</v>
      </c>
      <c r="B101" s="65">
        <v>1000000.0</v>
      </c>
      <c r="C101" s="65">
        <v>976947.847392369</v>
      </c>
      <c r="D101" s="65">
        <v>0.976947847392369</v>
      </c>
      <c r="E101" s="68">
        <v>0.259718070973347</v>
      </c>
      <c r="F101" s="68">
        <v>0.0267322556766475</v>
      </c>
      <c r="G101" s="65">
        <v>306207.0</v>
      </c>
      <c r="H101" s="65">
        <v>0.306207</v>
      </c>
      <c r="I101" s="65">
        <v>446507.0</v>
      </c>
      <c r="J101" s="65">
        <v>131425.0</v>
      </c>
      <c r="K101" s="65">
        <v>54923.0</v>
      </c>
      <c r="L101" s="65">
        <v>26223.0</v>
      </c>
      <c r="M101" s="65">
        <v>1.0</v>
      </c>
      <c r="N101" s="65">
        <v>1.0</v>
      </c>
      <c r="O101" s="65">
        <v>2.0</v>
      </c>
      <c r="P101" s="65">
        <v>5.0</v>
      </c>
      <c r="Q101" s="65">
        <v>2.0</v>
      </c>
      <c r="R101" s="65">
        <v>2.0</v>
      </c>
      <c r="S101" s="65">
        <v>3.0</v>
      </c>
      <c r="T101" s="65">
        <v>5.0</v>
      </c>
      <c r="U101" s="65">
        <v>2.0</v>
      </c>
      <c r="V101" s="65">
        <v>0.0</v>
      </c>
      <c r="W101" s="65">
        <v>2.0</v>
      </c>
      <c r="X101" s="65">
        <v>4.0</v>
      </c>
      <c r="Y101" s="65">
        <v>3.0</v>
      </c>
      <c r="Z101" s="65">
        <v>2.0</v>
      </c>
      <c r="AA101" s="65">
        <v>9.0</v>
      </c>
      <c r="AB101" s="65">
        <v>12.0</v>
      </c>
      <c r="AC101" s="65">
        <v>17.0</v>
      </c>
      <c r="AD101" s="65">
        <v>14.0</v>
      </c>
      <c r="AE101" s="65">
        <v>15.0</v>
      </c>
      <c r="AF101" s="65">
        <v>42.0</v>
      </c>
      <c r="AG101" s="65">
        <v>11.0</v>
      </c>
      <c r="AH101" s="65">
        <v>15.0</v>
      </c>
      <c r="AI101" s="65">
        <v>22.0</v>
      </c>
      <c r="AJ101" s="65">
        <v>55.0</v>
      </c>
      <c r="AK101" s="65">
        <v>10.0</v>
      </c>
      <c r="AL101" s="65">
        <v>29.0</v>
      </c>
      <c r="AM101" s="65">
        <v>70.0</v>
      </c>
      <c r="AN101" s="65">
        <v>156.0</v>
      </c>
      <c r="AO101" s="65">
        <v>138.0</v>
      </c>
      <c r="AP101" s="65">
        <v>184.0</v>
      </c>
      <c r="AQ101" s="65">
        <v>244.0</v>
      </c>
      <c r="AR101" s="65">
        <v>236.0</v>
      </c>
      <c r="AS101" s="65">
        <v>291.0</v>
      </c>
      <c r="AT101" s="65">
        <v>471.0</v>
      </c>
      <c r="AU101" s="65">
        <v>593.0</v>
      </c>
      <c r="AV101" s="65">
        <v>907.0</v>
      </c>
      <c r="AW101" s="65">
        <v>286.0</v>
      </c>
      <c r="AX101" s="65">
        <v>759.0</v>
      </c>
      <c r="AY101" s="65">
        <v>960.0</v>
      </c>
      <c r="AZ101" s="65">
        <v>2114.0</v>
      </c>
      <c r="BA101" s="65">
        <v>1446.0</v>
      </c>
      <c r="BB101" s="65">
        <v>1234.0</v>
      </c>
      <c r="BC101" s="65">
        <v>2728.0</v>
      </c>
      <c r="BD101" s="65">
        <v>2801.0</v>
      </c>
      <c r="BE101" s="65">
        <v>8160.0</v>
      </c>
      <c r="BF101" s="65">
        <v>4339.0</v>
      </c>
      <c r="BG101" s="65">
        <v>6888.0</v>
      </c>
      <c r="BH101" s="65">
        <v>13395.0</v>
      </c>
      <c r="BI101" s="65">
        <v>49373.0</v>
      </c>
      <c r="BJ101" s="65">
        <v>72206.0</v>
      </c>
      <c r="BK101" s="65">
        <v>135943.0</v>
      </c>
    </row>
    <row r="102">
      <c r="A102" s="65">
        <v>94.0</v>
      </c>
      <c r="B102" s="65">
        <v>1000000.0</v>
      </c>
      <c r="C102" s="65">
        <v>1008956.44782239</v>
      </c>
      <c r="D102" s="65">
        <v>1.00895644782239</v>
      </c>
      <c r="E102" s="68">
        <v>0.321115677764923</v>
      </c>
      <c r="F102" s="68">
        <v>0.0269557394789814</v>
      </c>
      <c r="G102" s="65">
        <v>306843.0</v>
      </c>
      <c r="H102" s="65">
        <v>0.306843</v>
      </c>
      <c r="I102" s="65">
        <v>444820.0</v>
      </c>
      <c r="J102" s="65">
        <v>132119.0</v>
      </c>
      <c r="K102" s="65">
        <v>55265.0</v>
      </c>
      <c r="L102" s="65">
        <v>25940.0</v>
      </c>
      <c r="M102" s="65">
        <v>4.0</v>
      </c>
      <c r="N102" s="65">
        <v>1.0</v>
      </c>
      <c r="O102" s="65">
        <v>4.0</v>
      </c>
      <c r="P102" s="65">
        <v>3.0</v>
      </c>
      <c r="Q102" s="65">
        <v>2.0</v>
      </c>
      <c r="R102" s="65">
        <v>1.0</v>
      </c>
      <c r="S102" s="65">
        <v>1.0</v>
      </c>
      <c r="T102" s="65">
        <v>5.0</v>
      </c>
      <c r="U102" s="65">
        <v>0.0</v>
      </c>
      <c r="V102" s="65">
        <v>1.0</v>
      </c>
      <c r="W102" s="65">
        <v>0.0</v>
      </c>
      <c r="X102" s="65">
        <v>3.0</v>
      </c>
      <c r="Y102" s="65">
        <v>6.0</v>
      </c>
      <c r="Z102" s="65">
        <v>6.0</v>
      </c>
      <c r="AA102" s="65">
        <v>18.0</v>
      </c>
      <c r="AB102" s="65">
        <v>10.0</v>
      </c>
      <c r="AC102" s="65">
        <v>15.0</v>
      </c>
      <c r="AD102" s="65">
        <v>9.0</v>
      </c>
      <c r="AE102" s="65">
        <v>17.0</v>
      </c>
      <c r="AF102" s="65">
        <v>34.0</v>
      </c>
      <c r="AG102" s="65">
        <v>10.0</v>
      </c>
      <c r="AH102" s="65">
        <v>14.0</v>
      </c>
      <c r="AI102" s="65">
        <v>25.0</v>
      </c>
      <c r="AJ102" s="65">
        <v>60.0</v>
      </c>
      <c r="AK102" s="65">
        <v>18.0</v>
      </c>
      <c r="AL102" s="65">
        <v>27.0</v>
      </c>
      <c r="AM102" s="65">
        <v>71.0</v>
      </c>
      <c r="AN102" s="65">
        <v>138.0</v>
      </c>
      <c r="AO102" s="65">
        <v>162.0</v>
      </c>
      <c r="AP102" s="65">
        <v>201.0</v>
      </c>
      <c r="AQ102" s="65">
        <v>256.0</v>
      </c>
      <c r="AR102" s="65">
        <v>226.0</v>
      </c>
      <c r="AS102" s="65">
        <v>319.0</v>
      </c>
      <c r="AT102" s="65">
        <v>463.0</v>
      </c>
      <c r="AU102" s="65">
        <v>620.0</v>
      </c>
      <c r="AV102" s="65">
        <v>932.0</v>
      </c>
      <c r="AW102" s="65">
        <v>289.0</v>
      </c>
      <c r="AX102" s="65">
        <v>741.0</v>
      </c>
      <c r="AY102" s="65">
        <v>974.0</v>
      </c>
      <c r="AZ102" s="65">
        <v>2113.0</v>
      </c>
      <c r="BA102" s="65">
        <v>1451.0</v>
      </c>
      <c r="BB102" s="65">
        <v>1324.0</v>
      </c>
      <c r="BC102" s="65">
        <v>2776.0</v>
      </c>
      <c r="BD102" s="65">
        <v>2991.0</v>
      </c>
      <c r="BE102" s="65">
        <v>8368.0</v>
      </c>
      <c r="BF102" s="65">
        <v>4400.0</v>
      </c>
      <c r="BG102" s="65">
        <v>6857.0</v>
      </c>
      <c r="BH102" s="65">
        <v>13532.0</v>
      </c>
      <c r="BI102" s="65">
        <v>49203.0</v>
      </c>
      <c r="BJ102" s="65">
        <v>72285.0</v>
      </c>
      <c r="BK102" s="65">
        <v>135857.0</v>
      </c>
    </row>
    <row r="103">
      <c r="A103" s="65">
        <v>95.0</v>
      </c>
      <c r="B103" s="65">
        <v>1000000.0</v>
      </c>
      <c r="C103" s="65">
        <v>958230.911545577</v>
      </c>
      <c r="D103" s="65">
        <v>0.958230911545577</v>
      </c>
      <c r="E103" s="68">
        <v>0.24771656996634</v>
      </c>
      <c r="F103" s="68">
        <v>0.0268250733691295</v>
      </c>
      <c r="G103" s="65">
        <v>305393.0</v>
      </c>
      <c r="H103" s="65">
        <v>0.305393</v>
      </c>
      <c r="I103" s="65">
        <v>446054.0</v>
      </c>
      <c r="J103" s="65">
        <v>131899.0</v>
      </c>
      <c r="K103" s="65">
        <v>55160.0</v>
      </c>
      <c r="L103" s="65">
        <v>26433.0</v>
      </c>
      <c r="M103" s="65">
        <v>0.0</v>
      </c>
      <c r="N103" s="65">
        <v>2.0</v>
      </c>
      <c r="O103" s="65">
        <v>4.0</v>
      </c>
      <c r="P103" s="65">
        <v>0.0</v>
      </c>
      <c r="Q103" s="65">
        <v>1.0</v>
      </c>
      <c r="R103" s="65">
        <v>0.0</v>
      </c>
      <c r="S103" s="65">
        <v>5.0</v>
      </c>
      <c r="T103" s="65">
        <v>3.0</v>
      </c>
      <c r="U103" s="65">
        <v>1.0</v>
      </c>
      <c r="V103" s="65">
        <v>0.0</v>
      </c>
      <c r="W103" s="65">
        <v>5.0</v>
      </c>
      <c r="X103" s="65">
        <v>3.0</v>
      </c>
      <c r="Y103" s="65">
        <v>1.0</v>
      </c>
      <c r="Z103" s="65">
        <v>4.0</v>
      </c>
      <c r="AA103" s="65">
        <v>10.0</v>
      </c>
      <c r="AB103" s="65">
        <v>13.0</v>
      </c>
      <c r="AC103" s="65">
        <v>20.0</v>
      </c>
      <c r="AD103" s="65">
        <v>14.0</v>
      </c>
      <c r="AE103" s="65">
        <v>13.0</v>
      </c>
      <c r="AF103" s="65">
        <v>39.0</v>
      </c>
      <c r="AG103" s="65">
        <v>9.0</v>
      </c>
      <c r="AH103" s="65">
        <v>10.0</v>
      </c>
      <c r="AI103" s="65">
        <v>25.0</v>
      </c>
      <c r="AJ103" s="65">
        <v>50.0</v>
      </c>
      <c r="AK103" s="65">
        <v>13.0</v>
      </c>
      <c r="AL103" s="65">
        <v>33.0</v>
      </c>
      <c r="AM103" s="65">
        <v>78.0</v>
      </c>
      <c r="AN103" s="65">
        <v>142.0</v>
      </c>
      <c r="AO103" s="65">
        <v>152.0</v>
      </c>
      <c r="AP103" s="65">
        <v>194.0</v>
      </c>
      <c r="AQ103" s="65">
        <v>253.0</v>
      </c>
      <c r="AR103" s="65">
        <v>216.0</v>
      </c>
      <c r="AS103" s="65">
        <v>296.0</v>
      </c>
      <c r="AT103" s="65">
        <v>466.0</v>
      </c>
      <c r="AU103" s="65">
        <v>615.0</v>
      </c>
      <c r="AV103" s="65">
        <v>965.0</v>
      </c>
      <c r="AW103" s="65">
        <v>274.0</v>
      </c>
      <c r="AX103" s="65">
        <v>862.0</v>
      </c>
      <c r="AY103" s="65">
        <v>920.0</v>
      </c>
      <c r="AZ103" s="65">
        <v>2122.0</v>
      </c>
      <c r="BA103" s="65">
        <v>1461.0</v>
      </c>
      <c r="BB103" s="65">
        <v>1221.0</v>
      </c>
      <c r="BC103" s="65">
        <v>2710.0</v>
      </c>
      <c r="BD103" s="65">
        <v>2934.0</v>
      </c>
      <c r="BE103" s="65">
        <v>8209.0</v>
      </c>
      <c r="BF103" s="65">
        <v>4286.0</v>
      </c>
      <c r="BG103" s="65">
        <v>6941.0</v>
      </c>
      <c r="BH103" s="65">
        <v>13568.0</v>
      </c>
      <c r="BI103" s="65">
        <v>49179.0</v>
      </c>
      <c r="BJ103" s="65">
        <v>71658.0</v>
      </c>
      <c r="BK103" s="65">
        <v>135393.0</v>
      </c>
    </row>
    <row r="104">
      <c r="A104" s="65">
        <v>96.0</v>
      </c>
      <c r="B104" s="65">
        <v>1000000.0</v>
      </c>
      <c r="C104" s="65">
        <v>959730.986549328</v>
      </c>
      <c r="D104" s="65">
        <v>0.959730986549328</v>
      </c>
      <c r="E104" s="68">
        <v>0.236537547201276</v>
      </c>
      <c r="F104" s="68">
        <v>0.0266919744681263</v>
      </c>
      <c r="G104" s="65">
        <v>306482.0</v>
      </c>
      <c r="H104" s="65">
        <v>0.306482</v>
      </c>
      <c r="I104" s="65">
        <v>445726.0</v>
      </c>
      <c r="J104" s="65">
        <v>131456.0</v>
      </c>
      <c r="K104" s="65">
        <v>54752.0</v>
      </c>
      <c r="L104" s="65">
        <v>26285.0</v>
      </c>
      <c r="M104" s="65">
        <v>1.0</v>
      </c>
      <c r="N104" s="65">
        <v>2.0</v>
      </c>
      <c r="O104" s="65">
        <v>1.0</v>
      </c>
      <c r="P104" s="65">
        <v>2.0</v>
      </c>
      <c r="Q104" s="65">
        <v>0.0</v>
      </c>
      <c r="R104" s="65">
        <v>4.0</v>
      </c>
      <c r="S104" s="65">
        <v>1.0</v>
      </c>
      <c r="T104" s="65">
        <v>4.0</v>
      </c>
      <c r="U104" s="65">
        <v>1.0</v>
      </c>
      <c r="V104" s="65">
        <v>0.0</v>
      </c>
      <c r="W104" s="65">
        <v>0.0</v>
      </c>
      <c r="X104" s="65">
        <v>8.0</v>
      </c>
      <c r="Y104" s="65">
        <v>3.0</v>
      </c>
      <c r="Z104" s="65">
        <v>4.0</v>
      </c>
      <c r="AA104" s="65">
        <v>9.0</v>
      </c>
      <c r="AB104" s="65">
        <v>10.0</v>
      </c>
      <c r="AC104" s="65">
        <v>20.0</v>
      </c>
      <c r="AD104" s="65">
        <v>18.0</v>
      </c>
      <c r="AE104" s="65">
        <v>21.0</v>
      </c>
      <c r="AF104" s="65">
        <v>35.0</v>
      </c>
      <c r="AG104" s="65">
        <v>5.0</v>
      </c>
      <c r="AH104" s="65">
        <v>11.0</v>
      </c>
      <c r="AI104" s="65">
        <v>22.0</v>
      </c>
      <c r="AJ104" s="65">
        <v>52.0</v>
      </c>
      <c r="AK104" s="65">
        <v>21.0</v>
      </c>
      <c r="AL104" s="65">
        <v>23.0</v>
      </c>
      <c r="AM104" s="65">
        <v>77.0</v>
      </c>
      <c r="AN104" s="65">
        <v>135.0</v>
      </c>
      <c r="AO104" s="65">
        <v>144.0</v>
      </c>
      <c r="AP104" s="65">
        <v>201.0</v>
      </c>
      <c r="AQ104" s="65">
        <v>224.0</v>
      </c>
      <c r="AR104" s="65">
        <v>276.0</v>
      </c>
      <c r="AS104" s="65">
        <v>297.0</v>
      </c>
      <c r="AT104" s="65">
        <v>471.0</v>
      </c>
      <c r="AU104" s="65">
        <v>653.0</v>
      </c>
      <c r="AV104" s="65">
        <v>996.0</v>
      </c>
      <c r="AW104" s="65">
        <v>287.0</v>
      </c>
      <c r="AX104" s="65">
        <v>754.0</v>
      </c>
      <c r="AY104" s="65">
        <v>963.0</v>
      </c>
      <c r="AZ104" s="65">
        <v>2176.0</v>
      </c>
      <c r="BA104" s="65">
        <v>1530.0</v>
      </c>
      <c r="BB104" s="65">
        <v>1261.0</v>
      </c>
      <c r="BC104" s="65">
        <v>2826.0</v>
      </c>
      <c r="BD104" s="65">
        <v>2830.0</v>
      </c>
      <c r="BE104" s="65">
        <v>8240.0</v>
      </c>
      <c r="BF104" s="65">
        <v>4275.0</v>
      </c>
      <c r="BG104" s="65">
        <v>7034.0</v>
      </c>
      <c r="BH104" s="65">
        <v>13527.0</v>
      </c>
      <c r="BI104" s="65">
        <v>49368.0</v>
      </c>
      <c r="BJ104" s="65">
        <v>72383.0</v>
      </c>
      <c r="BK104" s="65">
        <v>135276.0</v>
      </c>
    </row>
    <row r="105">
      <c r="A105" s="65">
        <v>97.0</v>
      </c>
      <c r="B105" s="65">
        <v>1000000.0</v>
      </c>
      <c r="C105" s="65">
        <v>947488.374418721</v>
      </c>
      <c r="D105" s="65">
        <v>0.947488374418721</v>
      </c>
      <c r="E105" s="68">
        <v>0.238377583605042</v>
      </c>
      <c r="F105" s="68">
        <v>0.0266208072682156</v>
      </c>
      <c r="G105" s="65">
        <v>305770.0</v>
      </c>
      <c r="H105" s="65">
        <v>0.30577</v>
      </c>
      <c r="I105" s="65">
        <v>446071.0</v>
      </c>
      <c r="J105" s="65">
        <v>132105.0</v>
      </c>
      <c r="K105" s="65">
        <v>55012.0</v>
      </c>
      <c r="L105" s="65">
        <v>26285.0</v>
      </c>
      <c r="M105" s="65">
        <v>1.0</v>
      </c>
      <c r="N105" s="65">
        <v>1.0</v>
      </c>
      <c r="O105" s="65">
        <v>2.0</v>
      </c>
      <c r="P105" s="65">
        <v>4.0</v>
      </c>
      <c r="Q105" s="65">
        <v>0.0</v>
      </c>
      <c r="R105" s="65">
        <v>1.0</v>
      </c>
      <c r="S105" s="65">
        <v>2.0</v>
      </c>
      <c r="T105" s="65">
        <v>2.0</v>
      </c>
      <c r="U105" s="65">
        <v>0.0</v>
      </c>
      <c r="V105" s="65">
        <v>0.0</v>
      </c>
      <c r="W105" s="65">
        <v>1.0</v>
      </c>
      <c r="X105" s="65">
        <v>3.0</v>
      </c>
      <c r="Y105" s="65">
        <v>4.0</v>
      </c>
      <c r="Z105" s="65">
        <v>5.0</v>
      </c>
      <c r="AA105" s="65">
        <v>13.0</v>
      </c>
      <c r="AB105" s="65">
        <v>8.0</v>
      </c>
      <c r="AC105" s="65">
        <v>24.0</v>
      </c>
      <c r="AD105" s="65">
        <v>16.0</v>
      </c>
      <c r="AE105" s="65">
        <v>14.0</v>
      </c>
      <c r="AF105" s="65">
        <v>45.0</v>
      </c>
      <c r="AG105" s="65">
        <v>12.0</v>
      </c>
      <c r="AH105" s="65">
        <v>17.0</v>
      </c>
      <c r="AI105" s="65">
        <v>19.0</v>
      </c>
      <c r="AJ105" s="65">
        <v>48.0</v>
      </c>
      <c r="AK105" s="65">
        <v>14.0</v>
      </c>
      <c r="AL105" s="65">
        <v>35.0</v>
      </c>
      <c r="AM105" s="65">
        <v>67.0</v>
      </c>
      <c r="AN105" s="65">
        <v>141.0</v>
      </c>
      <c r="AO105" s="65">
        <v>157.0</v>
      </c>
      <c r="AP105" s="65">
        <v>178.0</v>
      </c>
      <c r="AQ105" s="65">
        <v>230.0</v>
      </c>
      <c r="AR105" s="65">
        <v>234.0</v>
      </c>
      <c r="AS105" s="65">
        <v>279.0</v>
      </c>
      <c r="AT105" s="65">
        <v>497.0</v>
      </c>
      <c r="AU105" s="65">
        <v>627.0</v>
      </c>
      <c r="AV105" s="65">
        <v>970.0</v>
      </c>
      <c r="AW105" s="65">
        <v>271.0</v>
      </c>
      <c r="AX105" s="65">
        <v>797.0</v>
      </c>
      <c r="AY105" s="65">
        <v>941.0</v>
      </c>
      <c r="AZ105" s="65">
        <v>2055.0</v>
      </c>
      <c r="BA105" s="65">
        <v>1457.0</v>
      </c>
      <c r="BB105" s="65">
        <v>1221.0</v>
      </c>
      <c r="BC105" s="65">
        <v>2889.0</v>
      </c>
      <c r="BD105" s="65">
        <v>2930.0</v>
      </c>
      <c r="BE105" s="65">
        <v>8102.0</v>
      </c>
      <c r="BF105" s="65">
        <v>4219.0</v>
      </c>
      <c r="BG105" s="65">
        <v>6992.0</v>
      </c>
      <c r="BH105" s="65">
        <v>13340.0</v>
      </c>
      <c r="BI105" s="65">
        <v>49240.0</v>
      </c>
      <c r="BJ105" s="65">
        <v>71830.0</v>
      </c>
      <c r="BK105" s="65">
        <v>135815.0</v>
      </c>
    </row>
    <row r="106">
      <c r="A106" s="65">
        <v>98.0</v>
      </c>
      <c r="B106" s="65">
        <v>1000000.0</v>
      </c>
      <c r="C106" s="65">
        <v>961071.053552678</v>
      </c>
      <c r="D106" s="65">
        <v>0.961071053552678</v>
      </c>
      <c r="E106" s="68">
        <v>0.244435536001044</v>
      </c>
      <c r="F106" s="68">
        <v>0.0264880117727609</v>
      </c>
      <c r="G106" s="65">
        <v>306497.0</v>
      </c>
      <c r="H106" s="65">
        <v>0.306497</v>
      </c>
      <c r="I106" s="65">
        <v>445409.0</v>
      </c>
      <c r="J106" s="65">
        <v>131376.0</v>
      </c>
      <c r="K106" s="65">
        <v>55261.0</v>
      </c>
      <c r="L106" s="65">
        <v>26394.0</v>
      </c>
      <c r="M106" s="65">
        <v>1.0</v>
      </c>
      <c r="N106" s="65">
        <v>1.0</v>
      </c>
      <c r="O106" s="65">
        <v>1.0</v>
      </c>
      <c r="P106" s="65">
        <v>2.0</v>
      </c>
      <c r="Q106" s="65">
        <v>0.0</v>
      </c>
      <c r="R106" s="65">
        <v>2.0</v>
      </c>
      <c r="S106" s="65">
        <v>6.0</v>
      </c>
      <c r="T106" s="65">
        <v>5.0</v>
      </c>
      <c r="U106" s="65">
        <v>2.0</v>
      </c>
      <c r="V106" s="65">
        <v>0.0</v>
      </c>
      <c r="W106" s="65">
        <v>4.0</v>
      </c>
      <c r="X106" s="65">
        <v>8.0</v>
      </c>
      <c r="Y106" s="65">
        <v>3.0</v>
      </c>
      <c r="Z106" s="65">
        <v>5.0</v>
      </c>
      <c r="AA106" s="65">
        <v>13.0</v>
      </c>
      <c r="AB106" s="65">
        <v>9.0</v>
      </c>
      <c r="AC106" s="65">
        <v>14.0</v>
      </c>
      <c r="AD106" s="65">
        <v>10.0</v>
      </c>
      <c r="AE106" s="65">
        <v>18.0</v>
      </c>
      <c r="AF106" s="65">
        <v>33.0</v>
      </c>
      <c r="AG106" s="65">
        <v>8.0</v>
      </c>
      <c r="AH106" s="65">
        <v>10.0</v>
      </c>
      <c r="AI106" s="65">
        <v>30.0</v>
      </c>
      <c r="AJ106" s="65">
        <v>49.0</v>
      </c>
      <c r="AK106" s="65">
        <v>13.0</v>
      </c>
      <c r="AL106" s="65">
        <v>23.0</v>
      </c>
      <c r="AM106" s="65">
        <v>55.0</v>
      </c>
      <c r="AN106" s="65">
        <v>155.0</v>
      </c>
      <c r="AO106" s="65">
        <v>139.0</v>
      </c>
      <c r="AP106" s="65">
        <v>192.0</v>
      </c>
      <c r="AQ106" s="65">
        <v>241.0</v>
      </c>
      <c r="AR106" s="65">
        <v>223.0</v>
      </c>
      <c r="AS106" s="65">
        <v>283.0</v>
      </c>
      <c r="AT106" s="65">
        <v>445.0</v>
      </c>
      <c r="AU106" s="65">
        <v>605.0</v>
      </c>
      <c r="AV106" s="65">
        <v>949.0</v>
      </c>
      <c r="AW106" s="65">
        <v>289.0</v>
      </c>
      <c r="AX106" s="65">
        <v>773.0</v>
      </c>
      <c r="AY106" s="65">
        <v>970.0</v>
      </c>
      <c r="AZ106" s="65">
        <v>2087.0</v>
      </c>
      <c r="BA106" s="65">
        <v>1420.0</v>
      </c>
      <c r="BB106" s="65">
        <v>1261.0</v>
      </c>
      <c r="BC106" s="65">
        <v>2848.0</v>
      </c>
      <c r="BD106" s="65">
        <v>2801.0</v>
      </c>
      <c r="BE106" s="65">
        <v>8235.0</v>
      </c>
      <c r="BF106" s="65">
        <v>4306.0</v>
      </c>
      <c r="BG106" s="65">
        <v>6811.0</v>
      </c>
      <c r="BH106" s="65">
        <v>13628.0</v>
      </c>
      <c r="BI106" s="65">
        <v>49414.0</v>
      </c>
      <c r="BJ106" s="65">
        <v>71736.0</v>
      </c>
      <c r="BK106" s="65">
        <v>136361.0</v>
      </c>
    </row>
    <row r="107">
      <c r="A107" s="65">
        <v>99.0</v>
      </c>
      <c r="B107" s="65">
        <v>1000000.0</v>
      </c>
      <c r="C107" s="65">
        <v>977131.85659283</v>
      </c>
      <c r="D107" s="65">
        <v>0.97713185659283</v>
      </c>
      <c r="E107" s="68">
        <v>0.273086188816337</v>
      </c>
      <c r="F107" s="68">
        <v>0.0263762526260523</v>
      </c>
      <c r="G107" s="65">
        <v>305710.0</v>
      </c>
      <c r="H107" s="65">
        <v>0.30571</v>
      </c>
      <c r="I107" s="65">
        <v>446289.0</v>
      </c>
      <c r="J107" s="65">
        <v>131967.0</v>
      </c>
      <c r="K107" s="65">
        <v>54614.0</v>
      </c>
      <c r="L107" s="65">
        <v>26259.0</v>
      </c>
      <c r="M107" s="65">
        <v>2.0</v>
      </c>
      <c r="N107" s="65">
        <v>3.0</v>
      </c>
      <c r="O107" s="65">
        <v>0.0</v>
      </c>
      <c r="P107" s="65">
        <v>4.0</v>
      </c>
      <c r="Q107" s="65">
        <v>4.0</v>
      </c>
      <c r="R107" s="65">
        <v>2.0</v>
      </c>
      <c r="S107" s="65">
        <v>0.0</v>
      </c>
      <c r="T107" s="65">
        <v>2.0</v>
      </c>
      <c r="U107" s="65">
        <v>1.0</v>
      </c>
      <c r="V107" s="65">
        <v>0.0</v>
      </c>
      <c r="W107" s="65">
        <v>2.0</v>
      </c>
      <c r="X107" s="65">
        <v>5.0</v>
      </c>
      <c r="Y107" s="65">
        <v>2.0</v>
      </c>
      <c r="Z107" s="65">
        <v>2.0</v>
      </c>
      <c r="AA107" s="65">
        <v>8.0</v>
      </c>
      <c r="AB107" s="65">
        <v>11.0</v>
      </c>
      <c r="AC107" s="65">
        <v>24.0</v>
      </c>
      <c r="AD107" s="65">
        <v>18.0</v>
      </c>
      <c r="AE107" s="65">
        <v>15.0</v>
      </c>
      <c r="AF107" s="65">
        <v>42.0</v>
      </c>
      <c r="AG107" s="65">
        <v>14.0</v>
      </c>
      <c r="AH107" s="65">
        <v>12.0</v>
      </c>
      <c r="AI107" s="65">
        <v>20.0</v>
      </c>
      <c r="AJ107" s="65">
        <v>44.0</v>
      </c>
      <c r="AK107" s="65">
        <v>17.0</v>
      </c>
      <c r="AL107" s="65">
        <v>31.0</v>
      </c>
      <c r="AM107" s="65">
        <v>80.0</v>
      </c>
      <c r="AN107" s="65">
        <v>120.0</v>
      </c>
      <c r="AO107" s="65">
        <v>144.0</v>
      </c>
      <c r="AP107" s="65">
        <v>180.0</v>
      </c>
      <c r="AQ107" s="65">
        <v>221.0</v>
      </c>
      <c r="AR107" s="65">
        <v>257.0</v>
      </c>
      <c r="AS107" s="65">
        <v>300.0</v>
      </c>
      <c r="AT107" s="65">
        <v>491.0</v>
      </c>
      <c r="AU107" s="65">
        <v>657.0</v>
      </c>
      <c r="AV107" s="65">
        <v>942.0</v>
      </c>
      <c r="AW107" s="65">
        <v>297.0</v>
      </c>
      <c r="AX107" s="65">
        <v>753.0</v>
      </c>
      <c r="AY107" s="65">
        <v>965.0</v>
      </c>
      <c r="AZ107" s="65">
        <v>2126.0</v>
      </c>
      <c r="BA107" s="65">
        <v>1388.0</v>
      </c>
      <c r="BB107" s="65">
        <v>1242.0</v>
      </c>
      <c r="BC107" s="65">
        <v>2818.0</v>
      </c>
      <c r="BD107" s="65">
        <v>2901.0</v>
      </c>
      <c r="BE107" s="65">
        <v>8246.0</v>
      </c>
      <c r="BF107" s="65">
        <v>4368.0</v>
      </c>
      <c r="BG107" s="65">
        <v>6913.0</v>
      </c>
      <c r="BH107" s="65">
        <v>13292.0</v>
      </c>
      <c r="BI107" s="65">
        <v>49241.0</v>
      </c>
      <c r="BJ107" s="65">
        <v>71548.0</v>
      </c>
      <c r="BK107" s="65">
        <v>135935.0</v>
      </c>
    </row>
    <row r="108">
      <c r="A108" s="65">
        <v>100.0</v>
      </c>
      <c r="B108" s="65">
        <v>1000000.0</v>
      </c>
      <c r="C108" s="65">
        <v>977655.88279414</v>
      </c>
      <c r="D108" s="65">
        <v>0.97765588279414</v>
      </c>
      <c r="E108" s="68">
        <v>0.309075167924125</v>
      </c>
      <c r="F108" s="68">
        <v>0.0262680687372051</v>
      </c>
      <c r="G108" s="65">
        <v>304872.0</v>
      </c>
      <c r="H108" s="65">
        <v>0.304872</v>
      </c>
      <c r="I108" s="65">
        <v>446602.0</v>
      </c>
      <c r="J108" s="65">
        <v>132201.0</v>
      </c>
      <c r="K108" s="65">
        <v>54996.0</v>
      </c>
      <c r="L108" s="65">
        <v>26323.0</v>
      </c>
      <c r="M108" s="65">
        <v>2.0</v>
      </c>
      <c r="N108" s="65">
        <v>2.0</v>
      </c>
      <c r="O108" s="65">
        <v>2.0</v>
      </c>
      <c r="P108" s="65">
        <v>1.0</v>
      </c>
      <c r="Q108" s="65">
        <v>2.0</v>
      </c>
      <c r="R108" s="65">
        <v>1.0</v>
      </c>
      <c r="S108" s="65">
        <v>2.0</v>
      </c>
      <c r="T108" s="65">
        <v>5.0</v>
      </c>
      <c r="U108" s="65">
        <v>3.0</v>
      </c>
      <c r="V108" s="65">
        <v>1.0</v>
      </c>
      <c r="W108" s="65">
        <v>3.0</v>
      </c>
      <c r="X108" s="65">
        <v>7.0</v>
      </c>
      <c r="Y108" s="65">
        <v>5.0</v>
      </c>
      <c r="Z108" s="65">
        <v>1.0</v>
      </c>
      <c r="AA108" s="65">
        <v>9.0</v>
      </c>
      <c r="AB108" s="65">
        <v>9.0</v>
      </c>
      <c r="AC108" s="65">
        <v>17.0</v>
      </c>
      <c r="AD108" s="65">
        <v>11.0</v>
      </c>
      <c r="AE108" s="65">
        <v>23.0</v>
      </c>
      <c r="AF108" s="65">
        <v>37.0</v>
      </c>
      <c r="AG108" s="65">
        <v>17.0</v>
      </c>
      <c r="AH108" s="65">
        <v>13.0</v>
      </c>
      <c r="AI108" s="65">
        <v>25.0</v>
      </c>
      <c r="AJ108" s="65">
        <v>53.0</v>
      </c>
      <c r="AK108" s="65">
        <v>19.0</v>
      </c>
      <c r="AL108" s="65">
        <v>32.0</v>
      </c>
      <c r="AM108" s="65">
        <v>89.0</v>
      </c>
      <c r="AN108" s="65">
        <v>133.0</v>
      </c>
      <c r="AO108" s="65">
        <v>163.0</v>
      </c>
      <c r="AP108" s="65">
        <v>204.0</v>
      </c>
      <c r="AQ108" s="65">
        <v>234.0</v>
      </c>
      <c r="AR108" s="65">
        <v>235.0</v>
      </c>
      <c r="AS108" s="65">
        <v>289.0</v>
      </c>
      <c r="AT108" s="65">
        <v>434.0</v>
      </c>
      <c r="AU108" s="65">
        <v>623.0</v>
      </c>
      <c r="AV108" s="65">
        <v>927.0</v>
      </c>
      <c r="AW108" s="65">
        <v>261.0</v>
      </c>
      <c r="AX108" s="65">
        <v>719.0</v>
      </c>
      <c r="AY108" s="65">
        <v>907.0</v>
      </c>
      <c r="AZ108" s="65">
        <v>2131.0</v>
      </c>
      <c r="BA108" s="65">
        <v>1470.0</v>
      </c>
      <c r="BB108" s="65">
        <v>1215.0</v>
      </c>
      <c r="BC108" s="65">
        <v>2831.0</v>
      </c>
      <c r="BD108" s="65">
        <v>2900.0</v>
      </c>
      <c r="BE108" s="65">
        <v>8321.0</v>
      </c>
      <c r="BF108" s="65">
        <v>4247.0</v>
      </c>
      <c r="BG108" s="65">
        <v>6951.0</v>
      </c>
      <c r="BH108" s="65">
        <v>13457.0</v>
      </c>
      <c r="BI108" s="65">
        <v>48838.0</v>
      </c>
      <c r="BJ108" s="65">
        <v>71979.0</v>
      </c>
      <c r="BK108" s="65">
        <v>135012.0</v>
      </c>
    </row>
    <row r="109">
      <c r="A109" s="65">
        <v>101.0</v>
      </c>
      <c r="B109" s="65">
        <v>1000000.0</v>
      </c>
      <c r="C109" s="65">
        <v>952565.628281414</v>
      </c>
      <c r="D109" s="65">
        <v>0.952565628281414</v>
      </c>
      <c r="E109" s="68">
        <v>0.23996555244504</v>
      </c>
      <c r="F109" s="68">
        <v>0.0261717389084868</v>
      </c>
      <c r="G109" s="65">
        <v>305606.0</v>
      </c>
      <c r="H109" s="65">
        <v>0.305606</v>
      </c>
      <c r="I109" s="65">
        <v>445334.0</v>
      </c>
      <c r="J109" s="65">
        <v>132610.0</v>
      </c>
      <c r="K109" s="65">
        <v>54949.0</v>
      </c>
      <c r="L109" s="65">
        <v>26556.0</v>
      </c>
      <c r="M109" s="65">
        <v>1.0</v>
      </c>
      <c r="N109" s="65">
        <v>2.0</v>
      </c>
      <c r="O109" s="65">
        <v>2.0</v>
      </c>
      <c r="P109" s="65">
        <v>0.0</v>
      </c>
      <c r="Q109" s="65">
        <v>2.0</v>
      </c>
      <c r="R109" s="65">
        <v>3.0</v>
      </c>
      <c r="S109" s="65">
        <v>2.0</v>
      </c>
      <c r="T109" s="65">
        <v>3.0</v>
      </c>
      <c r="U109" s="65">
        <v>1.0</v>
      </c>
      <c r="V109" s="65">
        <v>0.0</v>
      </c>
      <c r="W109" s="65">
        <v>3.0</v>
      </c>
      <c r="X109" s="65">
        <v>4.0</v>
      </c>
      <c r="Y109" s="65">
        <v>3.0</v>
      </c>
      <c r="Z109" s="65">
        <v>3.0</v>
      </c>
      <c r="AA109" s="65">
        <v>8.0</v>
      </c>
      <c r="AB109" s="65">
        <v>10.0</v>
      </c>
      <c r="AC109" s="65">
        <v>15.0</v>
      </c>
      <c r="AD109" s="65">
        <v>20.0</v>
      </c>
      <c r="AE109" s="65">
        <v>19.0</v>
      </c>
      <c r="AF109" s="65">
        <v>44.0</v>
      </c>
      <c r="AG109" s="65">
        <v>10.0</v>
      </c>
      <c r="AH109" s="65">
        <v>9.0</v>
      </c>
      <c r="AI109" s="65">
        <v>16.0</v>
      </c>
      <c r="AJ109" s="65">
        <v>32.0</v>
      </c>
      <c r="AK109" s="65">
        <v>15.0</v>
      </c>
      <c r="AL109" s="65">
        <v>30.0</v>
      </c>
      <c r="AM109" s="65">
        <v>73.0</v>
      </c>
      <c r="AN109" s="65">
        <v>147.0</v>
      </c>
      <c r="AO109" s="65">
        <v>144.0</v>
      </c>
      <c r="AP109" s="65">
        <v>186.0</v>
      </c>
      <c r="AQ109" s="65">
        <v>224.0</v>
      </c>
      <c r="AR109" s="65">
        <v>229.0</v>
      </c>
      <c r="AS109" s="65">
        <v>286.0</v>
      </c>
      <c r="AT109" s="65">
        <v>485.0</v>
      </c>
      <c r="AU109" s="65">
        <v>652.0</v>
      </c>
      <c r="AV109" s="65">
        <v>941.0</v>
      </c>
      <c r="AW109" s="65">
        <v>278.0</v>
      </c>
      <c r="AX109" s="65">
        <v>810.0</v>
      </c>
      <c r="AY109" s="65">
        <v>978.0</v>
      </c>
      <c r="AZ109" s="65">
        <v>2166.0</v>
      </c>
      <c r="BA109" s="65">
        <v>1524.0</v>
      </c>
      <c r="BB109" s="65">
        <v>1289.0</v>
      </c>
      <c r="BC109" s="65">
        <v>2789.0</v>
      </c>
      <c r="BD109" s="65">
        <v>2879.0</v>
      </c>
      <c r="BE109" s="65">
        <v>8103.0</v>
      </c>
      <c r="BF109" s="65">
        <v>4348.0</v>
      </c>
      <c r="BG109" s="65">
        <v>6937.0</v>
      </c>
      <c r="BH109" s="65">
        <v>13583.0</v>
      </c>
      <c r="BI109" s="65">
        <v>49479.0</v>
      </c>
      <c r="BJ109" s="65">
        <v>71216.0</v>
      </c>
      <c r="BK109" s="65">
        <v>135603.0</v>
      </c>
    </row>
    <row r="110">
      <c r="A110" s="65">
        <v>102.0</v>
      </c>
      <c r="B110" s="65">
        <v>1000000.0</v>
      </c>
      <c r="C110" s="65">
        <v>968510.425521276</v>
      </c>
      <c r="D110" s="65">
        <v>0.968510425521276</v>
      </c>
      <c r="E110" s="68">
        <v>0.258890625869314</v>
      </c>
      <c r="F110" s="68">
        <v>0.0260429522210877</v>
      </c>
      <c r="G110" s="65">
        <v>306162.0</v>
      </c>
      <c r="H110" s="65">
        <v>0.306162</v>
      </c>
      <c r="I110" s="65">
        <v>446111.0</v>
      </c>
      <c r="J110" s="65">
        <v>131852.0</v>
      </c>
      <c r="K110" s="65">
        <v>54612.0</v>
      </c>
      <c r="L110" s="65">
        <v>26259.0</v>
      </c>
      <c r="M110" s="65">
        <v>3.0</v>
      </c>
      <c r="N110" s="65">
        <v>1.0</v>
      </c>
      <c r="O110" s="65">
        <v>2.0</v>
      </c>
      <c r="P110" s="65">
        <v>1.0</v>
      </c>
      <c r="Q110" s="65">
        <v>2.0</v>
      </c>
      <c r="R110" s="65">
        <v>2.0</v>
      </c>
      <c r="S110" s="65">
        <v>1.0</v>
      </c>
      <c r="T110" s="65">
        <v>5.0</v>
      </c>
      <c r="U110" s="65">
        <v>0.0</v>
      </c>
      <c r="V110" s="65">
        <v>0.0</v>
      </c>
      <c r="W110" s="65">
        <v>2.0</v>
      </c>
      <c r="X110" s="65">
        <v>6.0</v>
      </c>
      <c r="Y110" s="65">
        <v>5.0</v>
      </c>
      <c r="Z110" s="65">
        <v>2.0</v>
      </c>
      <c r="AA110" s="65">
        <v>5.0</v>
      </c>
      <c r="AB110" s="65">
        <v>9.0</v>
      </c>
      <c r="AC110" s="65">
        <v>17.0</v>
      </c>
      <c r="AD110" s="65">
        <v>20.0</v>
      </c>
      <c r="AE110" s="65">
        <v>16.0</v>
      </c>
      <c r="AF110" s="65">
        <v>40.0</v>
      </c>
      <c r="AG110" s="65">
        <v>9.0</v>
      </c>
      <c r="AH110" s="65">
        <v>12.0</v>
      </c>
      <c r="AI110" s="65">
        <v>18.0</v>
      </c>
      <c r="AJ110" s="65">
        <v>51.0</v>
      </c>
      <c r="AK110" s="65">
        <v>20.0</v>
      </c>
      <c r="AL110" s="65">
        <v>25.0</v>
      </c>
      <c r="AM110" s="65">
        <v>104.0</v>
      </c>
      <c r="AN110" s="65">
        <v>150.0</v>
      </c>
      <c r="AO110" s="65">
        <v>134.0</v>
      </c>
      <c r="AP110" s="65">
        <v>183.0</v>
      </c>
      <c r="AQ110" s="65">
        <v>253.0</v>
      </c>
      <c r="AR110" s="65">
        <v>242.0</v>
      </c>
      <c r="AS110" s="65">
        <v>274.0</v>
      </c>
      <c r="AT110" s="65">
        <v>483.0</v>
      </c>
      <c r="AU110" s="65">
        <v>624.0</v>
      </c>
      <c r="AV110" s="65">
        <v>953.0</v>
      </c>
      <c r="AW110" s="65">
        <v>278.0</v>
      </c>
      <c r="AX110" s="65">
        <v>792.0</v>
      </c>
      <c r="AY110" s="65">
        <v>984.0</v>
      </c>
      <c r="AZ110" s="65">
        <v>2153.0</v>
      </c>
      <c r="BA110" s="65">
        <v>1422.0</v>
      </c>
      <c r="BB110" s="65">
        <v>1294.0</v>
      </c>
      <c r="BC110" s="65">
        <v>2716.0</v>
      </c>
      <c r="BD110" s="65">
        <v>2923.0</v>
      </c>
      <c r="BE110" s="65">
        <v>8133.0</v>
      </c>
      <c r="BF110" s="65">
        <v>4383.0</v>
      </c>
      <c r="BG110" s="65">
        <v>6831.0</v>
      </c>
      <c r="BH110" s="65">
        <v>13600.0</v>
      </c>
      <c r="BI110" s="65">
        <v>49042.0</v>
      </c>
      <c r="BJ110" s="65">
        <v>72064.0</v>
      </c>
      <c r="BK110" s="65">
        <v>135873.0</v>
      </c>
    </row>
    <row r="111">
      <c r="A111" s="65">
        <v>103.0</v>
      </c>
      <c r="B111" s="65">
        <v>1000000.0</v>
      </c>
      <c r="C111" s="65">
        <v>950929.546477323</v>
      </c>
      <c r="D111" s="65">
        <v>0.950929546477323</v>
      </c>
      <c r="E111" s="68">
        <v>0.255543141590496</v>
      </c>
      <c r="F111" s="68">
        <v>0.0259581535989442</v>
      </c>
      <c r="G111" s="65">
        <v>305493.0</v>
      </c>
      <c r="H111" s="65">
        <v>0.305493</v>
      </c>
      <c r="I111" s="65">
        <v>446699.0</v>
      </c>
      <c r="J111" s="65">
        <v>131482.0</v>
      </c>
      <c r="K111" s="65">
        <v>54833.0</v>
      </c>
      <c r="L111" s="65">
        <v>26509.0</v>
      </c>
      <c r="M111" s="65">
        <v>2.0</v>
      </c>
      <c r="N111" s="65">
        <v>3.0</v>
      </c>
      <c r="O111" s="65">
        <v>1.0</v>
      </c>
      <c r="P111" s="65">
        <v>2.0</v>
      </c>
      <c r="Q111" s="65">
        <v>0.0</v>
      </c>
      <c r="R111" s="65">
        <v>1.0</v>
      </c>
      <c r="S111" s="65">
        <v>0.0</v>
      </c>
      <c r="T111" s="65">
        <v>6.0</v>
      </c>
      <c r="U111" s="65">
        <v>1.0</v>
      </c>
      <c r="V111" s="65">
        <v>1.0</v>
      </c>
      <c r="W111" s="65">
        <v>0.0</v>
      </c>
      <c r="X111" s="65">
        <v>5.0</v>
      </c>
      <c r="Y111" s="65">
        <v>2.0</v>
      </c>
      <c r="Z111" s="65">
        <v>4.0</v>
      </c>
      <c r="AA111" s="65">
        <v>6.0</v>
      </c>
      <c r="AB111" s="65">
        <v>7.0</v>
      </c>
      <c r="AC111" s="65">
        <v>21.0</v>
      </c>
      <c r="AD111" s="65">
        <v>14.0</v>
      </c>
      <c r="AE111" s="65">
        <v>12.0</v>
      </c>
      <c r="AF111" s="65">
        <v>32.0</v>
      </c>
      <c r="AG111" s="65">
        <v>7.0</v>
      </c>
      <c r="AH111" s="65">
        <v>12.0</v>
      </c>
      <c r="AI111" s="65">
        <v>14.0</v>
      </c>
      <c r="AJ111" s="65">
        <v>56.0</v>
      </c>
      <c r="AK111" s="65">
        <v>17.0</v>
      </c>
      <c r="AL111" s="65">
        <v>28.0</v>
      </c>
      <c r="AM111" s="65">
        <v>85.0</v>
      </c>
      <c r="AN111" s="65">
        <v>122.0</v>
      </c>
      <c r="AO111" s="65">
        <v>154.0</v>
      </c>
      <c r="AP111" s="65">
        <v>204.0</v>
      </c>
      <c r="AQ111" s="65">
        <v>255.0</v>
      </c>
      <c r="AR111" s="65">
        <v>253.0</v>
      </c>
      <c r="AS111" s="65">
        <v>321.0</v>
      </c>
      <c r="AT111" s="65">
        <v>504.0</v>
      </c>
      <c r="AU111" s="65">
        <v>594.0</v>
      </c>
      <c r="AV111" s="65">
        <v>891.0</v>
      </c>
      <c r="AW111" s="65">
        <v>277.0</v>
      </c>
      <c r="AX111" s="65">
        <v>782.0</v>
      </c>
      <c r="AY111" s="65">
        <v>919.0</v>
      </c>
      <c r="AZ111" s="65">
        <v>2029.0</v>
      </c>
      <c r="BA111" s="65">
        <v>1480.0</v>
      </c>
      <c r="BB111" s="65">
        <v>1221.0</v>
      </c>
      <c r="BC111" s="65">
        <v>2871.0</v>
      </c>
      <c r="BD111" s="65">
        <v>2918.0</v>
      </c>
      <c r="BE111" s="65">
        <v>8170.0</v>
      </c>
      <c r="BF111" s="65">
        <v>4442.0</v>
      </c>
      <c r="BG111" s="65">
        <v>6993.0</v>
      </c>
      <c r="BH111" s="65">
        <v>13599.0</v>
      </c>
      <c r="BI111" s="65">
        <v>48883.0</v>
      </c>
      <c r="BJ111" s="65">
        <v>71931.0</v>
      </c>
      <c r="BK111" s="65">
        <v>135341.0</v>
      </c>
    </row>
    <row r="112">
      <c r="A112" s="65">
        <v>104.0</v>
      </c>
      <c r="B112" s="65">
        <v>1000000.0</v>
      </c>
      <c r="C112" s="65">
        <v>975388.769438472</v>
      </c>
      <c r="D112" s="65">
        <v>0.975388769438472</v>
      </c>
      <c r="E112" s="68">
        <v>0.317592723116835</v>
      </c>
      <c r="F112" s="68">
        <v>0.0258483389815596</v>
      </c>
      <c r="G112" s="65">
        <v>305895.0</v>
      </c>
      <c r="H112" s="65">
        <v>0.305895</v>
      </c>
      <c r="I112" s="65">
        <v>445427.0</v>
      </c>
      <c r="J112" s="65">
        <v>132364.0</v>
      </c>
      <c r="K112" s="65">
        <v>54970.0</v>
      </c>
      <c r="L112" s="65">
        <v>26398.0</v>
      </c>
      <c r="M112" s="65">
        <v>1.0</v>
      </c>
      <c r="N112" s="65">
        <v>4.0</v>
      </c>
      <c r="O112" s="65">
        <v>2.0</v>
      </c>
      <c r="P112" s="65">
        <v>1.0</v>
      </c>
      <c r="Q112" s="65">
        <v>3.0</v>
      </c>
      <c r="R112" s="65">
        <v>1.0</v>
      </c>
      <c r="S112" s="65">
        <v>2.0</v>
      </c>
      <c r="T112" s="65">
        <v>1.0</v>
      </c>
      <c r="U112" s="65">
        <v>1.0</v>
      </c>
      <c r="V112" s="65">
        <v>2.0</v>
      </c>
      <c r="W112" s="65">
        <v>1.0</v>
      </c>
      <c r="X112" s="65">
        <v>4.0</v>
      </c>
      <c r="Y112" s="65">
        <v>6.0</v>
      </c>
      <c r="Z112" s="65">
        <v>7.0</v>
      </c>
      <c r="AA112" s="65">
        <v>6.0</v>
      </c>
      <c r="AB112" s="65">
        <v>12.0</v>
      </c>
      <c r="AC112" s="65">
        <v>19.0</v>
      </c>
      <c r="AD112" s="65">
        <v>13.0</v>
      </c>
      <c r="AE112" s="65">
        <v>18.0</v>
      </c>
      <c r="AF112" s="65">
        <v>33.0</v>
      </c>
      <c r="AG112" s="65">
        <v>6.0</v>
      </c>
      <c r="AH112" s="65">
        <v>12.0</v>
      </c>
      <c r="AI112" s="65">
        <v>22.0</v>
      </c>
      <c r="AJ112" s="65">
        <v>45.0</v>
      </c>
      <c r="AK112" s="65">
        <v>19.0</v>
      </c>
      <c r="AL112" s="65">
        <v>24.0</v>
      </c>
      <c r="AM112" s="65">
        <v>78.0</v>
      </c>
      <c r="AN112" s="65">
        <v>146.0</v>
      </c>
      <c r="AO112" s="65">
        <v>162.0</v>
      </c>
      <c r="AP112" s="65">
        <v>190.0</v>
      </c>
      <c r="AQ112" s="65">
        <v>230.0</v>
      </c>
      <c r="AR112" s="65">
        <v>248.0</v>
      </c>
      <c r="AS112" s="65">
        <v>274.0</v>
      </c>
      <c r="AT112" s="65">
        <v>502.0</v>
      </c>
      <c r="AU112" s="65">
        <v>637.0</v>
      </c>
      <c r="AV112" s="65">
        <v>946.0</v>
      </c>
      <c r="AW112" s="65">
        <v>277.0</v>
      </c>
      <c r="AX112" s="65">
        <v>748.0</v>
      </c>
      <c r="AY112" s="65">
        <v>988.0</v>
      </c>
      <c r="AZ112" s="65">
        <v>2091.0</v>
      </c>
      <c r="BA112" s="65">
        <v>1437.0</v>
      </c>
      <c r="BB112" s="65">
        <v>1257.0</v>
      </c>
      <c r="BC112" s="65">
        <v>2707.0</v>
      </c>
      <c r="BD112" s="65">
        <v>2931.0</v>
      </c>
      <c r="BE112" s="65">
        <v>8289.0</v>
      </c>
      <c r="BF112" s="65">
        <v>4253.0</v>
      </c>
      <c r="BG112" s="65">
        <v>6991.0</v>
      </c>
      <c r="BH112" s="65">
        <v>13542.0</v>
      </c>
      <c r="BI112" s="65">
        <v>49427.0</v>
      </c>
      <c r="BJ112" s="65">
        <v>71773.0</v>
      </c>
      <c r="BK112" s="65">
        <v>135506.0</v>
      </c>
    </row>
    <row r="113">
      <c r="A113" s="65">
        <v>105.0</v>
      </c>
      <c r="B113" s="65">
        <v>1000000.0</v>
      </c>
      <c r="C113" s="65">
        <v>1003006.15030752</v>
      </c>
      <c r="D113" s="65">
        <v>1.00300615030751</v>
      </c>
      <c r="E113" s="68">
        <v>0.314035298824382</v>
      </c>
      <c r="F113" s="68">
        <v>0.0259752099644429</v>
      </c>
      <c r="G113" s="65">
        <v>305795.0</v>
      </c>
      <c r="H113" s="65">
        <v>0.305795</v>
      </c>
      <c r="I113" s="65">
        <v>445985.0</v>
      </c>
      <c r="J113" s="65">
        <v>131798.0</v>
      </c>
      <c r="K113" s="65">
        <v>55249.0</v>
      </c>
      <c r="L113" s="65">
        <v>26311.0</v>
      </c>
      <c r="M113" s="65">
        <v>2.0</v>
      </c>
      <c r="N113" s="65">
        <v>3.0</v>
      </c>
      <c r="O113" s="65">
        <v>2.0</v>
      </c>
      <c r="P113" s="65">
        <v>4.0</v>
      </c>
      <c r="Q113" s="65">
        <v>0.0</v>
      </c>
      <c r="R113" s="65">
        <v>1.0</v>
      </c>
      <c r="S113" s="65">
        <v>4.0</v>
      </c>
      <c r="T113" s="65">
        <v>4.0</v>
      </c>
      <c r="U113" s="65">
        <v>1.0</v>
      </c>
      <c r="V113" s="65">
        <v>3.0</v>
      </c>
      <c r="W113" s="65">
        <v>1.0</v>
      </c>
      <c r="X113" s="65">
        <v>7.0</v>
      </c>
      <c r="Y113" s="65">
        <v>7.0</v>
      </c>
      <c r="Z113" s="65">
        <v>5.0</v>
      </c>
      <c r="AA113" s="65">
        <v>11.0</v>
      </c>
      <c r="AB113" s="65">
        <v>10.0</v>
      </c>
      <c r="AC113" s="65">
        <v>15.0</v>
      </c>
      <c r="AD113" s="65">
        <v>15.0</v>
      </c>
      <c r="AE113" s="65">
        <v>18.0</v>
      </c>
      <c r="AF113" s="65">
        <v>26.0</v>
      </c>
      <c r="AG113" s="65">
        <v>15.0</v>
      </c>
      <c r="AH113" s="65">
        <v>12.0</v>
      </c>
      <c r="AI113" s="65">
        <v>16.0</v>
      </c>
      <c r="AJ113" s="65">
        <v>43.0</v>
      </c>
      <c r="AK113" s="65">
        <v>14.0</v>
      </c>
      <c r="AL113" s="65">
        <v>28.0</v>
      </c>
      <c r="AM113" s="65">
        <v>73.0</v>
      </c>
      <c r="AN113" s="65">
        <v>149.0</v>
      </c>
      <c r="AO113" s="65">
        <v>177.0</v>
      </c>
      <c r="AP113" s="65">
        <v>207.0</v>
      </c>
      <c r="AQ113" s="65">
        <v>236.0</v>
      </c>
      <c r="AR113" s="65">
        <v>226.0</v>
      </c>
      <c r="AS113" s="65">
        <v>302.0</v>
      </c>
      <c r="AT113" s="65">
        <v>486.0</v>
      </c>
      <c r="AU113" s="65">
        <v>612.0</v>
      </c>
      <c r="AV113" s="65">
        <v>938.0</v>
      </c>
      <c r="AW113" s="65">
        <v>287.0</v>
      </c>
      <c r="AX113" s="65">
        <v>726.0</v>
      </c>
      <c r="AY113" s="65">
        <v>1015.0</v>
      </c>
      <c r="AZ113" s="65">
        <v>2242.0</v>
      </c>
      <c r="BA113" s="65">
        <v>1426.0</v>
      </c>
      <c r="BB113" s="65">
        <v>1258.0</v>
      </c>
      <c r="BC113" s="65">
        <v>2702.0</v>
      </c>
      <c r="BD113" s="65">
        <v>2855.0</v>
      </c>
      <c r="BE113" s="65">
        <v>8326.0</v>
      </c>
      <c r="BF113" s="65">
        <v>4399.0</v>
      </c>
      <c r="BG113" s="65">
        <v>6967.0</v>
      </c>
      <c r="BH113" s="65">
        <v>13298.0</v>
      </c>
      <c r="BI113" s="65">
        <v>49374.0</v>
      </c>
      <c r="BJ113" s="65">
        <v>71802.0</v>
      </c>
      <c r="BK113" s="65">
        <v>135445.0</v>
      </c>
    </row>
    <row r="114">
      <c r="A114" s="65">
        <v>106.0</v>
      </c>
      <c r="B114" s="65">
        <v>1000000.0</v>
      </c>
      <c r="C114" s="65">
        <v>970347.517375868</v>
      </c>
      <c r="D114" s="65">
        <v>0.970347517375868</v>
      </c>
      <c r="E114" s="68">
        <v>0.262845535194122</v>
      </c>
      <c r="F114" s="68">
        <v>0.0258540469326775</v>
      </c>
      <c r="G114" s="65">
        <v>306441.0</v>
      </c>
      <c r="H114" s="65">
        <v>0.306441</v>
      </c>
      <c r="I114" s="65">
        <v>445327.0</v>
      </c>
      <c r="J114" s="65">
        <v>131479.0</v>
      </c>
      <c r="K114" s="65">
        <v>54972.0</v>
      </c>
      <c r="L114" s="65">
        <v>26354.0</v>
      </c>
      <c r="M114" s="65">
        <v>2.0</v>
      </c>
      <c r="N114" s="65">
        <v>1.0</v>
      </c>
      <c r="O114" s="65">
        <v>0.0</v>
      </c>
      <c r="P114" s="65">
        <v>5.0</v>
      </c>
      <c r="Q114" s="65">
        <v>3.0</v>
      </c>
      <c r="R114" s="65">
        <v>1.0</v>
      </c>
      <c r="S114" s="65">
        <v>0.0</v>
      </c>
      <c r="T114" s="65">
        <v>3.0</v>
      </c>
      <c r="U114" s="65">
        <v>1.0</v>
      </c>
      <c r="V114" s="65">
        <v>2.0</v>
      </c>
      <c r="W114" s="65">
        <v>1.0</v>
      </c>
      <c r="X114" s="65">
        <v>6.0</v>
      </c>
      <c r="Y114" s="65">
        <v>2.0</v>
      </c>
      <c r="Z114" s="65">
        <v>3.0</v>
      </c>
      <c r="AA114" s="65">
        <v>8.0</v>
      </c>
      <c r="AB114" s="65">
        <v>15.0</v>
      </c>
      <c r="AC114" s="65">
        <v>24.0</v>
      </c>
      <c r="AD114" s="65">
        <v>16.0</v>
      </c>
      <c r="AE114" s="65">
        <v>23.0</v>
      </c>
      <c r="AF114" s="65">
        <v>35.0</v>
      </c>
      <c r="AG114" s="65">
        <v>13.0</v>
      </c>
      <c r="AH114" s="65">
        <v>13.0</v>
      </c>
      <c r="AI114" s="65">
        <v>29.0</v>
      </c>
      <c r="AJ114" s="65">
        <v>54.0</v>
      </c>
      <c r="AK114" s="65">
        <v>11.0</v>
      </c>
      <c r="AL114" s="65">
        <v>29.0</v>
      </c>
      <c r="AM114" s="65">
        <v>63.0</v>
      </c>
      <c r="AN114" s="65">
        <v>146.0</v>
      </c>
      <c r="AO114" s="65">
        <v>139.0</v>
      </c>
      <c r="AP114" s="65">
        <v>189.0</v>
      </c>
      <c r="AQ114" s="65">
        <v>250.0</v>
      </c>
      <c r="AR114" s="65">
        <v>224.0</v>
      </c>
      <c r="AS114" s="65">
        <v>288.0</v>
      </c>
      <c r="AT114" s="65">
        <v>486.0</v>
      </c>
      <c r="AU114" s="65">
        <v>662.0</v>
      </c>
      <c r="AV114" s="65">
        <v>938.0</v>
      </c>
      <c r="AW114" s="65">
        <v>293.0</v>
      </c>
      <c r="AX114" s="65">
        <v>777.0</v>
      </c>
      <c r="AY114" s="65">
        <v>1027.0</v>
      </c>
      <c r="AZ114" s="65">
        <v>2127.0</v>
      </c>
      <c r="BA114" s="65">
        <v>1477.0</v>
      </c>
      <c r="BB114" s="65">
        <v>1227.0</v>
      </c>
      <c r="BC114" s="65">
        <v>2822.0</v>
      </c>
      <c r="BD114" s="65">
        <v>2910.0</v>
      </c>
      <c r="BE114" s="65">
        <v>8205.0</v>
      </c>
      <c r="BF114" s="65">
        <v>4415.0</v>
      </c>
      <c r="BG114" s="65">
        <v>6835.0</v>
      </c>
      <c r="BH114" s="65">
        <v>13362.0</v>
      </c>
      <c r="BI114" s="65">
        <v>49453.0</v>
      </c>
      <c r="BJ114" s="65">
        <v>72220.0</v>
      </c>
      <c r="BK114" s="65">
        <v>135606.0</v>
      </c>
    </row>
    <row r="115">
      <c r="A115" s="65">
        <v>107.0</v>
      </c>
      <c r="B115" s="65">
        <v>1000000.0</v>
      </c>
      <c r="C115" s="65">
        <v>938216.910845542</v>
      </c>
      <c r="D115" s="65">
        <v>0.938216910845542</v>
      </c>
      <c r="E115" s="68">
        <v>0.206861827167849</v>
      </c>
      <c r="F115" s="68">
        <v>0.0258761569701458</v>
      </c>
      <c r="G115" s="65">
        <v>306289.0</v>
      </c>
      <c r="H115" s="65">
        <v>0.306289</v>
      </c>
      <c r="I115" s="65">
        <v>446449.0</v>
      </c>
      <c r="J115" s="65">
        <v>131475.0</v>
      </c>
      <c r="K115" s="65">
        <v>54776.0</v>
      </c>
      <c r="L115" s="65">
        <v>26301.0</v>
      </c>
      <c r="M115" s="65">
        <v>0.0</v>
      </c>
      <c r="N115" s="65">
        <v>0.0</v>
      </c>
      <c r="O115" s="65">
        <v>3.0</v>
      </c>
      <c r="P115" s="65">
        <v>1.0</v>
      </c>
      <c r="Q115" s="65">
        <v>2.0</v>
      </c>
      <c r="R115" s="65">
        <v>1.0</v>
      </c>
      <c r="S115" s="65">
        <v>2.0</v>
      </c>
      <c r="T115" s="65">
        <v>5.0</v>
      </c>
      <c r="U115" s="65">
        <v>2.0</v>
      </c>
      <c r="V115" s="65">
        <v>1.0</v>
      </c>
      <c r="W115" s="65">
        <v>0.0</v>
      </c>
      <c r="X115" s="65">
        <v>6.0</v>
      </c>
      <c r="Y115" s="65">
        <v>8.0</v>
      </c>
      <c r="Z115" s="65">
        <v>3.0</v>
      </c>
      <c r="AA115" s="65">
        <v>11.0</v>
      </c>
      <c r="AB115" s="65">
        <v>12.0</v>
      </c>
      <c r="AC115" s="65">
        <v>16.0</v>
      </c>
      <c r="AD115" s="65">
        <v>16.0</v>
      </c>
      <c r="AE115" s="65">
        <v>14.0</v>
      </c>
      <c r="AF115" s="65">
        <v>32.0</v>
      </c>
      <c r="AG115" s="65">
        <v>10.0</v>
      </c>
      <c r="AH115" s="65">
        <v>12.0</v>
      </c>
      <c r="AI115" s="65">
        <v>12.0</v>
      </c>
      <c r="AJ115" s="65">
        <v>38.0</v>
      </c>
      <c r="AK115" s="65">
        <v>21.0</v>
      </c>
      <c r="AL115" s="65">
        <v>33.0</v>
      </c>
      <c r="AM115" s="65">
        <v>79.0</v>
      </c>
      <c r="AN115" s="65">
        <v>135.0</v>
      </c>
      <c r="AO115" s="65">
        <v>153.0</v>
      </c>
      <c r="AP115" s="65">
        <v>179.0</v>
      </c>
      <c r="AQ115" s="65">
        <v>249.0</v>
      </c>
      <c r="AR115" s="65">
        <v>227.0</v>
      </c>
      <c r="AS115" s="65">
        <v>293.0</v>
      </c>
      <c r="AT115" s="65">
        <v>494.0</v>
      </c>
      <c r="AU115" s="65">
        <v>648.0</v>
      </c>
      <c r="AV115" s="65">
        <v>957.0</v>
      </c>
      <c r="AW115" s="65">
        <v>285.0</v>
      </c>
      <c r="AX115" s="65">
        <v>751.0</v>
      </c>
      <c r="AY115" s="65">
        <v>955.0</v>
      </c>
      <c r="AZ115" s="65">
        <v>2058.0</v>
      </c>
      <c r="BA115" s="65">
        <v>1431.0</v>
      </c>
      <c r="BB115" s="65">
        <v>1286.0</v>
      </c>
      <c r="BC115" s="65">
        <v>2766.0</v>
      </c>
      <c r="BD115" s="65">
        <v>2858.0</v>
      </c>
      <c r="BE115" s="65">
        <v>8217.0</v>
      </c>
      <c r="BF115" s="65">
        <v>4384.0</v>
      </c>
      <c r="BG115" s="65">
        <v>6817.0</v>
      </c>
      <c r="BH115" s="65">
        <v>13434.0</v>
      </c>
      <c r="BI115" s="65">
        <v>49234.0</v>
      </c>
      <c r="BJ115" s="65">
        <v>72177.0</v>
      </c>
      <c r="BK115" s="65">
        <v>135961.0</v>
      </c>
    </row>
    <row r="116">
      <c r="A116" s="65">
        <v>108.0</v>
      </c>
      <c r="B116" s="65">
        <v>1000000.0</v>
      </c>
      <c r="C116" s="65">
        <v>992060.603030151</v>
      </c>
      <c r="D116" s="65">
        <v>0.992060603030151</v>
      </c>
      <c r="E116" s="68">
        <v>0.295910686622103</v>
      </c>
      <c r="F116" s="68">
        <v>0.0258750196623964</v>
      </c>
      <c r="G116" s="65">
        <v>305533.0</v>
      </c>
      <c r="H116" s="65">
        <v>0.305533</v>
      </c>
      <c r="I116" s="65">
        <v>446990.0</v>
      </c>
      <c r="J116" s="65">
        <v>131876.0</v>
      </c>
      <c r="K116" s="65">
        <v>54501.0</v>
      </c>
      <c r="L116" s="65">
        <v>26128.0</v>
      </c>
      <c r="M116" s="65">
        <v>0.0</v>
      </c>
      <c r="N116" s="65">
        <v>2.0</v>
      </c>
      <c r="O116" s="65">
        <v>2.0</v>
      </c>
      <c r="P116" s="65">
        <v>3.0</v>
      </c>
      <c r="Q116" s="65">
        <v>6.0</v>
      </c>
      <c r="R116" s="65">
        <v>0.0</v>
      </c>
      <c r="S116" s="65">
        <v>5.0</v>
      </c>
      <c r="T116" s="65">
        <v>4.0</v>
      </c>
      <c r="U116" s="65">
        <v>0.0</v>
      </c>
      <c r="V116" s="65">
        <v>0.0</v>
      </c>
      <c r="W116" s="65">
        <v>3.0</v>
      </c>
      <c r="X116" s="65">
        <v>5.0</v>
      </c>
      <c r="Y116" s="65">
        <v>5.0</v>
      </c>
      <c r="Z116" s="65">
        <v>4.0</v>
      </c>
      <c r="AA116" s="65">
        <v>12.0</v>
      </c>
      <c r="AB116" s="65">
        <v>14.0</v>
      </c>
      <c r="AC116" s="65">
        <v>19.0</v>
      </c>
      <c r="AD116" s="65">
        <v>17.0</v>
      </c>
      <c r="AE116" s="65">
        <v>15.0</v>
      </c>
      <c r="AF116" s="65">
        <v>42.0</v>
      </c>
      <c r="AG116" s="65">
        <v>9.0</v>
      </c>
      <c r="AH116" s="65">
        <v>12.0</v>
      </c>
      <c r="AI116" s="65">
        <v>10.0</v>
      </c>
      <c r="AJ116" s="65">
        <v>48.0</v>
      </c>
      <c r="AK116" s="65">
        <v>17.0</v>
      </c>
      <c r="AL116" s="65">
        <v>32.0</v>
      </c>
      <c r="AM116" s="65">
        <v>64.0</v>
      </c>
      <c r="AN116" s="65">
        <v>149.0</v>
      </c>
      <c r="AO116" s="65">
        <v>138.0</v>
      </c>
      <c r="AP116" s="65">
        <v>197.0</v>
      </c>
      <c r="AQ116" s="65">
        <v>243.0</v>
      </c>
      <c r="AR116" s="65">
        <v>234.0</v>
      </c>
      <c r="AS116" s="65">
        <v>265.0</v>
      </c>
      <c r="AT116" s="65">
        <v>483.0</v>
      </c>
      <c r="AU116" s="65">
        <v>661.0</v>
      </c>
      <c r="AV116" s="65">
        <v>941.0</v>
      </c>
      <c r="AW116" s="65">
        <v>266.0</v>
      </c>
      <c r="AX116" s="65">
        <v>742.0</v>
      </c>
      <c r="AY116" s="65">
        <v>995.0</v>
      </c>
      <c r="AZ116" s="65">
        <v>2162.0</v>
      </c>
      <c r="BA116" s="65">
        <v>1478.0</v>
      </c>
      <c r="BB116" s="65">
        <v>1290.0</v>
      </c>
      <c r="BC116" s="65">
        <v>2815.0</v>
      </c>
      <c r="BD116" s="65">
        <v>2851.0</v>
      </c>
      <c r="BE116" s="65">
        <v>8288.0</v>
      </c>
      <c r="BF116" s="65">
        <v>4281.0</v>
      </c>
      <c r="BG116" s="65">
        <v>7020.0</v>
      </c>
      <c r="BH116" s="65">
        <v>13603.0</v>
      </c>
      <c r="BI116" s="65">
        <v>49332.0</v>
      </c>
      <c r="BJ116" s="65">
        <v>72034.0</v>
      </c>
      <c r="BK116" s="65">
        <v>134715.0</v>
      </c>
    </row>
    <row r="117">
      <c r="A117" s="65">
        <v>109.0</v>
      </c>
      <c r="B117" s="65">
        <v>1000000.0</v>
      </c>
      <c r="C117" s="65">
        <v>928872.44362218</v>
      </c>
      <c r="D117" s="65">
        <v>0.92887244362218</v>
      </c>
      <c r="E117" s="68">
        <v>0.214992783006376</v>
      </c>
      <c r="F117" s="68">
        <v>0.0260049153231275</v>
      </c>
      <c r="G117" s="65">
        <v>305682.0</v>
      </c>
      <c r="H117" s="65">
        <v>0.305682</v>
      </c>
      <c r="I117" s="65">
        <v>445976.0</v>
      </c>
      <c r="J117" s="65">
        <v>131761.0</v>
      </c>
      <c r="K117" s="65">
        <v>55121.0</v>
      </c>
      <c r="L117" s="65">
        <v>26700.0</v>
      </c>
      <c r="M117" s="65">
        <v>1.0</v>
      </c>
      <c r="N117" s="65">
        <v>0.0</v>
      </c>
      <c r="O117" s="65">
        <v>2.0</v>
      </c>
      <c r="P117" s="65">
        <v>1.0</v>
      </c>
      <c r="Q117" s="65">
        <v>2.0</v>
      </c>
      <c r="R117" s="65">
        <v>3.0</v>
      </c>
      <c r="S117" s="65">
        <v>2.0</v>
      </c>
      <c r="T117" s="65">
        <v>2.0</v>
      </c>
      <c r="U117" s="65">
        <v>1.0</v>
      </c>
      <c r="V117" s="65">
        <v>1.0</v>
      </c>
      <c r="W117" s="65">
        <v>1.0</v>
      </c>
      <c r="X117" s="65">
        <v>1.0</v>
      </c>
      <c r="Y117" s="65">
        <v>4.0</v>
      </c>
      <c r="Z117" s="65">
        <v>4.0</v>
      </c>
      <c r="AA117" s="65">
        <v>9.0</v>
      </c>
      <c r="AB117" s="65">
        <v>7.0</v>
      </c>
      <c r="AC117" s="65">
        <v>10.0</v>
      </c>
      <c r="AD117" s="65">
        <v>16.0</v>
      </c>
      <c r="AE117" s="65">
        <v>21.0</v>
      </c>
      <c r="AF117" s="65">
        <v>35.0</v>
      </c>
      <c r="AG117" s="65">
        <v>16.0</v>
      </c>
      <c r="AH117" s="65">
        <v>9.0</v>
      </c>
      <c r="AI117" s="65">
        <v>15.0</v>
      </c>
      <c r="AJ117" s="65">
        <v>52.0</v>
      </c>
      <c r="AK117" s="65">
        <v>9.0</v>
      </c>
      <c r="AL117" s="65">
        <v>26.0</v>
      </c>
      <c r="AM117" s="65">
        <v>64.0</v>
      </c>
      <c r="AN117" s="65">
        <v>128.0</v>
      </c>
      <c r="AO117" s="65">
        <v>157.0</v>
      </c>
      <c r="AP117" s="65">
        <v>220.0</v>
      </c>
      <c r="AQ117" s="65">
        <v>250.0</v>
      </c>
      <c r="AR117" s="65">
        <v>245.0</v>
      </c>
      <c r="AS117" s="65">
        <v>295.0</v>
      </c>
      <c r="AT117" s="65">
        <v>495.0</v>
      </c>
      <c r="AU117" s="65">
        <v>626.0</v>
      </c>
      <c r="AV117" s="65">
        <v>946.0</v>
      </c>
      <c r="AW117" s="65">
        <v>312.0</v>
      </c>
      <c r="AX117" s="65">
        <v>725.0</v>
      </c>
      <c r="AY117" s="65">
        <v>972.0</v>
      </c>
      <c r="AZ117" s="65">
        <v>2098.0</v>
      </c>
      <c r="BA117" s="65">
        <v>1512.0</v>
      </c>
      <c r="BB117" s="65">
        <v>1240.0</v>
      </c>
      <c r="BC117" s="65">
        <v>2857.0</v>
      </c>
      <c r="BD117" s="65">
        <v>2870.0</v>
      </c>
      <c r="BE117" s="65">
        <v>8256.0</v>
      </c>
      <c r="BF117" s="65">
        <v>4346.0</v>
      </c>
      <c r="BG117" s="65">
        <v>6938.0</v>
      </c>
      <c r="BH117" s="65">
        <v>13532.0</v>
      </c>
      <c r="BI117" s="65">
        <v>49278.0</v>
      </c>
      <c r="BJ117" s="65">
        <v>72047.0</v>
      </c>
      <c r="BK117" s="65">
        <v>135023.0</v>
      </c>
    </row>
    <row r="118">
      <c r="A118" s="65">
        <v>110.0</v>
      </c>
      <c r="B118" s="65">
        <v>1000000.0</v>
      </c>
      <c r="C118" s="65">
        <v>964558.227911395</v>
      </c>
      <c r="D118" s="65">
        <v>0.964558227911395</v>
      </c>
      <c r="E118" s="68">
        <v>0.271645605168919</v>
      </c>
      <c r="F118" s="68">
        <v>0.025885759260357</v>
      </c>
      <c r="G118" s="65">
        <v>305511.0</v>
      </c>
      <c r="H118" s="65">
        <v>0.305511</v>
      </c>
      <c r="I118" s="65">
        <v>446478.0</v>
      </c>
      <c r="J118" s="65">
        <v>131125.0</v>
      </c>
      <c r="K118" s="65">
        <v>55049.0</v>
      </c>
      <c r="L118" s="65">
        <v>26622.0</v>
      </c>
      <c r="M118" s="65">
        <v>1.0</v>
      </c>
      <c r="N118" s="65">
        <v>2.0</v>
      </c>
      <c r="O118" s="65">
        <v>1.0</v>
      </c>
      <c r="P118" s="65">
        <v>5.0</v>
      </c>
      <c r="Q118" s="65">
        <v>1.0</v>
      </c>
      <c r="R118" s="65">
        <v>0.0</v>
      </c>
      <c r="S118" s="65">
        <v>3.0</v>
      </c>
      <c r="T118" s="65">
        <v>3.0</v>
      </c>
      <c r="U118" s="65">
        <v>1.0</v>
      </c>
      <c r="V118" s="65">
        <v>0.0</v>
      </c>
      <c r="W118" s="65">
        <v>1.0</v>
      </c>
      <c r="X118" s="65">
        <v>5.0</v>
      </c>
      <c r="Y118" s="65">
        <v>6.0</v>
      </c>
      <c r="Z118" s="65">
        <v>3.0</v>
      </c>
      <c r="AA118" s="65">
        <v>9.0</v>
      </c>
      <c r="AB118" s="65">
        <v>9.0</v>
      </c>
      <c r="AC118" s="65">
        <v>16.0</v>
      </c>
      <c r="AD118" s="65">
        <v>17.0</v>
      </c>
      <c r="AE118" s="65">
        <v>17.0</v>
      </c>
      <c r="AF118" s="65">
        <v>48.0</v>
      </c>
      <c r="AG118" s="65">
        <v>12.0</v>
      </c>
      <c r="AH118" s="65">
        <v>14.0</v>
      </c>
      <c r="AI118" s="65">
        <v>32.0</v>
      </c>
      <c r="AJ118" s="65">
        <v>41.0</v>
      </c>
      <c r="AK118" s="65">
        <v>15.0</v>
      </c>
      <c r="AL118" s="65">
        <v>33.0</v>
      </c>
      <c r="AM118" s="65">
        <v>63.0</v>
      </c>
      <c r="AN118" s="65">
        <v>141.0</v>
      </c>
      <c r="AO118" s="65">
        <v>130.0</v>
      </c>
      <c r="AP118" s="65">
        <v>195.0</v>
      </c>
      <c r="AQ118" s="65">
        <v>242.0</v>
      </c>
      <c r="AR118" s="65">
        <v>249.0</v>
      </c>
      <c r="AS118" s="65">
        <v>296.0</v>
      </c>
      <c r="AT118" s="65">
        <v>505.0</v>
      </c>
      <c r="AU118" s="65">
        <v>616.0</v>
      </c>
      <c r="AV118" s="65">
        <v>921.0</v>
      </c>
      <c r="AW118" s="65">
        <v>285.0</v>
      </c>
      <c r="AX118" s="65">
        <v>758.0</v>
      </c>
      <c r="AY118" s="65">
        <v>915.0</v>
      </c>
      <c r="AZ118" s="65">
        <v>2125.0</v>
      </c>
      <c r="BA118" s="65">
        <v>1441.0</v>
      </c>
      <c r="BB118" s="65">
        <v>1282.0</v>
      </c>
      <c r="BC118" s="65">
        <v>2814.0</v>
      </c>
      <c r="BD118" s="65">
        <v>2873.0</v>
      </c>
      <c r="BE118" s="65">
        <v>8168.0</v>
      </c>
      <c r="BF118" s="65">
        <v>4384.0</v>
      </c>
      <c r="BG118" s="65">
        <v>6892.0</v>
      </c>
      <c r="BH118" s="65">
        <v>13340.0</v>
      </c>
      <c r="BI118" s="65">
        <v>49313.0</v>
      </c>
      <c r="BJ118" s="65">
        <v>71862.0</v>
      </c>
      <c r="BK118" s="65">
        <v>135406.0</v>
      </c>
    </row>
    <row r="119">
      <c r="A119" s="65">
        <v>111.0</v>
      </c>
      <c r="B119" s="65">
        <v>1000000.0</v>
      </c>
      <c r="C119" s="65">
        <v>981559.077953898</v>
      </c>
      <c r="D119" s="65">
        <v>0.981559077953898</v>
      </c>
      <c r="E119" s="68">
        <v>0.294562764556018</v>
      </c>
      <c r="F119" s="68">
        <v>0.0258097464301863</v>
      </c>
      <c r="G119" s="65">
        <v>306252.0</v>
      </c>
      <c r="H119" s="65">
        <v>0.306252</v>
      </c>
      <c r="I119" s="65">
        <v>445830.0</v>
      </c>
      <c r="J119" s="65">
        <v>131375.0</v>
      </c>
      <c r="K119" s="65">
        <v>55069.0</v>
      </c>
      <c r="L119" s="65">
        <v>26564.0</v>
      </c>
      <c r="M119" s="65">
        <v>0.0</v>
      </c>
      <c r="N119" s="65">
        <v>3.0</v>
      </c>
      <c r="O119" s="65">
        <v>3.0</v>
      </c>
      <c r="P119" s="65">
        <v>2.0</v>
      </c>
      <c r="Q119" s="65">
        <v>5.0</v>
      </c>
      <c r="R119" s="65">
        <v>2.0</v>
      </c>
      <c r="S119" s="65">
        <v>0.0</v>
      </c>
      <c r="T119" s="65">
        <v>1.0</v>
      </c>
      <c r="U119" s="65">
        <v>1.0</v>
      </c>
      <c r="V119" s="65">
        <v>2.0</v>
      </c>
      <c r="W119" s="65">
        <v>1.0</v>
      </c>
      <c r="X119" s="65">
        <v>9.0</v>
      </c>
      <c r="Y119" s="65">
        <v>4.0</v>
      </c>
      <c r="Z119" s="65">
        <v>1.0</v>
      </c>
      <c r="AA119" s="65">
        <v>10.0</v>
      </c>
      <c r="AB119" s="65">
        <v>11.0</v>
      </c>
      <c r="AC119" s="65">
        <v>26.0</v>
      </c>
      <c r="AD119" s="65">
        <v>20.0</v>
      </c>
      <c r="AE119" s="65">
        <v>14.0</v>
      </c>
      <c r="AF119" s="65">
        <v>35.0</v>
      </c>
      <c r="AG119" s="65">
        <v>11.0</v>
      </c>
      <c r="AH119" s="65">
        <v>12.0</v>
      </c>
      <c r="AI119" s="65">
        <v>19.0</v>
      </c>
      <c r="AJ119" s="65">
        <v>51.0</v>
      </c>
      <c r="AK119" s="65">
        <v>17.0</v>
      </c>
      <c r="AL119" s="65">
        <v>40.0</v>
      </c>
      <c r="AM119" s="65">
        <v>82.0</v>
      </c>
      <c r="AN119" s="65">
        <v>120.0</v>
      </c>
      <c r="AO119" s="65">
        <v>124.0</v>
      </c>
      <c r="AP119" s="65">
        <v>177.0</v>
      </c>
      <c r="AQ119" s="65">
        <v>247.0</v>
      </c>
      <c r="AR119" s="65">
        <v>233.0</v>
      </c>
      <c r="AS119" s="65">
        <v>293.0</v>
      </c>
      <c r="AT119" s="65">
        <v>492.0</v>
      </c>
      <c r="AU119" s="65">
        <v>602.0</v>
      </c>
      <c r="AV119" s="65">
        <v>943.0</v>
      </c>
      <c r="AW119" s="65">
        <v>280.0</v>
      </c>
      <c r="AX119" s="65">
        <v>730.0</v>
      </c>
      <c r="AY119" s="65">
        <v>954.0</v>
      </c>
      <c r="AZ119" s="65">
        <v>2187.0</v>
      </c>
      <c r="BA119" s="65">
        <v>1395.0</v>
      </c>
      <c r="BB119" s="65">
        <v>1298.0</v>
      </c>
      <c r="BC119" s="65">
        <v>2896.0</v>
      </c>
      <c r="BD119" s="65">
        <v>2929.0</v>
      </c>
      <c r="BE119" s="65">
        <v>8175.0</v>
      </c>
      <c r="BF119" s="65">
        <v>4303.0</v>
      </c>
      <c r="BG119" s="65">
        <v>6991.0</v>
      </c>
      <c r="BH119" s="65">
        <v>13655.0</v>
      </c>
      <c r="BI119" s="65">
        <v>48972.0</v>
      </c>
      <c r="BJ119" s="65">
        <v>72214.0</v>
      </c>
      <c r="BK119" s="65">
        <v>135660.0</v>
      </c>
    </row>
    <row r="120">
      <c r="A120" s="65">
        <v>112.0</v>
      </c>
      <c r="B120" s="65">
        <v>1000000.0</v>
      </c>
      <c r="C120" s="65">
        <v>1019746.98734937</v>
      </c>
      <c r="D120" s="65">
        <v>1.01974698734937</v>
      </c>
      <c r="E120" s="68">
        <v>0.305361248983513</v>
      </c>
      <c r="F120" s="68">
        <v>0.0261865543095868</v>
      </c>
      <c r="G120" s="65">
        <v>305365.0</v>
      </c>
      <c r="H120" s="65">
        <v>0.305365</v>
      </c>
      <c r="I120" s="65">
        <v>445840.0</v>
      </c>
      <c r="J120" s="65">
        <v>131820.0</v>
      </c>
      <c r="K120" s="65">
        <v>55326.0</v>
      </c>
      <c r="L120" s="65">
        <v>26560.0</v>
      </c>
      <c r="M120" s="65">
        <v>2.0</v>
      </c>
      <c r="N120" s="65">
        <v>2.0</v>
      </c>
      <c r="O120" s="65">
        <v>6.0</v>
      </c>
      <c r="P120" s="65">
        <v>2.0</v>
      </c>
      <c r="Q120" s="65">
        <v>3.0</v>
      </c>
      <c r="R120" s="65">
        <v>3.0</v>
      </c>
      <c r="S120" s="65">
        <v>0.0</v>
      </c>
      <c r="T120" s="65">
        <v>6.0</v>
      </c>
      <c r="U120" s="65">
        <v>0.0</v>
      </c>
      <c r="V120" s="65">
        <v>0.0</v>
      </c>
      <c r="W120" s="65">
        <v>1.0</v>
      </c>
      <c r="X120" s="65">
        <v>8.0</v>
      </c>
      <c r="Y120" s="65">
        <v>5.0</v>
      </c>
      <c r="Z120" s="65">
        <v>5.0</v>
      </c>
      <c r="AA120" s="65">
        <v>10.0</v>
      </c>
      <c r="AB120" s="65">
        <v>11.0</v>
      </c>
      <c r="AC120" s="65">
        <v>19.0</v>
      </c>
      <c r="AD120" s="65">
        <v>18.0</v>
      </c>
      <c r="AE120" s="65">
        <v>12.0</v>
      </c>
      <c r="AF120" s="65">
        <v>42.0</v>
      </c>
      <c r="AG120" s="65">
        <v>8.0</v>
      </c>
      <c r="AH120" s="65">
        <v>11.0</v>
      </c>
      <c r="AI120" s="65">
        <v>11.0</v>
      </c>
      <c r="AJ120" s="65">
        <v>50.0</v>
      </c>
      <c r="AK120" s="65">
        <v>11.0</v>
      </c>
      <c r="AL120" s="65">
        <v>22.0</v>
      </c>
      <c r="AM120" s="65">
        <v>82.0</v>
      </c>
      <c r="AN120" s="65">
        <v>150.0</v>
      </c>
      <c r="AO120" s="65">
        <v>145.0</v>
      </c>
      <c r="AP120" s="65">
        <v>201.0</v>
      </c>
      <c r="AQ120" s="65">
        <v>238.0</v>
      </c>
      <c r="AR120" s="65">
        <v>249.0</v>
      </c>
      <c r="AS120" s="65">
        <v>317.0</v>
      </c>
      <c r="AT120" s="65">
        <v>463.0</v>
      </c>
      <c r="AU120" s="65">
        <v>630.0</v>
      </c>
      <c r="AV120" s="65">
        <v>1009.0</v>
      </c>
      <c r="AW120" s="65">
        <v>301.0</v>
      </c>
      <c r="AX120" s="65">
        <v>767.0</v>
      </c>
      <c r="AY120" s="65">
        <v>980.0</v>
      </c>
      <c r="AZ120" s="65">
        <v>2121.0</v>
      </c>
      <c r="BA120" s="65">
        <v>1436.0</v>
      </c>
      <c r="BB120" s="65">
        <v>1256.0</v>
      </c>
      <c r="BC120" s="65">
        <v>2739.0</v>
      </c>
      <c r="BD120" s="65">
        <v>2922.0</v>
      </c>
      <c r="BE120" s="65">
        <v>8098.0</v>
      </c>
      <c r="BF120" s="65">
        <v>4246.0</v>
      </c>
      <c r="BG120" s="65">
        <v>6927.0</v>
      </c>
      <c r="BH120" s="65">
        <v>13415.0</v>
      </c>
      <c r="BI120" s="65">
        <v>49143.0</v>
      </c>
      <c r="BJ120" s="65">
        <v>72272.0</v>
      </c>
      <c r="BK120" s="65">
        <v>134990.0</v>
      </c>
    </row>
    <row r="121">
      <c r="A121" s="65">
        <v>113.0</v>
      </c>
      <c r="B121" s="65">
        <v>1000000.0</v>
      </c>
      <c r="C121" s="65">
        <v>976156.807840392</v>
      </c>
      <c r="D121" s="65">
        <v>0.976156807840391</v>
      </c>
      <c r="E121" s="68">
        <v>0.282632619048713</v>
      </c>
      <c r="F121" s="68">
        <v>0.0260846104113431</v>
      </c>
      <c r="G121" s="65">
        <v>304684.0</v>
      </c>
      <c r="H121" s="65">
        <v>0.304684</v>
      </c>
      <c r="I121" s="65">
        <v>446242.0</v>
      </c>
      <c r="J121" s="65">
        <v>132094.0</v>
      </c>
      <c r="K121" s="65">
        <v>55263.0</v>
      </c>
      <c r="L121" s="65">
        <v>26662.0</v>
      </c>
      <c r="M121" s="65">
        <v>0.0</v>
      </c>
      <c r="N121" s="65">
        <v>6.0</v>
      </c>
      <c r="O121" s="65">
        <v>2.0</v>
      </c>
      <c r="P121" s="65">
        <v>2.0</v>
      </c>
      <c r="Q121" s="65">
        <v>0.0</v>
      </c>
      <c r="R121" s="65">
        <v>1.0</v>
      </c>
      <c r="S121" s="65">
        <v>0.0</v>
      </c>
      <c r="T121" s="65">
        <v>4.0</v>
      </c>
      <c r="U121" s="65">
        <v>2.0</v>
      </c>
      <c r="V121" s="65">
        <v>1.0</v>
      </c>
      <c r="W121" s="65">
        <v>2.0</v>
      </c>
      <c r="X121" s="65">
        <v>5.0</v>
      </c>
      <c r="Y121" s="65">
        <v>6.0</v>
      </c>
      <c r="Z121" s="65">
        <v>1.0</v>
      </c>
      <c r="AA121" s="65">
        <v>10.0</v>
      </c>
      <c r="AB121" s="65">
        <v>6.0</v>
      </c>
      <c r="AC121" s="65">
        <v>23.0</v>
      </c>
      <c r="AD121" s="65">
        <v>20.0</v>
      </c>
      <c r="AE121" s="65">
        <v>10.0</v>
      </c>
      <c r="AF121" s="65">
        <v>23.0</v>
      </c>
      <c r="AG121" s="65">
        <v>10.0</v>
      </c>
      <c r="AH121" s="65">
        <v>9.0</v>
      </c>
      <c r="AI121" s="65">
        <v>18.0</v>
      </c>
      <c r="AJ121" s="65">
        <v>49.0</v>
      </c>
      <c r="AK121" s="65">
        <v>17.0</v>
      </c>
      <c r="AL121" s="65">
        <v>25.0</v>
      </c>
      <c r="AM121" s="65">
        <v>83.0</v>
      </c>
      <c r="AN121" s="65">
        <v>160.0</v>
      </c>
      <c r="AO121" s="65">
        <v>143.0</v>
      </c>
      <c r="AP121" s="65">
        <v>217.0</v>
      </c>
      <c r="AQ121" s="65">
        <v>226.0</v>
      </c>
      <c r="AR121" s="65">
        <v>243.0</v>
      </c>
      <c r="AS121" s="65">
        <v>315.0</v>
      </c>
      <c r="AT121" s="65">
        <v>470.0</v>
      </c>
      <c r="AU121" s="65">
        <v>646.0</v>
      </c>
      <c r="AV121" s="65">
        <v>998.0</v>
      </c>
      <c r="AW121" s="65">
        <v>310.0</v>
      </c>
      <c r="AX121" s="65">
        <v>800.0</v>
      </c>
      <c r="AY121" s="65">
        <v>986.0</v>
      </c>
      <c r="AZ121" s="65">
        <v>2159.0</v>
      </c>
      <c r="BA121" s="65">
        <v>1425.0</v>
      </c>
      <c r="BB121" s="65">
        <v>1204.0</v>
      </c>
      <c r="BC121" s="65">
        <v>2795.0</v>
      </c>
      <c r="BD121" s="65">
        <v>2988.0</v>
      </c>
      <c r="BE121" s="65">
        <v>8085.0</v>
      </c>
      <c r="BF121" s="65">
        <v>4297.0</v>
      </c>
      <c r="BG121" s="65">
        <v>6965.0</v>
      </c>
      <c r="BH121" s="65">
        <v>13425.0</v>
      </c>
      <c r="BI121" s="65">
        <v>49161.0</v>
      </c>
      <c r="BJ121" s="65">
        <v>71349.0</v>
      </c>
      <c r="BK121" s="65">
        <v>134982.0</v>
      </c>
    </row>
    <row r="122">
      <c r="A122" s="65">
        <v>114.0</v>
      </c>
      <c r="B122" s="65">
        <v>1000000.0</v>
      </c>
      <c r="C122" s="65">
        <v>1001628.08140407</v>
      </c>
      <c r="D122" s="65">
        <v>1.00162808140407</v>
      </c>
      <c r="E122" s="68">
        <v>0.339971813942397</v>
      </c>
      <c r="F122" s="68">
        <v>0.0261733619255663</v>
      </c>
      <c r="G122" s="65">
        <v>306840.0</v>
      </c>
      <c r="H122" s="65">
        <v>0.30684</v>
      </c>
      <c r="I122" s="65">
        <v>445775.0</v>
      </c>
      <c r="J122" s="65">
        <v>131313.0</v>
      </c>
      <c r="K122" s="65">
        <v>54716.0</v>
      </c>
      <c r="L122" s="65">
        <v>26175.0</v>
      </c>
      <c r="M122" s="65">
        <v>3.0</v>
      </c>
      <c r="N122" s="65">
        <v>4.0</v>
      </c>
      <c r="O122" s="65">
        <v>1.0</v>
      </c>
      <c r="P122" s="65">
        <v>0.0</v>
      </c>
      <c r="Q122" s="65">
        <v>3.0</v>
      </c>
      <c r="R122" s="65">
        <v>2.0</v>
      </c>
      <c r="S122" s="65">
        <v>3.0</v>
      </c>
      <c r="T122" s="65">
        <v>7.0</v>
      </c>
      <c r="U122" s="65">
        <v>2.0</v>
      </c>
      <c r="V122" s="65">
        <v>1.0</v>
      </c>
      <c r="W122" s="65">
        <v>0.0</v>
      </c>
      <c r="X122" s="65">
        <v>4.0</v>
      </c>
      <c r="Y122" s="65">
        <v>7.0</v>
      </c>
      <c r="Z122" s="65">
        <v>4.0</v>
      </c>
      <c r="AA122" s="65">
        <v>14.0</v>
      </c>
      <c r="AB122" s="65">
        <v>10.0</v>
      </c>
      <c r="AC122" s="65">
        <v>18.0</v>
      </c>
      <c r="AD122" s="65">
        <v>13.0</v>
      </c>
      <c r="AE122" s="65">
        <v>11.0</v>
      </c>
      <c r="AF122" s="65">
        <v>30.0</v>
      </c>
      <c r="AG122" s="65">
        <v>5.0</v>
      </c>
      <c r="AH122" s="65">
        <v>11.0</v>
      </c>
      <c r="AI122" s="65">
        <v>11.0</v>
      </c>
      <c r="AJ122" s="65">
        <v>54.0</v>
      </c>
      <c r="AK122" s="65">
        <v>11.0</v>
      </c>
      <c r="AL122" s="65">
        <v>22.0</v>
      </c>
      <c r="AM122" s="65">
        <v>69.0</v>
      </c>
      <c r="AN122" s="65">
        <v>137.0</v>
      </c>
      <c r="AO122" s="65">
        <v>146.0</v>
      </c>
      <c r="AP122" s="65">
        <v>188.0</v>
      </c>
      <c r="AQ122" s="65">
        <v>242.0</v>
      </c>
      <c r="AR122" s="65">
        <v>242.0</v>
      </c>
      <c r="AS122" s="65">
        <v>308.0</v>
      </c>
      <c r="AT122" s="65">
        <v>462.0</v>
      </c>
      <c r="AU122" s="65">
        <v>610.0</v>
      </c>
      <c r="AV122" s="65">
        <v>1000.0</v>
      </c>
      <c r="AW122" s="65">
        <v>289.0</v>
      </c>
      <c r="AX122" s="65">
        <v>813.0</v>
      </c>
      <c r="AY122" s="65">
        <v>924.0</v>
      </c>
      <c r="AZ122" s="65">
        <v>2096.0</v>
      </c>
      <c r="BA122" s="65">
        <v>1531.0</v>
      </c>
      <c r="BB122" s="65">
        <v>1242.0</v>
      </c>
      <c r="BC122" s="65">
        <v>2741.0</v>
      </c>
      <c r="BD122" s="65">
        <v>2855.0</v>
      </c>
      <c r="BE122" s="65">
        <v>8256.0</v>
      </c>
      <c r="BF122" s="65">
        <v>4362.0</v>
      </c>
      <c r="BG122" s="65">
        <v>6793.0</v>
      </c>
      <c r="BH122" s="65">
        <v>13545.0</v>
      </c>
      <c r="BI122" s="65">
        <v>49232.0</v>
      </c>
      <c r="BJ122" s="65">
        <v>72335.0</v>
      </c>
      <c r="BK122" s="65">
        <v>136171.0</v>
      </c>
    </row>
    <row r="123">
      <c r="A123" s="65">
        <v>115.0</v>
      </c>
      <c r="B123" s="65">
        <v>1000000.0</v>
      </c>
      <c r="C123" s="65">
        <v>991427.571378569</v>
      </c>
      <c r="D123" s="65">
        <v>0.991427571378569</v>
      </c>
      <c r="E123" s="68">
        <v>0.280398989639875</v>
      </c>
      <c r="F123" s="68">
        <v>0.0261570783639851</v>
      </c>
      <c r="G123" s="65">
        <v>306436.0</v>
      </c>
      <c r="H123" s="65">
        <v>0.306436</v>
      </c>
      <c r="I123" s="65">
        <v>445775.0</v>
      </c>
      <c r="J123" s="65">
        <v>131865.0</v>
      </c>
      <c r="K123" s="65">
        <v>54993.0</v>
      </c>
      <c r="L123" s="65">
        <v>26271.0</v>
      </c>
      <c r="M123" s="65">
        <v>1.0</v>
      </c>
      <c r="N123" s="65">
        <v>2.0</v>
      </c>
      <c r="O123" s="65">
        <v>4.0</v>
      </c>
      <c r="P123" s="65">
        <v>1.0</v>
      </c>
      <c r="Q123" s="65">
        <v>1.0</v>
      </c>
      <c r="R123" s="65">
        <v>2.0</v>
      </c>
      <c r="S123" s="65">
        <v>5.0</v>
      </c>
      <c r="T123" s="65">
        <v>2.0</v>
      </c>
      <c r="U123" s="65">
        <v>1.0</v>
      </c>
      <c r="V123" s="65">
        <v>2.0</v>
      </c>
      <c r="W123" s="65">
        <v>5.0</v>
      </c>
      <c r="X123" s="65">
        <v>8.0</v>
      </c>
      <c r="Y123" s="65">
        <v>6.0</v>
      </c>
      <c r="Z123" s="65">
        <v>2.0</v>
      </c>
      <c r="AA123" s="65">
        <v>8.0</v>
      </c>
      <c r="AB123" s="65">
        <v>5.0</v>
      </c>
      <c r="AC123" s="65">
        <v>22.0</v>
      </c>
      <c r="AD123" s="65">
        <v>15.0</v>
      </c>
      <c r="AE123" s="65">
        <v>15.0</v>
      </c>
      <c r="AF123" s="65">
        <v>40.0</v>
      </c>
      <c r="AG123" s="65">
        <v>18.0</v>
      </c>
      <c r="AH123" s="65">
        <v>15.0</v>
      </c>
      <c r="AI123" s="65">
        <v>19.0</v>
      </c>
      <c r="AJ123" s="65">
        <v>46.0</v>
      </c>
      <c r="AK123" s="65">
        <v>21.0</v>
      </c>
      <c r="AL123" s="65">
        <v>29.0</v>
      </c>
      <c r="AM123" s="65">
        <v>71.0</v>
      </c>
      <c r="AN123" s="65">
        <v>136.0</v>
      </c>
      <c r="AO123" s="65">
        <v>134.0</v>
      </c>
      <c r="AP123" s="65">
        <v>200.0</v>
      </c>
      <c r="AQ123" s="65">
        <v>223.0</v>
      </c>
      <c r="AR123" s="65">
        <v>237.0</v>
      </c>
      <c r="AS123" s="65">
        <v>281.0</v>
      </c>
      <c r="AT123" s="65">
        <v>496.0</v>
      </c>
      <c r="AU123" s="65">
        <v>602.0</v>
      </c>
      <c r="AV123" s="65">
        <v>953.0</v>
      </c>
      <c r="AW123" s="65">
        <v>311.0</v>
      </c>
      <c r="AX123" s="65">
        <v>796.0</v>
      </c>
      <c r="AY123" s="65">
        <v>978.0</v>
      </c>
      <c r="AZ123" s="65">
        <v>2159.0</v>
      </c>
      <c r="BA123" s="65">
        <v>1464.0</v>
      </c>
      <c r="BB123" s="65">
        <v>1216.0</v>
      </c>
      <c r="BC123" s="65">
        <v>2804.0</v>
      </c>
      <c r="BD123" s="65">
        <v>2878.0</v>
      </c>
      <c r="BE123" s="65">
        <v>8214.0</v>
      </c>
      <c r="BF123" s="65">
        <v>4296.0</v>
      </c>
      <c r="BG123" s="65">
        <v>6962.0</v>
      </c>
      <c r="BH123" s="65">
        <v>13514.0</v>
      </c>
      <c r="BI123" s="65">
        <v>49207.0</v>
      </c>
      <c r="BJ123" s="65">
        <v>72031.0</v>
      </c>
      <c r="BK123" s="65">
        <v>135978.0</v>
      </c>
    </row>
    <row r="124">
      <c r="A124" s="65">
        <v>116.0</v>
      </c>
      <c r="B124" s="65">
        <v>1000000.0</v>
      </c>
      <c r="C124" s="65">
        <v>932725.636281814</v>
      </c>
      <c r="D124" s="65">
        <v>0.932725636281814</v>
      </c>
      <c r="E124" s="68">
        <v>0.225042292530177</v>
      </c>
      <c r="F124" s="68">
        <v>0.0262400508767842</v>
      </c>
      <c r="G124" s="65">
        <v>306511.0</v>
      </c>
      <c r="H124" s="65">
        <v>0.306511</v>
      </c>
      <c r="I124" s="65">
        <v>445204.0</v>
      </c>
      <c r="J124" s="65">
        <v>131906.0</v>
      </c>
      <c r="K124" s="65">
        <v>54853.0</v>
      </c>
      <c r="L124" s="65">
        <v>26417.0</v>
      </c>
      <c r="M124" s="65">
        <v>1.0</v>
      </c>
      <c r="N124" s="65">
        <v>2.0</v>
      </c>
      <c r="O124" s="65">
        <v>0.0</v>
      </c>
      <c r="P124" s="65">
        <v>2.0</v>
      </c>
      <c r="Q124" s="65">
        <v>1.0</v>
      </c>
      <c r="R124" s="65">
        <v>0.0</v>
      </c>
      <c r="S124" s="65">
        <v>2.0</v>
      </c>
      <c r="T124" s="65">
        <v>1.0</v>
      </c>
      <c r="U124" s="65">
        <v>2.0</v>
      </c>
      <c r="V124" s="65">
        <v>1.0</v>
      </c>
      <c r="W124" s="65">
        <v>5.0</v>
      </c>
      <c r="X124" s="65">
        <v>3.0</v>
      </c>
      <c r="Y124" s="65">
        <v>3.0</v>
      </c>
      <c r="Z124" s="65">
        <v>4.0</v>
      </c>
      <c r="AA124" s="65">
        <v>13.0</v>
      </c>
      <c r="AB124" s="65">
        <v>6.0</v>
      </c>
      <c r="AC124" s="65">
        <v>15.0</v>
      </c>
      <c r="AD124" s="65">
        <v>13.0</v>
      </c>
      <c r="AE124" s="65">
        <v>12.0</v>
      </c>
      <c r="AF124" s="65">
        <v>42.0</v>
      </c>
      <c r="AG124" s="65">
        <v>10.0</v>
      </c>
      <c r="AH124" s="65">
        <v>12.0</v>
      </c>
      <c r="AI124" s="65">
        <v>15.0</v>
      </c>
      <c r="AJ124" s="65">
        <v>58.0</v>
      </c>
      <c r="AK124" s="65">
        <v>7.0</v>
      </c>
      <c r="AL124" s="65">
        <v>32.0</v>
      </c>
      <c r="AM124" s="65">
        <v>81.0</v>
      </c>
      <c r="AN124" s="65">
        <v>158.0</v>
      </c>
      <c r="AO124" s="65">
        <v>134.0</v>
      </c>
      <c r="AP124" s="65">
        <v>185.0</v>
      </c>
      <c r="AQ124" s="65">
        <v>252.0</v>
      </c>
      <c r="AR124" s="65">
        <v>230.0</v>
      </c>
      <c r="AS124" s="65">
        <v>280.0</v>
      </c>
      <c r="AT124" s="65">
        <v>455.0</v>
      </c>
      <c r="AU124" s="65">
        <v>593.0</v>
      </c>
      <c r="AV124" s="65">
        <v>991.0</v>
      </c>
      <c r="AW124" s="65">
        <v>290.0</v>
      </c>
      <c r="AX124" s="65">
        <v>762.0</v>
      </c>
      <c r="AY124" s="65">
        <v>949.0</v>
      </c>
      <c r="AZ124" s="65">
        <v>2149.0</v>
      </c>
      <c r="BA124" s="65">
        <v>1488.0</v>
      </c>
      <c r="BB124" s="65">
        <v>1275.0</v>
      </c>
      <c r="BC124" s="65">
        <v>2834.0</v>
      </c>
      <c r="BD124" s="65">
        <v>2882.0</v>
      </c>
      <c r="BE124" s="65">
        <v>8183.0</v>
      </c>
      <c r="BF124" s="65">
        <v>4328.0</v>
      </c>
      <c r="BG124" s="65">
        <v>6959.0</v>
      </c>
      <c r="BH124" s="65">
        <v>13524.0</v>
      </c>
      <c r="BI124" s="65">
        <v>49290.0</v>
      </c>
      <c r="BJ124" s="65">
        <v>72083.0</v>
      </c>
      <c r="BK124" s="65">
        <v>135894.0</v>
      </c>
    </row>
    <row r="125">
      <c r="A125" s="65">
        <v>117.0</v>
      </c>
      <c r="B125" s="65">
        <v>1000000.0</v>
      </c>
      <c r="C125" s="65">
        <v>948705.435271764</v>
      </c>
      <c r="D125" s="65">
        <v>0.948705435271764</v>
      </c>
      <c r="E125" s="68">
        <v>0.242331476422711</v>
      </c>
      <c r="F125" s="68">
        <v>0.0261813218948703</v>
      </c>
      <c r="G125" s="65">
        <v>305672.0</v>
      </c>
      <c r="H125" s="65">
        <v>0.305672</v>
      </c>
      <c r="I125" s="65">
        <v>446223.0</v>
      </c>
      <c r="J125" s="65">
        <v>131653.0</v>
      </c>
      <c r="K125" s="65">
        <v>54950.0</v>
      </c>
      <c r="L125" s="65">
        <v>26073.0</v>
      </c>
      <c r="M125" s="65">
        <v>0.0</v>
      </c>
      <c r="N125" s="65">
        <v>4.0</v>
      </c>
      <c r="O125" s="65">
        <v>0.0</v>
      </c>
      <c r="P125" s="65">
        <v>2.0</v>
      </c>
      <c r="Q125" s="65">
        <v>0.0</v>
      </c>
      <c r="R125" s="65">
        <v>2.0</v>
      </c>
      <c r="S125" s="65">
        <v>2.0</v>
      </c>
      <c r="T125" s="65">
        <v>4.0</v>
      </c>
      <c r="U125" s="65">
        <v>1.0</v>
      </c>
      <c r="V125" s="65">
        <v>1.0</v>
      </c>
      <c r="W125" s="65">
        <v>2.0</v>
      </c>
      <c r="X125" s="65">
        <v>8.0</v>
      </c>
      <c r="Y125" s="65">
        <v>3.0</v>
      </c>
      <c r="Z125" s="65">
        <v>3.0</v>
      </c>
      <c r="AA125" s="65">
        <v>8.0</v>
      </c>
      <c r="AB125" s="65">
        <v>8.0</v>
      </c>
      <c r="AC125" s="65">
        <v>19.0</v>
      </c>
      <c r="AD125" s="65">
        <v>19.0</v>
      </c>
      <c r="AE125" s="65">
        <v>8.0</v>
      </c>
      <c r="AF125" s="65">
        <v>25.0</v>
      </c>
      <c r="AG125" s="65">
        <v>12.0</v>
      </c>
      <c r="AH125" s="65">
        <v>15.0</v>
      </c>
      <c r="AI125" s="65">
        <v>24.0</v>
      </c>
      <c r="AJ125" s="65">
        <v>39.0</v>
      </c>
      <c r="AK125" s="65">
        <v>10.0</v>
      </c>
      <c r="AL125" s="65">
        <v>21.0</v>
      </c>
      <c r="AM125" s="65">
        <v>70.0</v>
      </c>
      <c r="AN125" s="65">
        <v>147.0</v>
      </c>
      <c r="AO125" s="65">
        <v>143.0</v>
      </c>
      <c r="AP125" s="65">
        <v>184.0</v>
      </c>
      <c r="AQ125" s="65">
        <v>240.0</v>
      </c>
      <c r="AR125" s="65">
        <v>247.0</v>
      </c>
      <c r="AS125" s="65">
        <v>281.0</v>
      </c>
      <c r="AT125" s="65">
        <v>527.0</v>
      </c>
      <c r="AU125" s="65">
        <v>633.0</v>
      </c>
      <c r="AV125" s="65">
        <v>966.0</v>
      </c>
      <c r="AW125" s="65">
        <v>313.0</v>
      </c>
      <c r="AX125" s="65">
        <v>768.0</v>
      </c>
      <c r="AY125" s="65">
        <v>969.0</v>
      </c>
      <c r="AZ125" s="65">
        <v>2141.0</v>
      </c>
      <c r="BA125" s="65">
        <v>1436.0</v>
      </c>
      <c r="BB125" s="65">
        <v>1213.0</v>
      </c>
      <c r="BC125" s="65">
        <v>2806.0</v>
      </c>
      <c r="BD125" s="65">
        <v>2893.0</v>
      </c>
      <c r="BE125" s="65">
        <v>8181.0</v>
      </c>
      <c r="BF125" s="65">
        <v>4276.0</v>
      </c>
      <c r="BG125" s="65">
        <v>7096.0</v>
      </c>
      <c r="BH125" s="65">
        <v>13528.0</v>
      </c>
      <c r="BI125" s="65">
        <v>49543.0</v>
      </c>
      <c r="BJ125" s="65">
        <v>71868.0</v>
      </c>
      <c r="BK125" s="65">
        <v>134963.0</v>
      </c>
    </row>
    <row r="126">
      <c r="A126" s="65">
        <v>118.0</v>
      </c>
      <c r="B126" s="65">
        <v>1000000.0</v>
      </c>
      <c r="C126" s="65">
        <v>940866.043302165</v>
      </c>
      <c r="D126" s="65">
        <v>0.940866043302165</v>
      </c>
      <c r="E126" s="68">
        <v>0.244103852451631</v>
      </c>
      <c r="F126" s="68">
        <v>0.0261785585963059</v>
      </c>
      <c r="G126" s="65">
        <v>305636.0</v>
      </c>
      <c r="H126" s="65">
        <v>0.305636</v>
      </c>
      <c r="I126" s="65">
        <v>445618.0</v>
      </c>
      <c r="J126" s="65">
        <v>131926.0</v>
      </c>
      <c r="K126" s="65">
        <v>55421.0</v>
      </c>
      <c r="L126" s="65">
        <v>26474.0</v>
      </c>
      <c r="M126" s="65">
        <v>1.0</v>
      </c>
      <c r="N126" s="65">
        <v>3.0</v>
      </c>
      <c r="O126" s="65">
        <v>0.0</v>
      </c>
      <c r="P126" s="65">
        <v>1.0</v>
      </c>
      <c r="Q126" s="65">
        <v>1.0</v>
      </c>
      <c r="R126" s="65">
        <v>0.0</v>
      </c>
      <c r="S126" s="65">
        <v>1.0</v>
      </c>
      <c r="T126" s="65">
        <v>3.0</v>
      </c>
      <c r="U126" s="65">
        <v>0.0</v>
      </c>
      <c r="V126" s="65">
        <v>1.0</v>
      </c>
      <c r="W126" s="65">
        <v>0.0</v>
      </c>
      <c r="X126" s="65">
        <v>5.0</v>
      </c>
      <c r="Y126" s="65">
        <v>5.0</v>
      </c>
      <c r="Z126" s="65">
        <v>6.0</v>
      </c>
      <c r="AA126" s="65">
        <v>11.0</v>
      </c>
      <c r="AB126" s="65">
        <v>8.0</v>
      </c>
      <c r="AC126" s="65">
        <v>18.0</v>
      </c>
      <c r="AD126" s="65">
        <v>18.0</v>
      </c>
      <c r="AE126" s="65">
        <v>17.0</v>
      </c>
      <c r="AF126" s="65">
        <v>40.0</v>
      </c>
      <c r="AG126" s="65">
        <v>8.0</v>
      </c>
      <c r="AH126" s="65">
        <v>12.0</v>
      </c>
      <c r="AI126" s="65">
        <v>14.0</v>
      </c>
      <c r="AJ126" s="65">
        <v>46.0</v>
      </c>
      <c r="AK126" s="65">
        <v>6.0</v>
      </c>
      <c r="AL126" s="65">
        <v>28.0</v>
      </c>
      <c r="AM126" s="65">
        <v>71.0</v>
      </c>
      <c r="AN126" s="65">
        <v>143.0</v>
      </c>
      <c r="AO126" s="65">
        <v>154.0</v>
      </c>
      <c r="AP126" s="65">
        <v>220.0</v>
      </c>
      <c r="AQ126" s="65">
        <v>261.0</v>
      </c>
      <c r="AR126" s="65">
        <v>243.0</v>
      </c>
      <c r="AS126" s="65">
        <v>280.0</v>
      </c>
      <c r="AT126" s="65">
        <v>532.0</v>
      </c>
      <c r="AU126" s="65">
        <v>655.0</v>
      </c>
      <c r="AV126" s="65">
        <v>928.0</v>
      </c>
      <c r="AW126" s="65">
        <v>302.0</v>
      </c>
      <c r="AX126" s="65">
        <v>805.0</v>
      </c>
      <c r="AY126" s="65">
        <v>982.0</v>
      </c>
      <c r="AZ126" s="65">
        <v>2201.0</v>
      </c>
      <c r="BA126" s="65">
        <v>1516.0</v>
      </c>
      <c r="BB126" s="65">
        <v>1246.0</v>
      </c>
      <c r="BC126" s="65">
        <v>2839.0</v>
      </c>
      <c r="BD126" s="65">
        <v>2801.0</v>
      </c>
      <c r="BE126" s="65">
        <v>8293.0</v>
      </c>
      <c r="BF126" s="65">
        <v>4396.0</v>
      </c>
      <c r="BG126" s="65">
        <v>7066.0</v>
      </c>
      <c r="BH126" s="65">
        <v>13423.0</v>
      </c>
      <c r="BI126" s="65">
        <v>49453.0</v>
      </c>
      <c r="BJ126" s="65">
        <v>71805.0</v>
      </c>
      <c r="BK126" s="65">
        <v>134768.0</v>
      </c>
    </row>
    <row r="127">
      <c r="A127" s="65">
        <v>119.0</v>
      </c>
      <c r="B127" s="65">
        <v>1000000.0</v>
      </c>
      <c r="C127" s="65">
        <v>953197.659882994</v>
      </c>
      <c r="D127" s="65">
        <v>0.953197659882994</v>
      </c>
      <c r="E127" s="68">
        <v>0.256817791634836</v>
      </c>
      <c r="F127" s="68">
        <v>0.0260963859120064</v>
      </c>
      <c r="G127" s="65">
        <v>305456.0</v>
      </c>
      <c r="H127" s="65">
        <v>0.305456</v>
      </c>
      <c r="I127" s="65">
        <v>446985.0</v>
      </c>
      <c r="J127" s="65">
        <v>131040.0</v>
      </c>
      <c r="K127" s="65">
        <v>54924.0</v>
      </c>
      <c r="L127" s="65">
        <v>26566.0</v>
      </c>
      <c r="M127" s="65">
        <v>1.0</v>
      </c>
      <c r="N127" s="65">
        <v>3.0</v>
      </c>
      <c r="O127" s="65">
        <v>2.0</v>
      </c>
      <c r="P127" s="65">
        <v>0.0</v>
      </c>
      <c r="Q127" s="65">
        <v>0.0</v>
      </c>
      <c r="R127" s="65">
        <v>3.0</v>
      </c>
      <c r="S127" s="65">
        <v>3.0</v>
      </c>
      <c r="T127" s="65">
        <v>3.0</v>
      </c>
      <c r="U127" s="65">
        <v>1.0</v>
      </c>
      <c r="V127" s="65">
        <v>0.0</v>
      </c>
      <c r="W127" s="65">
        <v>1.0</v>
      </c>
      <c r="X127" s="65">
        <v>4.0</v>
      </c>
      <c r="Y127" s="65">
        <v>5.0</v>
      </c>
      <c r="Z127" s="65">
        <v>3.0</v>
      </c>
      <c r="AA127" s="65">
        <v>9.0</v>
      </c>
      <c r="AB127" s="65">
        <v>13.0</v>
      </c>
      <c r="AC127" s="65">
        <v>13.0</v>
      </c>
      <c r="AD127" s="65">
        <v>17.0</v>
      </c>
      <c r="AE127" s="65">
        <v>15.0</v>
      </c>
      <c r="AF127" s="65">
        <v>40.0</v>
      </c>
      <c r="AG127" s="65">
        <v>15.0</v>
      </c>
      <c r="AH127" s="65">
        <v>13.0</v>
      </c>
      <c r="AI127" s="65">
        <v>16.0</v>
      </c>
      <c r="AJ127" s="65">
        <v>57.0</v>
      </c>
      <c r="AK127" s="65">
        <v>9.0</v>
      </c>
      <c r="AL127" s="65">
        <v>30.0</v>
      </c>
      <c r="AM127" s="65">
        <v>77.0</v>
      </c>
      <c r="AN127" s="65">
        <v>126.0</v>
      </c>
      <c r="AO127" s="65">
        <v>126.0</v>
      </c>
      <c r="AP127" s="65">
        <v>196.0</v>
      </c>
      <c r="AQ127" s="65">
        <v>220.0</v>
      </c>
      <c r="AR127" s="65">
        <v>282.0</v>
      </c>
      <c r="AS127" s="65">
        <v>267.0</v>
      </c>
      <c r="AT127" s="65">
        <v>507.0</v>
      </c>
      <c r="AU127" s="65">
        <v>622.0</v>
      </c>
      <c r="AV127" s="65">
        <v>952.0</v>
      </c>
      <c r="AW127" s="65">
        <v>281.0</v>
      </c>
      <c r="AX127" s="65">
        <v>761.0</v>
      </c>
      <c r="AY127" s="65">
        <v>948.0</v>
      </c>
      <c r="AZ127" s="65">
        <v>2083.0</v>
      </c>
      <c r="BA127" s="65">
        <v>1454.0</v>
      </c>
      <c r="BB127" s="65">
        <v>1233.0</v>
      </c>
      <c r="BC127" s="65">
        <v>2733.0</v>
      </c>
      <c r="BD127" s="65">
        <v>2910.0</v>
      </c>
      <c r="BE127" s="65">
        <v>8239.0</v>
      </c>
      <c r="BF127" s="65">
        <v>4400.0</v>
      </c>
      <c r="BG127" s="65">
        <v>6938.0</v>
      </c>
      <c r="BH127" s="65">
        <v>13286.0</v>
      </c>
      <c r="BI127" s="65">
        <v>48886.0</v>
      </c>
      <c r="BJ127" s="65">
        <v>72021.0</v>
      </c>
      <c r="BK127" s="65">
        <v>135632.0</v>
      </c>
    </row>
    <row r="128">
      <c r="A128" s="65">
        <v>120.0</v>
      </c>
      <c r="B128" s="65">
        <v>1000000.0</v>
      </c>
      <c r="C128" s="65">
        <v>964866.243312165</v>
      </c>
      <c r="D128" s="65">
        <v>0.964866243312165</v>
      </c>
      <c r="E128" s="68">
        <v>0.227683086206084</v>
      </c>
      <c r="F128" s="68">
        <v>0.0259869336295377</v>
      </c>
      <c r="G128" s="65">
        <v>306491.0</v>
      </c>
      <c r="H128" s="65">
        <v>0.306491</v>
      </c>
      <c r="I128" s="65">
        <v>445301.0</v>
      </c>
      <c r="J128" s="65">
        <v>131539.0</v>
      </c>
      <c r="K128" s="65">
        <v>54997.0</v>
      </c>
      <c r="L128" s="65">
        <v>26635.0</v>
      </c>
      <c r="M128" s="65">
        <v>1.0</v>
      </c>
      <c r="N128" s="65">
        <v>1.0</v>
      </c>
      <c r="O128" s="65">
        <v>2.0</v>
      </c>
      <c r="P128" s="65">
        <v>2.0</v>
      </c>
      <c r="Q128" s="65">
        <v>2.0</v>
      </c>
      <c r="R128" s="65">
        <v>3.0</v>
      </c>
      <c r="S128" s="65">
        <v>0.0</v>
      </c>
      <c r="T128" s="65">
        <v>4.0</v>
      </c>
      <c r="U128" s="65">
        <v>3.0</v>
      </c>
      <c r="V128" s="65">
        <v>1.0</v>
      </c>
      <c r="W128" s="65">
        <v>1.0</v>
      </c>
      <c r="X128" s="65">
        <v>5.0</v>
      </c>
      <c r="Y128" s="65">
        <v>7.0</v>
      </c>
      <c r="Z128" s="65">
        <v>7.0</v>
      </c>
      <c r="AA128" s="65">
        <v>8.0</v>
      </c>
      <c r="AB128" s="65">
        <v>9.0</v>
      </c>
      <c r="AC128" s="65">
        <v>17.0</v>
      </c>
      <c r="AD128" s="65">
        <v>16.0</v>
      </c>
      <c r="AE128" s="65">
        <v>8.0</v>
      </c>
      <c r="AF128" s="65">
        <v>43.0</v>
      </c>
      <c r="AG128" s="65">
        <v>18.0</v>
      </c>
      <c r="AH128" s="65">
        <v>14.0</v>
      </c>
      <c r="AI128" s="65">
        <v>24.0</v>
      </c>
      <c r="AJ128" s="65">
        <v>41.0</v>
      </c>
      <c r="AK128" s="65">
        <v>16.0</v>
      </c>
      <c r="AL128" s="65">
        <v>29.0</v>
      </c>
      <c r="AM128" s="65">
        <v>77.0</v>
      </c>
      <c r="AN128" s="65">
        <v>140.0</v>
      </c>
      <c r="AO128" s="65">
        <v>142.0</v>
      </c>
      <c r="AP128" s="65">
        <v>191.0</v>
      </c>
      <c r="AQ128" s="65">
        <v>255.0</v>
      </c>
      <c r="AR128" s="65">
        <v>247.0</v>
      </c>
      <c r="AS128" s="65">
        <v>287.0</v>
      </c>
      <c r="AT128" s="65">
        <v>503.0</v>
      </c>
      <c r="AU128" s="65">
        <v>635.0</v>
      </c>
      <c r="AV128" s="65">
        <v>964.0</v>
      </c>
      <c r="AW128" s="65">
        <v>298.0</v>
      </c>
      <c r="AX128" s="65">
        <v>755.0</v>
      </c>
      <c r="AY128" s="65">
        <v>985.0</v>
      </c>
      <c r="AZ128" s="65">
        <v>2147.0</v>
      </c>
      <c r="BA128" s="65">
        <v>1458.0</v>
      </c>
      <c r="BB128" s="65">
        <v>1310.0</v>
      </c>
      <c r="BC128" s="65">
        <v>2783.0</v>
      </c>
      <c r="BD128" s="65">
        <v>2862.0</v>
      </c>
      <c r="BE128" s="65">
        <v>8238.0</v>
      </c>
      <c r="BF128" s="65">
        <v>4352.0</v>
      </c>
      <c r="BG128" s="65">
        <v>6984.0</v>
      </c>
      <c r="BH128" s="65">
        <v>13330.0</v>
      </c>
      <c r="BI128" s="65">
        <v>49687.0</v>
      </c>
      <c r="BJ128" s="65">
        <v>72250.0</v>
      </c>
      <c r="BK128" s="65">
        <v>135329.0</v>
      </c>
    </row>
    <row r="129">
      <c r="A129" s="65">
        <v>121.0</v>
      </c>
      <c r="B129" s="65">
        <v>1000000.0</v>
      </c>
      <c r="C129" s="65">
        <v>1017906.89534477</v>
      </c>
      <c r="D129" s="65">
        <v>1.01790689534477</v>
      </c>
      <c r="E129" s="68">
        <v>0.310953385920876</v>
      </c>
      <c r="F129" s="68">
        <v>0.0262972479040907</v>
      </c>
      <c r="G129" s="65">
        <v>305677.0</v>
      </c>
      <c r="H129" s="65">
        <v>0.305677</v>
      </c>
      <c r="I129" s="65">
        <v>446124.0</v>
      </c>
      <c r="J129" s="65">
        <v>131870.0</v>
      </c>
      <c r="K129" s="65">
        <v>54921.0</v>
      </c>
      <c r="L129" s="65">
        <v>26480.0</v>
      </c>
      <c r="M129" s="65">
        <v>3.0</v>
      </c>
      <c r="N129" s="65">
        <v>4.0</v>
      </c>
      <c r="O129" s="65">
        <v>1.0</v>
      </c>
      <c r="P129" s="65">
        <v>3.0</v>
      </c>
      <c r="Q129" s="65">
        <v>1.0</v>
      </c>
      <c r="R129" s="65">
        <v>4.0</v>
      </c>
      <c r="S129" s="65">
        <v>3.0</v>
      </c>
      <c r="T129" s="65">
        <v>4.0</v>
      </c>
      <c r="U129" s="65">
        <v>1.0</v>
      </c>
      <c r="V129" s="65">
        <v>1.0</v>
      </c>
      <c r="W129" s="65">
        <v>2.0</v>
      </c>
      <c r="X129" s="65">
        <v>6.0</v>
      </c>
      <c r="Y129" s="65">
        <v>4.0</v>
      </c>
      <c r="Z129" s="65">
        <v>4.0</v>
      </c>
      <c r="AA129" s="65">
        <v>9.0</v>
      </c>
      <c r="AB129" s="65">
        <v>8.0</v>
      </c>
      <c r="AC129" s="65">
        <v>20.0</v>
      </c>
      <c r="AD129" s="65">
        <v>21.0</v>
      </c>
      <c r="AE129" s="65">
        <v>16.0</v>
      </c>
      <c r="AF129" s="65">
        <v>36.0</v>
      </c>
      <c r="AG129" s="65">
        <v>9.0</v>
      </c>
      <c r="AH129" s="65">
        <v>11.0</v>
      </c>
      <c r="AI129" s="65">
        <v>29.0</v>
      </c>
      <c r="AJ129" s="65">
        <v>55.0</v>
      </c>
      <c r="AK129" s="65">
        <v>13.0</v>
      </c>
      <c r="AL129" s="65">
        <v>25.0</v>
      </c>
      <c r="AM129" s="65">
        <v>68.0</v>
      </c>
      <c r="AN129" s="65">
        <v>131.0</v>
      </c>
      <c r="AO129" s="65">
        <v>146.0</v>
      </c>
      <c r="AP129" s="65">
        <v>191.0</v>
      </c>
      <c r="AQ129" s="65">
        <v>202.0</v>
      </c>
      <c r="AR129" s="65">
        <v>257.0</v>
      </c>
      <c r="AS129" s="65">
        <v>278.0</v>
      </c>
      <c r="AT129" s="65">
        <v>511.0</v>
      </c>
      <c r="AU129" s="65">
        <v>599.0</v>
      </c>
      <c r="AV129" s="65">
        <v>1023.0</v>
      </c>
      <c r="AW129" s="65">
        <v>292.0</v>
      </c>
      <c r="AX129" s="65">
        <v>791.0</v>
      </c>
      <c r="AY129" s="65">
        <v>1012.0</v>
      </c>
      <c r="AZ129" s="65">
        <v>2130.0</v>
      </c>
      <c r="BA129" s="65">
        <v>1425.0</v>
      </c>
      <c r="BB129" s="65">
        <v>1246.0</v>
      </c>
      <c r="BC129" s="65">
        <v>2863.0</v>
      </c>
      <c r="BD129" s="65">
        <v>2977.0</v>
      </c>
      <c r="BE129" s="65">
        <v>8238.0</v>
      </c>
      <c r="BF129" s="65">
        <v>4279.0</v>
      </c>
      <c r="BG129" s="65">
        <v>6992.0</v>
      </c>
      <c r="BH129" s="65">
        <v>13310.0</v>
      </c>
      <c r="BI129" s="65">
        <v>48850.0</v>
      </c>
      <c r="BJ129" s="65">
        <v>71858.0</v>
      </c>
      <c r="BK129" s="65">
        <v>135715.0</v>
      </c>
    </row>
    <row r="130">
      <c r="A130" s="65">
        <v>122.0</v>
      </c>
      <c r="B130" s="65">
        <v>1000000.0</v>
      </c>
      <c r="C130" s="65">
        <v>984436.22181109</v>
      </c>
      <c r="D130" s="65">
        <v>0.98443622181109</v>
      </c>
      <c r="E130" s="68">
        <v>0.324625811753461</v>
      </c>
      <c r="F130" s="68">
        <v>0.0262363777139408</v>
      </c>
      <c r="G130" s="65">
        <v>306296.0</v>
      </c>
      <c r="H130" s="65">
        <v>0.306296</v>
      </c>
      <c r="I130" s="65">
        <v>444699.0</v>
      </c>
      <c r="J130" s="65">
        <v>132351.0</v>
      </c>
      <c r="K130" s="65">
        <v>55257.0</v>
      </c>
      <c r="L130" s="65">
        <v>26338.0</v>
      </c>
      <c r="M130" s="65">
        <v>2.0</v>
      </c>
      <c r="N130" s="65">
        <v>2.0</v>
      </c>
      <c r="O130" s="65">
        <v>4.0</v>
      </c>
      <c r="P130" s="65">
        <v>2.0</v>
      </c>
      <c r="Q130" s="65">
        <v>2.0</v>
      </c>
      <c r="R130" s="65">
        <v>3.0</v>
      </c>
      <c r="S130" s="65">
        <v>3.0</v>
      </c>
      <c r="T130" s="65">
        <v>2.0</v>
      </c>
      <c r="U130" s="65">
        <v>1.0</v>
      </c>
      <c r="V130" s="65">
        <v>2.0</v>
      </c>
      <c r="W130" s="65">
        <v>0.0</v>
      </c>
      <c r="X130" s="65">
        <v>3.0</v>
      </c>
      <c r="Y130" s="65">
        <v>5.0</v>
      </c>
      <c r="Z130" s="65">
        <v>4.0</v>
      </c>
      <c r="AA130" s="65">
        <v>8.0</v>
      </c>
      <c r="AB130" s="65">
        <v>5.0</v>
      </c>
      <c r="AC130" s="65">
        <v>18.0</v>
      </c>
      <c r="AD130" s="65">
        <v>11.0</v>
      </c>
      <c r="AE130" s="65">
        <v>11.0</v>
      </c>
      <c r="AF130" s="65">
        <v>45.0</v>
      </c>
      <c r="AG130" s="65">
        <v>13.0</v>
      </c>
      <c r="AH130" s="65">
        <v>15.0</v>
      </c>
      <c r="AI130" s="65">
        <v>18.0</v>
      </c>
      <c r="AJ130" s="65">
        <v>39.0</v>
      </c>
      <c r="AK130" s="65">
        <v>11.0</v>
      </c>
      <c r="AL130" s="65">
        <v>28.0</v>
      </c>
      <c r="AM130" s="65">
        <v>75.0</v>
      </c>
      <c r="AN130" s="65">
        <v>130.0</v>
      </c>
      <c r="AO130" s="65">
        <v>141.0</v>
      </c>
      <c r="AP130" s="65">
        <v>191.0</v>
      </c>
      <c r="AQ130" s="65">
        <v>267.0</v>
      </c>
      <c r="AR130" s="65">
        <v>230.0</v>
      </c>
      <c r="AS130" s="65">
        <v>277.0</v>
      </c>
      <c r="AT130" s="65">
        <v>464.0</v>
      </c>
      <c r="AU130" s="65">
        <v>608.0</v>
      </c>
      <c r="AV130" s="65">
        <v>961.0</v>
      </c>
      <c r="AW130" s="65">
        <v>300.0</v>
      </c>
      <c r="AX130" s="65">
        <v>784.0</v>
      </c>
      <c r="AY130" s="65">
        <v>944.0</v>
      </c>
      <c r="AZ130" s="65">
        <v>2133.0</v>
      </c>
      <c r="BA130" s="65">
        <v>1446.0</v>
      </c>
      <c r="BB130" s="65">
        <v>1250.0</v>
      </c>
      <c r="BC130" s="65">
        <v>2739.0</v>
      </c>
      <c r="BD130" s="65">
        <v>2879.0</v>
      </c>
      <c r="BE130" s="65">
        <v>8170.0</v>
      </c>
      <c r="BF130" s="65">
        <v>4356.0</v>
      </c>
      <c r="BG130" s="65">
        <v>7025.0</v>
      </c>
      <c r="BH130" s="65">
        <v>13655.0</v>
      </c>
      <c r="BI130" s="65">
        <v>49339.0</v>
      </c>
      <c r="BJ130" s="65">
        <v>72154.0</v>
      </c>
      <c r="BK130" s="65">
        <v>135521.0</v>
      </c>
    </row>
    <row r="131">
      <c r="A131" s="65">
        <v>123.0</v>
      </c>
      <c r="B131" s="65">
        <v>1000000.0</v>
      </c>
      <c r="C131" s="65">
        <v>936394.819740986</v>
      </c>
      <c r="D131" s="65">
        <v>0.936394819740986</v>
      </c>
      <c r="E131" s="68">
        <v>0.202821005063048</v>
      </c>
      <c r="F131" s="68">
        <v>0.0262744695439383</v>
      </c>
      <c r="G131" s="65">
        <v>305311.0</v>
      </c>
      <c r="H131" s="65">
        <v>0.305311</v>
      </c>
      <c r="I131" s="65">
        <v>446109.0</v>
      </c>
      <c r="J131" s="65">
        <v>131951.0</v>
      </c>
      <c r="K131" s="65">
        <v>55002.0</v>
      </c>
      <c r="L131" s="65">
        <v>26394.0</v>
      </c>
      <c r="M131" s="65">
        <v>2.0</v>
      </c>
      <c r="N131" s="65">
        <v>0.0</v>
      </c>
      <c r="O131" s="65">
        <v>1.0</v>
      </c>
      <c r="P131" s="65">
        <v>1.0</v>
      </c>
      <c r="Q131" s="65">
        <v>1.0</v>
      </c>
      <c r="R131" s="65">
        <v>1.0</v>
      </c>
      <c r="S131" s="65">
        <v>0.0</v>
      </c>
      <c r="T131" s="65">
        <v>4.0</v>
      </c>
      <c r="U131" s="65">
        <v>3.0</v>
      </c>
      <c r="V131" s="65">
        <v>1.0</v>
      </c>
      <c r="W131" s="65">
        <v>3.0</v>
      </c>
      <c r="X131" s="65">
        <v>6.0</v>
      </c>
      <c r="Y131" s="65">
        <v>3.0</v>
      </c>
      <c r="Z131" s="65">
        <v>5.0</v>
      </c>
      <c r="AA131" s="65">
        <v>12.0</v>
      </c>
      <c r="AB131" s="65">
        <v>13.0</v>
      </c>
      <c r="AC131" s="65">
        <v>21.0</v>
      </c>
      <c r="AD131" s="65">
        <v>10.0</v>
      </c>
      <c r="AE131" s="65">
        <v>21.0</v>
      </c>
      <c r="AF131" s="65">
        <v>38.0</v>
      </c>
      <c r="AG131" s="65">
        <v>12.0</v>
      </c>
      <c r="AH131" s="65">
        <v>11.0</v>
      </c>
      <c r="AI131" s="65">
        <v>15.0</v>
      </c>
      <c r="AJ131" s="65">
        <v>60.0</v>
      </c>
      <c r="AK131" s="65">
        <v>12.0</v>
      </c>
      <c r="AL131" s="65">
        <v>28.0</v>
      </c>
      <c r="AM131" s="65">
        <v>58.0</v>
      </c>
      <c r="AN131" s="65">
        <v>148.0</v>
      </c>
      <c r="AO131" s="65">
        <v>148.0</v>
      </c>
      <c r="AP131" s="65">
        <v>175.0</v>
      </c>
      <c r="AQ131" s="65">
        <v>246.0</v>
      </c>
      <c r="AR131" s="65">
        <v>256.0</v>
      </c>
      <c r="AS131" s="65">
        <v>303.0</v>
      </c>
      <c r="AT131" s="65">
        <v>484.0</v>
      </c>
      <c r="AU131" s="65">
        <v>621.0</v>
      </c>
      <c r="AV131" s="65">
        <v>958.0</v>
      </c>
      <c r="AW131" s="65">
        <v>296.0</v>
      </c>
      <c r="AX131" s="65">
        <v>731.0</v>
      </c>
      <c r="AY131" s="65">
        <v>935.0</v>
      </c>
      <c r="AZ131" s="65">
        <v>2095.0</v>
      </c>
      <c r="BA131" s="65">
        <v>1451.0</v>
      </c>
      <c r="BB131" s="65">
        <v>1247.0</v>
      </c>
      <c r="BC131" s="65">
        <v>2760.0</v>
      </c>
      <c r="BD131" s="65">
        <v>2860.0</v>
      </c>
      <c r="BE131" s="65">
        <v>8147.0</v>
      </c>
      <c r="BF131" s="65">
        <v>4373.0</v>
      </c>
      <c r="BG131" s="65">
        <v>6798.0</v>
      </c>
      <c r="BH131" s="65">
        <v>13392.0</v>
      </c>
      <c r="BI131" s="65">
        <v>49029.0</v>
      </c>
      <c r="BJ131" s="65">
        <v>71594.0</v>
      </c>
      <c r="BK131" s="65">
        <v>135922.0</v>
      </c>
    </row>
    <row r="132">
      <c r="A132" s="65">
        <v>124.0</v>
      </c>
      <c r="B132" s="65">
        <v>1000000.0</v>
      </c>
      <c r="C132" s="65">
        <v>956751.83759188</v>
      </c>
      <c r="D132" s="65">
        <v>0.95675183759188</v>
      </c>
      <c r="E132" s="68">
        <v>0.247196421989151</v>
      </c>
      <c r="F132" s="68">
        <v>0.0261830147251623</v>
      </c>
      <c r="G132" s="65">
        <v>306381.0</v>
      </c>
      <c r="H132" s="65">
        <v>0.306381</v>
      </c>
      <c r="I132" s="65">
        <v>445465.0</v>
      </c>
      <c r="J132" s="65">
        <v>131490.0</v>
      </c>
      <c r="K132" s="65">
        <v>55120.0</v>
      </c>
      <c r="L132" s="65">
        <v>26313.0</v>
      </c>
      <c r="M132" s="65">
        <v>1.0</v>
      </c>
      <c r="N132" s="65">
        <v>0.0</v>
      </c>
      <c r="O132" s="65">
        <v>4.0</v>
      </c>
      <c r="P132" s="65">
        <v>2.0</v>
      </c>
      <c r="Q132" s="65">
        <v>1.0</v>
      </c>
      <c r="R132" s="65">
        <v>3.0</v>
      </c>
      <c r="S132" s="65">
        <v>1.0</v>
      </c>
      <c r="T132" s="65">
        <v>5.0</v>
      </c>
      <c r="U132" s="65">
        <v>1.0</v>
      </c>
      <c r="V132" s="65">
        <v>1.0</v>
      </c>
      <c r="W132" s="65">
        <v>3.0</v>
      </c>
      <c r="X132" s="65">
        <v>6.0</v>
      </c>
      <c r="Y132" s="65">
        <v>0.0</v>
      </c>
      <c r="Z132" s="65">
        <v>1.0</v>
      </c>
      <c r="AA132" s="65">
        <v>6.0</v>
      </c>
      <c r="AB132" s="65">
        <v>11.0</v>
      </c>
      <c r="AC132" s="65">
        <v>18.0</v>
      </c>
      <c r="AD132" s="65">
        <v>17.0</v>
      </c>
      <c r="AE132" s="65">
        <v>18.0</v>
      </c>
      <c r="AF132" s="65">
        <v>37.0</v>
      </c>
      <c r="AG132" s="65">
        <v>8.0</v>
      </c>
      <c r="AH132" s="65">
        <v>11.0</v>
      </c>
      <c r="AI132" s="65">
        <v>14.0</v>
      </c>
      <c r="AJ132" s="65">
        <v>52.0</v>
      </c>
      <c r="AK132" s="65">
        <v>10.0</v>
      </c>
      <c r="AL132" s="65">
        <v>31.0</v>
      </c>
      <c r="AM132" s="65">
        <v>86.0</v>
      </c>
      <c r="AN132" s="65">
        <v>137.0</v>
      </c>
      <c r="AO132" s="65">
        <v>126.0</v>
      </c>
      <c r="AP132" s="65">
        <v>206.0</v>
      </c>
      <c r="AQ132" s="65">
        <v>252.0</v>
      </c>
      <c r="AR132" s="65">
        <v>244.0</v>
      </c>
      <c r="AS132" s="65">
        <v>286.0</v>
      </c>
      <c r="AT132" s="65">
        <v>479.0</v>
      </c>
      <c r="AU132" s="65">
        <v>605.0</v>
      </c>
      <c r="AV132" s="65">
        <v>943.0</v>
      </c>
      <c r="AW132" s="65">
        <v>280.0</v>
      </c>
      <c r="AX132" s="65">
        <v>762.0</v>
      </c>
      <c r="AY132" s="65">
        <v>954.0</v>
      </c>
      <c r="AZ132" s="65">
        <v>2125.0</v>
      </c>
      <c r="BA132" s="65">
        <v>1423.0</v>
      </c>
      <c r="BB132" s="65">
        <v>1283.0</v>
      </c>
      <c r="BC132" s="65">
        <v>2834.0</v>
      </c>
      <c r="BD132" s="65">
        <v>2869.0</v>
      </c>
      <c r="BE132" s="65">
        <v>8091.0</v>
      </c>
      <c r="BF132" s="65">
        <v>4392.0</v>
      </c>
      <c r="BG132" s="65">
        <v>6910.0</v>
      </c>
      <c r="BH132" s="65">
        <v>13685.0</v>
      </c>
      <c r="BI132" s="65">
        <v>49350.0</v>
      </c>
      <c r="BJ132" s="65">
        <v>72253.0</v>
      </c>
      <c r="BK132" s="65">
        <v>135544.0</v>
      </c>
    </row>
    <row r="133">
      <c r="A133" s="65">
        <v>125.0</v>
      </c>
      <c r="B133" s="65">
        <v>1000000.0</v>
      </c>
      <c r="C133" s="65">
        <v>967673.383669184</v>
      </c>
      <c r="D133" s="65">
        <v>0.967673383669184</v>
      </c>
      <c r="E133" s="68">
        <v>0.253129535845222</v>
      </c>
      <c r="F133" s="68">
        <v>0.0260773625311076</v>
      </c>
      <c r="G133" s="65">
        <v>305487.0</v>
      </c>
      <c r="H133" s="65">
        <v>0.305487</v>
      </c>
      <c r="I133" s="65">
        <v>445932.0</v>
      </c>
      <c r="J133" s="65">
        <v>132076.0</v>
      </c>
      <c r="K133" s="65">
        <v>55100.0</v>
      </c>
      <c r="L133" s="65">
        <v>26267.0</v>
      </c>
      <c r="M133" s="65">
        <v>1.0</v>
      </c>
      <c r="N133" s="65">
        <v>1.0</v>
      </c>
      <c r="O133" s="65">
        <v>1.0</v>
      </c>
      <c r="P133" s="65">
        <v>3.0</v>
      </c>
      <c r="Q133" s="65">
        <v>3.0</v>
      </c>
      <c r="R133" s="65">
        <v>1.0</v>
      </c>
      <c r="S133" s="65">
        <v>5.0</v>
      </c>
      <c r="T133" s="65">
        <v>4.0</v>
      </c>
      <c r="U133" s="65">
        <v>1.0</v>
      </c>
      <c r="V133" s="65">
        <v>2.0</v>
      </c>
      <c r="W133" s="65">
        <v>3.0</v>
      </c>
      <c r="X133" s="65">
        <v>4.0</v>
      </c>
      <c r="Y133" s="65">
        <v>4.0</v>
      </c>
      <c r="Z133" s="65">
        <v>0.0</v>
      </c>
      <c r="AA133" s="65">
        <v>16.0</v>
      </c>
      <c r="AB133" s="65">
        <v>7.0</v>
      </c>
      <c r="AC133" s="65">
        <v>15.0</v>
      </c>
      <c r="AD133" s="65">
        <v>11.0</v>
      </c>
      <c r="AE133" s="65">
        <v>15.0</v>
      </c>
      <c r="AF133" s="65">
        <v>33.0</v>
      </c>
      <c r="AG133" s="65">
        <v>9.0</v>
      </c>
      <c r="AH133" s="65">
        <v>11.0</v>
      </c>
      <c r="AI133" s="65">
        <v>20.0</v>
      </c>
      <c r="AJ133" s="65">
        <v>54.0</v>
      </c>
      <c r="AK133" s="65">
        <v>16.0</v>
      </c>
      <c r="AL133" s="65">
        <v>35.0</v>
      </c>
      <c r="AM133" s="65">
        <v>79.0</v>
      </c>
      <c r="AN133" s="65">
        <v>130.0</v>
      </c>
      <c r="AO133" s="65">
        <v>144.0</v>
      </c>
      <c r="AP133" s="65">
        <v>194.0</v>
      </c>
      <c r="AQ133" s="65">
        <v>255.0</v>
      </c>
      <c r="AR133" s="65">
        <v>236.0</v>
      </c>
      <c r="AS133" s="65">
        <v>313.0</v>
      </c>
      <c r="AT133" s="65">
        <v>500.0</v>
      </c>
      <c r="AU133" s="65">
        <v>600.0</v>
      </c>
      <c r="AV133" s="65">
        <v>971.0</v>
      </c>
      <c r="AW133" s="65">
        <v>276.0</v>
      </c>
      <c r="AX133" s="65">
        <v>763.0</v>
      </c>
      <c r="AY133" s="65">
        <v>958.0</v>
      </c>
      <c r="AZ133" s="65">
        <v>2144.0</v>
      </c>
      <c r="BA133" s="65">
        <v>1382.0</v>
      </c>
      <c r="BB133" s="65">
        <v>1292.0</v>
      </c>
      <c r="BC133" s="65">
        <v>2806.0</v>
      </c>
      <c r="BD133" s="65">
        <v>2920.0</v>
      </c>
      <c r="BE133" s="65">
        <v>8300.0</v>
      </c>
      <c r="BF133" s="65">
        <v>4227.0</v>
      </c>
      <c r="BG133" s="65">
        <v>7044.0</v>
      </c>
      <c r="BH133" s="65">
        <v>13301.0</v>
      </c>
      <c r="BI133" s="65">
        <v>49259.0</v>
      </c>
      <c r="BJ133" s="65">
        <v>71609.0</v>
      </c>
      <c r="BK133" s="65">
        <v>135509.0</v>
      </c>
    </row>
    <row r="134">
      <c r="A134" s="65">
        <v>126.0</v>
      </c>
      <c r="B134" s="65">
        <v>1000000.0</v>
      </c>
      <c r="C134" s="65">
        <v>992097.604880244</v>
      </c>
      <c r="D134" s="65">
        <v>0.992097604880244</v>
      </c>
      <c r="E134" s="68">
        <v>0.284694211860197</v>
      </c>
      <c r="F134" s="68">
        <v>0.0260709637145718</v>
      </c>
      <c r="G134" s="65">
        <v>305748.0</v>
      </c>
      <c r="H134" s="65">
        <v>0.305748</v>
      </c>
      <c r="I134" s="65">
        <v>446277.0</v>
      </c>
      <c r="J134" s="65">
        <v>132086.0</v>
      </c>
      <c r="K134" s="65">
        <v>54710.0</v>
      </c>
      <c r="L134" s="65">
        <v>26445.0</v>
      </c>
      <c r="M134" s="65">
        <v>1.0</v>
      </c>
      <c r="N134" s="65">
        <v>4.0</v>
      </c>
      <c r="O134" s="65">
        <v>0.0</v>
      </c>
      <c r="P134" s="65">
        <v>4.0</v>
      </c>
      <c r="Q134" s="65">
        <v>3.0</v>
      </c>
      <c r="R134" s="65">
        <v>0.0</v>
      </c>
      <c r="S134" s="65">
        <v>1.0</v>
      </c>
      <c r="T134" s="65">
        <v>4.0</v>
      </c>
      <c r="U134" s="65">
        <v>1.0</v>
      </c>
      <c r="V134" s="65">
        <v>3.0</v>
      </c>
      <c r="W134" s="65">
        <v>2.0</v>
      </c>
      <c r="X134" s="65">
        <v>5.0</v>
      </c>
      <c r="Y134" s="65">
        <v>4.0</v>
      </c>
      <c r="Z134" s="65">
        <v>8.0</v>
      </c>
      <c r="AA134" s="65">
        <v>5.0</v>
      </c>
      <c r="AB134" s="65">
        <v>15.0</v>
      </c>
      <c r="AC134" s="65">
        <v>22.0</v>
      </c>
      <c r="AD134" s="65">
        <v>18.0</v>
      </c>
      <c r="AE134" s="65">
        <v>16.0</v>
      </c>
      <c r="AF134" s="65">
        <v>43.0</v>
      </c>
      <c r="AG134" s="65">
        <v>11.0</v>
      </c>
      <c r="AH134" s="65">
        <v>12.0</v>
      </c>
      <c r="AI134" s="65">
        <v>15.0</v>
      </c>
      <c r="AJ134" s="65">
        <v>57.0</v>
      </c>
      <c r="AK134" s="65">
        <v>12.0</v>
      </c>
      <c r="AL134" s="65">
        <v>33.0</v>
      </c>
      <c r="AM134" s="65">
        <v>74.0</v>
      </c>
      <c r="AN134" s="65">
        <v>124.0</v>
      </c>
      <c r="AO134" s="65">
        <v>147.0</v>
      </c>
      <c r="AP134" s="65">
        <v>184.0</v>
      </c>
      <c r="AQ134" s="65">
        <v>243.0</v>
      </c>
      <c r="AR134" s="65">
        <v>265.0</v>
      </c>
      <c r="AS134" s="65">
        <v>289.0</v>
      </c>
      <c r="AT134" s="65">
        <v>491.0</v>
      </c>
      <c r="AU134" s="65">
        <v>587.0</v>
      </c>
      <c r="AV134" s="65">
        <v>998.0</v>
      </c>
      <c r="AW134" s="65">
        <v>296.0</v>
      </c>
      <c r="AX134" s="65">
        <v>797.0</v>
      </c>
      <c r="AY134" s="65">
        <v>1051.0</v>
      </c>
      <c r="AZ134" s="65">
        <v>2120.0</v>
      </c>
      <c r="BA134" s="65">
        <v>1439.0</v>
      </c>
      <c r="BB134" s="65">
        <v>1302.0</v>
      </c>
      <c r="BC134" s="65">
        <v>2789.0</v>
      </c>
      <c r="BD134" s="65">
        <v>2938.0</v>
      </c>
      <c r="BE134" s="65">
        <v>8164.0</v>
      </c>
      <c r="BF134" s="65">
        <v>4379.0</v>
      </c>
      <c r="BG134" s="65">
        <v>6821.0</v>
      </c>
      <c r="BH134" s="65">
        <v>13621.0</v>
      </c>
      <c r="BI134" s="65">
        <v>49390.0</v>
      </c>
      <c r="BJ134" s="65">
        <v>71620.0</v>
      </c>
      <c r="BK134" s="65">
        <v>135320.0</v>
      </c>
    </row>
    <row r="135">
      <c r="A135" s="65">
        <v>127.0</v>
      </c>
      <c r="B135" s="65">
        <v>1000000.0</v>
      </c>
      <c r="C135" s="65">
        <v>951659.582979149</v>
      </c>
      <c r="D135" s="65">
        <v>0.951659582979149</v>
      </c>
      <c r="E135" s="68">
        <v>0.220235008039213</v>
      </c>
      <c r="F135" s="68">
        <v>0.0260026459817379</v>
      </c>
      <c r="G135" s="65">
        <v>305785.0</v>
      </c>
      <c r="H135" s="65">
        <v>0.305785</v>
      </c>
      <c r="I135" s="65">
        <v>446169.0</v>
      </c>
      <c r="J135" s="65">
        <v>132126.0</v>
      </c>
      <c r="K135" s="65">
        <v>54703.0</v>
      </c>
      <c r="L135" s="65">
        <v>26110.0</v>
      </c>
      <c r="M135" s="65">
        <v>1.0</v>
      </c>
      <c r="N135" s="65">
        <v>0.0</v>
      </c>
      <c r="O135" s="65">
        <v>3.0</v>
      </c>
      <c r="P135" s="65">
        <v>3.0</v>
      </c>
      <c r="Q135" s="65">
        <v>3.0</v>
      </c>
      <c r="R135" s="65">
        <v>1.0</v>
      </c>
      <c r="S135" s="65">
        <v>2.0</v>
      </c>
      <c r="T135" s="65">
        <v>3.0</v>
      </c>
      <c r="U135" s="65">
        <v>0.0</v>
      </c>
      <c r="V135" s="65">
        <v>1.0</v>
      </c>
      <c r="W135" s="65">
        <v>0.0</v>
      </c>
      <c r="X135" s="65">
        <v>4.0</v>
      </c>
      <c r="Y135" s="65">
        <v>2.0</v>
      </c>
      <c r="Z135" s="65">
        <v>4.0</v>
      </c>
      <c r="AA135" s="65">
        <v>8.0</v>
      </c>
      <c r="AB135" s="65">
        <v>5.0</v>
      </c>
      <c r="AC135" s="65">
        <v>21.0</v>
      </c>
      <c r="AD135" s="65">
        <v>18.0</v>
      </c>
      <c r="AE135" s="65">
        <v>13.0</v>
      </c>
      <c r="AF135" s="65">
        <v>36.0</v>
      </c>
      <c r="AG135" s="65">
        <v>10.0</v>
      </c>
      <c r="AH135" s="65">
        <v>10.0</v>
      </c>
      <c r="AI135" s="65">
        <v>19.0</v>
      </c>
      <c r="AJ135" s="65">
        <v>39.0</v>
      </c>
      <c r="AK135" s="65">
        <v>20.0</v>
      </c>
      <c r="AL135" s="65">
        <v>25.0</v>
      </c>
      <c r="AM135" s="65">
        <v>82.0</v>
      </c>
      <c r="AN135" s="65">
        <v>153.0</v>
      </c>
      <c r="AO135" s="65">
        <v>155.0</v>
      </c>
      <c r="AP135" s="65">
        <v>169.0</v>
      </c>
      <c r="AQ135" s="65">
        <v>278.0</v>
      </c>
      <c r="AR135" s="65">
        <v>263.0</v>
      </c>
      <c r="AS135" s="65">
        <v>311.0</v>
      </c>
      <c r="AT135" s="65">
        <v>445.0</v>
      </c>
      <c r="AU135" s="65">
        <v>633.0</v>
      </c>
      <c r="AV135" s="65">
        <v>948.0</v>
      </c>
      <c r="AW135" s="65">
        <v>312.0</v>
      </c>
      <c r="AX135" s="65">
        <v>812.0</v>
      </c>
      <c r="AY135" s="65">
        <v>1000.0</v>
      </c>
      <c r="AZ135" s="65">
        <v>2126.0</v>
      </c>
      <c r="BA135" s="65">
        <v>1479.0</v>
      </c>
      <c r="BB135" s="65">
        <v>1274.0</v>
      </c>
      <c r="BC135" s="65">
        <v>2775.0</v>
      </c>
      <c r="BD135" s="65">
        <v>2968.0</v>
      </c>
      <c r="BE135" s="65">
        <v>8160.0</v>
      </c>
      <c r="BF135" s="65">
        <v>4422.0</v>
      </c>
      <c r="BG135" s="65">
        <v>6847.0</v>
      </c>
      <c r="BH135" s="65">
        <v>13459.0</v>
      </c>
      <c r="BI135" s="65">
        <v>49499.0</v>
      </c>
      <c r="BJ135" s="65">
        <v>72054.0</v>
      </c>
      <c r="BK135" s="65">
        <v>134910.0</v>
      </c>
    </row>
    <row r="136">
      <c r="A136" s="65">
        <v>128.0</v>
      </c>
      <c r="B136" s="65">
        <v>1000000.0</v>
      </c>
      <c r="C136" s="65">
        <v>976294.814740737</v>
      </c>
      <c r="D136" s="65">
        <v>0.976294814740737</v>
      </c>
      <c r="E136" s="68">
        <v>0.268891999822578</v>
      </c>
      <c r="F136" s="68">
        <v>0.0259136273863231</v>
      </c>
      <c r="G136" s="65">
        <v>306178.0</v>
      </c>
      <c r="H136" s="65">
        <v>0.306178</v>
      </c>
      <c r="I136" s="65">
        <v>445207.0</v>
      </c>
      <c r="J136" s="65">
        <v>132572.0</v>
      </c>
      <c r="K136" s="65">
        <v>54641.0</v>
      </c>
      <c r="L136" s="65">
        <v>26337.0</v>
      </c>
      <c r="M136" s="65">
        <v>0.0</v>
      </c>
      <c r="N136" s="65">
        <v>2.0</v>
      </c>
      <c r="O136" s="65">
        <v>3.0</v>
      </c>
      <c r="P136" s="65">
        <v>3.0</v>
      </c>
      <c r="Q136" s="65">
        <v>3.0</v>
      </c>
      <c r="R136" s="65">
        <v>3.0</v>
      </c>
      <c r="S136" s="65">
        <v>2.0</v>
      </c>
      <c r="T136" s="65">
        <v>1.0</v>
      </c>
      <c r="U136" s="65">
        <v>0.0</v>
      </c>
      <c r="V136" s="65">
        <v>0.0</v>
      </c>
      <c r="W136" s="65">
        <v>4.0</v>
      </c>
      <c r="X136" s="65">
        <v>7.0</v>
      </c>
      <c r="Y136" s="65">
        <v>5.0</v>
      </c>
      <c r="Z136" s="65">
        <v>1.0</v>
      </c>
      <c r="AA136" s="65">
        <v>12.0</v>
      </c>
      <c r="AB136" s="65">
        <v>7.0</v>
      </c>
      <c r="AC136" s="65">
        <v>25.0</v>
      </c>
      <c r="AD136" s="65">
        <v>17.0</v>
      </c>
      <c r="AE136" s="65">
        <v>19.0</v>
      </c>
      <c r="AF136" s="65">
        <v>37.0</v>
      </c>
      <c r="AG136" s="65">
        <v>10.0</v>
      </c>
      <c r="AH136" s="65">
        <v>15.0</v>
      </c>
      <c r="AI136" s="65">
        <v>18.0</v>
      </c>
      <c r="AJ136" s="65">
        <v>39.0</v>
      </c>
      <c r="AK136" s="65">
        <v>17.0</v>
      </c>
      <c r="AL136" s="65">
        <v>32.0</v>
      </c>
      <c r="AM136" s="65">
        <v>68.0</v>
      </c>
      <c r="AN136" s="65">
        <v>144.0</v>
      </c>
      <c r="AO136" s="65">
        <v>139.0</v>
      </c>
      <c r="AP136" s="65">
        <v>177.0</v>
      </c>
      <c r="AQ136" s="65">
        <v>233.0</v>
      </c>
      <c r="AR136" s="65">
        <v>229.0</v>
      </c>
      <c r="AS136" s="65">
        <v>293.0</v>
      </c>
      <c r="AT136" s="65">
        <v>484.0</v>
      </c>
      <c r="AU136" s="65">
        <v>614.0</v>
      </c>
      <c r="AV136" s="65">
        <v>1003.0</v>
      </c>
      <c r="AW136" s="65">
        <v>292.0</v>
      </c>
      <c r="AX136" s="65">
        <v>835.0</v>
      </c>
      <c r="AY136" s="65">
        <v>899.0</v>
      </c>
      <c r="AZ136" s="65">
        <v>2129.0</v>
      </c>
      <c r="BA136" s="65">
        <v>1463.0</v>
      </c>
      <c r="BB136" s="65">
        <v>1227.0</v>
      </c>
      <c r="BC136" s="65">
        <v>2811.0</v>
      </c>
      <c r="BD136" s="65">
        <v>2860.0</v>
      </c>
      <c r="BE136" s="65">
        <v>8012.0</v>
      </c>
      <c r="BF136" s="65">
        <v>4511.0</v>
      </c>
      <c r="BG136" s="65">
        <v>6899.0</v>
      </c>
      <c r="BH136" s="65">
        <v>13472.0</v>
      </c>
      <c r="BI136" s="65">
        <v>48758.0</v>
      </c>
      <c r="BJ136" s="65">
        <v>72577.0</v>
      </c>
      <c r="BK136" s="65">
        <v>135767.0</v>
      </c>
    </row>
    <row r="137">
      <c r="A137" s="65">
        <v>129.0</v>
      </c>
      <c r="B137" s="65">
        <v>1000000.0</v>
      </c>
      <c r="C137" s="65">
        <v>980491.024551227</v>
      </c>
      <c r="D137" s="65">
        <v>0.980491024551227</v>
      </c>
      <c r="E137" s="68">
        <v>0.258421101094138</v>
      </c>
      <c r="F137" s="68">
        <v>0.0258399792651472</v>
      </c>
      <c r="G137" s="65">
        <v>306282.0</v>
      </c>
      <c r="H137" s="65">
        <v>0.306282</v>
      </c>
      <c r="I137" s="65">
        <v>446087.0</v>
      </c>
      <c r="J137" s="65">
        <v>131792.0</v>
      </c>
      <c r="K137" s="65">
        <v>54897.0</v>
      </c>
      <c r="L137" s="65">
        <v>26151.0</v>
      </c>
      <c r="M137" s="65">
        <v>0.0</v>
      </c>
      <c r="N137" s="65">
        <v>3.0</v>
      </c>
      <c r="O137" s="65">
        <v>1.0</v>
      </c>
      <c r="P137" s="65">
        <v>2.0</v>
      </c>
      <c r="Q137" s="65">
        <v>5.0</v>
      </c>
      <c r="R137" s="65">
        <v>6.0</v>
      </c>
      <c r="S137" s="65">
        <v>2.0</v>
      </c>
      <c r="T137" s="65">
        <v>3.0</v>
      </c>
      <c r="U137" s="65">
        <v>1.0</v>
      </c>
      <c r="V137" s="65">
        <v>0.0</v>
      </c>
      <c r="W137" s="65">
        <v>1.0</v>
      </c>
      <c r="X137" s="65">
        <v>3.0</v>
      </c>
      <c r="Y137" s="65">
        <v>7.0</v>
      </c>
      <c r="Z137" s="65">
        <v>4.0</v>
      </c>
      <c r="AA137" s="65">
        <v>11.0</v>
      </c>
      <c r="AB137" s="65">
        <v>7.0</v>
      </c>
      <c r="AC137" s="65">
        <v>19.0</v>
      </c>
      <c r="AD137" s="65">
        <v>7.0</v>
      </c>
      <c r="AE137" s="65">
        <v>17.0</v>
      </c>
      <c r="AF137" s="65">
        <v>32.0</v>
      </c>
      <c r="AG137" s="65">
        <v>5.0</v>
      </c>
      <c r="AH137" s="65">
        <v>11.0</v>
      </c>
      <c r="AI137" s="65">
        <v>16.0</v>
      </c>
      <c r="AJ137" s="65">
        <v>52.0</v>
      </c>
      <c r="AK137" s="65">
        <v>20.0</v>
      </c>
      <c r="AL137" s="65">
        <v>18.0</v>
      </c>
      <c r="AM137" s="65">
        <v>78.0</v>
      </c>
      <c r="AN137" s="65">
        <v>139.0</v>
      </c>
      <c r="AO137" s="65">
        <v>147.0</v>
      </c>
      <c r="AP137" s="65">
        <v>201.0</v>
      </c>
      <c r="AQ137" s="65">
        <v>251.0</v>
      </c>
      <c r="AR137" s="65">
        <v>234.0</v>
      </c>
      <c r="AS137" s="65">
        <v>287.0</v>
      </c>
      <c r="AT137" s="65">
        <v>484.0</v>
      </c>
      <c r="AU137" s="65">
        <v>605.0</v>
      </c>
      <c r="AV137" s="65">
        <v>916.0</v>
      </c>
      <c r="AW137" s="65">
        <v>288.0</v>
      </c>
      <c r="AX137" s="65">
        <v>824.0</v>
      </c>
      <c r="AY137" s="65">
        <v>974.0</v>
      </c>
      <c r="AZ137" s="65">
        <v>2176.0</v>
      </c>
      <c r="BA137" s="65">
        <v>1450.0</v>
      </c>
      <c r="BB137" s="65">
        <v>1280.0</v>
      </c>
      <c r="BC137" s="65">
        <v>2809.0</v>
      </c>
      <c r="BD137" s="65">
        <v>2959.0</v>
      </c>
      <c r="BE137" s="65">
        <v>8154.0</v>
      </c>
      <c r="BF137" s="65">
        <v>4337.0</v>
      </c>
      <c r="BG137" s="65">
        <v>7010.0</v>
      </c>
      <c r="BH137" s="65">
        <v>13538.0</v>
      </c>
      <c r="BI137" s="65">
        <v>49098.0</v>
      </c>
      <c r="BJ137" s="65">
        <v>72453.0</v>
      </c>
      <c r="BK137" s="65">
        <v>135337.0</v>
      </c>
    </row>
    <row r="138">
      <c r="A138" s="65">
        <v>130.0</v>
      </c>
      <c r="B138" s="65">
        <v>1000000.0</v>
      </c>
      <c r="C138" s="65">
        <v>958024.901245062</v>
      </c>
      <c r="D138" s="65">
        <v>0.958024901245062</v>
      </c>
      <c r="E138" s="68">
        <v>0.2556343552588</v>
      </c>
      <c r="F138" s="68">
        <v>0.0257516427928489</v>
      </c>
      <c r="G138" s="65">
        <v>306091.0</v>
      </c>
      <c r="H138" s="65">
        <v>0.306091</v>
      </c>
      <c r="I138" s="65">
        <v>445273.0</v>
      </c>
      <c r="J138" s="65">
        <v>132096.0</v>
      </c>
      <c r="K138" s="65">
        <v>55072.0</v>
      </c>
      <c r="L138" s="65">
        <v>26287.0</v>
      </c>
      <c r="M138" s="65">
        <v>2.0</v>
      </c>
      <c r="N138" s="65">
        <v>2.0</v>
      </c>
      <c r="O138" s="65">
        <v>2.0</v>
      </c>
      <c r="P138" s="65">
        <v>0.0</v>
      </c>
      <c r="Q138" s="65">
        <v>2.0</v>
      </c>
      <c r="R138" s="65">
        <v>3.0</v>
      </c>
      <c r="S138" s="65">
        <v>1.0</v>
      </c>
      <c r="T138" s="65">
        <v>1.0</v>
      </c>
      <c r="U138" s="65">
        <v>0.0</v>
      </c>
      <c r="V138" s="65">
        <v>0.0</v>
      </c>
      <c r="W138" s="65">
        <v>1.0</v>
      </c>
      <c r="X138" s="65">
        <v>7.0</v>
      </c>
      <c r="Y138" s="65">
        <v>0.0</v>
      </c>
      <c r="Z138" s="65">
        <v>2.0</v>
      </c>
      <c r="AA138" s="65">
        <v>9.0</v>
      </c>
      <c r="AB138" s="65">
        <v>20.0</v>
      </c>
      <c r="AC138" s="65">
        <v>23.0</v>
      </c>
      <c r="AD138" s="65">
        <v>13.0</v>
      </c>
      <c r="AE138" s="65">
        <v>11.0</v>
      </c>
      <c r="AF138" s="65">
        <v>44.0</v>
      </c>
      <c r="AG138" s="65">
        <v>6.0</v>
      </c>
      <c r="AH138" s="65">
        <v>26.0</v>
      </c>
      <c r="AI138" s="65">
        <v>25.0</v>
      </c>
      <c r="AJ138" s="65">
        <v>47.0</v>
      </c>
      <c r="AK138" s="65">
        <v>22.0</v>
      </c>
      <c r="AL138" s="65">
        <v>36.0</v>
      </c>
      <c r="AM138" s="65">
        <v>68.0</v>
      </c>
      <c r="AN138" s="65">
        <v>144.0</v>
      </c>
      <c r="AO138" s="65">
        <v>146.0</v>
      </c>
      <c r="AP138" s="65">
        <v>176.0</v>
      </c>
      <c r="AQ138" s="65">
        <v>233.0</v>
      </c>
      <c r="AR138" s="65">
        <v>242.0</v>
      </c>
      <c r="AS138" s="65">
        <v>276.0</v>
      </c>
      <c r="AT138" s="65">
        <v>468.0</v>
      </c>
      <c r="AU138" s="65">
        <v>599.0</v>
      </c>
      <c r="AV138" s="65">
        <v>972.0</v>
      </c>
      <c r="AW138" s="65">
        <v>295.0</v>
      </c>
      <c r="AX138" s="65">
        <v>809.0</v>
      </c>
      <c r="AY138" s="65">
        <v>979.0</v>
      </c>
      <c r="AZ138" s="65">
        <v>2161.0</v>
      </c>
      <c r="BA138" s="65">
        <v>1444.0</v>
      </c>
      <c r="BB138" s="65">
        <v>1182.0</v>
      </c>
      <c r="BC138" s="65">
        <v>2735.0</v>
      </c>
      <c r="BD138" s="65">
        <v>2958.0</v>
      </c>
      <c r="BE138" s="65">
        <v>8300.0</v>
      </c>
      <c r="BF138" s="65">
        <v>4422.0</v>
      </c>
      <c r="BG138" s="65">
        <v>6936.0</v>
      </c>
      <c r="BH138" s="65">
        <v>13419.0</v>
      </c>
      <c r="BI138" s="65">
        <v>49288.0</v>
      </c>
      <c r="BJ138" s="65">
        <v>71855.0</v>
      </c>
      <c r="BK138" s="65">
        <v>135679.0</v>
      </c>
    </row>
    <row r="139">
      <c r="A139" s="65">
        <v>131.0</v>
      </c>
      <c r="B139" s="65">
        <v>1000000.0</v>
      </c>
      <c r="C139" s="65">
        <v>958268.913445672</v>
      </c>
      <c r="D139" s="65">
        <v>0.958268913445672</v>
      </c>
      <c r="E139" s="68">
        <v>0.278596773653008</v>
      </c>
      <c r="F139" s="68">
        <v>0.025663548696914</v>
      </c>
      <c r="G139" s="65">
        <v>306220.0</v>
      </c>
      <c r="H139" s="65">
        <v>0.30622</v>
      </c>
      <c r="I139" s="65">
        <v>445578.0</v>
      </c>
      <c r="J139" s="65">
        <v>131852.0</v>
      </c>
      <c r="K139" s="65">
        <v>54851.0</v>
      </c>
      <c r="L139" s="65">
        <v>26435.0</v>
      </c>
      <c r="M139" s="65">
        <v>2.0</v>
      </c>
      <c r="N139" s="65">
        <v>1.0</v>
      </c>
      <c r="O139" s="65">
        <v>0.0</v>
      </c>
      <c r="P139" s="65">
        <v>5.0</v>
      </c>
      <c r="Q139" s="65">
        <v>1.0</v>
      </c>
      <c r="R139" s="65">
        <v>1.0</v>
      </c>
      <c r="S139" s="65">
        <v>2.0</v>
      </c>
      <c r="T139" s="65">
        <v>4.0</v>
      </c>
      <c r="U139" s="65">
        <v>1.0</v>
      </c>
      <c r="V139" s="65">
        <v>2.0</v>
      </c>
      <c r="W139" s="65">
        <v>1.0</v>
      </c>
      <c r="X139" s="65">
        <v>6.0</v>
      </c>
      <c r="Y139" s="65">
        <v>8.0</v>
      </c>
      <c r="Z139" s="65">
        <v>2.0</v>
      </c>
      <c r="AA139" s="65">
        <v>4.0</v>
      </c>
      <c r="AB139" s="65">
        <v>3.0</v>
      </c>
      <c r="AC139" s="65">
        <v>25.0</v>
      </c>
      <c r="AD139" s="65">
        <v>16.0</v>
      </c>
      <c r="AE139" s="65">
        <v>4.0</v>
      </c>
      <c r="AF139" s="65">
        <v>36.0</v>
      </c>
      <c r="AG139" s="65">
        <v>13.0</v>
      </c>
      <c r="AH139" s="65">
        <v>16.0</v>
      </c>
      <c r="AI139" s="65">
        <v>14.0</v>
      </c>
      <c r="AJ139" s="65">
        <v>67.0</v>
      </c>
      <c r="AK139" s="65">
        <v>21.0</v>
      </c>
      <c r="AL139" s="65">
        <v>22.0</v>
      </c>
      <c r="AM139" s="65">
        <v>70.0</v>
      </c>
      <c r="AN139" s="65">
        <v>140.0</v>
      </c>
      <c r="AO139" s="65">
        <v>131.0</v>
      </c>
      <c r="AP139" s="65">
        <v>216.0</v>
      </c>
      <c r="AQ139" s="65">
        <v>269.0</v>
      </c>
      <c r="AR139" s="65">
        <v>202.0</v>
      </c>
      <c r="AS139" s="65">
        <v>284.0</v>
      </c>
      <c r="AT139" s="65">
        <v>533.0</v>
      </c>
      <c r="AU139" s="65">
        <v>605.0</v>
      </c>
      <c r="AV139" s="65">
        <v>917.0</v>
      </c>
      <c r="AW139" s="65">
        <v>279.0</v>
      </c>
      <c r="AX139" s="65">
        <v>756.0</v>
      </c>
      <c r="AY139" s="65">
        <v>977.0</v>
      </c>
      <c r="AZ139" s="65">
        <v>2136.0</v>
      </c>
      <c r="BA139" s="65">
        <v>1456.0</v>
      </c>
      <c r="BB139" s="65">
        <v>1313.0</v>
      </c>
      <c r="BC139" s="65">
        <v>2777.0</v>
      </c>
      <c r="BD139" s="65">
        <v>2911.0</v>
      </c>
      <c r="BE139" s="65">
        <v>8158.0</v>
      </c>
      <c r="BF139" s="65">
        <v>4375.0</v>
      </c>
      <c r="BG139" s="65">
        <v>6958.0</v>
      </c>
      <c r="BH139" s="65">
        <v>13667.0</v>
      </c>
      <c r="BI139" s="65">
        <v>48895.0</v>
      </c>
      <c r="BJ139" s="65">
        <v>72198.0</v>
      </c>
      <c r="BK139" s="65">
        <v>135720.0</v>
      </c>
    </row>
    <row r="140">
      <c r="A140" s="65">
        <v>132.0</v>
      </c>
      <c r="B140" s="65">
        <v>1000000.0</v>
      </c>
      <c r="C140" s="65">
        <v>962061.103055152</v>
      </c>
      <c r="D140" s="65">
        <v>0.962061103055152</v>
      </c>
      <c r="E140" s="68">
        <v>0.258115844169496</v>
      </c>
      <c r="F140" s="68">
        <v>0.0255688166911356</v>
      </c>
      <c r="G140" s="65">
        <v>305929.0</v>
      </c>
      <c r="H140" s="65">
        <v>0.305929</v>
      </c>
      <c r="I140" s="65">
        <v>446011.0</v>
      </c>
      <c r="J140" s="65">
        <v>131760.0</v>
      </c>
      <c r="K140" s="65">
        <v>54886.0</v>
      </c>
      <c r="L140" s="65">
        <v>26496.0</v>
      </c>
      <c r="M140" s="65">
        <v>1.0</v>
      </c>
      <c r="N140" s="65">
        <v>2.0</v>
      </c>
      <c r="O140" s="65">
        <v>1.0</v>
      </c>
      <c r="P140" s="65">
        <v>3.0</v>
      </c>
      <c r="Q140" s="65">
        <v>1.0</v>
      </c>
      <c r="R140" s="65">
        <v>3.0</v>
      </c>
      <c r="S140" s="65">
        <v>2.0</v>
      </c>
      <c r="T140" s="65">
        <v>4.0</v>
      </c>
      <c r="U140" s="65">
        <v>2.0</v>
      </c>
      <c r="V140" s="65">
        <v>2.0</v>
      </c>
      <c r="W140" s="65">
        <v>1.0</v>
      </c>
      <c r="X140" s="65">
        <v>4.0</v>
      </c>
      <c r="Y140" s="65">
        <v>3.0</v>
      </c>
      <c r="Z140" s="65">
        <v>3.0</v>
      </c>
      <c r="AA140" s="65">
        <v>10.0</v>
      </c>
      <c r="AB140" s="65">
        <v>8.0</v>
      </c>
      <c r="AC140" s="65">
        <v>20.0</v>
      </c>
      <c r="AD140" s="65">
        <v>10.0</v>
      </c>
      <c r="AE140" s="65">
        <v>12.0</v>
      </c>
      <c r="AF140" s="65">
        <v>40.0</v>
      </c>
      <c r="AG140" s="65">
        <v>14.0</v>
      </c>
      <c r="AH140" s="65">
        <v>11.0</v>
      </c>
      <c r="AI140" s="65">
        <v>18.0</v>
      </c>
      <c r="AJ140" s="65">
        <v>53.0</v>
      </c>
      <c r="AK140" s="65">
        <v>19.0</v>
      </c>
      <c r="AL140" s="65">
        <v>27.0</v>
      </c>
      <c r="AM140" s="65">
        <v>77.0</v>
      </c>
      <c r="AN140" s="65">
        <v>129.0</v>
      </c>
      <c r="AO140" s="65">
        <v>158.0</v>
      </c>
      <c r="AP140" s="65">
        <v>190.0</v>
      </c>
      <c r="AQ140" s="65">
        <v>239.0</v>
      </c>
      <c r="AR140" s="65">
        <v>226.0</v>
      </c>
      <c r="AS140" s="65">
        <v>276.0</v>
      </c>
      <c r="AT140" s="65">
        <v>478.0</v>
      </c>
      <c r="AU140" s="65">
        <v>644.0</v>
      </c>
      <c r="AV140" s="65">
        <v>967.0</v>
      </c>
      <c r="AW140" s="65">
        <v>297.0</v>
      </c>
      <c r="AX140" s="65">
        <v>783.0</v>
      </c>
      <c r="AY140" s="65">
        <v>966.0</v>
      </c>
      <c r="AZ140" s="65">
        <v>2106.0</v>
      </c>
      <c r="BA140" s="65">
        <v>1445.0</v>
      </c>
      <c r="BB140" s="65">
        <v>1287.0</v>
      </c>
      <c r="BC140" s="65">
        <v>2734.0</v>
      </c>
      <c r="BD140" s="65">
        <v>2998.0</v>
      </c>
      <c r="BE140" s="65">
        <v>8242.0</v>
      </c>
      <c r="BF140" s="65">
        <v>4398.0</v>
      </c>
      <c r="BG140" s="65">
        <v>6980.0</v>
      </c>
      <c r="BH140" s="65">
        <v>13328.0</v>
      </c>
      <c r="BI140" s="65">
        <v>49467.0</v>
      </c>
      <c r="BJ140" s="65">
        <v>71518.0</v>
      </c>
      <c r="BK140" s="65">
        <v>135722.0</v>
      </c>
    </row>
    <row r="141">
      <c r="A141" s="65">
        <v>133.0</v>
      </c>
      <c r="B141" s="65">
        <v>1000000.0</v>
      </c>
      <c r="C141" s="65">
        <v>953895.694784739</v>
      </c>
      <c r="D141" s="65">
        <v>0.953895694784739</v>
      </c>
      <c r="E141" s="68">
        <v>0.244403752997383</v>
      </c>
      <c r="F141" s="68">
        <v>0.0254964260859882</v>
      </c>
      <c r="G141" s="65">
        <v>305298.0</v>
      </c>
      <c r="H141" s="65">
        <v>0.305298</v>
      </c>
      <c r="I141" s="65">
        <v>446842.0</v>
      </c>
      <c r="J141" s="65">
        <v>131330.0</v>
      </c>
      <c r="K141" s="65">
        <v>55112.0</v>
      </c>
      <c r="L141" s="65">
        <v>26438.0</v>
      </c>
      <c r="M141" s="65">
        <v>0.0</v>
      </c>
      <c r="N141" s="65">
        <v>3.0</v>
      </c>
      <c r="O141" s="65">
        <v>0.0</v>
      </c>
      <c r="P141" s="65">
        <v>2.0</v>
      </c>
      <c r="Q141" s="65">
        <v>2.0</v>
      </c>
      <c r="R141" s="65">
        <v>2.0</v>
      </c>
      <c r="S141" s="65">
        <v>2.0</v>
      </c>
      <c r="T141" s="65">
        <v>8.0</v>
      </c>
      <c r="U141" s="65">
        <v>2.0</v>
      </c>
      <c r="V141" s="65">
        <v>1.0</v>
      </c>
      <c r="W141" s="65">
        <v>0.0</v>
      </c>
      <c r="X141" s="65">
        <v>3.0</v>
      </c>
      <c r="Y141" s="65">
        <v>1.0</v>
      </c>
      <c r="Z141" s="65">
        <v>2.0</v>
      </c>
      <c r="AA141" s="65">
        <v>10.0</v>
      </c>
      <c r="AB141" s="65">
        <v>8.0</v>
      </c>
      <c r="AC141" s="65">
        <v>17.0</v>
      </c>
      <c r="AD141" s="65">
        <v>13.0</v>
      </c>
      <c r="AE141" s="65">
        <v>15.0</v>
      </c>
      <c r="AF141" s="65">
        <v>34.0</v>
      </c>
      <c r="AG141" s="65">
        <v>12.0</v>
      </c>
      <c r="AH141" s="65">
        <v>17.0</v>
      </c>
      <c r="AI141" s="65">
        <v>19.0</v>
      </c>
      <c r="AJ141" s="65">
        <v>55.0</v>
      </c>
      <c r="AK141" s="65">
        <v>15.0</v>
      </c>
      <c r="AL141" s="65">
        <v>28.0</v>
      </c>
      <c r="AM141" s="65">
        <v>87.0</v>
      </c>
      <c r="AN141" s="65">
        <v>142.0</v>
      </c>
      <c r="AO141" s="65">
        <v>148.0</v>
      </c>
      <c r="AP141" s="65">
        <v>172.0</v>
      </c>
      <c r="AQ141" s="65">
        <v>242.0</v>
      </c>
      <c r="AR141" s="65">
        <v>245.0</v>
      </c>
      <c r="AS141" s="65">
        <v>274.0</v>
      </c>
      <c r="AT141" s="65">
        <v>523.0</v>
      </c>
      <c r="AU141" s="65">
        <v>640.0</v>
      </c>
      <c r="AV141" s="65">
        <v>996.0</v>
      </c>
      <c r="AW141" s="65">
        <v>308.0</v>
      </c>
      <c r="AX141" s="65">
        <v>731.0</v>
      </c>
      <c r="AY141" s="65">
        <v>970.0</v>
      </c>
      <c r="AZ141" s="65">
        <v>2065.0</v>
      </c>
      <c r="BA141" s="65">
        <v>1453.0</v>
      </c>
      <c r="BB141" s="65">
        <v>1199.0</v>
      </c>
      <c r="BC141" s="65">
        <v>2845.0</v>
      </c>
      <c r="BD141" s="65">
        <v>2883.0</v>
      </c>
      <c r="BE141" s="65">
        <v>8172.0</v>
      </c>
      <c r="BF141" s="65">
        <v>4381.0</v>
      </c>
      <c r="BG141" s="65">
        <v>6957.0</v>
      </c>
      <c r="BH141" s="65">
        <v>13603.0</v>
      </c>
      <c r="BI141" s="65">
        <v>49222.0</v>
      </c>
      <c r="BJ141" s="65">
        <v>71721.0</v>
      </c>
      <c r="BK141" s="65">
        <v>135048.0</v>
      </c>
    </row>
    <row r="142">
      <c r="A142" s="65">
        <v>134.0</v>
      </c>
      <c r="B142" s="65">
        <v>1000000.0</v>
      </c>
      <c r="C142" s="65">
        <v>977349.867493375</v>
      </c>
      <c r="D142" s="65">
        <v>0.977349867493375</v>
      </c>
      <c r="E142" s="68">
        <v>0.264626174293274</v>
      </c>
      <c r="F142" s="68">
        <v>0.0254169756196925</v>
      </c>
      <c r="G142" s="65">
        <v>306235.0</v>
      </c>
      <c r="H142" s="65">
        <v>0.306235</v>
      </c>
      <c r="I142" s="65">
        <v>446205.0</v>
      </c>
      <c r="J142" s="65">
        <v>131359.0</v>
      </c>
      <c r="K142" s="65">
        <v>54749.0</v>
      </c>
      <c r="L142" s="65">
        <v>26296.0</v>
      </c>
      <c r="M142" s="65">
        <v>0.0</v>
      </c>
      <c r="N142" s="65">
        <v>3.0</v>
      </c>
      <c r="O142" s="65">
        <v>4.0</v>
      </c>
      <c r="P142" s="65">
        <v>3.0</v>
      </c>
      <c r="Q142" s="65">
        <v>3.0</v>
      </c>
      <c r="R142" s="65">
        <v>1.0</v>
      </c>
      <c r="S142" s="65">
        <v>3.0</v>
      </c>
      <c r="T142" s="65">
        <v>4.0</v>
      </c>
      <c r="U142" s="65">
        <v>1.0</v>
      </c>
      <c r="V142" s="65">
        <v>0.0</v>
      </c>
      <c r="W142" s="65">
        <v>0.0</v>
      </c>
      <c r="X142" s="65">
        <v>1.0</v>
      </c>
      <c r="Y142" s="65">
        <v>1.0</v>
      </c>
      <c r="Z142" s="65">
        <v>3.0</v>
      </c>
      <c r="AA142" s="65">
        <v>9.0</v>
      </c>
      <c r="AB142" s="65">
        <v>8.0</v>
      </c>
      <c r="AC142" s="65">
        <v>15.0</v>
      </c>
      <c r="AD142" s="65">
        <v>16.0</v>
      </c>
      <c r="AE142" s="65">
        <v>16.0</v>
      </c>
      <c r="AF142" s="65">
        <v>39.0</v>
      </c>
      <c r="AG142" s="65">
        <v>10.0</v>
      </c>
      <c r="AH142" s="65">
        <v>14.0</v>
      </c>
      <c r="AI142" s="65">
        <v>16.0</v>
      </c>
      <c r="AJ142" s="65">
        <v>49.0</v>
      </c>
      <c r="AK142" s="65">
        <v>10.0</v>
      </c>
      <c r="AL142" s="65">
        <v>29.0</v>
      </c>
      <c r="AM142" s="65">
        <v>80.0</v>
      </c>
      <c r="AN142" s="65">
        <v>153.0</v>
      </c>
      <c r="AO142" s="65">
        <v>119.0</v>
      </c>
      <c r="AP142" s="65">
        <v>177.0</v>
      </c>
      <c r="AQ142" s="65">
        <v>250.0</v>
      </c>
      <c r="AR142" s="65">
        <v>238.0</v>
      </c>
      <c r="AS142" s="65">
        <v>299.0</v>
      </c>
      <c r="AT142" s="65">
        <v>491.0</v>
      </c>
      <c r="AU142" s="65">
        <v>601.0</v>
      </c>
      <c r="AV142" s="65">
        <v>1033.0</v>
      </c>
      <c r="AW142" s="65">
        <v>274.0</v>
      </c>
      <c r="AX142" s="65">
        <v>764.0</v>
      </c>
      <c r="AY142" s="65">
        <v>961.0</v>
      </c>
      <c r="AZ142" s="65">
        <v>2149.0</v>
      </c>
      <c r="BA142" s="65">
        <v>1392.0</v>
      </c>
      <c r="BB142" s="65">
        <v>1267.0</v>
      </c>
      <c r="BC142" s="65">
        <v>2821.0</v>
      </c>
      <c r="BD142" s="65">
        <v>2829.0</v>
      </c>
      <c r="BE142" s="65">
        <v>8250.0</v>
      </c>
      <c r="BF142" s="65">
        <v>4396.0</v>
      </c>
      <c r="BG142" s="65">
        <v>7073.0</v>
      </c>
      <c r="BH142" s="65">
        <v>13590.0</v>
      </c>
      <c r="BI142" s="65">
        <v>49333.0</v>
      </c>
      <c r="BJ142" s="65">
        <v>71565.0</v>
      </c>
      <c r="BK142" s="65">
        <v>135872.0</v>
      </c>
    </row>
    <row r="143">
      <c r="A143" s="65">
        <v>135.0</v>
      </c>
      <c r="B143" s="65">
        <v>1000000.0</v>
      </c>
      <c r="C143" s="65">
        <v>984935.246762338</v>
      </c>
      <c r="D143" s="65">
        <v>0.984935246762338</v>
      </c>
      <c r="E143" s="68">
        <v>0.274027386429028</v>
      </c>
      <c r="F143" s="68">
        <v>0.0253700009700617</v>
      </c>
      <c r="G143" s="65">
        <v>306371.0</v>
      </c>
      <c r="H143" s="65">
        <v>0.306371</v>
      </c>
      <c r="I143" s="65">
        <v>445183.0</v>
      </c>
      <c r="J143" s="65">
        <v>132326.0</v>
      </c>
      <c r="K143" s="65">
        <v>54888.0</v>
      </c>
      <c r="L143" s="65">
        <v>26346.0</v>
      </c>
      <c r="M143" s="65">
        <v>4.0</v>
      </c>
      <c r="N143" s="65">
        <v>0.0</v>
      </c>
      <c r="O143" s="65">
        <v>2.0</v>
      </c>
      <c r="P143" s="65">
        <v>1.0</v>
      </c>
      <c r="Q143" s="65">
        <v>2.0</v>
      </c>
      <c r="R143" s="65">
        <v>2.0</v>
      </c>
      <c r="S143" s="65">
        <v>2.0</v>
      </c>
      <c r="T143" s="65">
        <v>5.0</v>
      </c>
      <c r="U143" s="65">
        <v>0.0</v>
      </c>
      <c r="V143" s="65">
        <v>0.0</v>
      </c>
      <c r="W143" s="65">
        <v>4.0</v>
      </c>
      <c r="X143" s="65">
        <v>6.0</v>
      </c>
      <c r="Y143" s="65">
        <v>4.0</v>
      </c>
      <c r="Z143" s="65">
        <v>4.0</v>
      </c>
      <c r="AA143" s="65">
        <v>16.0</v>
      </c>
      <c r="AB143" s="65">
        <v>11.0</v>
      </c>
      <c r="AC143" s="65">
        <v>21.0</v>
      </c>
      <c r="AD143" s="65">
        <v>21.0</v>
      </c>
      <c r="AE143" s="65">
        <v>7.0</v>
      </c>
      <c r="AF143" s="65">
        <v>39.0</v>
      </c>
      <c r="AG143" s="65">
        <v>5.0</v>
      </c>
      <c r="AH143" s="65">
        <v>10.0</v>
      </c>
      <c r="AI143" s="65">
        <v>17.0</v>
      </c>
      <c r="AJ143" s="65">
        <v>52.0</v>
      </c>
      <c r="AK143" s="65">
        <v>17.0</v>
      </c>
      <c r="AL143" s="65">
        <v>27.0</v>
      </c>
      <c r="AM143" s="65">
        <v>78.0</v>
      </c>
      <c r="AN143" s="65">
        <v>131.0</v>
      </c>
      <c r="AO143" s="65">
        <v>144.0</v>
      </c>
      <c r="AP143" s="65">
        <v>199.0</v>
      </c>
      <c r="AQ143" s="65">
        <v>236.0</v>
      </c>
      <c r="AR143" s="65">
        <v>252.0</v>
      </c>
      <c r="AS143" s="65">
        <v>285.0</v>
      </c>
      <c r="AT143" s="65">
        <v>506.0</v>
      </c>
      <c r="AU143" s="65">
        <v>624.0</v>
      </c>
      <c r="AV143" s="65">
        <v>976.0</v>
      </c>
      <c r="AW143" s="65">
        <v>296.0</v>
      </c>
      <c r="AX143" s="65">
        <v>834.0</v>
      </c>
      <c r="AY143" s="65">
        <v>1004.0</v>
      </c>
      <c r="AZ143" s="65">
        <v>2047.0</v>
      </c>
      <c r="BA143" s="65">
        <v>1418.0</v>
      </c>
      <c r="BB143" s="65">
        <v>1244.0</v>
      </c>
      <c r="BC143" s="65">
        <v>2773.0</v>
      </c>
      <c r="BD143" s="65">
        <v>2891.0</v>
      </c>
      <c r="BE143" s="65">
        <v>8252.0</v>
      </c>
      <c r="BF143" s="65">
        <v>4450.0</v>
      </c>
      <c r="BG143" s="65">
        <v>6936.0</v>
      </c>
      <c r="BH143" s="65">
        <v>13589.0</v>
      </c>
      <c r="BI143" s="65">
        <v>49158.0</v>
      </c>
      <c r="BJ143" s="65">
        <v>72115.0</v>
      </c>
      <c r="BK143" s="65">
        <v>135654.0</v>
      </c>
    </row>
    <row r="144">
      <c r="A144" s="65">
        <v>136.0</v>
      </c>
      <c r="B144" s="65">
        <v>1000000.0</v>
      </c>
      <c r="C144" s="65">
        <v>941401.070053502</v>
      </c>
      <c r="D144" s="65">
        <v>0.941401070053502</v>
      </c>
      <c r="E144" s="68">
        <v>0.241071345665868</v>
      </c>
      <c r="F144" s="68">
        <v>0.0253705372863467</v>
      </c>
      <c r="G144" s="65">
        <v>305372.0</v>
      </c>
      <c r="H144" s="65">
        <v>0.305372</v>
      </c>
      <c r="I144" s="65">
        <v>446298.0</v>
      </c>
      <c r="J144" s="65">
        <v>131937.0</v>
      </c>
      <c r="K144" s="65">
        <v>54894.0</v>
      </c>
      <c r="L144" s="65">
        <v>26474.0</v>
      </c>
      <c r="M144" s="65">
        <v>1.0</v>
      </c>
      <c r="N144" s="65">
        <v>3.0</v>
      </c>
      <c r="O144" s="65">
        <v>0.0</v>
      </c>
      <c r="P144" s="65">
        <v>1.0</v>
      </c>
      <c r="Q144" s="65">
        <v>2.0</v>
      </c>
      <c r="R144" s="65">
        <v>2.0</v>
      </c>
      <c r="S144" s="65">
        <v>1.0</v>
      </c>
      <c r="T144" s="65">
        <v>2.0</v>
      </c>
      <c r="U144" s="65">
        <v>1.0</v>
      </c>
      <c r="V144" s="65">
        <v>4.0</v>
      </c>
      <c r="W144" s="65">
        <v>1.0</v>
      </c>
      <c r="X144" s="65">
        <v>0.0</v>
      </c>
      <c r="Y144" s="65">
        <v>5.0</v>
      </c>
      <c r="Z144" s="65">
        <v>1.0</v>
      </c>
      <c r="AA144" s="65">
        <v>8.0</v>
      </c>
      <c r="AB144" s="65">
        <v>11.0</v>
      </c>
      <c r="AC144" s="65">
        <v>24.0</v>
      </c>
      <c r="AD144" s="65">
        <v>15.0</v>
      </c>
      <c r="AE144" s="65">
        <v>17.0</v>
      </c>
      <c r="AF144" s="65">
        <v>34.0</v>
      </c>
      <c r="AG144" s="65">
        <v>12.0</v>
      </c>
      <c r="AH144" s="65">
        <v>10.0</v>
      </c>
      <c r="AI144" s="65">
        <v>17.0</v>
      </c>
      <c r="AJ144" s="65">
        <v>40.0</v>
      </c>
      <c r="AK144" s="65">
        <v>20.0</v>
      </c>
      <c r="AL144" s="65">
        <v>22.0</v>
      </c>
      <c r="AM144" s="65">
        <v>80.0</v>
      </c>
      <c r="AN144" s="65">
        <v>148.0</v>
      </c>
      <c r="AO144" s="65">
        <v>158.0</v>
      </c>
      <c r="AP144" s="65">
        <v>214.0</v>
      </c>
      <c r="AQ144" s="65">
        <v>219.0</v>
      </c>
      <c r="AR144" s="65">
        <v>247.0</v>
      </c>
      <c r="AS144" s="65">
        <v>298.0</v>
      </c>
      <c r="AT144" s="65">
        <v>495.0</v>
      </c>
      <c r="AU144" s="65">
        <v>619.0</v>
      </c>
      <c r="AV144" s="65">
        <v>956.0</v>
      </c>
      <c r="AW144" s="65">
        <v>296.0</v>
      </c>
      <c r="AX144" s="65">
        <v>753.0</v>
      </c>
      <c r="AY144" s="65">
        <v>922.0</v>
      </c>
      <c r="AZ144" s="65">
        <v>2144.0</v>
      </c>
      <c r="BA144" s="65">
        <v>1403.0</v>
      </c>
      <c r="BB144" s="65">
        <v>1217.0</v>
      </c>
      <c r="BC144" s="65">
        <v>2787.0</v>
      </c>
      <c r="BD144" s="65">
        <v>2980.0</v>
      </c>
      <c r="BE144" s="65">
        <v>8173.0</v>
      </c>
      <c r="BF144" s="65">
        <v>4203.0</v>
      </c>
      <c r="BG144" s="65">
        <v>7023.0</v>
      </c>
      <c r="BH144" s="65">
        <v>13542.0</v>
      </c>
      <c r="BI144" s="65">
        <v>48964.0</v>
      </c>
      <c r="BJ144" s="65">
        <v>71778.0</v>
      </c>
      <c r="BK144" s="65">
        <v>135499.0</v>
      </c>
    </row>
    <row r="145">
      <c r="A145" s="65">
        <v>137.0</v>
      </c>
      <c r="B145" s="65">
        <v>1000000.0</v>
      </c>
      <c r="C145" s="65">
        <v>917350.867543377</v>
      </c>
      <c r="D145" s="65">
        <v>0.917350867543377</v>
      </c>
      <c r="E145" s="68">
        <v>0.195742194307074</v>
      </c>
      <c r="F145" s="68">
        <v>0.0256270036112394</v>
      </c>
      <c r="G145" s="65">
        <v>305576.0</v>
      </c>
      <c r="H145" s="65">
        <v>0.305576</v>
      </c>
      <c r="I145" s="65">
        <v>446294.0</v>
      </c>
      <c r="J145" s="65">
        <v>131827.0</v>
      </c>
      <c r="K145" s="65">
        <v>54969.0</v>
      </c>
      <c r="L145" s="65">
        <v>26268.0</v>
      </c>
      <c r="M145" s="65">
        <v>0.0</v>
      </c>
      <c r="N145" s="65">
        <v>1.0</v>
      </c>
      <c r="O145" s="65">
        <v>0.0</v>
      </c>
      <c r="P145" s="65">
        <v>2.0</v>
      </c>
      <c r="Q145" s="65">
        <v>3.0</v>
      </c>
      <c r="R145" s="65">
        <v>1.0</v>
      </c>
      <c r="S145" s="65">
        <v>2.0</v>
      </c>
      <c r="T145" s="65">
        <v>3.0</v>
      </c>
      <c r="U145" s="65">
        <v>0.0</v>
      </c>
      <c r="V145" s="65">
        <v>0.0</v>
      </c>
      <c r="W145" s="65">
        <v>1.0</v>
      </c>
      <c r="X145" s="65">
        <v>3.0</v>
      </c>
      <c r="Y145" s="65">
        <v>4.0</v>
      </c>
      <c r="Z145" s="65">
        <v>2.0</v>
      </c>
      <c r="AA145" s="65">
        <v>5.0</v>
      </c>
      <c r="AB145" s="65">
        <v>17.0</v>
      </c>
      <c r="AC145" s="65">
        <v>17.0</v>
      </c>
      <c r="AD145" s="65">
        <v>10.0</v>
      </c>
      <c r="AE145" s="65">
        <v>13.0</v>
      </c>
      <c r="AF145" s="65">
        <v>35.0</v>
      </c>
      <c r="AG145" s="65">
        <v>8.0</v>
      </c>
      <c r="AH145" s="65">
        <v>13.0</v>
      </c>
      <c r="AI145" s="65">
        <v>22.0</v>
      </c>
      <c r="AJ145" s="65">
        <v>34.0</v>
      </c>
      <c r="AK145" s="65">
        <v>10.0</v>
      </c>
      <c r="AL145" s="65">
        <v>33.0</v>
      </c>
      <c r="AM145" s="65">
        <v>73.0</v>
      </c>
      <c r="AN145" s="65">
        <v>148.0</v>
      </c>
      <c r="AO145" s="65">
        <v>153.0</v>
      </c>
      <c r="AP145" s="65">
        <v>199.0</v>
      </c>
      <c r="AQ145" s="65">
        <v>244.0</v>
      </c>
      <c r="AR145" s="65">
        <v>237.0</v>
      </c>
      <c r="AS145" s="65">
        <v>310.0</v>
      </c>
      <c r="AT145" s="65">
        <v>497.0</v>
      </c>
      <c r="AU145" s="65">
        <v>652.0</v>
      </c>
      <c r="AV145" s="65">
        <v>985.0</v>
      </c>
      <c r="AW145" s="65">
        <v>275.0</v>
      </c>
      <c r="AX145" s="65">
        <v>720.0</v>
      </c>
      <c r="AY145" s="65">
        <v>1005.0</v>
      </c>
      <c r="AZ145" s="65">
        <v>2147.0</v>
      </c>
      <c r="BA145" s="65">
        <v>1446.0</v>
      </c>
      <c r="BB145" s="65">
        <v>1230.0</v>
      </c>
      <c r="BC145" s="65">
        <v>2795.0</v>
      </c>
      <c r="BD145" s="65">
        <v>2863.0</v>
      </c>
      <c r="BE145" s="65">
        <v>8240.0</v>
      </c>
      <c r="BF145" s="65">
        <v>4430.0</v>
      </c>
      <c r="BG145" s="65">
        <v>7001.0</v>
      </c>
      <c r="BH145" s="65">
        <v>13509.0</v>
      </c>
      <c r="BI145" s="65">
        <v>49254.0</v>
      </c>
      <c r="BJ145" s="65">
        <v>71949.0</v>
      </c>
      <c r="BK145" s="65">
        <v>134975.0</v>
      </c>
    </row>
    <row r="146">
      <c r="A146" s="65">
        <v>138.0</v>
      </c>
      <c r="B146" s="65">
        <v>1000000.0</v>
      </c>
      <c r="C146" s="65">
        <v>931736.586829341</v>
      </c>
      <c r="D146" s="65">
        <v>0.931736586829341</v>
      </c>
      <c r="E146" s="68">
        <v>0.203901785168522</v>
      </c>
      <c r="F146" s="68">
        <v>0.0257031318192531</v>
      </c>
      <c r="G146" s="65">
        <v>306025.0</v>
      </c>
      <c r="H146" s="65">
        <v>0.306025</v>
      </c>
      <c r="I146" s="65">
        <v>446123.0</v>
      </c>
      <c r="J146" s="65">
        <v>131529.0</v>
      </c>
      <c r="K146" s="65">
        <v>54970.0</v>
      </c>
      <c r="L146" s="65">
        <v>26433.0</v>
      </c>
      <c r="M146" s="65">
        <v>1.0</v>
      </c>
      <c r="N146" s="65">
        <v>1.0</v>
      </c>
      <c r="O146" s="65">
        <v>0.0</v>
      </c>
      <c r="P146" s="65">
        <v>2.0</v>
      </c>
      <c r="Q146" s="65">
        <v>1.0</v>
      </c>
      <c r="R146" s="65">
        <v>1.0</v>
      </c>
      <c r="S146" s="65">
        <v>1.0</v>
      </c>
      <c r="T146" s="65">
        <v>6.0</v>
      </c>
      <c r="U146" s="65">
        <v>0.0</v>
      </c>
      <c r="V146" s="65">
        <v>0.0</v>
      </c>
      <c r="W146" s="65">
        <v>4.0</v>
      </c>
      <c r="X146" s="65">
        <v>5.0</v>
      </c>
      <c r="Y146" s="65">
        <v>1.0</v>
      </c>
      <c r="Z146" s="65">
        <v>5.0</v>
      </c>
      <c r="AA146" s="65">
        <v>11.0</v>
      </c>
      <c r="AB146" s="65">
        <v>9.0</v>
      </c>
      <c r="AC146" s="65">
        <v>12.0</v>
      </c>
      <c r="AD146" s="65">
        <v>17.0</v>
      </c>
      <c r="AE146" s="65">
        <v>17.0</v>
      </c>
      <c r="AF146" s="65">
        <v>45.0</v>
      </c>
      <c r="AG146" s="65">
        <v>6.0</v>
      </c>
      <c r="AH146" s="65">
        <v>9.0</v>
      </c>
      <c r="AI146" s="65">
        <v>19.0</v>
      </c>
      <c r="AJ146" s="65">
        <v>49.0</v>
      </c>
      <c r="AK146" s="65">
        <v>15.0</v>
      </c>
      <c r="AL146" s="65">
        <v>24.0</v>
      </c>
      <c r="AM146" s="65">
        <v>69.0</v>
      </c>
      <c r="AN146" s="65">
        <v>166.0</v>
      </c>
      <c r="AO146" s="65">
        <v>148.0</v>
      </c>
      <c r="AP146" s="65">
        <v>185.0</v>
      </c>
      <c r="AQ146" s="65">
        <v>253.0</v>
      </c>
      <c r="AR146" s="65">
        <v>219.0</v>
      </c>
      <c r="AS146" s="65">
        <v>266.0</v>
      </c>
      <c r="AT146" s="65">
        <v>497.0</v>
      </c>
      <c r="AU146" s="65">
        <v>604.0</v>
      </c>
      <c r="AV146" s="65">
        <v>1023.0</v>
      </c>
      <c r="AW146" s="65">
        <v>308.0</v>
      </c>
      <c r="AX146" s="65">
        <v>792.0</v>
      </c>
      <c r="AY146" s="65">
        <v>960.0</v>
      </c>
      <c r="AZ146" s="65">
        <v>2089.0</v>
      </c>
      <c r="BA146" s="65">
        <v>1369.0</v>
      </c>
      <c r="BB146" s="65">
        <v>1211.0</v>
      </c>
      <c r="BC146" s="65">
        <v>2797.0</v>
      </c>
      <c r="BD146" s="65">
        <v>2844.0</v>
      </c>
      <c r="BE146" s="65">
        <v>8107.0</v>
      </c>
      <c r="BF146" s="65">
        <v>4397.0</v>
      </c>
      <c r="BG146" s="65">
        <v>6857.0</v>
      </c>
      <c r="BH146" s="65">
        <v>13328.0</v>
      </c>
      <c r="BI146" s="65">
        <v>49303.0</v>
      </c>
      <c r="BJ146" s="65">
        <v>71757.0</v>
      </c>
      <c r="BK146" s="65">
        <v>136215.0</v>
      </c>
    </row>
    <row r="147">
      <c r="A147" s="65">
        <v>139.0</v>
      </c>
      <c r="B147" s="65">
        <v>1000000.0</v>
      </c>
      <c r="C147" s="65">
        <v>983853.192659633</v>
      </c>
      <c r="D147" s="65">
        <v>0.983853192659633</v>
      </c>
      <c r="E147" s="68">
        <v>0.274978024604696</v>
      </c>
      <c r="F147" s="68">
        <v>0.0256538772896145</v>
      </c>
      <c r="G147" s="65">
        <v>305571.0</v>
      </c>
      <c r="H147" s="65">
        <v>0.305571</v>
      </c>
      <c r="I147" s="65">
        <v>446425.0</v>
      </c>
      <c r="J147" s="65">
        <v>132000.0</v>
      </c>
      <c r="K147" s="65">
        <v>54622.0</v>
      </c>
      <c r="L147" s="65">
        <v>26260.0</v>
      </c>
      <c r="M147" s="65">
        <v>1.0</v>
      </c>
      <c r="N147" s="65">
        <v>2.0</v>
      </c>
      <c r="O147" s="65">
        <v>4.0</v>
      </c>
      <c r="P147" s="65">
        <v>3.0</v>
      </c>
      <c r="Q147" s="65">
        <v>3.0</v>
      </c>
      <c r="R147" s="65">
        <v>0.0</v>
      </c>
      <c r="S147" s="65">
        <v>2.0</v>
      </c>
      <c r="T147" s="65">
        <v>2.0</v>
      </c>
      <c r="U147" s="65">
        <v>0.0</v>
      </c>
      <c r="V147" s="65">
        <v>0.0</v>
      </c>
      <c r="W147" s="65">
        <v>3.0</v>
      </c>
      <c r="X147" s="65">
        <v>7.0</v>
      </c>
      <c r="Y147" s="65">
        <v>4.0</v>
      </c>
      <c r="Z147" s="65">
        <v>4.0</v>
      </c>
      <c r="AA147" s="65">
        <v>8.0</v>
      </c>
      <c r="AB147" s="65">
        <v>10.0</v>
      </c>
      <c r="AC147" s="65">
        <v>22.0</v>
      </c>
      <c r="AD147" s="65">
        <v>16.0</v>
      </c>
      <c r="AE147" s="65">
        <v>17.0</v>
      </c>
      <c r="AF147" s="65">
        <v>36.0</v>
      </c>
      <c r="AG147" s="65">
        <v>15.0</v>
      </c>
      <c r="AH147" s="65">
        <v>11.0</v>
      </c>
      <c r="AI147" s="65">
        <v>22.0</v>
      </c>
      <c r="AJ147" s="65">
        <v>42.0</v>
      </c>
      <c r="AK147" s="65">
        <v>15.0</v>
      </c>
      <c r="AL147" s="65">
        <v>27.0</v>
      </c>
      <c r="AM147" s="65">
        <v>84.0</v>
      </c>
      <c r="AN147" s="65">
        <v>123.0</v>
      </c>
      <c r="AO147" s="65">
        <v>160.0</v>
      </c>
      <c r="AP147" s="65">
        <v>209.0</v>
      </c>
      <c r="AQ147" s="65">
        <v>252.0</v>
      </c>
      <c r="AR147" s="65">
        <v>246.0</v>
      </c>
      <c r="AS147" s="65">
        <v>263.0</v>
      </c>
      <c r="AT147" s="65">
        <v>454.0</v>
      </c>
      <c r="AU147" s="65">
        <v>624.0</v>
      </c>
      <c r="AV147" s="65">
        <v>966.0</v>
      </c>
      <c r="AW147" s="65">
        <v>302.0</v>
      </c>
      <c r="AX147" s="65">
        <v>763.0</v>
      </c>
      <c r="AY147" s="65">
        <v>951.0</v>
      </c>
      <c r="AZ147" s="65">
        <v>2160.0</v>
      </c>
      <c r="BA147" s="65">
        <v>1474.0</v>
      </c>
      <c r="BB147" s="65">
        <v>1201.0</v>
      </c>
      <c r="BC147" s="65">
        <v>2880.0</v>
      </c>
      <c r="BD147" s="65">
        <v>2784.0</v>
      </c>
      <c r="BE147" s="65">
        <v>8241.0</v>
      </c>
      <c r="BF147" s="65">
        <v>4251.0</v>
      </c>
      <c r="BG147" s="65">
        <v>7011.0</v>
      </c>
      <c r="BH147" s="65">
        <v>13639.0</v>
      </c>
      <c r="BI147" s="65">
        <v>49014.0</v>
      </c>
      <c r="BJ147" s="65">
        <v>71919.0</v>
      </c>
      <c r="BK147" s="65">
        <v>135324.0</v>
      </c>
    </row>
    <row r="148">
      <c r="A148" s="65">
        <v>140.0</v>
      </c>
      <c r="B148" s="65">
        <v>1000000.0</v>
      </c>
      <c r="C148" s="65">
        <v>937852.892644632</v>
      </c>
      <c r="D148" s="65">
        <v>0.937852892644632</v>
      </c>
      <c r="E148" s="68">
        <v>0.256199092723226</v>
      </c>
      <c r="F148" s="68">
        <v>0.0256739744375915</v>
      </c>
      <c r="G148" s="65">
        <v>305877.0</v>
      </c>
      <c r="H148" s="65">
        <v>0.305877</v>
      </c>
      <c r="I148" s="65">
        <v>445830.0</v>
      </c>
      <c r="J148" s="65">
        <v>131802.0</v>
      </c>
      <c r="K148" s="65">
        <v>55052.0</v>
      </c>
      <c r="L148" s="65">
        <v>26372.0</v>
      </c>
      <c r="M148" s="65">
        <v>1.0</v>
      </c>
      <c r="N148" s="65">
        <v>0.0</v>
      </c>
      <c r="O148" s="65">
        <v>2.0</v>
      </c>
      <c r="P148" s="65">
        <v>1.0</v>
      </c>
      <c r="Q148" s="65">
        <v>1.0</v>
      </c>
      <c r="R148" s="65">
        <v>0.0</v>
      </c>
      <c r="S148" s="65">
        <v>5.0</v>
      </c>
      <c r="T148" s="65">
        <v>5.0</v>
      </c>
      <c r="U148" s="65">
        <v>0.0</v>
      </c>
      <c r="V148" s="65">
        <v>0.0</v>
      </c>
      <c r="W148" s="65">
        <v>4.0</v>
      </c>
      <c r="X148" s="65">
        <v>3.0</v>
      </c>
      <c r="Y148" s="65">
        <v>3.0</v>
      </c>
      <c r="Z148" s="65">
        <v>5.0</v>
      </c>
      <c r="AA148" s="65">
        <v>9.0</v>
      </c>
      <c r="AB148" s="65">
        <v>12.0</v>
      </c>
      <c r="AC148" s="65">
        <v>11.0</v>
      </c>
      <c r="AD148" s="65">
        <v>13.0</v>
      </c>
      <c r="AE148" s="65">
        <v>15.0</v>
      </c>
      <c r="AF148" s="65">
        <v>45.0</v>
      </c>
      <c r="AG148" s="65">
        <v>8.0</v>
      </c>
      <c r="AH148" s="65">
        <v>7.0</v>
      </c>
      <c r="AI148" s="65">
        <v>11.0</v>
      </c>
      <c r="AJ148" s="65">
        <v>55.0</v>
      </c>
      <c r="AK148" s="65">
        <v>11.0</v>
      </c>
      <c r="AL148" s="65">
        <v>23.0</v>
      </c>
      <c r="AM148" s="65">
        <v>55.0</v>
      </c>
      <c r="AN148" s="65">
        <v>149.0</v>
      </c>
      <c r="AO148" s="65">
        <v>154.0</v>
      </c>
      <c r="AP148" s="65">
        <v>211.0</v>
      </c>
      <c r="AQ148" s="65">
        <v>248.0</v>
      </c>
      <c r="AR148" s="65">
        <v>216.0</v>
      </c>
      <c r="AS148" s="65">
        <v>298.0</v>
      </c>
      <c r="AT148" s="65">
        <v>509.0</v>
      </c>
      <c r="AU148" s="65">
        <v>662.0</v>
      </c>
      <c r="AV148" s="65">
        <v>926.0</v>
      </c>
      <c r="AW148" s="65">
        <v>296.0</v>
      </c>
      <c r="AX148" s="65">
        <v>753.0</v>
      </c>
      <c r="AY148" s="65">
        <v>959.0</v>
      </c>
      <c r="AZ148" s="65">
        <v>2169.0</v>
      </c>
      <c r="BA148" s="65">
        <v>1433.0</v>
      </c>
      <c r="BB148" s="65">
        <v>1266.0</v>
      </c>
      <c r="BC148" s="65">
        <v>2847.0</v>
      </c>
      <c r="BD148" s="65">
        <v>2770.0</v>
      </c>
      <c r="BE148" s="65">
        <v>8241.0</v>
      </c>
      <c r="BF148" s="65">
        <v>4366.0</v>
      </c>
      <c r="BG148" s="65">
        <v>6995.0</v>
      </c>
      <c r="BH148" s="65">
        <v>13521.0</v>
      </c>
      <c r="BI148" s="65">
        <v>48994.0</v>
      </c>
      <c r="BJ148" s="65">
        <v>71866.0</v>
      </c>
      <c r="BK148" s="65">
        <v>135723.0</v>
      </c>
    </row>
    <row r="149">
      <c r="A149" s="65">
        <v>141.0</v>
      </c>
      <c r="B149" s="65">
        <v>1000000.0</v>
      </c>
      <c r="C149" s="65">
        <v>977739.88699435</v>
      </c>
      <c r="D149" s="65">
        <v>0.97773988699435</v>
      </c>
      <c r="E149" s="68">
        <v>0.276578932281847</v>
      </c>
      <c r="F149" s="68">
        <v>0.0256010123412085</v>
      </c>
      <c r="G149" s="65">
        <v>306219.0</v>
      </c>
      <c r="H149" s="65">
        <v>0.306219</v>
      </c>
      <c r="I149" s="65">
        <v>445945.0</v>
      </c>
      <c r="J149" s="65">
        <v>132003.0</v>
      </c>
      <c r="K149" s="65">
        <v>54454.0</v>
      </c>
      <c r="L149" s="65">
        <v>26268.0</v>
      </c>
      <c r="M149" s="65">
        <v>1.0</v>
      </c>
      <c r="N149" s="65">
        <v>4.0</v>
      </c>
      <c r="O149" s="65">
        <v>1.0</v>
      </c>
      <c r="P149" s="65">
        <v>4.0</v>
      </c>
      <c r="Q149" s="65">
        <v>2.0</v>
      </c>
      <c r="R149" s="65">
        <v>1.0</v>
      </c>
      <c r="S149" s="65">
        <v>0.0</v>
      </c>
      <c r="T149" s="65">
        <v>4.0</v>
      </c>
      <c r="U149" s="65">
        <v>1.0</v>
      </c>
      <c r="V149" s="65">
        <v>1.0</v>
      </c>
      <c r="W149" s="65">
        <v>3.0</v>
      </c>
      <c r="X149" s="65">
        <v>4.0</v>
      </c>
      <c r="Y149" s="65">
        <v>3.0</v>
      </c>
      <c r="Z149" s="65">
        <v>4.0</v>
      </c>
      <c r="AA149" s="65">
        <v>13.0</v>
      </c>
      <c r="AB149" s="65">
        <v>10.0</v>
      </c>
      <c r="AC149" s="65">
        <v>20.0</v>
      </c>
      <c r="AD149" s="65">
        <v>12.0</v>
      </c>
      <c r="AE149" s="65">
        <v>14.0</v>
      </c>
      <c r="AF149" s="65">
        <v>35.0</v>
      </c>
      <c r="AG149" s="65">
        <v>11.0</v>
      </c>
      <c r="AH149" s="65">
        <v>9.0</v>
      </c>
      <c r="AI149" s="65">
        <v>14.0</v>
      </c>
      <c r="AJ149" s="65">
        <v>39.0</v>
      </c>
      <c r="AK149" s="65">
        <v>9.0</v>
      </c>
      <c r="AL149" s="65">
        <v>29.0</v>
      </c>
      <c r="AM149" s="65">
        <v>72.0</v>
      </c>
      <c r="AN149" s="65">
        <v>139.0</v>
      </c>
      <c r="AO149" s="65">
        <v>132.0</v>
      </c>
      <c r="AP149" s="65">
        <v>191.0</v>
      </c>
      <c r="AQ149" s="65">
        <v>242.0</v>
      </c>
      <c r="AR149" s="65">
        <v>225.0</v>
      </c>
      <c r="AS149" s="65">
        <v>286.0</v>
      </c>
      <c r="AT149" s="65">
        <v>518.0</v>
      </c>
      <c r="AU149" s="65">
        <v>629.0</v>
      </c>
      <c r="AV149" s="65">
        <v>988.0</v>
      </c>
      <c r="AW149" s="65">
        <v>285.0</v>
      </c>
      <c r="AX149" s="65">
        <v>786.0</v>
      </c>
      <c r="AY149" s="65">
        <v>987.0</v>
      </c>
      <c r="AZ149" s="65">
        <v>2119.0</v>
      </c>
      <c r="BA149" s="65">
        <v>1524.0</v>
      </c>
      <c r="BB149" s="65">
        <v>1190.0</v>
      </c>
      <c r="BC149" s="65">
        <v>2722.0</v>
      </c>
      <c r="BD149" s="65">
        <v>2926.0</v>
      </c>
      <c r="BE149" s="65">
        <v>8190.0</v>
      </c>
      <c r="BF149" s="65">
        <v>4311.0</v>
      </c>
      <c r="BG149" s="65">
        <v>6953.0</v>
      </c>
      <c r="BH149" s="65">
        <v>13421.0</v>
      </c>
      <c r="BI149" s="65">
        <v>49503.0</v>
      </c>
      <c r="BJ149" s="65">
        <v>71857.0</v>
      </c>
      <c r="BK149" s="65">
        <v>135775.0</v>
      </c>
    </row>
    <row r="150">
      <c r="A150" s="65">
        <v>142.0</v>
      </c>
      <c r="B150" s="65">
        <v>1000000.0</v>
      </c>
      <c r="C150" s="65">
        <v>968552.427621381</v>
      </c>
      <c r="D150" s="65">
        <v>0.968552427621381</v>
      </c>
      <c r="E150" s="68">
        <v>0.279862972955596</v>
      </c>
      <c r="F150" s="68">
        <v>0.0255108668353113</v>
      </c>
      <c r="G150" s="65">
        <v>306114.0</v>
      </c>
      <c r="H150" s="65">
        <v>0.306114</v>
      </c>
      <c r="I150" s="65">
        <v>446603.0</v>
      </c>
      <c r="J150" s="65">
        <v>131242.0</v>
      </c>
      <c r="K150" s="65">
        <v>54460.0</v>
      </c>
      <c r="L150" s="65">
        <v>26343.0</v>
      </c>
      <c r="M150" s="65">
        <v>1.0</v>
      </c>
      <c r="N150" s="65">
        <v>3.0</v>
      </c>
      <c r="O150" s="65">
        <v>0.0</v>
      </c>
      <c r="P150" s="65">
        <v>3.0</v>
      </c>
      <c r="Q150" s="65">
        <v>1.0</v>
      </c>
      <c r="R150" s="65">
        <v>3.0</v>
      </c>
      <c r="S150" s="65">
        <v>2.0</v>
      </c>
      <c r="T150" s="65">
        <v>4.0</v>
      </c>
      <c r="U150" s="65">
        <v>1.0</v>
      </c>
      <c r="V150" s="65">
        <v>1.0</v>
      </c>
      <c r="W150" s="65">
        <v>1.0</v>
      </c>
      <c r="X150" s="65">
        <v>7.0</v>
      </c>
      <c r="Y150" s="65">
        <v>3.0</v>
      </c>
      <c r="Z150" s="65">
        <v>2.0</v>
      </c>
      <c r="AA150" s="65">
        <v>11.0</v>
      </c>
      <c r="AB150" s="65">
        <v>12.0</v>
      </c>
      <c r="AC150" s="65">
        <v>18.0</v>
      </c>
      <c r="AD150" s="65">
        <v>19.0</v>
      </c>
      <c r="AE150" s="65">
        <v>16.0</v>
      </c>
      <c r="AF150" s="65">
        <v>31.0</v>
      </c>
      <c r="AG150" s="65">
        <v>9.0</v>
      </c>
      <c r="AH150" s="65">
        <v>10.0</v>
      </c>
      <c r="AI150" s="65">
        <v>15.0</v>
      </c>
      <c r="AJ150" s="65">
        <v>57.0</v>
      </c>
      <c r="AK150" s="65">
        <v>13.0</v>
      </c>
      <c r="AL150" s="65">
        <v>25.0</v>
      </c>
      <c r="AM150" s="65">
        <v>95.0</v>
      </c>
      <c r="AN150" s="65">
        <v>169.0</v>
      </c>
      <c r="AO150" s="65">
        <v>113.0</v>
      </c>
      <c r="AP150" s="65">
        <v>182.0</v>
      </c>
      <c r="AQ150" s="65">
        <v>227.0</v>
      </c>
      <c r="AR150" s="65">
        <v>236.0</v>
      </c>
      <c r="AS150" s="65">
        <v>320.0</v>
      </c>
      <c r="AT150" s="65">
        <v>497.0</v>
      </c>
      <c r="AU150" s="65">
        <v>601.0</v>
      </c>
      <c r="AV150" s="65">
        <v>949.0</v>
      </c>
      <c r="AW150" s="65">
        <v>310.0</v>
      </c>
      <c r="AX150" s="65">
        <v>812.0</v>
      </c>
      <c r="AY150" s="65">
        <v>932.0</v>
      </c>
      <c r="AZ150" s="65">
        <v>2177.0</v>
      </c>
      <c r="BA150" s="65">
        <v>1417.0</v>
      </c>
      <c r="BB150" s="65">
        <v>1234.0</v>
      </c>
      <c r="BC150" s="65">
        <v>2681.0</v>
      </c>
      <c r="BD150" s="65">
        <v>2908.0</v>
      </c>
      <c r="BE150" s="65">
        <v>8206.0</v>
      </c>
      <c r="BF150" s="65">
        <v>4434.0</v>
      </c>
      <c r="BG150" s="65">
        <v>7074.0</v>
      </c>
      <c r="BH150" s="65">
        <v>13660.0</v>
      </c>
      <c r="BI150" s="65">
        <v>49037.0</v>
      </c>
      <c r="BJ150" s="65">
        <v>71722.0</v>
      </c>
      <c r="BK150" s="65">
        <v>135853.0</v>
      </c>
    </row>
    <row r="151">
      <c r="A151" s="65">
        <v>143.0</v>
      </c>
      <c r="B151" s="65">
        <v>1000000.0</v>
      </c>
      <c r="C151" s="65">
        <v>960503.025151257</v>
      </c>
      <c r="D151" s="65">
        <v>0.960503025151257</v>
      </c>
      <c r="E151" s="68">
        <v>0.283866420267402</v>
      </c>
      <c r="F151" s="68">
        <v>0.0254252858702839</v>
      </c>
      <c r="G151" s="65">
        <v>306007.0</v>
      </c>
      <c r="H151" s="65">
        <v>0.306007</v>
      </c>
      <c r="I151" s="65">
        <v>445890.0</v>
      </c>
      <c r="J151" s="65">
        <v>131983.0</v>
      </c>
      <c r="K151" s="65">
        <v>54580.0</v>
      </c>
      <c r="L151" s="65">
        <v>26345.0</v>
      </c>
      <c r="M151" s="65">
        <v>1.0</v>
      </c>
      <c r="N151" s="65">
        <v>2.0</v>
      </c>
      <c r="O151" s="65">
        <v>1.0</v>
      </c>
      <c r="P151" s="65">
        <v>2.0</v>
      </c>
      <c r="Q151" s="65">
        <v>1.0</v>
      </c>
      <c r="R151" s="65">
        <v>4.0</v>
      </c>
      <c r="S151" s="65">
        <v>1.0</v>
      </c>
      <c r="T151" s="65">
        <v>8.0</v>
      </c>
      <c r="U151" s="65">
        <v>0.0</v>
      </c>
      <c r="V151" s="65">
        <v>0.0</v>
      </c>
      <c r="W151" s="65">
        <v>2.0</v>
      </c>
      <c r="X151" s="65">
        <v>5.0</v>
      </c>
      <c r="Y151" s="65">
        <v>3.0</v>
      </c>
      <c r="Z151" s="65">
        <v>3.0</v>
      </c>
      <c r="AA151" s="65">
        <v>11.0</v>
      </c>
      <c r="AB151" s="65">
        <v>12.0</v>
      </c>
      <c r="AC151" s="65">
        <v>19.0</v>
      </c>
      <c r="AD151" s="65">
        <v>14.0</v>
      </c>
      <c r="AE151" s="65">
        <v>14.0</v>
      </c>
      <c r="AF151" s="65">
        <v>21.0</v>
      </c>
      <c r="AG151" s="65">
        <v>8.0</v>
      </c>
      <c r="AH151" s="65">
        <v>14.0</v>
      </c>
      <c r="AI151" s="65">
        <v>18.0</v>
      </c>
      <c r="AJ151" s="65">
        <v>49.0</v>
      </c>
      <c r="AK151" s="65">
        <v>21.0</v>
      </c>
      <c r="AL151" s="65">
        <v>32.0</v>
      </c>
      <c r="AM151" s="65">
        <v>87.0</v>
      </c>
      <c r="AN151" s="65">
        <v>136.0</v>
      </c>
      <c r="AO151" s="65">
        <v>145.0</v>
      </c>
      <c r="AP151" s="65">
        <v>178.0</v>
      </c>
      <c r="AQ151" s="65">
        <v>234.0</v>
      </c>
      <c r="AR151" s="65">
        <v>225.0</v>
      </c>
      <c r="AS151" s="65">
        <v>284.0</v>
      </c>
      <c r="AT151" s="65">
        <v>466.0</v>
      </c>
      <c r="AU151" s="65">
        <v>593.0</v>
      </c>
      <c r="AV151" s="65">
        <v>1001.0</v>
      </c>
      <c r="AW151" s="65">
        <v>299.0</v>
      </c>
      <c r="AX151" s="65">
        <v>754.0</v>
      </c>
      <c r="AY151" s="65">
        <v>965.0</v>
      </c>
      <c r="AZ151" s="65">
        <v>2099.0</v>
      </c>
      <c r="BA151" s="65">
        <v>1434.0</v>
      </c>
      <c r="BB151" s="65">
        <v>1300.0</v>
      </c>
      <c r="BC151" s="65">
        <v>2837.0</v>
      </c>
      <c r="BD151" s="65">
        <v>2936.0</v>
      </c>
      <c r="BE151" s="65">
        <v>8120.0</v>
      </c>
      <c r="BF151" s="65">
        <v>4317.0</v>
      </c>
      <c r="BG151" s="65">
        <v>6776.0</v>
      </c>
      <c r="BH151" s="65">
        <v>13515.0</v>
      </c>
      <c r="BI151" s="65">
        <v>49043.0</v>
      </c>
      <c r="BJ151" s="65">
        <v>72308.0</v>
      </c>
      <c r="BK151" s="65">
        <v>135689.0</v>
      </c>
    </row>
    <row r="152">
      <c r="A152" s="65">
        <v>144.0</v>
      </c>
      <c r="B152" s="65">
        <v>1000000.0</v>
      </c>
      <c r="C152" s="65">
        <v>943084.154207711</v>
      </c>
      <c r="D152" s="65">
        <v>0.943084154207711</v>
      </c>
      <c r="E152" s="68">
        <v>0.241619170231299</v>
      </c>
      <c r="F152" s="68">
        <v>0.0254088664305004</v>
      </c>
      <c r="G152" s="65">
        <v>305245.0</v>
      </c>
      <c r="H152" s="65">
        <v>0.305245</v>
      </c>
      <c r="I152" s="65">
        <v>445594.0</v>
      </c>
      <c r="J152" s="65">
        <v>132744.0</v>
      </c>
      <c r="K152" s="65">
        <v>54982.0</v>
      </c>
      <c r="L152" s="65">
        <v>26439.0</v>
      </c>
      <c r="M152" s="65">
        <v>0.0</v>
      </c>
      <c r="N152" s="65">
        <v>0.0</v>
      </c>
      <c r="O152" s="65">
        <v>1.0</v>
      </c>
      <c r="P152" s="65">
        <v>4.0</v>
      </c>
      <c r="Q152" s="65">
        <v>2.0</v>
      </c>
      <c r="R152" s="65">
        <v>1.0</v>
      </c>
      <c r="S152" s="65">
        <v>1.0</v>
      </c>
      <c r="T152" s="65">
        <v>8.0</v>
      </c>
      <c r="U152" s="65">
        <v>0.0</v>
      </c>
      <c r="V152" s="65">
        <v>1.0</v>
      </c>
      <c r="W152" s="65">
        <v>4.0</v>
      </c>
      <c r="X152" s="65">
        <v>7.0</v>
      </c>
      <c r="Y152" s="65">
        <v>4.0</v>
      </c>
      <c r="Z152" s="65">
        <v>4.0</v>
      </c>
      <c r="AA152" s="65">
        <v>8.0</v>
      </c>
      <c r="AB152" s="65">
        <v>9.0</v>
      </c>
      <c r="AC152" s="65">
        <v>12.0</v>
      </c>
      <c r="AD152" s="65">
        <v>15.0</v>
      </c>
      <c r="AE152" s="65">
        <v>16.0</v>
      </c>
      <c r="AF152" s="65">
        <v>37.0</v>
      </c>
      <c r="AG152" s="65">
        <v>7.0</v>
      </c>
      <c r="AH152" s="65">
        <v>14.0</v>
      </c>
      <c r="AI152" s="65">
        <v>16.0</v>
      </c>
      <c r="AJ152" s="65">
        <v>41.0</v>
      </c>
      <c r="AK152" s="65">
        <v>15.0</v>
      </c>
      <c r="AL152" s="65">
        <v>31.0</v>
      </c>
      <c r="AM152" s="65">
        <v>75.0</v>
      </c>
      <c r="AN152" s="65">
        <v>136.0</v>
      </c>
      <c r="AO152" s="65">
        <v>141.0</v>
      </c>
      <c r="AP152" s="65">
        <v>177.0</v>
      </c>
      <c r="AQ152" s="65">
        <v>249.0</v>
      </c>
      <c r="AR152" s="65">
        <v>229.0</v>
      </c>
      <c r="AS152" s="65">
        <v>310.0</v>
      </c>
      <c r="AT152" s="65">
        <v>509.0</v>
      </c>
      <c r="AU152" s="65">
        <v>651.0</v>
      </c>
      <c r="AV152" s="65">
        <v>949.0</v>
      </c>
      <c r="AW152" s="65">
        <v>280.0</v>
      </c>
      <c r="AX152" s="65">
        <v>765.0</v>
      </c>
      <c r="AY152" s="65">
        <v>957.0</v>
      </c>
      <c r="AZ152" s="65">
        <v>2144.0</v>
      </c>
      <c r="BA152" s="65">
        <v>1425.0</v>
      </c>
      <c r="BB152" s="65">
        <v>1205.0</v>
      </c>
      <c r="BC152" s="65">
        <v>2822.0</v>
      </c>
      <c r="BD152" s="65">
        <v>2845.0</v>
      </c>
      <c r="BE152" s="65">
        <v>8072.0</v>
      </c>
      <c r="BF152" s="65">
        <v>4290.0</v>
      </c>
      <c r="BG152" s="65">
        <v>7089.0</v>
      </c>
      <c r="BH152" s="65">
        <v>13395.0</v>
      </c>
      <c r="BI152" s="65">
        <v>49506.0</v>
      </c>
      <c r="BJ152" s="65">
        <v>71612.0</v>
      </c>
      <c r="BK152" s="65">
        <v>135154.0</v>
      </c>
    </row>
    <row r="153">
      <c r="A153" s="65">
        <v>145.0</v>
      </c>
      <c r="B153" s="65">
        <v>1000000.0</v>
      </c>
      <c r="C153" s="65">
        <v>938876.943847192</v>
      </c>
      <c r="D153" s="65">
        <v>0.938876943847192</v>
      </c>
      <c r="E153" s="68">
        <v>0.189904334003803</v>
      </c>
      <c r="F153" s="68">
        <v>0.0254202017287567</v>
      </c>
      <c r="G153" s="65">
        <v>304918.0</v>
      </c>
      <c r="H153" s="65">
        <v>0.304918</v>
      </c>
      <c r="I153" s="65">
        <v>446694.0</v>
      </c>
      <c r="J153" s="65">
        <v>131956.0</v>
      </c>
      <c r="K153" s="65">
        <v>54918.0</v>
      </c>
      <c r="L153" s="65">
        <v>26569.0</v>
      </c>
      <c r="M153" s="65">
        <v>0.0</v>
      </c>
      <c r="N153" s="65">
        <v>1.0</v>
      </c>
      <c r="O153" s="65">
        <v>1.0</v>
      </c>
      <c r="P153" s="65">
        <v>2.0</v>
      </c>
      <c r="Q153" s="65">
        <v>1.0</v>
      </c>
      <c r="R153" s="65">
        <v>1.0</v>
      </c>
      <c r="S153" s="65">
        <v>4.0</v>
      </c>
      <c r="T153" s="65">
        <v>4.0</v>
      </c>
      <c r="U153" s="65">
        <v>2.0</v>
      </c>
      <c r="V153" s="65">
        <v>1.0</v>
      </c>
      <c r="W153" s="65">
        <v>1.0</v>
      </c>
      <c r="X153" s="65">
        <v>3.0</v>
      </c>
      <c r="Y153" s="65">
        <v>6.0</v>
      </c>
      <c r="Z153" s="65">
        <v>6.0</v>
      </c>
      <c r="AA153" s="65">
        <v>9.0</v>
      </c>
      <c r="AB153" s="65">
        <v>8.0</v>
      </c>
      <c r="AC153" s="65">
        <v>13.0</v>
      </c>
      <c r="AD153" s="65">
        <v>13.0</v>
      </c>
      <c r="AE153" s="65">
        <v>23.0</v>
      </c>
      <c r="AF153" s="65">
        <v>39.0</v>
      </c>
      <c r="AG153" s="65">
        <v>9.0</v>
      </c>
      <c r="AH153" s="65">
        <v>9.0</v>
      </c>
      <c r="AI153" s="65">
        <v>20.0</v>
      </c>
      <c r="AJ153" s="65">
        <v>49.0</v>
      </c>
      <c r="AK153" s="65">
        <v>15.0</v>
      </c>
      <c r="AL153" s="65">
        <v>29.0</v>
      </c>
      <c r="AM153" s="65">
        <v>72.0</v>
      </c>
      <c r="AN153" s="65">
        <v>172.0</v>
      </c>
      <c r="AO153" s="65">
        <v>176.0</v>
      </c>
      <c r="AP153" s="65">
        <v>192.0</v>
      </c>
      <c r="AQ153" s="65">
        <v>227.0</v>
      </c>
      <c r="AR153" s="65">
        <v>241.0</v>
      </c>
      <c r="AS153" s="65">
        <v>288.0</v>
      </c>
      <c r="AT153" s="65">
        <v>472.0</v>
      </c>
      <c r="AU153" s="65">
        <v>626.0</v>
      </c>
      <c r="AV153" s="65">
        <v>915.0</v>
      </c>
      <c r="AW153" s="65">
        <v>299.0</v>
      </c>
      <c r="AX153" s="65">
        <v>807.0</v>
      </c>
      <c r="AY153" s="65">
        <v>947.0</v>
      </c>
      <c r="AZ153" s="65">
        <v>2099.0</v>
      </c>
      <c r="BA153" s="65">
        <v>1403.0</v>
      </c>
      <c r="BB153" s="65">
        <v>1320.0</v>
      </c>
      <c r="BC153" s="65">
        <v>2816.0</v>
      </c>
      <c r="BD153" s="65">
        <v>2869.0</v>
      </c>
      <c r="BE153" s="65">
        <v>8100.0</v>
      </c>
      <c r="BF153" s="65">
        <v>4301.0</v>
      </c>
      <c r="BG153" s="65">
        <v>6942.0</v>
      </c>
      <c r="BH153" s="65">
        <v>13477.0</v>
      </c>
      <c r="BI153" s="65">
        <v>49168.0</v>
      </c>
      <c r="BJ153" s="65">
        <v>71769.0</v>
      </c>
      <c r="BK153" s="65">
        <v>134951.0</v>
      </c>
    </row>
    <row r="154">
      <c r="A154" s="65">
        <v>146.0</v>
      </c>
      <c r="B154" s="65">
        <v>1000000.0</v>
      </c>
      <c r="C154" s="65">
        <v>976174.808740437</v>
      </c>
      <c r="D154" s="65">
        <v>0.976174808740437</v>
      </c>
      <c r="E154" s="68">
        <v>0.280688721437291</v>
      </c>
      <c r="F154" s="68">
        <v>0.0253470089811343</v>
      </c>
      <c r="G154" s="65">
        <v>305745.0</v>
      </c>
      <c r="H154" s="65">
        <v>0.305745</v>
      </c>
      <c r="I154" s="65">
        <v>445178.0</v>
      </c>
      <c r="J154" s="65">
        <v>132558.0</v>
      </c>
      <c r="K154" s="65">
        <v>54891.0</v>
      </c>
      <c r="L154" s="65">
        <v>26670.0</v>
      </c>
      <c r="M154" s="65">
        <v>2.0</v>
      </c>
      <c r="N154" s="65">
        <v>1.0</v>
      </c>
      <c r="O154" s="65">
        <v>3.0</v>
      </c>
      <c r="P154" s="65">
        <v>4.0</v>
      </c>
      <c r="Q154" s="65">
        <v>1.0</v>
      </c>
      <c r="R154" s="65">
        <v>1.0</v>
      </c>
      <c r="S154" s="65">
        <v>0.0</v>
      </c>
      <c r="T154" s="65">
        <v>4.0</v>
      </c>
      <c r="U154" s="65">
        <v>1.0</v>
      </c>
      <c r="V154" s="65">
        <v>2.0</v>
      </c>
      <c r="W154" s="65">
        <v>2.0</v>
      </c>
      <c r="X154" s="65">
        <v>3.0</v>
      </c>
      <c r="Y154" s="65">
        <v>8.0</v>
      </c>
      <c r="Z154" s="65">
        <v>7.0</v>
      </c>
      <c r="AA154" s="65">
        <v>5.0</v>
      </c>
      <c r="AB154" s="65">
        <v>12.0</v>
      </c>
      <c r="AC154" s="65">
        <v>23.0</v>
      </c>
      <c r="AD154" s="65">
        <v>10.0</v>
      </c>
      <c r="AE154" s="65">
        <v>12.0</v>
      </c>
      <c r="AF154" s="65">
        <v>47.0</v>
      </c>
      <c r="AG154" s="65">
        <v>13.0</v>
      </c>
      <c r="AH154" s="65">
        <v>14.0</v>
      </c>
      <c r="AI154" s="65">
        <v>29.0</v>
      </c>
      <c r="AJ154" s="65">
        <v>45.0</v>
      </c>
      <c r="AK154" s="65">
        <v>16.0</v>
      </c>
      <c r="AL154" s="65">
        <v>34.0</v>
      </c>
      <c r="AM154" s="65">
        <v>65.0</v>
      </c>
      <c r="AN154" s="65">
        <v>163.0</v>
      </c>
      <c r="AO154" s="65">
        <v>127.0</v>
      </c>
      <c r="AP154" s="65">
        <v>202.0</v>
      </c>
      <c r="AQ154" s="65">
        <v>225.0</v>
      </c>
      <c r="AR154" s="65">
        <v>244.0</v>
      </c>
      <c r="AS154" s="65">
        <v>296.0</v>
      </c>
      <c r="AT154" s="65">
        <v>451.0</v>
      </c>
      <c r="AU154" s="65">
        <v>615.0</v>
      </c>
      <c r="AV154" s="65">
        <v>993.0</v>
      </c>
      <c r="AW154" s="65">
        <v>280.0</v>
      </c>
      <c r="AX154" s="65">
        <v>756.0</v>
      </c>
      <c r="AY154" s="65">
        <v>970.0</v>
      </c>
      <c r="AZ154" s="65">
        <v>2067.0</v>
      </c>
      <c r="BA154" s="65">
        <v>1429.0</v>
      </c>
      <c r="BB154" s="65">
        <v>1182.0</v>
      </c>
      <c r="BC154" s="65">
        <v>2785.0</v>
      </c>
      <c r="BD154" s="65">
        <v>2881.0</v>
      </c>
      <c r="BE154" s="65">
        <v>8086.0</v>
      </c>
      <c r="BF154" s="65">
        <v>4344.0</v>
      </c>
      <c r="BG154" s="65">
        <v>6977.0</v>
      </c>
      <c r="BH154" s="65">
        <v>13622.0</v>
      </c>
      <c r="BI154" s="65">
        <v>49126.0</v>
      </c>
      <c r="BJ154" s="65">
        <v>72093.0</v>
      </c>
      <c r="BK154" s="65">
        <v>135467.0</v>
      </c>
    </row>
    <row r="155">
      <c r="A155" s="65">
        <v>147.0</v>
      </c>
      <c r="B155" s="65">
        <v>1000000.0</v>
      </c>
      <c r="C155" s="65">
        <v>981859.092954648</v>
      </c>
      <c r="D155" s="65">
        <v>0.981859092954648</v>
      </c>
      <c r="E155" s="68">
        <v>0.306110790245798</v>
      </c>
      <c r="F155" s="68">
        <v>0.0252945544356223</v>
      </c>
      <c r="G155" s="65">
        <v>305710.0</v>
      </c>
      <c r="H155" s="65">
        <v>0.30571</v>
      </c>
      <c r="I155" s="65">
        <v>445979.0</v>
      </c>
      <c r="J155" s="65">
        <v>131922.0</v>
      </c>
      <c r="K155" s="65">
        <v>54950.0</v>
      </c>
      <c r="L155" s="65">
        <v>26211.0</v>
      </c>
      <c r="M155" s="65">
        <v>1.0</v>
      </c>
      <c r="N155" s="65">
        <v>2.0</v>
      </c>
      <c r="O155" s="65">
        <v>4.0</v>
      </c>
      <c r="P155" s="65">
        <v>2.0</v>
      </c>
      <c r="Q155" s="65">
        <v>3.0</v>
      </c>
      <c r="R155" s="65">
        <v>1.0</v>
      </c>
      <c r="S155" s="65">
        <v>0.0</v>
      </c>
      <c r="T155" s="65">
        <v>8.0</v>
      </c>
      <c r="U155" s="65">
        <v>1.0</v>
      </c>
      <c r="V155" s="65">
        <v>1.0</v>
      </c>
      <c r="W155" s="65">
        <v>1.0</v>
      </c>
      <c r="X155" s="65">
        <v>3.0</v>
      </c>
      <c r="Y155" s="65">
        <v>2.0</v>
      </c>
      <c r="Z155" s="65">
        <v>5.0</v>
      </c>
      <c r="AA155" s="65">
        <v>10.0</v>
      </c>
      <c r="AB155" s="65">
        <v>6.0</v>
      </c>
      <c r="AC155" s="65">
        <v>20.0</v>
      </c>
      <c r="AD155" s="65">
        <v>19.0</v>
      </c>
      <c r="AE155" s="65">
        <v>11.0</v>
      </c>
      <c r="AF155" s="65">
        <v>30.0</v>
      </c>
      <c r="AG155" s="65">
        <v>5.0</v>
      </c>
      <c r="AH155" s="65">
        <v>11.0</v>
      </c>
      <c r="AI155" s="65">
        <v>19.0</v>
      </c>
      <c r="AJ155" s="65">
        <v>50.0</v>
      </c>
      <c r="AK155" s="65">
        <v>13.0</v>
      </c>
      <c r="AL155" s="65">
        <v>33.0</v>
      </c>
      <c r="AM155" s="65">
        <v>102.0</v>
      </c>
      <c r="AN155" s="65">
        <v>142.0</v>
      </c>
      <c r="AO155" s="65">
        <v>149.0</v>
      </c>
      <c r="AP155" s="65">
        <v>188.0</v>
      </c>
      <c r="AQ155" s="65">
        <v>219.0</v>
      </c>
      <c r="AR155" s="65">
        <v>232.0</v>
      </c>
      <c r="AS155" s="65">
        <v>281.0</v>
      </c>
      <c r="AT155" s="65">
        <v>529.0</v>
      </c>
      <c r="AU155" s="65">
        <v>654.0</v>
      </c>
      <c r="AV155" s="65">
        <v>966.0</v>
      </c>
      <c r="AW155" s="65">
        <v>280.0</v>
      </c>
      <c r="AX155" s="65">
        <v>781.0</v>
      </c>
      <c r="AY155" s="65">
        <v>959.0</v>
      </c>
      <c r="AZ155" s="65">
        <v>2031.0</v>
      </c>
      <c r="BA155" s="65">
        <v>1440.0</v>
      </c>
      <c r="BB155" s="65">
        <v>1295.0</v>
      </c>
      <c r="BC155" s="65">
        <v>2772.0</v>
      </c>
      <c r="BD155" s="65">
        <v>2963.0</v>
      </c>
      <c r="BE155" s="65">
        <v>8315.0</v>
      </c>
      <c r="BF155" s="65">
        <v>4288.0</v>
      </c>
      <c r="BG155" s="65">
        <v>6938.0</v>
      </c>
      <c r="BH155" s="65">
        <v>13708.0</v>
      </c>
      <c r="BI155" s="65">
        <v>48837.0</v>
      </c>
      <c r="BJ155" s="65">
        <v>72049.0</v>
      </c>
      <c r="BK155" s="65">
        <v>135331.0</v>
      </c>
    </row>
    <row r="156">
      <c r="A156" s="65">
        <v>148.0</v>
      </c>
      <c r="B156" s="65">
        <v>1000000.0</v>
      </c>
      <c r="C156" s="65">
        <v>985306.265313265</v>
      </c>
      <c r="D156" s="65">
        <v>0.985306265313265</v>
      </c>
      <c r="E156" s="68">
        <v>0.296775876645617</v>
      </c>
      <c r="F156" s="68">
        <v>0.0252585024391768</v>
      </c>
      <c r="G156" s="65">
        <v>305764.0</v>
      </c>
      <c r="H156" s="65">
        <v>0.305764</v>
      </c>
      <c r="I156" s="65">
        <v>445966.0</v>
      </c>
      <c r="J156" s="65">
        <v>131944.0</v>
      </c>
      <c r="K156" s="65">
        <v>54902.0</v>
      </c>
      <c r="L156" s="65">
        <v>26307.0</v>
      </c>
      <c r="M156" s="65">
        <v>0.0</v>
      </c>
      <c r="N156" s="65">
        <v>0.0</v>
      </c>
      <c r="O156" s="65">
        <v>3.0</v>
      </c>
      <c r="P156" s="65">
        <v>2.0</v>
      </c>
      <c r="Q156" s="65">
        <v>3.0</v>
      </c>
      <c r="R156" s="65">
        <v>4.0</v>
      </c>
      <c r="S156" s="65">
        <v>7.0</v>
      </c>
      <c r="T156" s="65">
        <v>7.0</v>
      </c>
      <c r="U156" s="65">
        <v>2.0</v>
      </c>
      <c r="V156" s="65">
        <v>1.0</v>
      </c>
      <c r="W156" s="65">
        <v>2.0</v>
      </c>
      <c r="X156" s="65">
        <v>1.0</v>
      </c>
      <c r="Y156" s="65">
        <v>3.0</v>
      </c>
      <c r="Z156" s="65">
        <v>8.0</v>
      </c>
      <c r="AA156" s="65">
        <v>7.0</v>
      </c>
      <c r="AB156" s="65">
        <v>9.0</v>
      </c>
      <c r="AC156" s="65">
        <v>11.0</v>
      </c>
      <c r="AD156" s="65">
        <v>13.0</v>
      </c>
      <c r="AE156" s="65">
        <v>10.0</v>
      </c>
      <c r="AF156" s="65">
        <v>31.0</v>
      </c>
      <c r="AG156" s="65">
        <v>11.0</v>
      </c>
      <c r="AH156" s="65">
        <v>7.0</v>
      </c>
      <c r="AI156" s="65">
        <v>19.0</v>
      </c>
      <c r="AJ156" s="65">
        <v>57.0</v>
      </c>
      <c r="AK156" s="65">
        <v>11.0</v>
      </c>
      <c r="AL156" s="65">
        <v>34.0</v>
      </c>
      <c r="AM156" s="65">
        <v>82.0</v>
      </c>
      <c r="AN156" s="65">
        <v>162.0</v>
      </c>
      <c r="AO156" s="65">
        <v>167.0</v>
      </c>
      <c r="AP156" s="65">
        <v>216.0</v>
      </c>
      <c r="AQ156" s="65">
        <v>252.0</v>
      </c>
      <c r="AR156" s="65">
        <v>257.0</v>
      </c>
      <c r="AS156" s="65">
        <v>323.0</v>
      </c>
      <c r="AT156" s="65">
        <v>497.0</v>
      </c>
      <c r="AU156" s="65">
        <v>640.0</v>
      </c>
      <c r="AV156" s="65">
        <v>988.0</v>
      </c>
      <c r="AW156" s="65">
        <v>278.0</v>
      </c>
      <c r="AX156" s="65">
        <v>731.0</v>
      </c>
      <c r="AY156" s="65">
        <v>943.0</v>
      </c>
      <c r="AZ156" s="65">
        <v>2155.0</v>
      </c>
      <c r="BA156" s="65">
        <v>1475.0</v>
      </c>
      <c r="BB156" s="65">
        <v>1251.0</v>
      </c>
      <c r="BC156" s="65">
        <v>2781.0</v>
      </c>
      <c r="BD156" s="65">
        <v>2947.0</v>
      </c>
      <c r="BE156" s="65">
        <v>8195.0</v>
      </c>
      <c r="BF156" s="65">
        <v>4364.0</v>
      </c>
      <c r="BG156" s="65">
        <v>6818.0</v>
      </c>
      <c r="BH156" s="65">
        <v>13530.0</v>
      </c>
      <c r="BI156" s="65">
        <v>49235.0</v>
      </c>
      <c r="BJ156" s="65">
        <v>71980.0</v>
      </c>
      <c r="BK156" s="65">
        <v>135234.0</v>
      </c>
    </row>
    <row r="157">
      <c r="A157" s="65">
        <v>149.0</v>
      </c>
      <c r="B157" s="65">
        <v>1000000.0</v>
      </c>
      <c r="C157" s="65">
        <v>970781.539076953</v>
      </c>
      <c r="D157" s="65">
        <v>0.970781539076953</v>
      </c>
      <c r="E157" s="68">
        <v>0.281056223720274</v>
      </c>
      <c r="F157" s="68">
        <v>0.0251759630085459</v>
      </c>
      <c r="G157" s="65">
        <v>306320.0</v>
      </c>
      <c r="H157" s="65">
        <v>0.30632</v>
      </c>
      <c r="I157" s="65">
        <v>445458.0</v>
      </c>
      <c r="J157" s="65">
        <v>131920.0</v>
      </c>
      <c r="K157" s="65">
        <v>54707.0</v>
      </c>
      <c r="L157" s="65">
        <v>26539.0</v>
      </c>
      <c r="M157" s="65">
        <v>1.0</v>
      </c>
      <c r="N157" s="65">
        <v>3.0</v>
      </c>
      <c r="O157" s="65">
        <v>1.0</v>
      </c>
      <c r="P157" s="65">
        <v>4.0</v>
      </c>
      <c r="Q157" s="65">
        <v>2.0</v>
      </c>
      <c r="R157" s="65">
        <v>1.0</v>
      </c>
      <c r="S157" s="65">
        <v>0.0</v>
      </c>
      <c r="T157" s="65">
        <v>4.0</v>
      </c>
      <c r="U157" s="65">
        <v>1.0</v>
      </c>
      <c r="V157" s="65">
        <v>0.0</v>
      </c>
      <c r="W157" s="65">
        <v>2.0</v>
      </c>
      <c r="X157" s="65">
        <v>5.0</v>
      </c>
      <c r="Y157" s="65">
        <v>2.0</v>
      </c>
      <c r="Z157" s="65">
        <v>4.0</v>
      </c>
      <c r="AA157" s="65">
        <v>11.0</v>
      </c>
      <c r="AB157" s="65">
        <v>10.0</v>
      </c>
      <c r="AC157" s="65">
        <v>19.0</v>
      </c>
      <c r="AD157" s="65">
        <v>13.0</v>
      </c>
      <c r="AE157" s="65">
        <v>14.0</v>
      </c>
      <c r="AF157" s="65">
        <v>41.0</v>
      </c>
      <c r="AG157" s="65">
        <v>8.0</v>
      </c>
      <c r="AH157" s="65">
        <v>16.0</v>
      </c>
      <c r="AI157" s="65">
        <v>21.0</v>
      </c>
      <c r="AJ157" s="65">
        <v>44.0</v>
      </c>
      <c r="AK157" s="65">
        <v>19.0</v>
      </c>
      <c r="AL157" s="65">
        <v>35.0</v>
      </c>
      <c r="AM157" s="65">
        <v>72.0</v>
      </c>
      <c r="AN157" s="65">
        <v>147.0</v>
      </c>
      <c r="AO157" s="65">
        <v>137.0</v>
      </c>
      <c r="AP157" s="65">
        <v>192.0</v>
      </c>
      <c r="AQ157" s="65">
        <v>236.0</v>
      </c>
      <c r="AR157" s="65">
        <v>244.0</v>
      </c>
      <c r="AS157" s="65">
        <v>302.0</v>
      </c>
      <c r="AT157" s="65">
        <v>502.0</v>
      </c>
      <c r="AU157" s="65">
        <v>632.0</v>
      </c>
      <c r="AV157" s="65">
        <v>919.0</v>
      </c>
      <c r="AW157" s="65">
        <v>274.0</v>
      </c>
      <c r="AX157" s="65">
        <v>806.0</v>
      </c>
      <c r="AY157" s="65">
        <v>957.0</v>
      </c>
      <c r="AZ157" s="65">
        <v>2160.0</v>
      </c>
      <c r="BA157" s="65">
        <v>1503.0</v>
      </c>
      <c r="BB157" s="65">
        <v>1244.0</v>
      </c>
      <c r="BC157" s="65">
        <v>2858.0</v>
      </c>
      <c r="BD157" s="65">
        <v>2907.0</v>
      </c>
      <c r="BE157" s="65">
        <v>8290.0</v>
      </c>
      <c r="BF157" s="65">
        <v>4340.0</v>
      </c>
      <c r="BG157" s="65">
        <v>6961.0</v>
      </c>
      <c r="BH157" s="65">
        <v>13335.0</v>
      </c>
      <c r="BI157" s="65">
        <v>49439.0</v>
      </c>
      <c r="BJ157" s="65">
        <v>71948.0</v>
      </c>
      <c r="BK157" s="65">
        <v>135634.0</v>
      </c>
    </row>
    <row r="158">
      <c r="A158" s="65">
        <v>150.0</v>
      </c>
      <c r="B158" s="65">
        <v>1000000.0</v>
      </c>
      <c r="C158" s="65">
        <v>974602.730136507</v>
      </c>
      <c r="D158" s="65">
        <v>0.974602730136507</v>
      </c>
      <c r="E158" s="68">
        <v>0.251836375172568</v>
      </c>
      <c r="F158" s="68">
        <v>0.0251008990135443</v>
      </c>
      <c r="G158" s="65">
        <v>306274.0</v>
      </c>
      <c r="H158" s="65">
        <v>0.306274</v>
      </c>
      <c r="I158" s="65">
        <v>446543.0</v>
      </c>
      <c r="J158" s="65">
        <v>131593.0</v>
      </c>
      <c r="K158" s="65">
        <v>54546.0</v>
      </c>
      <c r="L158" s="65">
        <v>26121.0</v>
      </c>
      <c r="M158" s="65">
        <v>2.0</v>
      </c>
      <c r="N158" s="65">
        <v>1.0</v>
      </c>
      <c r="O158" s="65">
        <v>3.0</v>
      </c>
      <c r="P158" s="65">
        <v>0.0</v>
      </c>
      <c r="Q158" s="65">
        <v>4.0</v>
      </c>
      <c r="R158" s="65">
        <v>1.0</v>
      </c>
      <c r="S158" s="65">
        <v>0.0</v>
      </c>
      <c r="T158" s="65">
        <v>4.0</v>
      </c>
      <c r="U158" s="65">
        <v>2.0</v>
      </c>
      <c r="V158" s="65">
        <v>2.0</v>
      </c>
      <c r="W158" s="65">
        <v>2.0</v>
      </c>
      <c r="X158" s="65">
        <v>2.0</v>
      </c>
      <c r="Y158" s="65">
        <v>5.0</v>
      </c>
      <c r="Z158" s="65">
        <v>5.0</v>
      </c>
      <c r="AA158" s="65">
        <v>10.0</v>
      </c>
      <c r="AB158" s="65">
        <v>7.0</v>
      </c>
      <c r="AC158" s="65">
        <v>23.0</v>
      </c>
      <c r="AD158" s="65">
        <v>20.0</v>
      </c>
      <c r="AE158" s="65">
        <v>17.0</v>
      </c>
      <c r="AF158" s="65">
        <v>47.0</v>
      </c>
      <c r="AG158" s="65">
        <v>9.0</v>
      </c>
      <c r="AH158" s="65">
        <v>17.0</v>
      </c>
      <c r="AI158" s="65">
        <v>17.0</v>
      </c>
      <c r="AJ158" s="65">
        <v>46.0</v>
      </c>
      <c r="AK158" s="65">
        <v>14.0</v>
      </c>
      <c r="AL158" s="65">
        <v>36.0</v>
      </c>
      <c r="AM158" s="65">
        <v>84.0</v>
      </c>
      <c r="AN158" s="65">
        <v>155.0</v>
      </c>
      <c r="AO158" s="65">
        <v>144.0</v>
      </c>
      <c r="AP158" s="65">
        <v>180.0</v>
      </c>
      <c r="AQ158" s="65">
        <v>227.0</v>
      </c>
      <c r="AR158" s="65">
        <v>230.0</v>
      </c>
      <c r="AS158" s="65">
        <v>294.0</v>
      </c>
      <c r="AT158" s="65">
        <v>484.0</v>
      </c>
      <c r="AU158" s="65">
        <v>636.0</v>
      </c>
      <c r="AV158" s="65">
        <v>972.0</v>
      </c>
      <c r="AW158" s="65">
        <v>314.0</v>
      </c>
      <c r="AX158" s="65">
        <v>802.0</v>
      </c>
      <c r="AY158" s="65">
        <v>1019.0</v>
      </c>
      <c r="AZ158" s="65">
        <v>2118.0</v>
      </c>
      <c r="BA158" s="65">
        <v>1459.0</v>
      </c>
      <c r="BB158" s="65">
        <v>1260.0</v>
      </c>
      <c r="BC158" s="65">
        <v>2747.0</v>
      </c>
      <c r="BD158" s="65">
        <v>2966.0</v>
      </c>
      <c r="BE158" s="65">
        <v>8210.0</v>
      </c>
      <c r="BF158" s="65">
        <v>4354.0</v>
      </c>
      <c r="BG158" s="65">
        <v>6909.0</v>
      </c>
      <c r="BH158" s="65">
        <v>13534.0</v>
      </c>
      <c r="BI158" s="65">
        <v>49351.0</v>
      </c>
      <c r="BJ158" s="65">
        <v>72337.0</v>
      </c>
      <c r="BK158" s="65">
        <v>135192.0</v>
      </c>
    </row>
    <row r="159">
      <c r="A159" s="65">
        <v>151.0</v>
      </c>
      <c r="B159" s="65">
        <v>1000000.0</v>
      </c>
      <c r="C159" s="65">
        <v>953409.670483524</v>
      </c>
      <c r="D159" s="65">
        <v>0.953409670483524</v>
      </c>
      <c r="E159" s="68">
        <v>0.308379579528011</v>
      </c>
      <c r="F159" s="68">
        <v>0.0250386481756251</v>
      </c>
      <c r="G159" s="65">
        <v>305235.0</v>
      </c>
      <c r="H159" s="65">
        <v>0.305235</v>
      </c>
      <c r="I159" s="65">
        <v>446656.0</v>
      </c>
      <c r="J159" s="65">
        <v>131695.0</v>
      </c>
      <c r="K159" s="65">
        <v>54896.0</v>
      </c>
      <c r="L159" s="65">
        <v>26538.0</v>
      </c>
      <c r="M159" s="65">
        <v>1.0</v>
      </c>
      <c r="N159" s="65">
        <v>3.0</v>
      </c>
      <c r="O159" s="65">
        <v>1.0</v>
      </c>
      <c r="P159" s="65">
        <v>3.0</v>
      </c>
      <c r="Q159" s="65">
        <v>0.0</v>
      </c>
      <c r="R159" s="65">
        <v>1.0</v>
      </c>
      <c r="S159" s="65">
        <v>0.0</v>
      </c>
      <c r="T159" s="65">
        <v>5.0</v>
      </c>
      <c r="U159" s="65">
        <v>0.0</v>
      </c>
      <c r="V159" s="65">
        <v>3.0</v>
      </c>
      <c r="W159" s="65">
        <v>3.0</v>
      </c>
      <c r="X159" s="65">
        <v>4.0</v>
      </c>
      <c r="Y159" s="65">
        <v>4.0</v>
      </c>
      <c r="Z159" s="65">
        <v>3.0</v>
      </c>
      <c r="AA159" s="65">
        <v>6.0</v>
      </c>
      <c r="AB159" s="65">
        <v>9.0</v>
      </c>
      <c r="AC159" s="65">
        <v>16.0</v>
      </c>
      <c r="AD159" s="65">
        <v>15.0</v>
      </c>
      <c r="AE159" s="65">
        <v>14.0</v>
      </c>
      <c r="AF159" s="65">
        <v>43.0</v>
      </c>
      <c r="AG159" s="65">
        <v>11.0</v>
      </c>
      <c r="AH159" s="65">
        <v>11.0</v>
      </c>
      <c r="AI159" s="65">
        <v>25.0</v>
      </c>
      <c r="AJ159" s="65">
        <v>54.0</v>
      </c>
      <c r="AK159" s="65">
        <v>18.0</v>
      </c>
      <c r="AL159" s="65">
        <v>24.0</v>
      </c>
      <c r="AM159" s="65">
        <v>71.0</v>
      </c>
      <c r="AN159" s="65">
        <v>149.0</v>
      </c>
      <c r="AO159" s="65">
        <v>148.0</v>
      </c>
      <c r="AP159" s="65">
        <v>199.0</v>
      </c>
      <c r="AQ159" s="65">
        <v>228.0</v>
      </c>
      <c r="AR159" s="65">
        <v>227.0</v>
      </c>
      <c r="AS159" s="65">
        <v>263.0</v>
      </c>
      <c r="AT159" s="65">
        <v>500.0</v>
      </c>
      <c r="AU159" s="65">
        <v>626.0</v>
      </c>
      <c r="AV159" s="65">
        <v>954.0</v>
      </c>
      <c r="AW159" s="65">
        <v>250.0</v>
      </c>
      <c r="AX159" s="65">
        <v>736.0</v>
      </c>
      <c r="AY159" s="65">
        <v>987.0</v>
      </c>
      <c r="AZ159" s="65">
        <v>2071.0</v>
      </c>
      <c r="BA159" s="65">
        <v>1431.0</v>
      </c>
      <c r="BB159" s="65">
        <v>1263.0</v>
      </c>
      <c r="BC159" s="65">
        <v>2749.0</v>
      </c>
      <c r="BD159" s="65">
        <v>2957.0</v>
      </c>
      <c r="BE159" s="65">
        <v>8264.0</v>
      </c>
      <c r="BF159" s="65">
        <v>4412.0</v>
      </c>
      <c r="BG159" s="65">
        <v>6964.0</v>
      </c>
      <c r="BH159" s="65">
        <v>13335.0</v>
      </c>
      <c r="BI159" s="65">
        <v>49378.0</v>
      </c>
      <c r="BJ159" s="65">
        <v>71422.0</v>
      </c>
      <c r="BK159" s="65">
        <v>135374.0</v>
      </c>
    </row>
    <row r="160">
      <c r="A160" s="65">
        <v>152.0</v>
      </c>
      <c r="B160" s="65">
        <v>1000000.0</v>
      </c>
      <c r="C160" s="65">
        <v>948280.414020701</v>
      </c>
      <c r="D160" s="65">
        <v>0.948280414020701</v>
      </c>
      <c r="E160" s="68">
        <v>0.257808011094363</v>
      </c>
      <c r="F160" s="68">
        <v>0.0249973761863858</v>
      </c>
      <c r="G160" s="65">
        <v>305648.0</v>
      </c>
      <c r="H160" s="65">
        <v>0.305648</v>
      </c>
      <c r="I160" s="65">
        <v>446771.0</v>
      </c>
      <c r="J160" s="65">
        <v>131714.0</v>
      </c>
      <c r="K160" s="65">
        <v>54743.0</v>
      </c>
      <c r="L160" s="65">
        <v>26208.0</v>
      </c>
      <c r="M160" s="65">
        <v>1.0</v>
      </c>
      <c r="N160" s="65">
        <v>2.0</v>
      </c>
      <c r="O160" s="65">
        <v>2.0</v>
      </c>
      <c r="P160" s="65">
        <v>1.0</v>
      </c>
      <c r="Q160" s="65">
        <v>0.0</v>
      </c>
      <c r="R160" s="65">
        <v>4.0</v>
      </c>
      <c r="S160" s="65">
        <v>0.0</v>
      </c>
      <c r="T160" s="65">
        <v>3.0</v>
      </c>
      <c r="U160" s="65">
        <v>0.0</v>
      </c>
      <c r="V160" s="65">
        <v>0.0</v>
      </c>
      <c r="W160" s="65">
        <v>3.0</v>
      </c>
      <c r="X160" s="65">
        <v>3.0</v>
      </c>
      <c r="Y160" s="65">
        <v>2.0</v>
      </c>
      <c r="Z160" s="65">
        <v>6.0</v>
      </c>
      <c r="AA160" s="65">
        <v>9.0</v>
      </c>
      <c r="AB160" s="65">
        <v>14.0</v>
      </c>
      <c r="AC160" s="65">
        <v>13.0</v>
      </c>
      <c r="AD160" s="65">
        <v>13.0</v>
      </c>
      <c r="AE160" s="65">
        <v>17.0</v>
      </c>
      <c r="AF160" s="65">
        <v>46.0</v>
      </c>
      <c r="AG160" s="65">
        <v>11.0</v>
      </c>
      <c r="AH160" s="65">
        <v>13.0</v>
      </c>
      <c r="AI160" s="65">
        <v>13.0</v>
      </c>
      <c r="AJ160" s="65">
        <v>49.0</v>
      </c>
      <c r="AK160" s="65">
        <v>20.0</v>
      </c>
      <c r="AL160" s="65">
        <v>30.0</v>
      </c>
      <c r="AM160" s="65">
        <v>73.0</v>
      </c>
      <c r="AN160" s="65">
        <v>145.0</v>
      </c>
      <c r="AO160" s="65">
        <v>174.0</v>
      </c>
      <c r="AP160" s="65">
        <v>185.0</v>
      </c>
      <c r="AQ160" s="65">
        <v>250.0</v>
      </c>
      <c r="AR160" s="65">
        <v>210.0</v>
      </c>
      <c r="AS160" s="65">
        <v>309.0</v>
      </c>
      <c r="AT160" s="65">
        <v>445.0</v>
      </c>
      <c r="AU160" s="65">
        <v>647.0</v>
      </c>
      <c r="AV160" s="65">
        <v>1007.0</v>
      </c>
      <c r="AW160" s="65">
        <v>302.0</v>
      </c>
      <c r="AX160" s="65">
        <v>785.0</v>
      </c>
      <c r="AY160" s="65">
        <v>961.0</v>
      </c>
      <c r="AZ160" s="65">
        <v>2138.0</v>
      </c>
      <c r="BA160" s="65">
        <v>1383.0</v>
      </c>
      <c r="BB160" s="65">
        <v>1251.0</v>
      </c>
      <c r="BC160" s="65">
        <v>2842.0</v>
      </c>
      <c r="BD160" s="65">
        <v>2899.0</v>
      </c>
      <c r="BE160" s="65">
        <v>8428.0</v>
      </c>
      <c r="BF160" s="65">
        <v>4339.0</v>
      </c>
      <c r="BG160" s="65">
        <v>6801.0</v>
      </c>
      <c r="BH160" s="65">
        <v>13624.0</v>
      </c>
      <c r="BI160" s="65">
        <v>49155.0</v>
      </c>
      <c r="BJ160" s="65">
        <v>71886.0</v>
      </c>
      <c r="BK160" s="65">
        <v>135134.0</v>
      </c>
    </row>
    <row r="161">
      <c r="A161" s="65">
        <v>153.0</v>
      </c>
      <c r="B161" s="65">
        <v>1000000.0</v>
      </c>
      <c r="C161" s="65">
        <v>940461.023051153</v>
      </c>
      <c r="D161" s="65">
        <v>0.940461023051153</v>
      </c>
      <c r="E161" s="68">
        <v>0.24332198066192</v>
      </c>
      <c r="F161" s="68">
        <v>0.0250002375896836</v>
      </c>
      <c r="G161" s="65">
        <v>305979.0</v>
      </c>
      <c r="H161" s="65">
        <v>0.305979</v>
      </c>
      <c r="I161" s="65">
        <v>446318.0</v>
      </c>
      <c r="J161" s="65">
        <v>131674.0</v>
      </c>
      <c r="K161" s="65">
        <v>54669.0</v>
      </c>
      <c r="L161" s="65">
        <v>26327.0</v>
      </c>
      <c r="M161" s="65">
        <v>0.0</v>
      </c>
      <c r="N161" s="65">
        <v>3.0</v>
      </c>
      <c r="O161" s="65">
        <v>1.0</v>
      </c>
      <c r="P161" s="65">
        <v>3.0</v>
      </c>
      <c r="Q161" s="65">
        <v>2.0</v>
      </c>
      <c r="R161" s="65">
        <v>1.0</v>
      </c>
      <c r="S161" s="65">
        <v>1.0</v>
      </c>
      <c r="T161" s="65">
        <v>1.0</v>
      </c>
      <c r="U161" s="65">
        <v>0.0</v>
      </c>
      <c r="V161" s="65">
        <v>0.0</v>
      </c>
      <c r="W161" s="65">
        <v>1.0</v>
      </c>
      <c r="X161" s="65">
        <v>3.0</v>
      </c>
      <c r="Y161" s="65">
        <v>0.0</v>
      </c>
      <c r="Z161" s="65">
        <v>4.0</v>
      </c>
      <c r="AA161" s="65">
        <v>12.0</v>
      </c>
      <c r="AB161" s="65">
        <v>10.0</v>
      </c>
      <c r="AC161" s="65">
        <v>20.0</v>
      </c>
      <c r="AD161" s="65">
        <v>20.0</v>
      </c>
      <c r="AE161" s="65">
        <v>13.0</v>
      </c>
      <c r="AF161" s="65">
        <v>33.0</v>
      </c>
      <c r="AG161" s="65">
        <v>6.0</v>
      </c>
      <c r="AH161" s="65">
        <v>12.0</v>
      </c>
      <c r="AI161" s="65">
        <v>32.0</v>
      </c>
      <c r="AJ161" s="65">
        <v>46.0</v>
      </c>
      <c r="AK161" s="65">
        <v>20.0</v>
      </c>
      <c r="AL161" s="65">
        <v>27.0</v>
      </c>
      <c r="AM161" s="65">
        <v>72.0</v>
      </c>
      <c r="AN161" s="65">
        <v>129.0</v>
      </c>
      <c r="AO161" s="65">
        <v>143.0</v>
      </c>
      <c r="AP161" s="65">
        <v>182.0</v>
      </c>
      <c r="AQ161" s="65">
        <v>278.0</v>
      </c>
      <c r="AR161" s="65">
        <v>252.0</v>
      </c>
      <c r="AS161" s="65">
        <v>283.0</v>
      </c>
      <c r="AT161" s="65">
        <v>499.0</v>
      </c>
      <c r="AU161" s="65">
        <v>612.0</v>
      </c>
      <c r="AV161" s="65">
        <v>967.0</v>
      </c>
      <c r="AW161" s="65">
        <v>291.0</v>
      </c>
      <c r="AX161" s="65">
        <v>752.0</v>
      </c>
      <c r="AY161" s="65">
        <v>991.0</v>
      </c>
      <c r="AZ161" s="65">
        <v>2116.0</v>
      </c>
      <c r="BA161" s="65">
        <v>1438.0</v>
      </c>
      <c r="BB161" s="65">
        <v>1260.0</v>
      </c>
      <c r="BC161" s="65">
        <v>2729.0</v>
      </c>
      <c r="BD161" s="65">
        <v>2879.0</v>
      </c>
      <c r="BE161" s="65">
        <v>8170.0</v>
      </c>
      <c r="BF161" s="65">
        <v>4285.0</v>
      </c>
      <c r="BG161" s="65">
        <v>6919.0</v>
      </c>
      <c r="BH161" s="65">
        <v>13517.0</v>
      </c>
      <c r="BI161" s="65">
        <v>49459.0</v>
      </c>
      <c r="BJ161" s="65">
        <v>72008.0</v>
      </c>
      <c r="BK161" s="65">
        <v>135477.0</v>
      </c>
    </row>
    <row r="162">
      <c r="A162" s="65">
        <v>154.0</v>
      </c>
      <c r="B162" s="65">
        <v>1000000.0</v>
      </c>
      <c r="C162" s="65">
        <v>971083.554177708</v>
      </c>
      <c r="D162" s="65">
        <v>0.971083554177708</v>
      </c>
      <c r="E162" s="68">
        <v>0.344355876960909</v>
      </c>
      <c r="F162" s="68">
        <v>0.0249220317783311</v>
      </c>
      <c r="G162" s="65">
        <v>304855.0</v>
      </c>
      <c r="H162" s="65">
        <v>0.304855</v>
      </c>
      <c r="I162" s="65">
        <v>447005.0</v>
      </c>
      <c r="J162" s="65">
        <v>131891.0</v>
      </c>
      <c r="K162" s="65">
        <v>55187.0</v>
      </c>
      <c r="L162" s="65">
        <v>26318.0</v>
      </c>
      <c r="M162" s="65">
        <v>1.0</v>
      </c>
      <c r="N162" s="65">
        <v>4.0</v>
      </c>
      <c r="O162" s="65">
        <v>3.0</v>
      </c>
      <c r="P162" s="65">
        <v>1.0</v>
      </c>
      <c r="Q162" s="65">
        <v>0.0</v>
      </c>
      <c r="R162" s="65">
        <v>1.0</v>
      </c>
      <c r="S162" s="65">
        <v>4.0</v>
      </c>
      <c r="T162" s="65">
        <v>3.0</v>
      </c>
      <c r="U162" s="65">
        <v>2.0</v>
      </c>
      <c r="V162" s="65">
        <v>1.0</v>
      </c>
      <c r="W162" s="65">
        <v>1.0</v>
      </c>
      <c r="X162" s="65">
        <v>3.0</v>
      </c>
      <c r="Y162" s="65">
        <v>3.0</v>
      </c>
      <c r="Z162" s="65">
        <v>5.0</v>
      </c>
      <c r="AA162" s="65">
        <v>13.0</v>
      </c>
      <c r="AB162" s="65">
        <v>9.0</v>
      </c>
      <c r="AC162" s="65">
        <v>15.0</v>
      </c>
      <c r="AD162" s="65">
        <v>11.0</v>
      </c>
      <c r="AE162" s="65">
        <v>10.0</v>
      </c>
      <c r="AF162" s="65">
        <v>34.0</v>
      </c>
      <c r="AG162" s="65">
        <v>9.0</v>
      </c>
      <c r="AH162" s="65">
        <v>15.0</v>
      </c>
      <c r="AI162" s="65">
        <v>17.0</v>
      </c>
      <c r="AJ162" s="65">
        <v>40.0</v>
      </c>
      <c r="AK162" s="65">
        <v>16.0</v>
      </c>
      <c r="AL162" s="65">
        <v>30.0</v>
      </c>
      <c r="AM162" s="65">
        <v>72.0</v>
      </c>
      <c r="AN162" s="65">
        <v>123.0</v>
      </c>
      <c r="AO162" s="65">
        <v>139.0</v>
      </c>
      <c r="AP162" s="65">
        <v>202.0</v>
      </c>
      <c r="AQ162" s="65">
        <v>236.0</v>
      </c>
      <c r="AR162" s="65">
        <v>236.0</v>
      </c>
      <c r="AS162" s="65">
        <v>294.0</v>
      </c>
      <c r="AT162" s="65">
        <v>510.0</v>
      </c>
      <c r="AU162" s="65">
        <v>637.0</v>
      </c>
      <c r="AV162" s="65">
        <v>1023.0</v>
      </c>
      <c r="AW162" s="65">
        <v>290.0</v>
      </c>
      <c r="AX162" s="65">
        <v>730.0</v>
      </c>
      <c r="AY162" s="65">
        <v>944.0</v>
      </c>
      <c r="AZ162" s="65">
        <v>2086.0</v>
      </c>
      <c r="BA162" s="65">
        <v>1445.0</v>
      </c>
      <c r="BB162" s="65">
        <v>1296.0</v>
      </c>
      <c r="BC162" s="65">
        <v>2701.0</v>
      </c>
      <c r="BD162" s="65">
        <v>2990.0</v>
      </c>
      <c r="BE162" s="65">
        <v>8261.0</v>
      </c>
      <c r="BF162" s="65">
        <v>4316.0</v>
      </c>
      <c r="BG162" s="65">
        <v>6998.0</v>
      </c>
      <c r="BH162" s="65">
        <v>13468.0</v>
      </c>
      <c r="BI162" s="65">
        <v>49154.0</v>
      </c>
      <c r="BJ162" s="65">
        <v>71551.0</v>
      </c>
      <c r="BK162" s="65">
        <v>134902.0</v>
      </c>
    </row>
    <row r="163">
      <c r="A163" s="65">
        <v>155.0</v>
      </c>
      <c r="B163" s="65">
        <v>1000000.0</v>
      </c>
      <c r="C163" s="65">
        <v>1028434.42172109</v>
      </c>
      <c r="D163" s="65">
        <v>1.02843442172109</v>
      </c>
      <c r="E163" s="68">
        <v>0.356429191732192</v>
      </c>
      <c r="F163" s="68">
        <v>0.0253446597571469</v>
      </c>
      <c r="G163" s="65">
        <v>306753.0</v>
      </c>
      <c r="H163" s="65">
        <v>0.306753</v>
      </c>
      <c r="I163" s="65">
        <v>445418.0</v>
      </c>
      <c r="J163" s="65">
        <v>131730.0</v>
      </c>
      <c r="K163" s="65">
        <v>54926.0</v>
      </c>
      <c r="L163" s="65">
        <v>26465.0</v>
      </c>
      <c r="M163" s="65">
        <v>2.0</v>
      </c>
      <c r="N163" s="65">
        <v>4.0</v>
      </c>
      <c r="O163" s="65">
        <v>2.0</v>
      </c>
      <c r="P163" s="65">
        <v>2.0</v>
      </c>
      <c r="Q163" s="65">
        <v>4.0</v>
      </c>
      <c r="R163" s="65">
        <v>4.0</v>
      </c>
      <c r="S163" s="65">
        <v>5.0</v>
      </c>
      <c r="T163" s="65">
        <v>7.0</v>
      </c>
      <c r="U163" s="65">
        <v>0.0</v>
      </c>
      <c r="V163" s="65">
        <v>0.0</v>
      </c>
      <c r="W163" s="65">
        <v>0.0</v>
      </c>
      <c r="X163" s="65">
        <v>4.0</v>
      </c>
      <c r="Y163" s="65">
        <v>5.0</v>
      </c>
      <c r="Z163" s="65">
        <v>4.0</v>
      </c>
      <c r="AA163" s="65">
        <v>7.0</v>
      </c>
      <c r="AB163" s="65">
        <v>7.0</v>
      </c>
      <c r="AC163" s="65">
        <v>24.0</v>
      </c>
      <c r="AD163" s="65">
        <v>16.0</v>
      </c>
      <c r="AE163" s="65">
        <v>10.0</v>
      </c>
      <c r="AF163" s="65">
        <v>26.0</v>
      </c>
      <c r="AG163" s="65">
        <v>13.0</v>
      </c>
      <c r="AH163" s="65">
        <v>14.0</v>
      </c>
      <c r="AI163" s="65">
        <v>25.0</v>
      </c>
      <c r="AJ163" s="65">
        <v>57.0</v>
      </c>
      <c r="AK163" s="65">
        <v>14.0</v>
      </c>
      <c r="AL163" s="65">
        <v>32.0</v>
      </c>
      <c r="AM163" s="65">
        <v>85.0</v>
      </c>
      <c r="AN163" s="65">
        <v>157.0</v>
      </c>
      <c r="AO163" s="65">
        <v>136.0</v>
      </c>
      <c r="AP163" s="65">
        <v>183.0</v>
      </c>
      <c r="AQ163" s="65">
        <v>210.0</v>
      </c>
      <c r="AR163" s="65">
        <v>241.0</v>
      </c>
      <c r="AS163" s="65">
        <v>304.0</v>
      </c>
      <c r="AT163" s="65">
        <v>474.0</v>
      </c>
      <c r="AU163" s="65">
        <v>620.0</v>
      </c>
      <c r="AV163" s="65">
        <v>963.0</v>
      </c>
      <c r="AW163" s="65">
        <v>274.0</v>
      </c>
      <c r="AX163" s="65">
        <v>788.0</v>
      </c>
      <c r="AY163" s="65">
        <v>949.0</v>
      </c>
      <c r="AZ163" s="65">
        <v>2133.0</v>
      </c>
      <c r="BA163" s="65">
        <v>1522.0</v>
      </c>
      <c r="BB163" s="65">
        <v>1262.0</v>
      </c>
      <c r="BC163" s="65">
        <v>2840.0</v>
      </c>
      <c r="BD163" s="65">
        <v>2987.0</v>
      </c>
      <c r="BE163" s="65">
        <v>8275.0</v>
      </c>
      <c r="BF163" s="65">
        <v>4270.0</v>
      </c>
      <c r="BG163" s="65">
        <v>6981.0</v>
      </c>
      <c r="BH163" s="65">
        <v>13608.0</v>
      </c>
      <c r="BI163" s="65">
        <v>49192.0</v>
      </c>
      <c r="BJ163" s="65">
        <v>71953.0</v>
      </c>
      <c r="BK163" s="65">
        <v>136058.0</v>
      </c>
    </row>
    <row r="164">
      <c r="A164" s="65">
        <v>156.0</v>
      </c>
      <c r="B164" s="65">
        <v>1000000.0</v>
      </c>
      <c r="C164" s="65">
        <v>965044.25221261</v>
      </c>
      <c r="D164" s="65">
        <v>0.96504425221261</v>
      </c>
      <c r="E164" s="68">
        <v>0.241750663635047</v>
      </c>
      <c r="F164" s="68">
        <v>0.0252629532667137</v>
      </c>
      <c r="G164" s="65">
        <v>306064.0</v>
      </c>
      <c r="H164" s="65">
        <v>0.306064</v>
      </c>
      <c r="I164" s="65">
        <v>446108.0</v>
      </c>
      <c r="J164" s="65">
        <v>131212.0</v>
      </c>
      <c r="K164" s="65">
        <v>55017.0</v>
      </c>
      <c r="L164" s="65">
        <v>26278.0</v>
      </c>
      <c r="M164" s="65">
        <v>1.0</v>
      </c>
      <c r="N164" s="65">
        <v>1.0</v>
      </c>
      <c r="O164" s="65">
        <v>2.0</v>
      </c>
      <c r="P164" s="65">
        <v>2.0</v>
      </c>
      <c r="Q164" s="65">
        <v>3.0</v>
      </c>
      <c r="R164" s="65">
        <v>1.0</v>
      </c>
      <c r="S164" s="65">
        <v>3.0</v>
      </c>
      <c r="T164" s="65">
        <v>4.0</v>
      </c>
      <c r="U164" s="65">
        <v>1.0</v>
      </c>
      <c r="V164" s="65">
        <v>0.0</v>
      </c>
      <c r="W164" s="65">
        <v>5.0</v>
      </c>
      <c r="X164" s="65">
        <v>4.0</v>
      </c>
      <c r="Y164" s="65">
        <v>4.0</v>
      </c>
      <c r="Z164" s="65">
        <v>2.0</v>
      </c>
      <c r="AA164" s="65">
        <v>11.0</v>
      </c>
      <c r="AB164" s="65">
        <v>8.0</v>
      </c>
      <c r="AC164" s="65">
        <v>22.0</v>
      </c>
      <c r="AD164" s="65">
        <v>17.0</v>
      </c>
      <c r="AE164" s="65">
        <v>15.0</v>
      </c>
      <c r="AF164" s="65">
        <v>33.0</v>
      </c>
      <c r="AG164" s="65">
        <v>5.0</v>
      </c>
      <c r="AH164" s="65">
        <v>17.0</v>
      </c>
      <c r="AI164" s="65">
        <v>16.0</v>
      </c>
      <c r="AJ164" s="65">
        <v>55.0</v>
      </c>
      <c r="AK164" s="65">
        <v>15.0</v>
      </c>
      <c r="AL164" s="65">
        <v>36.0</v>
      </c>
      <c r="AM164" s="65">
        <v>73.0</v>
      </c>
      <c r="AN164" s="65">
        <v>135.0</v>
      </c>
      <c r="AO164" s="65">
        <v>154.0</v>
      </c>
      <c r="AP164" s="65">
        <v>168.0</v>
      </c>
      <c r="AQ164" s="65">
        <v>226.0</v>
      </c>
      <c r="AR164" s="65">
        <v>223.0</v>
      </c>
      <c r="AS164" s="65">
        <v>271.0</v>
      </c>
      <c r="AT164" s="65">
        <v>517.0</v>
      </c>
      <c r="AU164" s="65">
        <v>630.0</v>
      </c>
      <c r="AV164" s="65">
        <v>950.0</v>
      </c>
      <c r="AW164" s="65">
        <v>267.0</v>
      </c>
      <c r="AX164" s="65">
        <v>805.0</v>
      </c>
      <c r="AY164" s="65">
        <v>942.0</v>
      </c>
      <c r="AZ164" s="65">
        <v>2150.0</v>
      </c>
      <c r="BA164" s="65">
        <v>1486.0</v>
      </c>
      <c r="BB164" s="65">
        <v>1233.0</v>
      </c>
      <c r="BC164" s="65">
        <v>2830.0</v>
      </c>
      <c r="BD164" s="65">
        <v>3035.0</v>
      </c>
      <c r="BE164" s="65">
        <v>8215.0</v>
      </c>
      <c r="BF164" s="65">
        <v>4472.0</v>
      </c>
      <c r="BG164" s="65">
        <v>6928.0</v>
      </c>
      <c r="BH164" s="65">
        <v>13467.0</v>
      </c>
      <c r="BI164" s="65">
        <v>49413.0</v>
      </c>
      <c r="BJ164" s="65">
        <v>71733.0</v>
      </c>
      <c r="BK164" s="65">
        <v>135458.0</v>
      </c>
    </row>
    <row r="165">
      <c r="A165" s="65">
        <v>157.0</v>
      </c>
      <c r="B165" s="65">
        <v>1000000.0</v>
      </c>
      <c r="C165" s="65">
        <v>961343.067153357</v>
      </c>
      <c r="D165" s="65">
        <v>0.961343067153357</v>
      </c>
      <c r="E165" s="68">
        <v>0.252962772329697</v>
      </c>
      <c r="F165" s="68">
        <v>0.0251848806568542</v>
      </c>
      <c r="G165" s="65">
        <v>305554.0</v>
      </c>
      <c r="H165" s="65">
        <v>0.305554</v>
      </c>
      <c r="I165" s="65">
        <v>446373.0</v>
      </c>
      <c r="J165" s="65">
        <v>131683.0</v>
      </c>
      <c r="K165" s="65">
        <v>54813.0</v>
      </c>
      <c r="L165" s="65">
        <v>26526.0</v>
      </c>
      <c r="M165" s="65">
        <v>2.0</v>
      </c>
      <c r="N165" s="65">
        <v>1.0</v>
      </c>
      <c r="O165" s="65">
        <v>2.0</v>
      </c>
      <c r="P165" s="65">
        <v>2.0</v>
      </c>
      <c r="Q165" s="65">
        <v>1.0</v>
      </c>
      <c r="R165" s="65">
        <v>2.0</v>
      </c>
      <c r="S165" s="65">
        <v>2.0</v>
      </c>
      <c r="T165" s="65">
        <v>2.0</v>
      </c>
      <c r="U165" s="65">
        <v>3.0</v>
      </c>
      <c r="V165" s="65">
        <v>3.0</v>
      </c>
      <c r="W165" s="65">
        <v>1.0</v>
      </c>
      <c r="X165" s="65">
        <v>3.0</v>
      </c>
      <c r="Y165" s="65">
        <v>3.0</v>
      </c>
      <c r="Z165" s="65">
        <v>4.0</v>
      </c>
      <c r="AA165" s="65">
        <v>10.0</v>
      </c>
      <c r="AB165" s="65">
        <v>11.0</v>
      </c>
      <c r="AC165" s="65">
        <v>27.0</v>
      </c>
      <c r="AD165" s="65">
        <v>14.0</v>
      </c>
      <c r="AE165" s="65">
        <v>12.0</v>
      </c>
      <c r="AF165" s="65">
        <v>35.0</v>
      </c>
      <c r="AG165" s="65">
        <v>11.0</v>
      </c>
      <c r="AH165" s="65">
        <v>14.0</v>
      </c>
      <c r="AI165" s="65">
        <v>20.0</v>
      </c>
      <c r="AJ165" s="65">
        <v>36.0</v>
      </c>
      <c r="AK165" s="65">
        <v>19.0</v>
      </c>
      <c r="AL165" s="65">
        <v>29.0</v>
      </c>
      <c r="AM165" s="65">
        <v>79.0</v>
      </c>
      <c r="AN165" s="65">
        <v>129.0</v>
      </c>
      <c r="AO165" s="65">
        <v>159.0</v>
      </c>
      <c r="AP165" s="65">
        <v>196.0</v>
      </c>
      <c r="AQ165" s="65">
        <v>221.0</v>
      </c>
      <c r="AR165" s="65">
        <v>207.0</v>
      </c>
      <c r="AS165" s="65">
        <v>289.0</v>
      </c>
      <c r="AT165" s="65">
        <v>530.0</v>
      </c>
      <c r="AU165" s="65">
        <v>647.0</v>
      </c>
      <c r="AV165" s="65">
        <v>934.0</v>
      </c>
      <c r="AW165" s="65">
        <v>289.0</v>
      </c>
      <c r="AX165" s="65">
        <v>796.0</v>
      </c>
      <c r="AY165" s="65">
        <v>960.0</v>
      </c>
      <c r="AZ165" s="65">
        <v>2110.0</v>
      </c>
      <c r="BA165" s="65">
        <v>1456.0</v>
      </c>
      <c r="BB165" s="65">
        <v>1220.0</v>
      </c>
      <c r="BC165" s="65">
        <v>2784.0</v>
      </c>
      <c r="BD165" s="65">
        <v>2856.0</v>
      </c>
      <c r="BE165" s="65">
        <v>8365.0</v>
      </c>
      <c r="BF165" s="65">
        <v>4332.0</v>
      </c>
      <c r="BG165" s="65">
        <v>6889.0</v>
      </c>
      <c r="BH165" s="65">
        <v>13559.0</v>
      </c>
      <c r="BI165" s="65">
        <v>49418.0</v>
      </c>
      <c r="BJ165" s="65">
        <v>71970.0</v>
      </c>
      <c r="BK165" s="65">
        <v>134890.0</v>
      </c>
    </row>
    <row r="166">
      <c r="A166" s="65">
        <v>158.0</v>
      </c>
      <c r="B166" s="65">
        <v>1000000.0</v>
      </c>
      <c r="C166" s="65">
        <v>961376.068803439</v>
      </c>
      <c r="D166" s="65">
        <v>0.961376068803439</v>
      </c>
      <c r="E166" s="68">
        <v>0.271421680086523</v>
      </c>
      <c r="F166" s="68">
        <v>0.0251074859320838</v>
      </c>
      <c r="G166" s="65">
        <v>305750.0</v>
      </c>
      <c r="H166" s="65">
        <v>0.30575</v>
      </c>
      <c r="I166" s="65">
        <v>446333.0</v>
      </c>
      <c r="J166" s="65">
        <v>131672.0</v>
      </c>
      <c r="K166" s="65">
        <v>54765.0</v>
      </c>
      <c r="L166" s="65">
        <v>26517.0</v>
      </c>
      <c r="M166" s="65">
        <v>0.0</v>
      </c>
      <c r="N166" s="65">
        <v>3.0</v>
      </c>
      <c r="O166" s="65">
        <v>2.0</v>
      </c>
      <c r="P166" s="65">
        <v>1.0</v>
      </c>
      <c r="Q166" s="65">
        <v>1.0</v>
      </c>
      <c r="R166" s="65">
        <v>0.0</v>
      </c>
      <c r="S166" s="65">
        <v>4.0</v>
      </c>
      <c r="T166" s="65">
        <v>6.0</v>
      </c>
      <c r="U166" s="65">
        <v>1.0</v>
      </c>
      <c r="V166" s="65">
        <v>0.0</v>
      </c>
      <c r="W166" s="65">
        <v>1.0</v>
      </c>
      <c r="X166" s="65">
        <v>8.0</v>
      </c>
      <c r="Y166" s="65">
        <v>2.0</v>
      </c>
      <c r="Z166" s="65">
        <v>4.0</v>
      </c>
      <c r="AA166" s="65">
        <v>12.0</v>
      </c>
      <c r="AB166" s="65">
        <v>11.0</v>
      </c>
      <c r="AC166" s="65">
        <v>22.0</v>
      </c>
      <c r="AD166" s="65">
        <v>16.0</v>
      </c>
      <c r="AE166" s="65">
        <v>14.0</v>
      </c>
      <c r="AF166" s="65">
        <v>31.0</v>
      </c>
      <c r="AG166" s="65">
        <v>9.0</v>
      </c>
      <c r="AH166" s="65">
        <v>21.0</v>
      </c>
      <c r="AI166" s="65">
        <v>12.0</v>
      </c>
      <c r="AJ166" s="65">
        <v>42.0</v>
      </c>
      <c r="AK166" s="65">
        <v>18.0</v>
      </c>
      <c r="AL166" s="65">
        <v>39.0</v>
      </c>
      <c r="AM166" s="65">
        <v>70.0</v>
      </c>
      <c r="AN166" s="65">
        <v>120.0</v>
      </c>
      <c r="AO166" s="65">
        <v>139.0</v>
      </c>
      <c r="AP166" s="65">
        <v>204.0</v>
      </c>
      <c r="AQ166" s="65">
        <v>260.0</v>
      </c>
      <c r="AR166" s="65">
        <v>224.0</v>
      </c>
      <c r="AS166" s="65">
        <v>260.0</v>
      </c>
      <c r="AT166" s="65">
        <v>461.0</v>
      </c>
      <c r="AU166" s="65">
        <v>615.0</v>
      </c>
      <c r="AV166" s="65">
        <v>958.0</v>
      </c>
      <c r="AW166" s="65">
        <v>303.0</v>
      </c>
      <c r="AX166" s="65">
        <v>784.0</v>
      </c>
      <c r="AY166" s="65">
        <v>947.0</v>
      </c>
      <c r="AZ166" s="65">
        <v>2179.0</v>
      </c>
      <c r="BA166" s="65">
        <v>1455.0</v>
      </c>
      <c r="BB166" s="65">
        <v>1247.0</v>
      </c>
      <c r="BC166" s="65">
        <v>2733.0</v>
      </c>
      <c r="BD166" s="65">
        <v>2869.0</v>
      </c>
      <c r="BE166" s="65">
        <v>8179.0</v>
      </c>
      <c r="BF166" s="65">
        <v>4402.0</v>
      </c>
      <c r="BG166" s="65">
        <v>7005.0</v>
      </c>
      <c r="BH166" s="65">
        <v>13477.0</v>
      </c>
      <c r="BI166" s="65">
        <v>49426.0</v>
      </c>
      <c r="BJ166" s="65">
        <v>72301.0</v>
      </c>
      <c r="BK166" s="65">
        <v>134852.0</v>
      </c>
    </row>
    <row r="167">
      <c r="A167" s="65">
        <v>159.0</v>
      </c>
      <c r="B167" s="65">
        <v>1000000.0</v>
      </c>
      <c r="C167" s="65">
        <v>944432.22161108</v>
      </c>
      <c r="D167" s="65">
        <v>0.94443222161108</v>
      </c>
      <c r="E167" s="68">
        <v>0.241536315043544</v>
      </c>
      <c r="F167" s="68">
        <v>0.0250872347039002</v>
      </c>
      <c r="G167" s="65">
        <v>306147.0</v>
      </c>
      <c r="H167" s="65">
        <v>0.306147</v>
      </c>
      <c r="I167" s="65">
        <v>445638.0</v>
      </c>
      <c r="J167" s="65">
        <v>131911.0</v>
      </c>
      <c r="K167" s="65">
        <v>55175.0</v>
      </c>
      <c r="L167" s="65">
        <v>26258.0</v>
      </c>
      <c r="M167" s="65">
        <v>1.0</v>
      </c>
      <c r="N167" s="65">
        <v>1.0</v>
      </c>
      <c r="O167" s="65">
        <v>2.0</v>
      </c>
      <c r="P167" s="65">
        <v>2.0</v>
      </c>
      <c r="Q167" s="65">
        <v>1.0</v>
      </c>
      <c r="R167" s="65">
        <v>0.0</v>
      </c>
      <c r="S167" s="65">
        <v>2.0</v>
      </c>
      <c r="T167" s="65">
        <v>4.0</v>
      </c>
      <c r="U167" s="65">
        <v>0.0</v>
      </c>
      <c r="V167" s="65">
        <v>1.0</v>
      </c>
      <c r="W167" s="65">
        <v>2.0</v>
      </c>
      <c r="X167" s="65">
        <v>5.0</v>
      </c>
      <c r="Y167" s="65">
        <v>3.0</v>
      </c>
      <c r="Z167" s="65">
        <v>4.0</v>
      </c>
      <c r="AA167" s="65">
        <v>10.0</v>
      </c>
      <c r="AB167" s="65">
        <v>9.0</v>
      </c>
      <c r="AC167" s="65">
        <v>18.0</v>
      </c>
      <c r="AD167" s="65">
        <v>14.0</v>
      </c>
      <c r="AE167" s="65">
        <v>22.0</v>
      </c>
      <c r="AF167" s="65">
        <v>41.0</v>
      </c>
      <c r="AG167" s="65">
        <v>8.0</v>
      </c>
      <c r="AH167" s="65">
        <v>12.0</v>
      </c>
      <c r="AI167" s="65">
        <v>20.0</v>
      </c>
      <c r="AJ167" s="65">
        <v>61.0</v>
      </c>
      <c r="AK167" s="65">
        <v>17.0</v>
      </c>
      <c r="AL167" s="65">
        <v>30.0</v>
      </c>
      <c r="AM167" s="65">
        <v>68.0</v>
      </c>
      <c r="AN167" s="65">
        <v>149.0</v>
      </c>
      <c r="AO167" s="65">
        <v>136.0</v>
      </c>
      <c r="AP167" s="65">
        <v>208.0</v>
      </c>
      <c r="AQ167" s="65">
        <v>219.0</v>
      </c>
      <c r="AR167" s="65">
        <v>201.0</v>
      </c>
      <c r="AS167" s="65">
        <v>276.0</v>
      </c>
      <c r="AT167" s="65">
        <v>498.0</v>
      </c>
      <c r="AU167" s="65">
        <v>622.0</v>
      </c>
      <c r="AV167" s="65">
        <v>957.0</v>
      </c>
      <c r="AW167" s="65">
        <v>285.0</v>
      </c>
      <c r="AX167" s="65">
        <v>809.0</v>
      </c>
      <c r="AY167" s="65">
        <v>924.0</v>
      </c>
      <c r="AZ167" s="65">
        <v>2183.0</v>
      </c>
      <c r="BA167" s="65">
        <v>1488.0</v>
      </c>
      <c r="BB167" s="65">
        <v>1224.0</v>
      </c>
      <c r="BC167" s="65">
        <v>2771.0</v>
      </c>
      <c r="BD167" s="65">
        <v>2890.0</v>
      </c>
      <c r="BE167" s="65">
        <v>8128.0</v>
      </c>
      <c r="BF167" s="65">
        <v>4433.0</v>
      </c>
      <c r="BG167" s="65">
        <v>6930.0</v>
      </c>
      <c r="BH167" s="65">
        <v>13340.0</v>
      </c>
      <c r="BI167" s="65">
        <v>49436.0</v>
      </c>
      <c r="BJ167" s="65">
        <v>71591.0</v>
      </c>
      <c r="BK167" s="65">
        <v>136091.0</v>
      </c>
    </row>
    <row r="168">
      <c r="A168" s="65">
        <v>160.0</v>
      </c>
      <c r="B168" s="65">
        <v>1000000.0</v>
      </c>
      <c r="C168" s="65">
        <v>907916.395819791</v>
      </c>
      <c r="D168" s="65">
        <v>0.907916395819791</v>
      </c>
      <c r="E168" s="68">
        <v>0.164225201421186</v>
      </c>
      <c r="F168" s="68">
        <v>0.0254268467535862</v>
      </c>
      <c r="G168" s="65">
        <v>305489.0</v>
      </c>
      <c r="H168" s="65">
        <v>0.305489</v>
      </c>
      <c r="I168" s="65">
        <v>445950.0</v>
      </c>
      <c r="J168" s="65">
        <v>131900.0</v>
      </c>
      <c r="K168" s="65">
        <v>55647.0</v>
      </c>
      <c r="L168" s="65">
        <v>26175.0</v>
      </c>
      <c r="M168" s="65">
        <v>0.0</v>
      </c>
      <c r="N168" s="65">
        <v>1.0</v>
      </c>
      <c r="O168" s="65">
        <v>0.0</v>
      </c>
      <c r="P168" s="65">
        <v>0.0</v>
      </c>
      <c r="Q168" s="65">
        <v>2.0</v>
      </c>
      <c r="R168" s="65">
        <v>1.0</v>
      </c>
      <c r="S168" s="65">
        <v>2.0</v>
      </c>
      <c r="T168" s="65">
        <v>4.0</v>
      </c>
      <c r="U168" s="65">
        <v>1.0</v>
      </c>
      <c r="V168" s="65">
        <v>1.0</v>
      </c>
      <c r="W168" s="65">
        <v>1.0</v>
      </c>
      <c r="X168" s="65">
        <v>2.0</v>
      </c>
      <c r="Y168" s="65">
        <v>1.0</v>
      </c>
      <c r="Z168" s="65">
        <v>2.0</v>
      </c>
      <c r="AA168" s="65">
        <v>12.0</v>
      </c>
      <c r="AB168" s="65">
        <v>8.0</v>
      </c>
      <c r="AC168" s="65">
        <v>18.0</v>
      </c>
      <c r="AD168" s="65">
        <v>8.0</v>
      </c>
      <c r="AE168" s="65">
        <v>11.0</v>
      </c>
      <c r="AF168" s="65">
        <v>37.0</v>
      </c>
      <c r="AG168" s="65">
        <v>12.0</v>
      </c>
      <c r="AH168" s="65">
        <v>15.0</v>
      </c>
      <c r="AI168" s="65">
        <v>18.0</v>
      </c>
      <c r="AJ168" s="65">
        <v>54.0</v>
      </c>
      <c r="AK168" s="65">
        <v>13.0</v>
      </c>
      <c r="AL168" s="65">
        <v>31.0</v>
      </c>
      <c r="AM168" s="65">
        <v>81.0</v>
      </c>
      <c r="AN168" s="65">
        <v>148.0</v>
      </c>
      <c r="AO168" s="65">
        <v>135.0</v>
      </c>
      <c r="AP168" s="65">
        <v>184.0</v>
      </c>
      <c r="AQ168" s="65">
        <v>260.0</v>
      </c>
      <c r="AR168" s="65">
        <v>267.0</v>
      </c>
      <c r="AS168" s="65">
        <v>326.0</v>
      </c>
      <c r="AT168" s="65">
        <v>492.0</v>
      </c>
      <c r="AU168" s="65">
        <v>600.0</v>
      </c>
      <c r="AV168" s="65">
        <v>1034.0</v>
      </c>
      <c r="AW168" s="65">
        <v>276.0</v>
      </c>
      <c r="AX168" s="65">
        <v>764.0</v>
      </c>
      <c r="AY168" s="65">
        <v>1007.0</v>
      </c>
      <c r="AZ168" s="65">
        <v>2148.0</v>
      </c>
      <c r="BA168" s="65">
        <v>1482.0</v>
      </c>
      <c r="BB168" s="65">
        <v>1262.0</v>
      </c>
      <c r="BC168" s="65">
        <v>2841.0</v>
      </c>
      <c r="BD168" s="65">
        <v>2910.0</v>
      </c>
      <c r="BE168" s="65">
        <v>8289.0</v>
      </c>
      <c r="BF168" s="65">
        <v>4429.0</v>
      </c>
      <c r="BG168" s="65">
        <v>6895.0</v>
      </c>
      <c r="BH168" s="65">
        <v>13366.0</v>
      </c>
      <c r="BI168" s="65">
        <v>48986.0</v>
      </c>
      <c r="BJ168" s="65">
        <v>71595.0</v>
      </c>
      <c r="BK168" s="65">
        <v>135457.0</v>
      </c>
    </row>
    <row r="169">
      <c r="A169" s="65">
        <v>161.0</v>
      </c>
      <c r="B169" s="65">
        <v>1000000.0</v>
      </c>
      <c r="C169" s="65">
        <v>1013708.68543427</v>
      </c>
      <c r="D169" s="65">
        <v>1.01370868543427</v>
      </c>
      <c r="E169" s="68">
        <v>0.329868387389308</v>
      </c>
      <c r="F169" s="68">
        <v>0.025628390004113</v>
      </c>
      <c r="G169" s="65">
        <v>305569.0</v>
      </c>
      <c r="H169" s="65">
        <v>0.305569</v>
      </c>
      <c r="I169" s="65">
        <v>446035.0</v>
      </c>
      <c r="J169" s="65">
        <v>131996.0</v>
      </c>
      <c r="K169" s="65">
        <v>54884.0</v>
      </c>
      <c r="L169" s="65">
        <v>26243.0</v>
      </c>
      <c r="M169" s="65">
        <v>3.0</v>
      </c>
      <c r="N169" s="65">
        <v>3.0</v>
      </c>
      <c r="O169" s="65">
        <v>3.0</v>
      </c>
      <c r="P169" s="65">
        <v>4.0</v>
      </c>
      <c r="Q169" s="65">
        <v>2.0</v>
      </c>
      <c r="R169" s="65">
        <v>1.0</v>
      </c>
      <c r="S169" s="65">
        <v>4.0</v>
      </c>
      <c r="T169" s="65">
        <v>3.0</v>
      </c>
      <c r="U169" s="65">
        <v>1.0</v>
      </c>
      <c r="V169" s="65">
        <v>1.0</v>
      </c>
      <c r="W169" s="65">
        <v>1.0</v>
      </c>
      <c r="X169" s="65">
        <v>3.0</v>
      </c>
      <c r="Y169" s="65">
        <v>2.0</v>
      </c>
      <c r="Z169" s="65">
        <v>5.0</v>
      </c>
      <c r="AA169" s="65">
        <v>6.0</v>
      </c>
      <c r="AB169" s="65">
        <v>10.0</v>
      </c>
      <c r="AC169" s="65">
        <v>15.0</v>
      </c>
      <c r="AD169" s="65">
        <v>17.0</v>
      </c>
      <c r="AE169" s="65">
        <v>13.0</v>
      </c>
      <c r="AF169" s="65">
        <v>43.0</v>
      </c>
      <c r="AG169" s="65">
        <v>11.0</v>
      </c>
      <c r="AH169" s="65">
        <v>14.0</v>
      </c>
      <c r="AI169" s="65">
        <v>28.0</v>
      </c>
      <c r="AJ169" s="65">
        <v>38.0</v>
      </c>
      <c r="AK169" s="65">
        <v>14.0</v>
      </c>
      <c r="AL169" s="65">
        <v>26.0</v>
      </c>
      <c r="AM169" s="65">
        <v>66.0</v>
      </c>
      <c r="AN169" s="65">
        <v>133.0</v>
      </c>
      <c r="AO169" s="65">
        <v>141.0</v>
      </c>
      <c r="AP169" s="65">
        <v>189.0</v>
      </c>
      <c r="AQ169" s="65">
        <v>239.0</v>
      </c>
      <c r="AR169" s="65">
        <v>269.0</v>
      </c>
      <c r="AS169" s="65">
        <v>306.0</v>
      </c>
      <c r="AT169" s="65">
        <v>528.0</v>
      </c>
      <c r="AU169" s="65">
        <v>633.0</v>
      </c>
      <c r="AV169" s="65">
        <v>989.0</v>
      </c>
      <c r="AW169" s="65">
        <v>297.0</v>
      </c>
      <c r="AX169" s="65">
        <v>776.0</v>
      </c>
      <c r="AY169" s="65">
        <v>984.0</v>
      </c>
      <c r="AZ169" s="65">
        <v>2125.0</v>
      </c>
      <c r="BA169" s="65">
        <v>1410.0</v>
      </c>
      <c r="BB169" s="65">
        <v>1270.0</v>
      </c>
      <c r="BC169" s="65">
        <v>2840.0</v>
      </c>
      <c r="BD169" s="65">
        <v>2874.0</v>
      </c>
      <c r="BE169" s="65">
        <v>8198.0</v>
      </c>
      <c r="BF169" s="65">
        <v>4384.0</v>
      </c>
      <c r="BG169" s="65">
        <v>7040.0</v>
      </c>
      <c r="BH169" s="65">
        <v>13579.0</v>
      </c>
      <c r="BI169" s="65">
        <v>48821.0</v>
      </c>
      <c r="BJ169" s="65">
        <v>71977.0</v>
      </c>
      <c r="BK169" s="65">
        <v>135230.0</v>
      </c>
    </row>
    <row r="170">
      <c r="A170" s="65">
        <v>162.0</v>
      </c>
      <c r="B170" s="65">
        <v>1000000.0</v>
      </c>
      <c r="C170" s="65">
        <v>956450.822541127</v>
      </c>
      <c r="D170" s="65">
        <v>0.956450822541127</v>
      </c>
      <c r="E170" s="68">
        <v>0.25799814357531</v>
      </c>
      <c r="F170" s="68">
        <v>0.0255596269965539</v>
      </c>
      <c r="G170" s="65">
        <v>306196.0</v>
      </c>
      <c r="H170" s="65">
        <v>0.306196</v>
      </c>
      <c r="I170" s="65">
        <v>445778.0</v>
      </c>
      <c r="J170" s="65">
        <v>131780.0</v>
      </c>
      <c r="K170" s="65">
        <v>55134.0</v>
      </c>
      <c r="L170" s="65">
        <v>26216.0</v>
      </c>
      <c r="M170" s="65">
        <v>1.0</v>
      </c>
      <c r="N170" s="65">
        <v>1.0</v>
      </c>
      <c r="O170" s="65">
        <v>2.0</v>
      </c>
      <c r="P170" s="65">
        <v>0.0</v>
      </c>
      <c r="Q170" s="65">
        <v>5.0</v>
      </c>
      <c r="R170" s="65">
        <v>1.0</v>
      </c>
      <c r="S170" s="65">
        <v>1.0</v>
      </c>
      <c r="T170" s="65">
        <v>4.0</v>
      </c>
      <c r="U170" s="65">
        <v>1.0</v>
      </c>
      <c r="V170" s="65">
        <v>0.0</v>
      </c>
      <c r="W170" s="65">
        <v>4.0</v>
      </c>
      <c r="X170" s="65">
        <v>5.0</v>
      </c>
      <c r="Y170" s="65">
        <v>5.0</v>
      </c>
      <c r="Z170" s="65">
        <v>2.0</v>
      </c>
      <c r="AA170" s="65">
        <v>14.0</v>
      </c>
      <c r="AB170" s="65">
        <v>7.0</v>
      </c>
      <c r="AC170" s="65">
        <v>20.0</v>
      </c>
      <c r="AD170" s="65">
        <v>7.0</v>
      </c>
      <c r="AE170" s="65">
        <v>13.0</v>
      </c>
      <c r="AF170" s="65">
        <v>39.0</v>
      </c>
      <c r="AG170" s="65">
        <v>8.0</v>
      </c>
      <c r="AH170" s="65">
        <v>8.0</v>
      </c>
      <c r="AI170" s="65">
        <v>15.0</v>
      </c>
      <c r="AJ170" s="65">
        <v>47.0</v>
      </c>
      <c r="AK170" s="65">
        <v>20.0</v>
      </c>
      <c r="AL170" s="65">
        <v>28.0</v>
      </c>
      <c r="AM170" s="65">
        <v>81.0</v>
      </c>
      <c r="AN170" s="65">
        <v>149.0</v>
      </c>
      <c r="AO170" s="65">
        <v>155.0</v>
      </c>
      <c r="AP170" s="65">
        <v>179.0</v>
      </c>
      <c r="AQ170" s="65">
        <v>238.0</v>
      </c>
      <c r="AR170" s="65">
        <v>227.0</v>
      </c>
      <c r="AS170" s="65">
        <v>289.0</v>
      </c>
      <c r="AT170" s="65">
        <v>514.0</v>
      </c>
      <c r="AU170" s="65">
        <v>657.0</v>
      </c>
      <c r="AV170" s="65">
        <v>971.0</v>
      </c>
      <c r="AW170" s="65">
        <v>310.0</v>
      </c>
      <c r="AX170" s="65">
        <v>830.0</v>
      </c>
      <c r="AY170" s="65">
        <v>917.0</v>
      </c>
      <c r="AZ170" s="65">
        <v>2141.0</v>
      </c>
      <c r="BA170" s="65">
        <v>1462.0</v>
      </c>
      <c r="BB170" s="65">
        <v>1364.0</v>
      </c>
      <c r="BC170" s="65">
        <v>2840.0</v>
      </c>
      <c r="BD170" s="65">
        <v>2851.0</v>
      </c>
      <c r="BE170" s="65">
        <v>8233.0</v>
      </c>
      <c r="BF170" s="65">
        <v>4259.0</v>
      </c>
      <c r="BG170" s="65">
        <v>6879.0</v>
      </c>
      <c r="BH170" s="65">
        <v>13620.0</v>
      </c>
      <c r="BI170" s="65">
        <v>49485.0</v>
      </c>
      <c r="BJ170" s="65">
        <v>71838.0</v>
      </c>
      <c r="BK170" s="65">
        <v>135449.0</v>
      </c>
    </row>
    <row r="171">
      <c r="A171" s="65">
        <v>163.0</v>
      </c>
      <c r="B171" s="65">
        <v>1000000.0</v>
      </c>
      <c r="C171" s="65">
        <v>988779.438971948</v>
      </c>
      <c r="D171" s="65">
        <v>0.988779438971948</v>
      </c>
      <c r="E171" s="68">
        <v>0.308250389952513</v>
      </c>
      <c r="F171" s="68">
        <v>0.0255434768723813</v>
      </c>
      <c r="G171" s="65">
        <v>305037.0</v>
      </c>
      <c r="H171" s="65">
        <v>0.305037</v>
      </c>
      <c r="I171" s="65">
        <v>446438.0</v>
      </c>
      <c r="J171" s="65">
        <v>132464.0</v>
      </c>
      <c r="K171" s="65">
        <v>54845.0</v>
      </c>
      <c r="L171" s="65">
        <v>26101.0</v>
      </c>
      <c r="M171" s="65">
        <v>1.0</v>
      </c>
      <c r="N171" s="65">
        <v>3.0</v>
      </c>
      <c r="O171" s="65">
        <v>4.0</v>
      </c>
      <c r="P171" s="65">
        <v>2.0</v>
      </c>
      <c r="Q171" s="65">
        <v>2.0</v>
      </c>
      <c r="R171" s="65">
        <v>0.0</v>
      </c>
      <c r="S171" s="65">
        <v>2.0</v>
      </c>
      <c r="T171" s="65">
        <v>3.0</v>
      </c>
      <c r="U171" s="65">
        <v>4.0</v>
      </c>
      <c r="V171" s="65">
        <v>1.0</v>
      </c>
      <c r="W171" s="65">
        <v>1.0</v>
      </c>
      <c r="X171" s="65">
        <v>7.0</v>
      </c>
      <c r="Y171" s="65">
        <v>9.0</v>
      </c>
      <c r="Z171" s="65">
        <v>4.0</v>
      </c>
      <c r="AA171" s="65">
        <v>6.0</v>
      </c>
      <c r="AB171" s="65">
        <v>11.0</v>
      </c>
      <c r="AC171" s="65">
        <v>18.0</v>
      </c>
      <c r="AD171" s="65">
        <v>12.0</v>
      </c>
      <c r="AE171" s="65">
        <v>10.0</v>
      </c>
      <c r="AF171" s="65">
        <v>32.0</v>
      </c>
      <c r="AG171" s="65">
        <v>8.0</v>
      </c>
      <c r="AH171" s="65">
        <v>17.0</v>
      </c>
      <c r="AI171" s="65">
        <v>25.0</v>
      </c>
      <c r="AJ171" s="65">
        <v>56.0</v>
      </c>
      <c r="AK171" s="65">
        <v>22.0</v>
      </c>
      <c r="AL171" s="65">
        <v>32.0</v>
      </c>
      <c r="AM171" s="65">
        <v>67.0</v>
      </c>
      <c r="AN171" s="65">
        <v>129.0</v>
      </c>
      <c r="AO171" s="65">
        <v>136.0</v>
      </c>
      <c r="AP171" s="65">
        <v>190.0</v>
      </c>
      <c r="AQ171" s="65">
        <v>260.0</v>
      </c>
      <c r="AR171" s="65">
        <v>240.0</v>
      </c>
      <c r="AS171" s="65">
        <v>315.0</v>
      </c>
      <c r="AT171" s="65">
        <v>454.0</v>
      </c>
      <c r="AU171" s="65">
        <v>652.0</v>
      </c>
      <c r="AV171" s="65">
        <v>976.0</v>
      </c>
      <c r="AW171" s="65">
        <v>294.0</v>
      </c>
      <c r="AX171" s="65">
        <v>763.0</v>
      </c>
      <c r="AY171" s="65">
        <v>946.0</v>
      </c>
      <c r="AZ171" s="65">
        <v>2095.0</v>
      </c>
      <c r="BA171" s="65">
        <v>1429.0</v>
      </c>
      <c r="BB171" s="65">
        <v>1286.0</v>
      </c>
      <c r="BC171" s="65">
        <v>2775.0</v>
      </c>
      <c r="BD171" s="65">
        <v>2875.0</v>
      </c>
      <c r="BE171" s="65">
        <v>8189.0</v>
      </c>
      <c r="BF171" s="65">
        <v>4295.0</v>
      </c>
      <c r="BG171" s="65">
        <v>7062.0</v>
      </c>
      <c r="BH171" s="65">
        <v>13432.0</v>
      </c>
      <c r="BI171" s="65">
        <v>48987.0</v>
      </c>
      <c r="BJ171" s="65">
        <v>71664.0</v>
      </c>
      <c r="BK171" s="65">
        <v>135234.0</v>
      </c>
    </row>
    <row r="172">
      <c r="A172" s="65">
        <v>164.0</v>
      </c>
      <c r="B172" s="65">
        <v>1000000.0</v>
      </c>
      <c r="C172" s="65">
        <v>971950.597529876</v>
      </c>
      <c r="D172" s="65">
        <v>0.971950597529876</v>
      </c>
      <c r="E172" s="68">
        <v>0.262474891611672</v>
      </c>
      <c r="F172" s="68">
        <v>0.0254691632947458</v>
      </c>
      <c r="G172" s="65">
        <v>304935.0</v>
      </c>
      <c r="H172" s="65">
        <v>0.304935</v>
      </c>
      <c r="I172" s="65">
        <v>446833.0</v>
      </c>
      <c r="J172" s="65">
        <v>131773.0</v>
      </c>
      <c r="K172" s="65">
        <v>55149.0</v>
      </c>
      <c r="L172" s="65">
        <v>26327.0</v>
      </c>
      <c r="M172" s="65">
        <v>0.0</v>
      </c>
      <c r="N172" s="65">
        <v>4.0</v>
      </c>
      <c r="O172" s="65">
        <v>1.0</v>
      </c>
      <c r="P172" s="65">
        <v>0.0</v>
      </c>
      <c r="Q172" s="65">
        <v>5.0</v>
      </c>
      <c r="R172" s="65">
        <v>1.0</v>
      </c>
      <c r="S172" s="65">
        <v>2.0</v>
      </c>
      <c r="T172" s="65">
        <v>6.0</v>
      </c>
      <c r="U172" s="65">
        <v>3.0</v>
      </c>
      <c r="V172" s="65">
        <v>2.0</v>
      </c>
      <c r="W172" s="65">
        <v>2.0</v>
      </c>
      <c r="X172" s="65">
        <v>2.0</v>
      </c>
      <c r="Y172" s="65">
        <v>1.0</v>
      </c>
      <c r="Z172" s="65">
        <v>7.0</v>
      </c>
      <c r="AA172" s="65">
        <v>8.0</v>
      </c>
      <c r="AB172" s="65">
        <v>11.0</v>
      </c>
      <c r="AC172" s="65">
        <v>20.0</v>
      </c>
      <c r="AD172" s="65">
        <v>11.0</v>
      </c>
      <c r="AE172" s="65">
        <v>14.0</v>
      </c>
      <c r="AF172" s="65">
        <v>41.0</v>
      </c>
      <c r="AG172" s="65">
        <v>12.0</v>
      </c>
      <c r="AH172" s="65">
        <v>13.0</v>
      </c>
      <c r="AI172" s="65">
        <v>21.0</v>
      </c>
      <c r="AJ172" s="65">
        <v>57.0</v>
      </c>
      <c r="AK172" s="65">
        <v>10.0</v>
      </c>
      <c r="AL172" s="65">
        <v>27.0</v>
      </c>
      <c r="AM172" s="65">
        <v>69.0</v>
      </c>
      <c r="AN172" s="65">
        <v>137.0</v>
      </c>
      <c r="AO172" s="65">
        <v>150.0</v>
      </c>
      <c r="AP172" s="65">
        <v>216.0</v>
      </c>
      <c r="AQ172" s="65">
        <v>234.0</v>
      </c>
      <c r="AR172" s="65">
        <v>223.0</v>
      </c>
      <c r="AS172" s="65">
        <v>278.0</v>
      </c>
      <c r="AT172" s="65">
        <v>439.0</v>
      </c>
      <c r="AU172" s="65">
        <v>620.0</v>
      </c>
      <c r="AV172" s="65">
        <v>915.0</v>
      </c>
      <c r="AW172" s="65">
        <v>291.0</v>
      </c>
      <c r="AX172" s="65">
        <v>793.0</v>
      </c>
      <c r="AY172" s="65">
        <v>941.0</v>
      </c>
      <c r="AZ172" s="65">
        <v>2161.0</v>
      </c>
      <c r="BA172" s="65">
        <v>1446.0</v>
      </c>
      <c r="BB172" s="65">
        <v>1255.0</v>
      </c>
      <c r="BC172" s="65">
        <v>2707.0</v>
      </c>
      <c r="BD172" s="65">
        <v>2957.0</v>
      </c>
      <c r="BE172" s="65">
        <v>8038.0</v>
      </c>
      <c r="BF172" s="65">
        <v>4372.0</v>
      </c>
      <c r="BG172" s="65">
        <v>7035.0</v>
      </c>
      <c r="BH172" s="65">
        <v>13444.0</v>
      </c>
      <c r="BI172" s="65">
        <v>49024.0</v>
      </c>
      <c r="BJ172" s="65">
        <v>71647.0</v>
      </c>
      <c r="BK172" s="65">
        <v>135262.0</v>
      </c>
    </row>
    <row r="173">
      <c r="A173" s="65">
        <v>165.0</v>
      </c>
      <c r="B173" s="65">
        <v>1000000.0</v>
      </c>
      <c r="C173" s="65">
        <v>940816.04080204</v>
      </c>
      <c r="D173" s="65">
        <v>0.94081604080204</v>
      </c>
      <c r="E173" s="68">
        <v>0.234407792725037</v>
      </c>
      <c r="F173" s="68">
        <v>0.0254675192102601</v>
      </c>
      <c r="G173" s="65">
        <v>305701.0</v>
      </c>
      <c r="H173" s="65">
        <v>0.305701</v>
      </c>
      <c r="I173" s="65">
        <v>445899.0</v>
      </c>
      <c r="J173" s="65">
        <v>131960.0</v>
      </c>
      <c r="K173" s="65">
        <v>54994.0</v>
      </c>
      <c r="L173" s="65">
        <v>26325.0</v>
      </c>
      <c r="M173" s="65">
        <v>2.0</v>
      </c>
      <c r="N173" s="65">
        <v>1.0</v>
      </c>
      <c r="O173" s="65">
        <v>2.0</v>
      </c>
      <c r="P173" s="65">
        <v>1.0</v>
      </c>
      <c r="Q173" s="65">
        <v>2.0</v>
      </c>
      <c r="R173" s="65">
        <v>1.0</v>
      </c>
      <c r="S173" s="65">
        <v>1.0</v>
      </c>
      <c r="T173" s="65">
        <v>2.0</v>
      </c>
      <c r="U173" s="65">
        <v>0.0</v>
      </c>
      <c r="V173" s="65">
        <v>2.0</v>
      </c>
      <c r="W173" s="65">
        <v>1.0</v>
      </c>
      <c r="X173" s="65">
        <v>3.0</v>
      </c>
      <c r="Y173" s="65">
        <v>7.0</v>
      </c>
      <c r="Z173" s="65">
        <v>8.0</v>
      </c>
      <c r="AA173" s="65">
        <v>10.0</v>
      </c>
      <c r="AB173" s="65">
        <v>9.0</v>
      </c>
      <c r="AC173" s="65">
        <v>28.0</v>
      </c>
      <c r="AD173" s="65">
        <v>6.0</v>
      </c>
      <c r="AE173" s="65">
        <v>9.0</v>
      </c>
      <c r="AF173" s="65">
        <v>33.0</v>
      </c>
      <c r="AG173" s="65">
        <v>2.0</v>
      </c>
      <c r="AH173" s="65">
        <v>15.0</v>
      </c>
      <c r="AI173" s="65">
        <v>21.0</v>
      </c>
      <c r="AJ173" s="65">
        <v>53.0</v>
      </c>
      <c r="AK173" s="65">
        <v>14.0</v>
      </c>
      <c r="AL173" s="65">
        <v>24.0</v>
      </c>
      <c r="AM173" s="65">
        <v>78.0</v>
      </c>
      <c r="AN173" s="65">
        <v>117.0</v>
      </c>
      <c r="AO173" s="65">
        <v>143.0</v>
      </c>
      <c r="AP173" s="65">
        <v>181.0</v>
      </c>
      <c r="AQ173" s="65">
        <v>221.0</v>
      </c>
      <c r="AR173" s="65">
        <v>232.0</v>
      </c>
      <c r="AS173" s="65">
        <v>275.0</v>
      </c>
      <c r="AT173" s="65">
        <v>489.0</v>
      </c>
      <c r="AU173" s="65">
        <v>617.0</v>
      </c>
      <c r="AV173" s="65">
        <v>945.0</v>
      </c>
      <c r="AW173" s="65">
        <v>287.0</v>
      </c>
      <c r="AX173" s="65">
        <v>799.0</v>
      </c>
      <c r="AY173" s="65">
        <v>917.0</v>
      </c>
      <c r="AZ173" s="65">
        <v>2094.0</v>
      </c>
      <c r="BA173" s="65">
        <v>1461.0</v>
      </c>
      <c r="BB173" s="65">
        <v>1212.0</v>
      </c>
      <c r="BC173" s="65">
        <v>2854.0</v>
      </c>
      <c r="BD173" s="65">
        <v>2956.0</v>
      </c>
      <c r="BE173" s="65">
        <v>8077.0</v>
      </c>
      <c r="BF173" s="65">
        <v>4301.0</v>
      </c>
      <c r="BG173" s="65">
        <v>6928.0</v>
      </c>
      <c r="BH173" s="65">
        <v>13471.0</v>
      </c>
      <c r="BI173" s="65">
        <v>49436.0</v>
      </c>
      <c r="BJ173" s="65">
        <v>71822.0</v>
      </c>
      <c r="BK173" s="65">
        <v>135531.0</v>
      </c>
    </row>
    <row r="174">
      <c r="A174" s="65">
        <v>166.0</v>
      </c>
      <c r="B174" s="65">
        <v>1000000.0</v>
      </c>
      <c r="C174" s="65">
        <v>965198.259912996</v>
      </c>
      <c r="D174" s="65">
        <v>0.965198259912996</v>
      </c>
      <c r="E174" s="68">
        <v>0.292358338578244</v>
      </c>
      <c r="F174" s="68">
        <v>0.0253902924808731</v>
      </c>
      <c r="G174" s="65">
        <v>306371.0</v>
      </c>
      <c r="H174" s="65">
        <v>0.306371</v>
      </c>
      <c r="I174" s="65">
        <v>445444.0</v>
      </c>
      <c r="J174" s="65">
        <v>131767.0</v>
      </c>
      <c r="K174" s="65">
        <v>55018.0</v>
      </c>
      <c r="L174" s="65">
        <v>26173.0</v>
      </c>
      <c r="M174" s="65">
        <v>1.0</v>
      </c>
      <c r="N174" s="65">
        <v>2.0</v>
      </c>
      <c r="O174" s="65">
        <v>3.0</v>
      </c>
      <c r="P174" s="65">
        <v>3.0</v>
      </c>
      <c r="Q174" s="65">
        <v>1.0</v>
      </c>
      <c r="R174" s="65">
        <v>0.0</v>
      </c>
      <c r="S174" s="65">
        <v>1.0</v>
      </c>
      <c r="T174" s="65">
        <v>2.0</v>
      </c>
      <c r="U174" s="65">
        <v>1.0</v>
      </c>
      <c r="V174" s="65">
        <v>1.0</v>
      </c>
      <c r="W174" s="65">
        <v>2.0</v>
      </c>
      <c r="X174" s="65">
        <v>6.0</v>
      </c>
      <c r="Y174" s="65">
        <v>2.0</v>
      </c>
      <c r="Z174" s="65">
        <v>5.0</v>
      </c>
      <c r="AA174" s="65">
        <v>12.0</v>
      </c>
      <c r="AB174" s="65">
        <v>9.0</v>
      </c>
      <c r="AC174" s="65">
        <v>20.0</v>
      </c>
      <c r="AD174" s="65">
        <v>13.0</v>
      </c>
      <c r="AE174" s="65">
        <v>9.0</v>
      </c>
      <c r="AF174" s="65">
        <v>39.0</v>
      </c>
      <c r="AG174" s="65">
        <v>9.0</v>
      </c>
      <c r="AH174" s="65">
        <v>14.0</v>
      </c>
      <c r="AI174" s="65">
        <v>24.0</v>
      </c>
      <c r="AJ174" s="65">
        <v>52.0</v>
      </c>
      <c r="AK174" s="65">
        <v>10.0</v>
      </c>
      <c r="AL174" s="65">
        <v>31.0</v>
      </c>
      <c r="AM174" s="65">
        <v>78.0</v>
      </c>
      <c r="AN174" s="65">
        <v>143.0</v>
      </c>
      <c r="AO174" s="65">
        <v>136.0</v>
      </c>
      <c r="AP174" s="65">
        <v>177.0</v>
      </c>
      <c r="AQ174" s="65">
        <v>258.0</v>
      </c>
      <c r="AR174" s="65">
        <v>252.0</v>
      </c>
      <c r="AS174" s="65">
        <v>261.0</v>
      </c>
      <c r="AT174" s="65">
        <v>463.0</v>
      </c>
      <c r="AU174" s="65">
        <v>659.0</v>
      </c>
      <c r="AV174" s="65">
        <v>1005.0</v>
      </c>
      <c r="AW174" s="65">
        <v>297.0</v>
      </c>
      <c r="AX174" s="65">
        <v>825.0</v>
      </c>
      <c r="AY174" s="65">
        <v>976.0</v>
      </c>
      <c r="AZ174" s="65">
        <v>2227.0</v>
      </c>
      <c r="BA174" s="65">
        <v>1463.0</v>
      </c>
      <c r="BB174" s="65">
        <v>1295.0</v>
      </c>
      <c r="BC174" s="65">
        <v>2872.0</v>
      </c>
      <c r="BD174" s="65">
        <v>2831.0</v>
      </c>
      <c r="BE174" s="65">
        <v>8179.0</v>
      </c>
      <c r="BF174" s="65">
        <v>4321.0</v>
      </c>
      <c r="BG174" s="65">
        <v>7124.0</v>
      </c>
      <c r="BH174" s="65">
        <v>13603.0</v>
      </c>
      <c r="BI174" s="65">
        <v>49237.0</v>
      </c>
      <c r="BJ174" s="65">
        <v>71653.0</v>
      </c>
      <c r="BK174" s="65">
        <v>135764.0</v>
      </c>
    </row>
    <row r="175">
      <c r="A175" s="65">
        <v>167.0</v>
      </c>
      <c r="B175" s="65">
        <v>1000000.0</v>
      </c>
      <c r="C175" s="65">
        <v>911264.563228161</v>
      </c>
      <c r="D175" s="65">
        <v>0.911264563228161</v>
      </c>
      <c r="E175" s="68">
        <v>0.176795260978771</v>
      </c>
      <c r="F175" s="68">
        <v>0.0256647538702584</v>
      </c>
      <c r="G175" s="65">
        <v>305345.0</v>
      </c>
      <c r="H175" s="65">
        <v>0.305345</v>
      </c>
      <c r="I175" s="65">
        <v>446511.0</v>
      </c>
      <c r="J175" s="65">
        <v>132160.0</v>
      </c>
      <c r="K175" s="65">
        <v>54703.0</v>
      </c>
      <c r="L175" s="65">
        <v>26223.0</v>
      </c>
      <c r="M175" s="65">
        <v>0.0</v>
      </c>
      <c r="N175" s="65">
        <v>1.0</v>
      </c>
      <c r="O175" s="65">
        <v>1.0</v>
      </c>
      <c r="P175" s="65">
        <v>2.0</v>
      </c>
      <c r="Q175" s="65">
        <v>0.0</v>
      </c>
      <c r="R175" s="65">
        <v>1.0</v>
      </c>
      <c r="S175" s="65">
        <v>0.0</v>
      </c>
      <c r="T175" s="65">
        <v>4.0</v>
      </c>
      <c r="U175" s="65">
        <v>1.0</v>
      </c>
      <c r="V175" s="65">
        <v>0.0</v>
      </c>
      <c r="W175" s="65">
        <v>2.0</v>
      </c>
      <c r="X175" s="65">
        <v>8.0</v>
      </c>
      <c r="Y175" s="65">
        <v>3.0</v>
      </c>
      <c r="Z175" s="65">
        <v>5.0</v>
      </c>
      <c r="AA175" s="65">
        <v>8.0</v>
      </c>
      <c r="AB175" s="65">
        <v>9.0</v>
      </c>
      <c r="AC175" s="65">
        <v>19.0</v>
      </c>
      <c r="AD175" s="65">
        <v>17.0</v>
      </c>
      <c r="AE175" s="65">
        <v>9.0</v>
      </c>
      <c r="AF175" s="65">
        <v>36.0</v>
      </c>
      <c r="AG175" s="65">
        <v>9.0</v>
      </c>
      <c r="AH175" s="65">
        <v>7.0</v>
      </c>
      <c r="AI175" s="65">
        <v>26.0</v>
      </c>
      <c r="AJ175" s="65">
        <v>39.0</v>
      </c>
      <c r="AK175" s="65">
        <v>12.0</v>
      </c>
      <c r="AL175" s="65">
        <v>28.0</v>
      </c>
      <c r="AM175" s="65">
        <v>86.0</v>
      </c>
      <c r="AN175" s="65">
        <v>127.0</v>
      </c>
      <c r="AO175" s="65">
        <v>139.0</v>
      </c>
      <c r="AP175" s="65">
        <v>195.0</v>
      </c>
      <c r="AQ175" s="65">
        <v>225.0</v>
      </c>
      <c r="AR175" s="65">
        <v>201.0</v>
      </c>
      <c r="AS175" s="65">
        <v>282.0</v>
      </c>
      <c r="AT175" s="65">
        <v>486.0</v>
      </c>
      <c r="AU175" s="65">
        <v>627.0</v>
      </c>
      <c r="AV175" s="65">
        <v>939.0</v>
      </c>
      <c r="AW175" s="65">
        <v>310.0</v>
      </c>
      <c r="AX175" s="65">
        <v>784.0</v>
      </c>
      <c r="AY175" s="65">
        <v>986.0</v>
      </c>
      <c r="AZ175" s="65">
        <v>2151.0</v>
      </c>
      <c r="BA175" s="65">
        <v>1464.0</v>
      </c>
      <c r="BB175" s="65">
        <v>1166.0</v>
      </c>
      <c r="BC175" s="65">
        <v>2786.0</v>
      </c>
      <c r="BD175" s="65">
        <v>2870.0</v>
      </c>
      <c r="BE175" s="65">
        <v>8227.0</v>
      </c>
      <c r="BF175" s="65">
        <v>4233.0</v>
      </c>
      <c r="BG175" s="65">
        <v>6824.0</v>
      </c>
      <c r="BH175" s="65">
        <v>13393.0</v>
      </c>
      <c r="BI175" s="65">
        <v>49622.0</v>
      </c>
      <c r="BJ175" s="65">
        <v>71845.0</v>
      </c>
      <c r="BK175" s="65">
        <v>135130.0</v>
      </c>
    </row>
    <row r="176">
      <c r="A176" s="65">
        <v>168.0</v>
      </c>
      <c r="B176" s="65">
        <v>1000000.0</v>
      </c>
      <c r="C176" s="65">
        <v>963734.186709336</v>
      </c>
      <c r="D176" s="65">
        <v>0.963734186709336</v>
      </c>
      <c r="E176" s="68">
        <v>0.277017010231539</v>
      </c>
      <c r="F176" s="68">
        <v>0.0255882053706779</v>
      </c>
      <c r="G176" s="65">
        <v>305318.0</v>
      </c>
      <c r="H176" s="65">
        <v>0.305318</v>
      </c>
      <c r="I176" s="65">
        <v>445070.0</v>
      </c>
      <c r="J176" s="65">
        <v>132173.0</v>
      </c>
      <c r="K176" s="65">
        <v>55422.0</v>
      </c>
      <c r="L176" s="65">
        <v>26591.0</v>
      </c>
      <c r="M176" s="65">
        <v>1.0</v>
      </c>
      <c r="N176" s="65">
        <v>2.0</v>
      </c>
      <c r="O176" s="65">
        <v>2.0</v>
      </c>
      <c r="P176" s="65">
        <v>1.0</v>
      </c>
      <c r="Q176" s="65">
        <v>2.0</v>
      </c>
      <c r="R176" s="65">
        <v>1.0</v>
      </c>
      <c r="S176" s="65">
        <v>3.0</v>
      </c>
      <c r="T176" s="65">
        <v>4.0</v>
      </c>
      <c r="U176" s="65">
        <v>1.0</v>
      </c>
      <c r="V176" s="65">
        <v>0.0</v>
      </c>
      <c r="W176" s="65">
        <v>2.0</v>
      </c>
      <c r="X176" s="65">
        <v>3.0</v>
      </c>
      <c r="Y176" s="65">
        <v>3.0</v>
      </c>
      <c r="Z176" s="65">
        <v>6.0</v>
      </c>
      <c r="AA176" s="65">
        <v>12.0</v>
      </c>
      <c r="AB176" s="65">
        <v>10.0</v>
      </c>
      <c r="AC176" s="65">
        <v>28.0</v>
      </c>
      <c r="AD176" s="65">
        <v>15.0</v>
      </c>
      <c r="AE176" s="65">
        <v>14.0</v>
      </c>
      <c r="AF176" s="65">
        <v>44.0</v>
      </c>
      <c r="AG176" s="65">
        <v>11.0</v>
      </c>
      <c r="AH176" s="65">
        <v>4.0</v>
      </c>
      <c r="AI176" s="65">
        <v>28.0</v>
      </c>
      <c r="AJ176" s="65">
        <v>40.0</v>
      </c>
      <c r="AK176" s="65">
        <v>19.0</v>
      </c>
      <c r="AL176" s="65">
        <v>35.0</v>
      </c>
      <c r="AM176" s="65">
        <v>79.0</v>
      </c>
      <c r="AN176" s="65">
        <v>135.0</v>
      </c>
      <c r="AO176" s="65">
        <v>125.0</v>
      </c>
      <c r="AP176" s="65">
        <v>182.0</v>
      </c>
      <c r="AQ176" s="65">
        <v>232.0</v>
      </c>
      <c r="AR176" s="65">
        <v>247.0</v>
      </c>
      <c r="AS176" s="65">
        <v>288.0</v>
      </c>
      <c r="AT176" s="65">
        <v>455.0</v>
      </c>
      <c r="AU176" s="65">
        <v>629.0</v>
      </c>
      <c r="AV176" s="65">
        <v>981.0</v>
      </c>
      <c r="AW176" s="65">
        <v>306.0</v>
      </c>
      <c r="AX176" s="65">
        <v>801.0</v>
      </c>
      <c r="AY176" s="65">
        <v>953.0</v>
      </c>
      <c r="AZ176" s="65">
        <v>2092.0</v>
      </c>
      <c r="BA176" s="65">
        <v>1522.0</v>
      </c>
      <c r="BB176" s="65">
        <v>1225.0</v>
      </c>
      <c r="BC176" s="65">
        <v>2774.0</v>
      </c>
      <c r="BD176" s="65">
        <v>2889.0</v>
      </c>
      <c r="BE176" s="65">
        <v>8236.0</v>
      </c>
      <c r="BF176" s="65">
        <v>4355.0</v>
      </c>
      <c r="BG176" s="65">
        <v>6987.0</v>
      </c>
      <c r="BH176" s="65">
        <v>13630.0</v>
      </c>
      <c r="BI176" s="65">
        <v>49143.0</v>
      </c>
      <c r="BJ176" s="65">
        <v>71665.0</v>
      </c>
      <c r="BK176" s="65">
        <v>135096.0</v>
      </c>
    </row>
    <row r="177">
      <c r="A177" s="65">
        <v>169.0</v>
      </c>
      <c r="B177" s="65">
        <v>1000000.0</v>
      </c>
      <c r="C177" s="65">
        <v>999779.98899945</v>
      </c>
      <c r="D177" s="65">
        <v>0.99977998899945</v>
      </c>
      <c r="E177" s="68">
        <v>0.304023102600823</v>
      </c>
      <c r="F177" s="68">
        <v>0.0256471028316237</v>
      </c>
      <c r="G177" s="65">
        <v>305066.0</v>
      </c>
      <c r="H177" s="65">
        <v>0.305066</v>
      </c>
      <c r="I177" s="65">
        <v>446822.0</v>
      </c>
      <c r="J177" s="65">
        <v>131873.0</v>
      </c>
      <c r="K177" s="65">
        <v>54791.0</v>
      </c>
      <c r="L177" s="65">
        <v>26293.0</v>
      </c>
      <c r="M177" s="65">
        <v>3.0</v>
      </c>
      <c r="N177" s="65">
        <v>3.0</v>
      </c>
      <c r="O177" s="65">
        <v>2.0</v>
      </c>
      <c r="P177" s="65">
        <v>2.0</v>
      </c>
      <c r="Q177" s="65">
        <v>1.0</v>
      </c>
      <c r="R177" s="65">
        <v>0.0</v>
      </c>
      <c r="S177" s="65">
        <v>2.0</v>
      </c>
      <c r="T177" s="65">
        <v>6.0</v>
      </c>
      <c r="U177" s="65">
        <v>1.0</v>
      </c>
      <c r="V177" s="65">
        <v>0.0</v>
      </c>
      <c r="W177" s="65">
        <v>1.0</v>
      </c>
      <c r="X177" s="65">
        <v>6.0</v>
      </c>
      <c r="Y177" s="65">
        <v>2.0</v>
      </c>
      <c r="Z177" s="65">
        <v>7.0</v>
      </c>
      <c r="AA177" s="65">
        <v>8.0</v>
      </c>
      <c r="AB177" s="65">
        <v>10.0</v>
      </c>
      <c r="AC177" s="65">
        <v>25.0</v>
      </c>
      <c r="AD177" s="65">
        <v>16.0</v>
      </c>
      <c r="AE177" s="65">
        <v>21.0</v>
      </c>
      <c r="AF177" s="65">
        <v>50.0</v>
      </c>
      <c r="AG177" s="65">
        <v>11.0</v>
      </c>
      <c r="AH177" s="65">
        <v>8.0</v>
      </c>
      <c r="AI177" s="65">
        <v>18.0</v>
      </c>
      <c r="AJ177" s="65">
        <v>50.0</v>
      </c>
      <c r="AK177" s="65">
        <v>13.0</v>
      </c>
      <c r="AL177" s="65">
        <v>46.0</v>
      </c>
      <c r="AM177" s="65">
        <v>73.0</v>
      </c>
      <c r="AN177" s="65">
        <v>144.0</v>
      </c>
      <c r="AO177" s="65">
        <v>142.0</v>
      </c>
      <c r="AP177" s="65">
        <v>188.0</v>
      </c>
      <c r="AQ177" s="65">
        <v>250.0</v>
      </c>
      <c r="AR177" s="65">
        <v>257.0</v>
      </c>
      <c r="AS177" s="65">
        <v>287.0</v>
      </c>
      <c r="AT177" s="65">
        <v>472.0</v>
      </c>
      <c r="AU177" s="65">
        <v>661.0</v>
      </c>
      <c r="AV177" s="65">
        <v>969.0</v>
      </c>
      <c r="AW177" s="65">
        <v>318.0</v>
      </c>
      <c r="AX177" s="65">
        <v>799.0</v>
      </c>
      <c r="AY177" s="65">
        <v>990.0</v>
      </c>
      <c r="AZ177" s="65">
        <v>2122.0</v>
      </c>
      <c r="BA177" s="65">
        <v>1447.0</v>
      </c>
      <c r="BB177" s="65">
        <v>1246.0</v>
      </c>
      <c r="BC177" s="65">
        <v>2686.0</v>
      </c>
      <c r="BD177" s="65">
        <v>2912.0</v>
      </c>
      <c r="BE177" s="65">
        <v>8145.0</v>
      </c>
      <c r="BF177" s="65">
        <v>4304.0</v>
      </c>
      <c r="BG177" s="65">
        <v>6957.0</v>
      </c>
      <c r="BH177" s="65">
        <v>13521.0</v>
      </c>
      <c r="BI177" s="65">
        <v>49153.0</v>
      </c>
      <c r="BJ177" s="65">
        <v>71506.0</v>
      </c>
      <c r="BK177" s="65">
        <v>135205.0</v>
      </c>
    </row>
    <row r="178">
      <c r="A178" s="65">
        <v>170.0</v>
      </c>
      <c r="B178" s="65">
        <v>1000000.0</v>
      </c>
      <c r="C178" s="65">
        <v>979312.965648283</v>
      </c>
      <c r="D178" s="65">
        <v>0.979312965648283</v>
      </c>
      <c r="E178" s="68">
        <v>0.289374610108308</v>
      </c>
      <c r="F178" s="68">
        <v>0.0255921145569705</v>
      </c>
      <c r="G178" s="65">
        <v>305583.0</v>
      </c>
      <c r="H178" s="65">
        <v>0.305583</v>
      </c>
      <c r="I178" s="65">
        <v>446409.0</v>
      </c>
      <c r="J178" s="65">
        <v>131771.0</v>
      </c>
      <c r="K178" s="65">
        <v>55022.0</v>
      </c>
      <c r="L178" s="65">
        <v>26456.0</v>
      </c>
      <c r="M178" s="65">
        <v>0.0</v>
      </c>
      <c r="N178" s="65">
        <v>3.0</v>
      </c>
      <c r="O178" s="65">
        <v>4.0</v>
      </c>
      <c r="P178" s="65">
        <v>1.0</v>
      </c>
      <c r="Q178" s="65">
        <v>1.0</v>
      </c>
      <c r="R178" s="65">
        <v>2.0</v>
      </c>
      <c r="S178" s="65">
        <v>3.0</v>
      </c>
      <c r="T178" s="65">
        <v>3.0</v>
      </c>
      <c r="U178" s="65">
        <v>2.0</v>
      </c>
      <c r="V178" s="65">
        <v>3.0</v>
      </c>
      <c r="W178" s="65">
        <v>3.0</v>
      </c>
      <c r="X178" s="65">
        <v>5.0</v>
      </c>
      <c r="Y178" s="65">
        <v>2.0</v>
      </c>
      <c r="Z178" s="65">
        <v>6.0</v>
      </c>
      <c r="AA178" s="65">
        <v>9.0</v>
      </c>
      <c r="AB178" s="65">
        <v>9.0</v>
      </c>
      <c r="AC178" s="65">
        <v>11.0</v>
      </c>
      <c r="AD178" s="65">
        <v>18.0</v>
      </c>
      <c r="AE178" s="65">
        <v>15.0</v>
      </c>
      <c r="AF178" s="65">
        <v>34.0</v>
      </c>
      <c r="AG178" s="65">
        <v>7.0</v>
      </c>
      <c r="AH178" s="65">
        <v>15.0</v>
      </c>
      <c r="AI178" s="65">
        <v>27.0</v>
      </c>
      <c r="AJ178" s="65">
        <v>50.0</v>
      </c>
      <c r="AK178" s="65">
        <v>13.0</v>
      </c>
      <c r="AL178" s="65">
        <v>34.0</v>
      </c>
      <c r="AM178" s="65">
        <v>63.0</v>
      </c>
      <c r="AN178" s="65">
        <v>165.0</v>
      </c>
      <c r="AO178" s="65">
        <v>133.0</v>
      </c>
      <c r="AP178" s="65">
        <v>203.0</v>
      </c>
      <c r="AQ178" s="65">
        <v>224.0</v>
      </c>
      <c r="AR178" s="65">
        <v>230.0</v>
      </c>
      <c r="AS178" s="65">
        <v>281.0</v>
      </c>
      <c r="AT178" s="65">
        <v>485.0</v>
      </c>
      <c r="AU178" s="65">
        <v>636.0</v>
      </c>
      <c r="AV178" s="65">
        <v>922.0</v>
      </c>
      <c r="AW178" s="65">
        <v>284.0</v>
      </c>
      <c r="AX178" s="65">
        <v>789.0</v>
      </c>
      <c r="AY178" s="65">
        <v>964.0</v>
      </c>
      <c r="AZ178" s="65">
        <v>2202.0</v>
      </c>
      <c r="BA178" s="65">
        <v>1451.0</v>
      </c>
      <c r="BB178" s="65">
        <v>1273.0</v>
      </c>
      <c r="BC178" s="65">
        <v>2799.0</v>
      </c>
      <c r="BD178" s="65">
        <v>2899.0</v>
      </c>
      <c r="BE178" s="65">
        <v>8215.0</v>
      </c>
      <c r="BF178" s="65">
        <v>4314.0</v>
      </c>
      <c r="BG178" s="65">
        <v>6977.0</v>
      </c>
      <c r="BH178" s="65">
        <v>13537.0</v>
      </c>
      <c r="BI178" s="65">
        <v>49192.0</v>
      </c>
      <c r="BJ178" s="65">
        <v>72044.0</v>
      </c>
      <c r="BK178" s="65">
        <v>135021.0</v>
      </c>
    </row>
    <row r="179">
      <c r="A179" s="65">
        <v>171.0</v>
      </c>
      <c r="B179" s="65">
        <v>1000000.0</v>
      </c>
      <c r="C179" s="65">
        <v>963050.152507625</v>
      </c>
      <c r="D179" s="65">
        <v>0.963050152507625</v>
      </c>
      <c r="E179" s="68">
        <v>0.241029240580368</v>
      </c>
      <c r="F179" s="68">
        <v>0.0255176479727795</v>
      </c>
      <c r="G179" s="65">
        <v>305847.0</v>
      </c>
      <c r="H179" s="65">
        <v>0.305847</v>
      </c>
      <c r="I179" s="65">
        <v>446083.0</v>
      </c>
      <c r="J179" s="65">
        <v>131837.0</v>
      </c>
      <c r="K179" s="65">
        <v>54859.0</v>
      </c>
      <c r="L179" s="65">
        <v>26464.0</v>
      </c>
      <c r="M179" s="65">
        <v>1.0</v>
      </c>
      <c r="N179" s="65">
        <v>0.0</v>
      </c>
      <c r="O179" s="65">
        <v>2.0</v>
      </c>
      <c r="P179" s="65">
        <v>2.0</v>
      </c>
      <c r="Q179" s="65">
        <v>4.0</v>
      </c>
      <c r="R179" s="65">
        <v>5.0</v>
      </c>
      <c r="S179" s="65">
        <v>2.0</v>
      </c>
      <c r="T179" s="65">
        <v>3.0</v>
      </c>
      <c r="U179" s="65">
        <v>0.0</v>
      </c>
      <c r="V179" s="65">
        <v>1.0</v>
      </c>
      <c r="W179" s="65">
        <v>1.0</v>
      </c>
      <c r="X179" s="65">
        <v>8.0</v>
      </c>
      <c r="Y179" s="65">
        <v>3.0</v>
      </c>
      <c r="Z179" s="65">
        <v>2.0</v>
      </c>
      <c r="AA179" s="65">
        <v>6.0</v>
      </c>
      <c r="AB179" s="65">
        <v>8.0</v>
      </c>
      <c r="AC179" s="65">
        <v>10.0</v>
      </c>
      <c r="AD179" s="65">
        <v>17.0</v>
      </c>
      <c r="AE179" s="65">
        <v>19.0</v>
      </c>
      <c r="AF179" s="65">
        <v>48.0</v>
      </c>
      <c r="AG179" s="65">
        <v>4.0</v>
      </c>
      <c r="AH179" s="65">
        <v>11.0</v>
      </c>
      <c r="AI179" s="65">
        <v>22.0</v>
      </c>
      <c r="AJ179" s="65">
        <v>48.0</v>
      </c>
      <c r="AK179" s="65">
        <v>13.0</v>
      </c>
      <c r="AL179" s="65">
        <v>27.0</v>
      </c>
      <c r="AM179" s="65">
        <v>76.0</v>
      </c>
      <c r="AN179" s="65">
        <v>136.0</v>
      </c>
      <c r="AO179" s="65">
        <v>155.0</v>
      </c>
      <c r="AP179" s="65">
        <v>190.0</v>
      </c>
      <c r="AQ179" s="65">
        <v>231.0</v>
      </c>
      <c r="AR179" s="65">
        <v>220.0</v>
      </c>
      <c r="AS179" s="65">
        <v>306.0</v>
      </c>
      <c r="AT179" s="65">
        <v>503.0</v>
      </c>
      <c r="AU179" s="65">
        <v>689.0</v>
      </c>
      <c r="AV179" s="65">
        <v>963.0</v>
      </c>
      <c r="AW179" s="65">
        <v>281.0</v>
      </c>
      <c r="AX179" s="65">
        <v>768.0</v>
      </c>
      <c r="AY179" s="65">
        <v>974.0</v>
      </c>
      <c r="AZ179" s="65">
        <v>2097.0</v>
      </c>
      <c r="BA179" s="65">
        <v>1484.0</v>
      </c>
      <c r="BB179" s="65">
        <v>1286.0</v>
      </c>
      <c r="BC179" s="65">
        <v>2865.0</v>
      </c>
      <c r="BD179" s="65">
        <v>2822.0</v>
      </c>
      <c r="BE179" s="65">
        <v>8225.0</v>
      </c>
      <c r="BF179" s="65">
        <v>4254.0</v>
      </c>
      <c r="BG179" s="65">
        <v>6937.0</v>
      </c>
      <c r="BH179" s="65">
        <v>13555.0</v>
      </c>
      <c r="BI179" s="65">
        <v>49482.0</v>
      </c>
      <c r="BJ179" s="65">
        <v>71776.0</v>
      </c>
      <c r="BK179" s="65">
        <v>135305.0</v>
      </c>
    </row>
    <row r="180">
      <c r="A180" s="65">
        <v>172.0</v>
      </c>
      <c r="B180" s="65">
        <v>1000000.0</v>
      </c>
      <c r="C180" s="65">
        <v>951369.568478424</v>
      </c>
      <c r="D180" s="65">
        <v>0.951369568478424</v>
      </c>
      <c r="E180" s="68">
        <v>0.225120386716499</v>
      </c>
      <c r="F180" s="68">
        <v>0.0254669045502144</v>
      </c>
      <c r="G180" s="65">
        <v>305106.0</v>
      </c>
      <c r="H180" s="65">
        <v>0.305106</v>
      </c>
      <c r="I180" s="65">
        <v>445805.0</v>
      </c>
      <c r="J180" s="65">
        <v>132662.0</v>
      </c>
      <c r="K180" s="65">
        <v>55080.0</v>
      </c>
      <c r="L180" s="65">
        <v>26386.0</v>
      </c>
      <c r="M180" s="65">
        <v>1.0</v>
      </c>
      <c r="N180" s="65">
        <v>3.0</v>
      </c>
      <c r="O180" s="65">
        <v>0.0</v>
      </c>
      <c r="P180" s="65">
        <v>0.0</v>
      </c>
      <c r="Q180" s="65">
        <v>2.0</v>
      </c>
      <c r="R180" s="65">
        <v>1.0</v>
      </c>
      <c r="S180" s="65">
        <v>2.0</v>
      </c>
      <c r="T180" s="65">
        <v>3.0</v>
      </c>
      <c r="U180" s="65">
        <v>3.0</v>
      </c>
      <c r="V180" s="65">
        <v>1.0</v>
      </c>
      <c r="W180" s="65">
        <v>3.0</v>
      </c>
      <c r="X180" s="65">
        <v>2.0</v>
      </c>
      <c r="Y180" s="65">
        <v>9.0</v>
      </c>
      <c r="Z180" s="65">
        <v>5.0</v>
      </c>
      <c r="AA180" s="65">
        <v>4.0</v>
      </c>
      <c r="AB180" s="65">
        <v>12.0</v>
      </c>
      <c r="AC180" s="65">
        <v>20.0</v>
      </c>
      <c r="AD180" s="65">
        <v>14.0</v>
      </c>
      <c r="AE180" s="65">
        <v>16.0</v>
      </c>
      <c r="AF180" s="65">
        <v>44.0</v>
      </c>
      <c r="AG180" s="65">
        <v>8.0</v>
      </c>
      <c r="AH180" s="65">
        <v>18.0</v>
      </c>
      <c r="AI180" s="65">
        <v>26.0</v>
      </c>
      <c r="AJ180" s="65">
        <v>37.0</v>
      </c>
      <c r="AK180" s="65">
        <v>21.0</v>
      </c>
      <c r="AL180" s="65">
        <v>25.0</v>
      </c>
      <c r="AM180" s="65">
        <v>89.0</v>
      </c>
      <c r="AN180" s="65">
        <v>142.0</v>
      </c>
      <c r="AO180" s="65">
        <v>131.0</v>
      </c>
      <c r="AP180" s="65">
        <v>186.0</v>
      </c>
      <c r="AQ180" s="65">
        <v>229.0</v>
      </c>
      <c r="AR180" s="65">
        <v>269.0</v>
      </c>
      <c r="AS180" s="65">
        <v>284.0</v>
      </c>
      <c r="AT180" s="65">
        <v>493.0</v>
      </c>
      <c r="AU180" s="65">
        <v>633.0</v>
      </c>
      <c r="AV180" s="65">
        <v>985.0</v>
      </c>
      <c r="AW180" s="65">
        <v>305.0</v>
      </c>
      <c r="AX180" s="65">
        <v>737.0</v>
      </c>
      <c r="AY180" s="65">
        <v>958.0</v>
      </c>
      <c r="AZ180" s="65">
        <v>2132.0</v>
      </c>
      <c r="BA180" s="65">
        <v>1413.0</v>
      </c>
      <c r="BB180" s="65">
        <v>1269.0</v>
      </c>
      <c r="BC180" s="65">
        <v>2851.0</v>
      </c>
      <c r="BD180" s="65">
        <v>2934.0</v>
      </c>
      <c r="BE180" s="65">
        <v>8149.0</v>
      </c>
      <c r="BF180" s="65">
        <v>4321.0</v>
      </c>
      <c r="BG180" s="65">
        <v>7000.0</v>
      </c>
      <c r="BH180" s="65">
        <v>13299.0</v>
      </c>
      <c r="BI180" s="65">
        <v>49125.0</v>
      </c>
      <c r="BJ180" s="65">
        <v>72052.0</v>
      </c>
      <c r="BK180" s="65">
        <v>134840.0</v>
      </c>
    </row>
    <row r="181">
      <c r="A181" s="65">
        <v>173.0</v>
      </c>
      <c r="B181" s="65">
        <v>1000000.0</v>
      </c>
      <c r="C181" s="65">
        <v>973457.672883644</v>
      </c>
      <c r="D181" s="65">
        <v>0.973457672883643</v>
      </c>
      <c r="E181" s="68">
        <v>0.247934132929833</v>
      </c>
      <c r="F181" s="68">
        <v>0.0253994807553558</v>
      </c>
      <c r="G181" s="65">
        <v>305841.0</v>
      </c>
      <c r="H181" s="65">
        <v>0.305841</v>
      </c>
      <c r="I181" s="65">
        <v>446241.0</v>
      </c>
      <c r="J181" s="65">
        <v>131752.0</v>
      </c>
      <c r="K181" s="65">
        <v>54602.0</v>
      </c>
      <c r="L181" s="65">
        <v>26324.0</v>
      </c>
      <c r="M181" s="65">
        <v>0.0</v>
      </c>
      <c r="N181" s="65">
        <v>3.0</v>
      </c>
      <c r="O181" s="65">
        <v>2.0</v>
      </c>
      <c r="P181" s="65">
        <v>1.0</v>
      </c>
      <c r="Q181" s="65">
        <v>4.0</v>
      </c>
      <c r="R181" s="65">
        <v>1.0</v>
      </c>
      <c r="S181" s="65">
        <v>1.0</v>
      </c>
      <c r="T181" s="65">
        <v>5.0</v>
      </c>
      <c r="U181" s="65">
        <v>0.0</v>
      </c>
      <c r="V181" s="65">
        <v>3.0</v>
      </c>
      <c r="W181" s="65">
        <v>4.0</v>
      </c>
      <c r="X181" s="65">
        <v>6.0</v>
      </c>
      <c r="Y181" s="65">
        <v>3.0</v>
      </c>
      <c r="Z181" s="65">
        <v>4.0</v>
      </c>
      <c r="AA181" s="65">
        <v>13.0</v>
      </c>
      <c r="AB181" s="65">
        <v>9.0</v>
      </c>
      <c r="AC181" s="65">
        <v>12.0</v>
      </c>
      <c r="AD181" s="65">
        <v>13.0</v>
      </c>
      <c r="AE181" s="65">
        <v>9.0</v>
      </c>
      <c r="AF181" s="65">
        <v>35.0</v>
      </c>
      <c r="AG181" s="65">
        <v>8.0</v>
      </c>
      <c r="AH181" s="65">
        <v>15.0</v>
      </c>
      <c r="AI181" s="65">
        <v>18.0</v>
      </c>
      <c r="AJ181" s="65">
        <v>49.0</v>
      </c>
      <c r="AK181" s="65">
        <v>12.0</v>
      </c>
      <c r="AL181" s="65">
        <v>40.0</v>
      </c>
      <c r="AM181" s="65">
        <v>80.0</v>
      </c>
      <c r="AN181" s="65">
        <v>152.0</v>
      </c>
      <c r="AO181" s="65">
        <v>175.0</v>
      </c>
      <c r="AP181" s="65">
        <v>198.0</v>
      </c>
      <c r="AQ181" s="65">
        <v>281.0</v>
      </c>
      <c r="AR181" s="65">
        <v>249.0</v>
      </c>
      <c r="AS181" s="65">
        <v>278.0</v>
      </c>
      <c r="AT181" s="65">
        <v>451.0</v>
      </c>
      <c r="AU181" s="65">
        <v>587.0</v>
      </c>
      <c r="AV181" s="65">
        <v>996.0</v>
      </c>
      <c r="AW181" s="65">
        <v>256.0</v>
      </c>
      <c r="AX181" s="65">
        <v>757.0</v>
      </c>
      <c r="AY181" s="65">
        <v>962.0</v>
      </c>
      <c r="AZ181" s="65">
        <v>2149.0</v>
      </c>
      <c r="BA181" s="65">
        <v>1451.0</v>
      </c>
      <c r="BB181" s="65">
        <v>1280.0</v>
      </c>
      <c r="BC181" s="65">
        <v>2782.0</v>
      </c>
      <c r="BD181" s="65">
        <v>2868.0</v>
      </c>
      <c r="BE181" s="65">
        <v>8157.0</v>
      </c>
      <c r="BF181" s="65">
        <v>4293.0</v>
      </c>
      <c r="BG181" s="65">
        <v>6891.0</v>
      </c>
      <c r="BH181" s="65">
        <v>13698.0</v>
      </c>
      <c r="BI181" s="65">
        <v>49267.0</v>
      </c>
      <c r="BJ181" s="65">
        <v>72253.0</v>
      </c>
      <c r="BK181" s="65">
        <v>135060.0</v>
      </c>
    </row>
    <row r="182">
      <c r="A182" s="65">
        <v>174.0</v>
      </c>
      <c r="B182" s="65">
        <v>1000000.0</v>
      </c>
      <c r="C182" s="65">
        <v>961137.056852842</v>
      </c>
      <c r="D182" s="65">
        <v>0.961137056852842</v>
      </c>
      <c r="E182" s="68">
        <v>0.24606294296043</v>
      </c>
      <c r="F182" s="68">
        <v>0.025328453717946</v>
      </c>
      <c r="G182" s="65">
        <v>305627.0</v>
      </c>
      <c r="H182" s="65">
        <v>0.305627</v>
      </c>
      <c r="I182" s="65">
        <v>446142.0</v>
      </c>
      <c r="J182" s="65">
        <v>131760.0</v>
      </c>
      <c r="K182" s="65">
        <v>54971.0</v>
      </c>
      <c r="L182" s="65">
        <v>26327.0</v>
      </c>
      <c r="M182" s="65">
        <v>2.0</v>
      </c>
      <c r="N182" s="65">
        <v>2.0</v>
      </c>
      <c r="O182" s="65">
        <v>2.0</v>
      </c>
      <c r="P182" s="65">
        <v>2.0</v>
      </c>
      <c r="Q182" s="65">
        <v>2.0</v>
      </c>
      <c r="R182" s="65">
        <v>1.0</v>
      </c>
      <c r="S182" s="65">
        <v>0.0</v>
      </c>
      <c r="T182" s="65">
        <v>5.0</v>
      </c>
      <c r="U182" s="65">
        <v>0.0</v>
      </c>
      <c r="V182" s="65">
        <v>2.0</v>
      </c>
      <c r="W182" s="65">
        <v>1.0</v>
      </c>
      <c r="X182" s="65">
        <v>4.0</v>
      </c>
      <c r="Y182" s="65">
        <v>5.0</v>
      </c>
      <c r="Z182" s="65">
        <v>3.0</v>
      </c>
      <c r="AA182" s="65">
        <v>7.0</v>
      </c>
      <c r="AB182" s="65">
        <v>9.0</v>
      </c>
      <c r="AC182" s="65">
        <v>23.0</v>
      </c>
      <c r="AD182" s="65">
        <v>7.0</v>
      </c>
      <c r="AE182" s="65">
        <v>10.0</v>
      </c>
      <c r="AF182" s="65">
        <v>26.0</v>
      </c>
      <c r="AG182" s="65">
        <v>11.0</v>
      </c>
      <c r="AH182" s="65">
        <v>15.0</v>
      </c>
      <c r="AI182" s="65">
        <v>25.0</v>
      </c>
      <c r="AJ182" s="65">
        <v>52.0</v>
      </c>
      <c r="AK182" s="65">
        <v>13.0</v>
      </c>
      <c r="AL182" s="65">
        <v>27.0</v>
      </c>
      <c r="AM182" s="65">
        <v>75.0</v>
      </c>
      <c r="AN182" s="65">
        <v>153.0</v>
      </c>
      <c r="AO182" s="65">
        <v>156.0</v>
      </c>
      <c r="AP182" s="65">
        <v>175.0</v>
      </c>
      <c r="AQ182" s="65">
        <v>284.0</v>
      </c>
      <c r="AR182" s="65">
        <v>255.0</v>
      </c>
      <c r="AS182" s="65">
        <v>299.0</v>
      </c>
      <c r="AT182" s="65">
        <v>476.0</v>
      </c>
      <c r="AU182" s="65">
        <v>587.0</v>
      </c>
      <c r="AV182" s="65">
        <v>975.0</v>
      </c>
      <c r="AW182" s="65">
        <v>288.0</v>
      </c>
      <c r="AX182" s="65">
        <v>791.0</v>
      </c>
      <c r="AY182" s="65">
        <v>932.0</v>
      </c>
      <c r="AZ182" s="65">
        <v>2064.0</v>
      </c>
      <c r="BA182" s="65">
        <v>1454.0</v>
      </c>
      <c r="BB182" s="65">
        <v>1282.0</v>
      </c>
      <c r="BC182" s="65">
        <v>2865.0</v>
      </c>
      <c r="BD182" s="65">
        <v>2884.0</v>
      </c>
      <c r="BE182" s="65">
        <v>8236.0</v>
      </c>
      <c r="BF182" s="65">
        <v>4242.0</v>
      </c>
      <c r="BG182" s="65">
        <v>7032.0</v>
      </c>
      <c r="BH182" s="65">
        <v>13684.0</v>
      </c>
      <c r="BI182" s="65">
        <v>49146.0</v>
      </c>
      <c r="BJ182" s="65">
        <v>71694.0</v>
      </c>
      <c r="BK182" s="65">
        <v>135342.0</v>
      </c>
    </row>
    <row r="183">
      <c r="A183" s="69" t="s">
        <v>75</v>
      </c>
      <c r="B183" s="65">
        <v>1.74E8</v>
      </c>
      <c r="C183" s="65">
        <v>1.6804801940097E8</v>
      </c>
      <c r="D183" s="65">
        <v>0.965793214948103</v>
      </c>
      <c r="E183" s="64"/>
      <c r="F183" s="68">
        <v>0.025328453717946</v>
      </c>
      <c r="G183" s="65">
        <v>5.3214108E7</v>
      </c>
      <c r="H183" s="65">
        <v>0.305828206896552</v>
      </c>
      <c r="I183" s="65">
        <v>7.7611336E7</v>
      </c>
      <c r="J183" s="65">
        <v>2.2938889E7</v>
      </c>
      <c r="K183" s="65">
        <v>9556707.0</v>
      </c>
      <c r="L183" s="65">
        <v>4585302.0</v>
      </c>
      <c r="M183" s="65">
        <v>179.0</v>
      </c>
      <c r="N183" s="65">
        <v>329.0</v>
      </c>
      <c r="O183" s="65">
        <v>343.0</v>
      </c>
      <c r="P183" s="65">
        <v>339.0</v>
      </c>
      <c r="Q183" s="65">
        <v>341.0</v>
      </c>
      <c r="R183" s="65">
        <v>297.0</v>
      </c>
      <c r="S183" s="65">
        <v>339.0</v>
      </c>
      <c r="T183" s="65">
        <v>714.0</v>
      </c>
      <c r="U183" s="65">
        <v>174.0</v>
      </c>
      <c r="V183" s="65">
        <v>149.0</v>
      </c>
      <c r="W183" s="65">
        <v>334.0</v>
      </c>
      <c r="X183" s="65">
        <v>824.0</v>
      </c>
      <c r="Y183" s="65">
        <v>678.0</v>
      </c>
      <c r="Z183" s="65">
        <v>689.0</v>
      </c>
      <c r="AA183" s="65">
        <v>1714.0</v>
      </c>
      <c r="AB183" s="65">
        <v>1765.0</v>
      </c>
      <c r="AC183" s="65">
        <v>3316.0</v>
      </c>
      <c r="AD183" s="65">
        <v>2572.0</v>
      </c>
      <c r="AE183" s="65">
        <v>2561.0</v>
      </c>
      <c r="AF183" s="65">
        <v>6582.0</v>
      </c>
      <c r="AG183" s="65">
        <v>1716.0</v>
      </c>
      <c r="AH183" s="65">
        <v>2223.0</v>
      </c>
      <c r="AI183" s="65">
        <v>3339.0</v>
      </c>
      <c r="AJ183" s="65">
        <v>8319.0</v>
      </c>
      <c r="AK183" s="65">
        <v>2571.0</v>
      </c>
      <c r="AL183" s="65">
        <v>5039.0</v>
      </c>
      <c r="AM183" s="65">
        <v>13306.0</v>
      </c>
      <c r="AN183" s="65">
        <v>25020.0</v>
      </c>
      <c r="AO183" s="65">
        <v>25220.0</v>
      </c>
      <c r="AP183" s="65">
        <v>33554.0</v>
      </c>
      <c r="AQ183" s="65">
        <v>42007.0</v>
      </c>
      <c r="AR183" s="65">
        <v>41831.0</v>
      </c>
      <c r="AS183" s="65">
        <v>50555.0</v>
      </c>
      <c r="AT183" s="65">
        <v>84340.0</v>
      </c>
      <c r="AU183" s="65">
        <v>109268.0</v>
      </c>
      <c r="AV183" s="65">
        <v>167802.0</v>
      </c>
      <c r="AW183" s="65">
        <v>50440.0</v>
      </c>
      <c r="AX183" s="65">
        <v>135020.0</v>
      </c>
      <c r="AY183" s="65">
        <v>167558.0</v>
      </c>
      <c r="AZ183" s="65">
        <v>369663.0</v>
      </c>
      <c r="BA183" s="65">
        <v>252085.0</v>
      </c>
      <c r="BB183" s="65">
        <v>218121.0</v>
      </c>
      <c r="BC183" s="65">
        <v>486522.0</v>
      </c>
      <c r="BD183" s="65">
        <v>503895.0</v>
      </c>
      <c r="BE183" s="65">
        <v>1426904.0</v>
      </c>
      <c r="BF183" s="65">
        <v>755070.0</v>
      </c>
      <c r="BG183" s="65">
        <v>1209724.0</v>
      </c>
      <c r="BH183" s="65">
        <v>2350451.0</v>
      </c>
      <c r="BI183" s="65">
        <v>8565919.0</v>
      </c>
      <c r="BJ183" s="65">
        <v>1.2513252E7</v>
      </c>
      <c r="BK183" s="65">
        <v>2.3569135E7</v>
      </c>
    </row>
    <row r="186">
      <c r="A186" s="45" t="s">
        <v>76</v>
      </c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</row>
    <row r="187">
      <c r="A187" s="27" t="s">
        <v>77</v>
      </c>
    </row>
    <row r="188">
      <c r="A188" s="27" t="s">
        <v>78</v>
      </c>
    </row>
    <row r="189">
      <c r="A189" s="27" t="s">
        <v>79</v>
      </c>
    </row>
    <row r="190">
      <c r="A190" s="27" t="s">
        <v>80</v>
      </c>
    </row>
    <row r="191">
      <c r="A191" s="27" t="s">
        <v>81</v>
      </c>
    </row>
    <row r="193">
      <c r="A193" s="34" t="s">
        <v>82</v>
      </c>
      <c r="B193" s="34" t="s">
        <v>83</v>
      </c>
      <c r="C193" s="34" t="s">
        <v>84</v>
      </c>
    </row>
    <row r="194">
      <c r="A194" s="34" t="s">
        <v>85</v>
      </c>
      <c r="B194" s="53">
        <v>270.0</v>
      </c>
      <c r="C194" s="34">
        <v>2.7</v>
      </c>
    </row>
    <row r="195">
      <c r="A195" s="34" t="s">
        <v>128</v>
      </c>
      <c r="B195" s="53">
        <v>12.0</v>
      </c>
      <c r="C195" s="34">
        <v>0.12</v>
      </c>
    </row>
    <row r="196">
      <c r="A196" s="34" t="s">
        <v>129</v>
      </c>
      <c r="B196" s="53">
        <v>16.0</v>
      </c>
      <c r="C196" s="34">
        <v>0.16</v>
      </c>
    </row>
    <row r="197">
      <c r="A197" s="34" t="s">
        <v>130</v>
      </c>
      <c r="B197" s="53">
        <v>16.0</v>
      </c>
      <c r="C197" s="34">
        <v>0.16</v>
      </c>
    </row>
    <row r="198">
      <c r="A198" s="34" t="s">
        <v>131</v>
      </c>
      <c r="B198" s="53">
        <v>22.0</v>
      </c>
      <c r="C198" s="34">
        <v>0.22</v>
      </c>
    </row>
    <row r="199">
      <c r="A199" s="34" t="s">
        <v>132</v>
      </c>
      <c r="B199" s="53">
        <v>18.0</v>
      </c>
      <c r="C199" s="34">
        <v>0.18</v>
      </c>
    </row>
    <row r="200">
      <c r="A200" s="34" t="s">
        <v>133</v>
      </c>
      <c r="B200" s="53">
        <v>28.0</v>
      </c>
      <c r="C200" s="34">
        <v>0.28</v>
      </c>
    </row>
    <row r="201">
      <c r="A201" s="34" t="s">
        <v>134</v>
      </c>
      <c r="B201" s="53">
        <v>27.0</v>
      </c>
      <c r="C201" s="34">
        <v>0.27</v>
      </c>
    </row>
    <row r="202">
      <c r="A202" s="34" t="s">
        <v>135</v>
      </c>
      <c r="B202" s="53">
        <v>47.0</v>
      </c>
      <c r="C202" s="34">
        <v>0.47</v>
      </c>
    </row>
    <row r="203">
      <c r="A203" s="34" t="s">
        <v>136</v>
      </c>
      <c r="B203" s="53">
        <v>60.0</v>
      </c>
      <c r="C203" s="34">
        <v>0.6</v>
      </c>
    </row>
    <row r="204">
      <c r="A204" s="34" t="s">
        <v>137</v>
      </c>
      <c r="B204" s="53">
        <v>54.0</v>
      </c>
      <c r="C204" s="34">
        <v>0.54</v>
      </c>
    </row>
    <row r="205">
      <c r="A205" s="34" t="s">
        <v>138</v>
      </c>
      <c r="B205" s="53">
        <v>67.0</v>
      </c>
      <c r="C205" s="34">
        <v>0.67</v>
      </c>
    </row>
    <row r="206">
      <c r="A206" s="34" t="s">
        <v>139</v>
      </c>
      <c r="B206" s="53">
        <v>82.0</v>
      </c>
      <c r="C206" s="34">
        <v>0.82</v>
      </c>
    </row>
    <row r="207">
      <c r="A207" s="34" t="s">
        <v>140</v>
      </c>
      <c r="B207" s="53">
        <v>99.0</v>
      </c>
      <c r="C207" s="34">
        <v>0.99</v>
      </c>
    </row>
    <row r="208">
      <c r="A208" s="34" t="s">
        <v>141</v>
      </c>
      <c r="B208" s="53">
        <v>122.0</v>
      </c>
      <c r="C208" s="34">
        <v>1.22</v>
      </c>
    </row>
    <row r="209">
      <c r="A209" s="34" t="s">
        <v>142</v>
      </c>
      <c r="B209" s="53">
        <v>130.0</v>
      </c>
      <c r="C209" s="34">
        <v>1.3</v>
      </c>
    </row>
    <row r="210">
      <c r="A210" s="34" t="s">
        <v>143</v>
      </c>
      <c r="B210" s="53">
        <v>159.0</v>
      </c>
      <c r="C210" s="34">
        <v>1.59</v>
      </c>
    </row>
    <row r="211">
      <c r="A211" s="34" t="s">
        <v>144</v>
      </c>
      <c r="B211" s="53">
        <v>187.0</v>
      </c>
      <c r="C211" s="34">
        <v>1.87</v>
      </c>
    </row>
    <row r="212">
      <c r="A212" s="34" t="s">
        <v>145</v>
      </c>
      <c r="B212" s="53">
        <v>221.0</v>
      </c>
      <c r="C212" s="34">
        <v>2.21</v>
      </c>
    </row>
    <row r="213">
      <c r="A213" s="34" t="s">
        <v>146</v>
      </c>
      <c r="B213" s="53">
        <v>255.0</v>
      </c>
      <c r="C213" s="34">
        <v>2.55</v>
      </c>
    </row>
    <row r="214">
      <c r="A214" s="34" t="s">
        <v>147</v>
      </c>
      <c r="B214" s="53">
        <v>303.0</v>
      </c>
      <c r="C214" s="34">
        <v>3.03</v>
      </c>
    </row>
    <row r="215">
      <c r="A215" s="34" t="s">
        <v>148</v>
      </c>
      <c r="B215" s="53">
        <v>319.0</v>
      </c>
      <c r="C215" s="34">
        <v>3.19</v>
      </c>
    </row>
    <row r="216">
      <c r="A216" s="34" t="s">
        <v>149</v>
      </c>
      <c r="B216" s="53">
        <v>405.0</v>
      </c>
      <c r="C216" s="34">
        <v>4.05</v>
      </c>
    </row>
    <row r="217">
      <c r="A217" s="34" t="s">
        <v>150</v>
      </c>
      <c r="B217" s="53">
        <v>524.0</v>
      </c>
      <c r="C217" s="34">
        <v>5.24</v>
      </c>
    </row>
    <row r="218">
      <c r="A218" s="34" t="s">
        <v>151</v>
      </c>
      <c r="B218" s="53">
        <v>575.0</v>
      </c>
      <c r="C218" s="34">
        <v>5.75</v>
      </c>
    </row>
    <row r="219">
      <c r="A219" s="34" t="s">
        <v>152</v>
      </c>
      <c r="B219" s="53">
        <v>648.0</v>
      </c>
      <c r="C219" s="34">
        <v>6.48</v>
      </c>
    </row>
    <row r="220">
      <c r="A220" s="34" t="s">
        <v>153</v>
      </c>
      <c r="B220" s="53">
        <v>789.0</v>
      </c>
      <c r="C220" s="34">
        <v>7.89</v>
      </c>
    </row>
    <row r="221">
      <c r="A221" s="34" t="s">
        <v>154</v>
      </c>
      <c r="B221" s="53">
        <v>867.0</v>
      </c>
      <c r="C221" s="34">
        <v>8.67</v>
      </c>
    </row>
    <row r="222">
      <c r="A222" s="34" t="s">
        <v>155</v>
      </c>
      <c r="B222" s="53">
        <v>848.0</v>
      </c>
      <c r="C222" s="34">
        <v>8.48</v>
      </c>
    </row>
    <row r="223">
      <c r="A223" s="34" t="s">
        <v>156</v>
      </c>
      <c r="B223" s="53">
        <v>933.0</v>
      </c>
      <c r="C223" s="34">
        <v>9.33</v>
      </c>
    </row>
    <row r="224">
      <c r="A224" s="34" t="s">
        <v>157</v>
      </c>
      <c r="B224" s="53">
        <v>734.0</v>
      </c>
      <c r="C224" s="34">
        <v>7.34</v>
      </c>
    </row>
    <row r="225">
      <c r="A225" s="34" t="s">
        <v>158</v>
      </c>
      <c r="B225" s="53">
        <v>585.0</v>
      </c>
      <c r="C225" s="34">
        <v>5.85</v>
      </c>
    </row>
    <row r="226">
      <c r="A226" s="34" t="s">
        <v>159</v>
      </c>
      <c r="B226" s="53">
        <v>361.0</v>
      </c>
      <c r="C226" s="34">
        <v>3.61</v>
      </c>
    </row>
    <row r="227">
      <c r="A227" s="34" t="s">
        <v>160</v>
      </c>
      <c r="B227" s="53">
        <v>149.0</v>
      </c>
      <c r="C227" s="34">
        <v>1.49</v>
      </c>
    </row>
    <row r="228">
      <c r="A228" s="34" t="s">
        <v>161</v>
      </c>
      <c r="B228" s="53">
        <v>56.0</v>
      </c>
      <c r="C228" s="34">
        <v>0.56</v>
      </c>
    </row>
    <row r="229">
      <c r="A229" s="34" t="s">
        <v>162</v>
      </c>
      <c r="B229" s="53">
        <v>11.0</v>
      </c>
      <c r="C229" s="34">
        <v>0.11</v>
      </c>
    </row>
    <row r="230">
      <c r="A230" s="34" t="s">
        <v>163</v>
      </c>
      <c r="B230" s="53">
        <v>1.0</v>
      </c>
      <c r="C230" s="34">
        <v>0.01</v>
      </c>
    </row>
    <row r="231">
      <c r="A231" s="34" t="s">
        <v>164</v>
      </c>
      <c r="B231" s="53">
        <v>0.0</v>
      </c>
      <c r="C231" s="34">
        <v>0.0</v>
      </c>
    </row>
    <row r="232">
      <c r="A232" s="34" t="s">
        <v>165</v>
      </c>
      <c r="B232" s="53">
        <v>0.0</v>
      </c>
      <c r="C232" s="34">
        <v>0.0</v>
      </c>
    </row>
    <row r="233">
      <c r="A233" s="34" t="s">
        <v>166</v>
      </c>
      <c r="B233" s="53">
        <v>0.0</v>
      </c>
      <c r="C233" s="34">
        <v>0.0</v>
      </c>
    </row>
    <row r="234">
      <c r="A234" s="34" t="s">
        <v>167</v>
      </c>
      <c r="B234" s="53">
        <v>0.0</v>
      </c>
      <c r="C234" s="34">
        <v>0.0</v>
      </c>
    </row>
    <row r="235">
      <c r="B235" s="59"/>
    </row>
    <row r="236">
      <c r="A236" s="34" t="s">
        <v>126</v>
      </c>
      <c r="B236" s="53">
        <v>1000000.0</v>
      </c>
    </row>
    <row r="237">
      <c r="A237" s="34" t="s">
        <v>127</v>
      </c>
      <c r="B237" s="53">
        <v>961090.054502725</v>
      </c>
    </row>
    <row r="238">
      <c r="A238" s="34" t="s">
        <v>28</v>
      </c>
      <c r="B238" s="57">
        <v>0.961090054502725</v>
      </c>
    </row>
  </sheetData>
  <mergeCells count="10">
    <mergeCell ref="F6:F8"/>
    <mergeCell ref="G6:G8"/>
    <mergeCell ref="A5:A8"/>
    <mergeCell ref="B5:H5"/>
    <mergeCell ref="I5:BK5"/>
    <mergeCell ref="B6:B8"/>
    <mergeCell ref="C6:C8"/>
    <mergeCell ref="D6:D8"/>
    <mergeCell ref="E6:E8"/>
    <mergeCell ref="H6:H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8" width="12.63"/>
    <col customWidth="1" min="9" max="63" width="8.63"/>
  </cols>
  <sheetData>
    <row r="1">
      <c r="A1" s="45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7"/>
      <c r="BM1" s="47"/>
      <c r="BN1" s="47"/>
      <c r="BO1" s="47"/>
      <c r="BP1" s="47"/>
      <c r="BQ1" s="47"/>
      <c r="BR1" s="47"/>
      <c r="BS1" s="47"/>
    </row>
    <row r="2">
      <c r="A2" s="27" t="s">
        <v>65</v>
      </c>
    </row>
    <row r="3">
      <c r="A3" s="27" t="s">
        <v>66</v>
      </c>
    </row>
    <row r="4">
      <c r="A4" s="27"/>
    </row>
    <row r="5">
      <c r="A5" s="32" t="s">
        <v>67</v>
      </c>
      <c r="B5" s="33" t="s">
        <v>68</v>
      </c>
      <c r="C5" s="5"/>
      <c r="D5" s="5"/>
      <c r="E5" s="5"/>
      <c r="F5" s="5"/>
      <c r="G5" s="5"/>
      <c r="H5" s="6"/>
      <c r="I5" s="33" t="s">
        <v>69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</row>
    <row r="6">
      <c r="A6" s="48"/>
      <c r="B6" s="32" t="s">
        <v>70</v>
      </c>
      <c r="C6" s="32" t="s">
        <v>71</v>
      </c>
      <c r="D6" s="32" t="s">
        <v>28</v>
      </c>
      <c r="E6" s="32" t="s">
        <v>72</v>
      </c>
      <c r="F6" s="32" t="s">
        <v>73</v>
      </c>
      <c r="G6" s="32" t="s">
        <v>74</v>
      </c>
      <c r="H6" s="32" t="s">
        <v>27</v>
      </c>
      <c r="I6" s="35">
        <v>1.0</v>
      </c>
      <c r="J6" s="49">
        <f t="shared" ref="J6:BK6" si="1">I6+1</f>
        <v>2</v>
      </c>
      <c r="K6" s="35">
        <f t="shared" si="1"/>
        <v>3</v>
      </c>
      <c r="L6" s="35">
        <f t="shared" si="1"/>
        <v>4</v>
      </c>
      <c r="M6" s="35">
        <f t="shared" si="1"/>
        <v>5</v>
      </c>
      <c r="N6" s="35">
        <f t="shared" si="1"/>
        <v>6</v>
      </c>
      <c r="O6" s="35">
        <f t="shared" si="1"/>
        <v>7</v>
      </c>
      <c r="P6" s="35">
        <f t="shared" si="1"/>
        <v>8</v>
      </c>
      <c r="Q6" s="35">
        <f t="shared" si="1"/>
        <v>9</v>
      </c>
      <c r="R6" s="35">
        <f t="shared" si="1"/>
        <v>10</v>
      </c>
      <c r="S6" s="35">
        <f t="shared" si="1"/>
        <v>11</v>
      </c>
      <c r="T6" s="35">
        <f t="shared" si="1"/>
        <v>12</v>
      </c>
      <c r="U6" s="35">
        <f t="shared" si="1"/>
        <v>13</v>
      </c>
      <c r="V6" s="35">
        <f t="shared" si="1"/>
        <v>14</v>
      </c>
      <c r="W6" s="35">
        <f t="shared" si="1"/>
        <v>15</v>
      </c>
      <c r="X6" s="35">
        <f t="shared" si="1"/>
        <v>16</v>
      </c>
      <c r="Y6" s="35">
        <f t="shared" si="1"/>
        <v>17</v>
      </c>
      <c r="Z6" s="35">
        <f t="shared" si="1"/>
        <v>18</v>
      </c>
      <c r="AA6" s="35">
        <f t="shared" si="1"/>
        <v>19</v>
      </c>
      <c r="AB6" s="35">
        <f t="shared" si="1"/>
        <v>20</v>
      </c>
      <c r="AC6" s="35">
        <f t="shared" si="1"/>
        <v>21</v>
      </c>
      <c r="AD6" s="35">
        <f t="shared" si="1"/>
        <v>22</v>
      </c>
      <c r="AE6" s="35">
        <f t="shared" si="1"/>
        <v>23</v>
      </c>
      <c r="AF6" s="35">
        <f t="shared" si="1"/>
        <v>24</v>
      </c>
      <c r="AG6" s="35">
        <f t="shared" si="1"/>
        <v>25</v>
      </c>
      <c r="AH6" s="35">
        <f t="shared" si="1"/>
        <v>26</v>
      </c>
      <c r="AI6" s="35">
        <f t="shared" si="1"/>
        <v>27</v>
      </c>
      <c r="AJ6" s="35">
        <f t="shared" si="1"/>
        <v>28</v>
      </c>
      <c r="AK6" s="35">
        <f t="shared" si="1"/>
        <v>29</v>
      </c>
      <c r="AL6" s="35">
        <f t="shared" si="1"/>
        <v>30</v>
      </c>
      <c r="AM6" s="35">
        <f t="shared" si="1"/>
        <v>31</v>
      </c>
      <c r="AN6" s="35">
        <f t="shared" si="1"/>
        <v>32</v>
      </c>
      <c r="AO6" s="35">
        <f t="shared" si="1"/>
        <v>33</v>
      </c>
      <c r="AP6" s="35">
        <f t="shared" si="1"/>
        <v>34</v>
      </c>
      <c r="AQ6" s="35">
        <f t="shared" si="1"/>
        <v>35</v>
      </c>
      <c r="AR6" s="35">
        <f t="shared" si="1"/>
        <v>36</v>
      </c>
      <c r="AS6" s="35">
        <f t="shared" si="1"/>
        <v>37</v>
      </c>
      <c r="AT6" s="35">
        <f t="shared" si="1"/>
        <v>38</v>
      </c>
      <c r="AU6" s="35">
        <f t="shared" si="1"/>
        <v>39</v>
      </c>
      <c r="AV6" s="35">
        <f t="shared" si="1"/>
        <v>40</v>
      </c>
      <c r="AW6" s="35">
        <f t="shared" si="1"/>
        <v>41</v>
      </c>
      <c r="AX6" s="35">
        <f t="shared" si="1"/>
        <v>42</v>
      </c>
      <c r="AY6" s="35">
        <f t="shared" si="1"/>
        <v>43</v>
      </c>
      <c r="AZ6" s="35">
        <f t="shared" si="1"/>
        <v>44</v>
      </c>
      <c r="BA6" s="35">
        <f t="shared" si="1"/>
        <v>45</v>
      </c>
      <c r="BB6" s="35">
        <f t="shared" si="1"/>
        <v>46</v>
      </c>
      <c r="BC6" s="35">
        <f t="shared" si="1"/>
        <v>47</v>
      </c>
      <c r="BD6" s="35">
        <f t="shared" si="1"/>
        <v>48</v>
      </c>
      <c r="BE6" s="35">
        <f t="shared" si="1"/>
        <v>49</v>
      </c>
      <c r="BF6" s="35">
        <f t="shared" si="1"/>
        <v>50</v>
      </c>
      <c r="BG6" s="35">
        <f t="shared" si="1"/>
        <v>51</v>
      </c>
      <c r="BH6" s="35">
        <f t="shared" si="1"/>
        <v>52</v>
      </c>
      <c r="BI6" s="35">
        <f t="shared" si="1"/>
        <v>53</v>
      </c>
      <c r="BJ6" s="35">
        <f t="shared" si="1"/>
        <v>54</v>
      </c>
      <c r="BK6" s="35">
        <f t="shared" si="1"/>
        <v>55</v>
      </c>
    </row>
    <row r="7">
      <c r="A7" s="48"/>
      <c r="B7" s="48"/>
      <c r="C7" s="48"/>
      <c r="D7" s="48"/>
      <c r="E7" s="48"/>
      <c r="F7" s="48"/>
      <c r="G7" s="48"/>
      <c r="H7" s="48"/>
      <c r="I7" s="34" t="str">
        <f>vlookup(I6,'中獎結果表'!$A$7:$D$61,3,false)&amp;" / X"&amp;vlookup(I6,'中獎結果表'!$A$7:$D$61,4,false)</f>
        <v>0 / X1</v>
      </c>
      <c r="J7" s="50" t="str">
        <f>vlookup(J6,'中獎結果表'!$A$7:$D$61,3,false)&amp;" / X"&amp;vlookup(J6,'中獎結果表'!$A$7:$D$61,4,false)</f>
        <v>0 / X2</v>
      </c>
      <c r="K7" s="34" t="str">
        <f>vlookup(K6,'中獎結果表'!$A$7:$D$61,3,false)&amp;" / X"&amp;vlookup(K6,'中獎結果表'!$A$7:$D$61,4,false)</f>
        <v>0 / X3</v>
      </c>
      <c r="L7" s="34" t="str">
        <f>vlookup(L6,'中獎結果表'!$A$7:$D$61,3,false)&amp;" / X"&amp;vlookup(L6,'中獎結果表'!$A$7:$D$61,4,false)</f>
        <v>0 / X4</v>
      </c>
      <c r="M7" s="34" t="str">
        <f>vlookup(M6,'中獎結果表'!$A$7:$D$61,3,false)&amp;" / X"&amp;vlookup(M6,'中獎結果表'!$A$7:$D$61,4,false)</f>
        <v>10000 / X1</v>
      </c>
      <c r="N7" s="34" t="str">
        <f>vlookup(N6,'中獎結果表'!$A$7:$D$61,3,false)&amp;" / X"&amp;vlookup(N6,'中獎結果表'!$A$7:$D$61,4,false)</f>
        <v>5000 / X2</v>
      </c>
      <c r="O7" s="34" t="str">
        <f>vlookup(O6,'中獎結果表'!$A$7:$D$61,3,false)&amp;" / X"&amp;vlookup(O6,'中獎結果表'!$A$7:$D$61,4,false)</f>
        <v>2000 / X4</v>
      </c>
      <c r="P7" s="34" t="str">
        <f>vlookup(P6,'中獎結果表'!$A$7:$D$61,3,false)&amp;" / X"&amp;vlookup(P6,'中獎結果表'!$A$7:$D$61,4,false)</f>
        <v>2000 / X3</v>
      </c>
      <c r="Q7" s="34" t="str">
        <f>vlookup(Q6,'中獎結果表'!$A$7:$D$61,3,false)&amp;" / X"&amp;vlookup(Q6,'中獎結果表'!$A$7:$D$61,4,false)</f>
        <v>5000 / X1</v>
      </c>
      <c r="R7" s="34" t="str">
        <f>vlookup(R6,'中獎結果表'!$A$7:$D$61,3,false)&amp;" / X"&amp;vlookup(R6,'中獎結果表'!$A$7:$D$61,4,false)</f>
        <v>2000 / X2</v>
      </c>
      <c r="S7" s="34" t="str">
        <f>vlookup(S6,'中獎結果表'!$A$7:$D$61,3,false)&amp;" / X"&amp;vlookup(S6,'中獎結果表'!$A$7:$D$61,4,false)</f>
        <v>1000 / X4</v>
      </c>
      <c r="T7" s="34" t="str">
        <f>vlookup(T6,'中獎結果表'!$A$7:$D$61,3,false)&amp;" / X"&amp;vlookup(T6,'中獎結果表'!$A$7:$D$61,4,false)</f>
        <v>1000 / X3</v>
      </c>
      <c r="U7" s="34" t="str">
        <f>vlookup(U6,'中獎結果表'!$A$7:$D$61,3,false)&amp;" / X"&amp;vlookup(U6,'中獎結果表'!$A$7:$D$61,4,false)</f>
        <v>2000 / X1</v>
      </c>
      <c r="V7" s="34" t="str">
        <f>vlookup(V6,'中獎結果表'!$A$7:$D$61,3,false)&amp;" / X"&amp;vlookup(V6,'中獎結果表'!$A$7:$D$61,4,false)</f>
        <v>1000 / X2</v>
      </c>
      <c r="W7" s="34" t="str">
        <f>vlookup(W6,'中獎結果表'!$A$7:$D$61,3,false)&amp;" / X"&amp;vlookup(W6,'中獎結果表'!$A$7:$D$61,4,false)</f>
        <v>500 / X4</v>
      </c>
      <c r="X7" s="34" t="str">
        <f>vlookup(X6,'中獎結果表'!$A$7:$D$61,3,false)&amp;" / X"&amp;vlookup(X6,'中獎結果表'!$A$7:$D$61,4,false)</f>
        <v>500 / X3</v>
      </c>
      <c r="Y7" s="34" t="str">
        <f>vlookup(Y6,'中獎結果表'!$A$7:$D$61,3,false)&amp;" / X"&amp;vlookup(Y6,'中獎結果表'!$A$7:$D$61,4,false)</f>
        <v>1000 / X1</v>
      </c>
      <c r="Z7" s="34" t="str">
        <f>vlookup(Z6,'中獎結果表'!$A$7:$D$61,3,false)&amp;" / X"&amp;vlookup(Z6,'中獎結果表'!$A$7:$D$61,4,false)</f>
        <v>500 / X2</v>
      </c>
      <c r="AA7" s="34" t="str">
        <f>vlookup(AA6,'中獎結果表'!$A$7:$D$61,3,false)&amp;" / X"&amp;vlookup(AA6,'中獎結果表'!$A$7:$D$61,4,false)</f>
        <v>200 / X4</v>
      </c>
      <c r="AB7" s="34" t="str">
        <f>vlookup(AB6,'中獎結果表'!$A$7:$D$61,3,false)&amp;" / X"&amp;vlookup(AB6,'中獎結果表'!$A$7:$D$61,4,false)</f>
        <v>200 / X3</v>
      </c>
      <c r="AC7" s="34" t="str">
        <f>vlookup(AC6,'中獎結果表'!$A$7:$D$61,3,false)&amp;" / X"&amp;vlookup(AC6,'中獎結果表'!$A$7:$D$61,4,false)</f>
        <v>500 / X1</v>
      </c>
      <c r="AD7" s="34" t="str">
        <f>vlookup(AD6,'中獎結果表'!$A$7:$D$61,3,false)&amp;" / X"&amp;vlookup(AD6,'中獎結果表'!$A$7:$D$61,4,false)</f>
        <v>200 / X2</v>
      </c>
      <c r="AE7" s="34" t="str">
        <f>vlookup(AE6,'中獎結果表'!$A$7:$D$61,3,false)&amp;" / X"&amp;vlookup(AE6,'中獎結果表'!$A$7:$D$61,4,false)</f>
        <v>100 / X4</v>
      </c>
      <c r="AF7" s="34" t="str">
        <f>vlookup(AF6,'中獎結果表'!$A$7:$D$61,3,false)&amp;" / X"&amp;vlookup(AF6,'中獎結果表'!$A$7:$D$61,4,false)</f>
        <v>100 / X3</v>
      </c>
      <c r="AG7" s="34" t="str">
        <f>vlookup(AG6,'中獎結果表'!$A$7:$D$61,3,false)&amp;" / X"&amp;vlookup(AG6,'中獎結果表'!$A$7:$D$61,4,false)</f>
        <v>200 / X1</v>
      </c>
      <c r="AH7" s="34" t="str">
        <f>vlookup(AH6,'中獎結果表'!$A$7:$D$61,3,false)&amp;" / X"&amp;vlookup(AH6,'中獎結果表'!$A$7:$D$61,4,false)</f>
        <v>100 / X2</v>
      </c>
      <c r="AI7" s="34" t="str">
        <f>vlookup(AI6,'中獎結果表'!$A$7:$D$61,3,false)&amp;" / X"&amp;vlookup(AI6,'中獎結果表'!$A$7:$D$61,4,false)</f>
        <v>50 / X4</v>
      </c>
      <c r="AJ7" s="34" t="str">
        <f>vlookup(AJ6,'中獎結果表'!$A$7:$D$61,3,false)&amp;" / X"&amp;vlookup(AJ6,'中獎結果表'!$A$7:$D$61,4,false)</f>
        <v>50 / X3</v>
      </c>
      <c r="AK7" s="34" t="str">
        <f>vlookup(AK6,'中獎結果表'!$A$7:$D$61,3,false)&amp;" / X"&amp;vlookup(AK6,'中獎結果表'!$A$7:$D$61,4,false)</f>
        <v>100 / X1</v>
      </c>
      <c r="AL7" s="34" t="str">
        <f>vlookup(AL6,'中獎結果表'!$A$7:$D$61,3,false)&amp;" / X"&amp;vlookup(AL6,'中獎結果表'!$A$7:$D$61,4,false)</f>
        <v>50 / X2</v>
      </c>
      <c r="AM7" s="34" t="str">
        <f>vlookup(AM6,'中獎結果表'!$A$7:$D$61,3,false)&amp;" / X"&amp;vlookup(AM6,'中獎結果表'!$A$7:$D$61,4,false)</f>
        <v>25 / X4</v>
      </c>
      <c r="AN7" s="34" t="str">
        <f>vlookup(AN6,'中獎結果表'!$A$7:$D$61,3,false)&amp;" / X"&amp;vlookup(AN6,'中獎結果表'!$A$7:$D$61,4,false)</f>
        <v>20 / X4</v>
      </c>
      <c r="AO7" s="34" t="str">
        <f>vlookup(AO6,'中獎結果表'!$A$7:$D$61,3,false)&amp;" / X"&amp;vlookup(AO6,'中獎結果表'!$A$7:$D$61,4,false)</f>
        <v>25 / X3</v>
      </c>
      <c r="AP7" s="34" t="str">
        <f>vlookup(AP6,'中獎結果表'!$A$7:$D$61,3,false)&amp;" / X"&amp;vlookup(AP6,'中獎結果表'!$A$7:$D$61,4,false)</f>
        <v>20 / X3</v>
      </c>
      <c r="AQ7" s="34" t="str">
        <f>vlookup(AQ6,'中獎結果表'!$A$7:$D$61,3,false)&amp;" / X"&amp;vlookup(AQ6,'中獎結果表'!$A$7:$D$61,4,false)</f>
        <v>50 / X1</v>
      </c>
      <c r="AR7" s="34" t="str">
        <f>vlookup(AR6,'中獎結果表'!$A$7:$D$61,3,false)&amp;" / X"&amp;vlookup(AR6,'中獎結果表'!$A$7:$D$61,4,false)</f>
        <v>25 / X2</v>
      </c>
      <c r="AS7" s="34" t="str">
        <f>vlookup(AS6,'中獎結果表'!$A$7:$D$61,3,false)&amp;" / X"&amp;vlookup(AS6,'中獎結果表'!$A$7:$D$61,4,false)</f>
        <v>20 / X2</v>
      </c>
      <c r="AT7" s="34" t="str">
        <f>vlookup(AT6,'中獎結果表'!$A$7:$D$61,3,false)&amp;" / X"&amp;vlookup(AT6,'中獎結果表'!$A$7:$D$61,4,false)</f>
        <v>10 / X4</v>
      </c>
      <c r="AU7" s="34" t="str">
        <f>vlookup(AU6,'中獎結果表'!$A$7:$D$61,3,false)&amp;" / X"&amp;vlookup(AU6,'中獎結果表'!$A$7:$D$61,4,false)</f>
        <v>10 / X3</v>
      </c>
      <c r="AV7" s="34" t="str">
        <f>vlookup(AV6,'中獎結果表'!$A$7:$D$61,3,false)&amp;" / X"&amp;vlookup(AV6,'中獎結果表'!$A$7:$D$61,4,false)</f>
        <v>25 / X1</v>
      </c>
      <c r="AW7" s="34" t="str">
        <f>vlookup(AW6,'中獎結果表'!$A$7:$D$61,3,false)&amp;" / X"&amp;vlookup(AW6,'中獎結果表'!$A$7:$D$61,4,false)</f>
        <v>20 / X1</v>
      </c>
      <c r="AX7" s="34" t="str">
        <f>vlookup(AX6,'中獎結果表'!$A$7:$D$61,3,false)&amp;" / X"&amp;vlookup(AX6,'中獎結果表'!$A$7:$D$61,4,false)</f>
        <v>10 / X2</v>
      </c>
      <c r="AY7" s="34" t="str">
        <f>vlookup(AY6,'中獎結果表'!$A$7:$D$61,3,false)&amp;" / X"&amp;vlookup(AY6,'中獎結果表'!$A$7:$D$61,4,false)</f>
        <v>5 / X4</v>
      </c>
      <c r="AZ7" s="34" t="str">
        <f>vlookup(AZ6,'中獎結果表'!$A$7:$D$61,3,false)&amp;" / X"&amp;vlookup(AZ6,'中獎結果表'!$A$7:$D$61,4,false)</f>
        <v>5 / X3</v>
      </c>
      <c r="BA7" s="34" t="str">
        <f>vlookup(BA6,'中獎結果表'!$A$7:$D$61,3,false)&amp;" / X"&amp;vlookup(BA6,'中獎結果表'!$A$7:$D$61,4,false)</f>
        <v>10 / X1</v>
      </c>
      <c r="BB7" s="34" t="str">
        <f>vlookup(BB6,'中獎結果表'!$A$7:$D$61,3,false)&amp;" / X"&amp;vlookup(BB6,'中獎結果表'!$A$7:$D$61,4,false)</f>
        <v>5 / X2</v>
      </c>
      <c r="BC7" s="34" t="str">
        <f>vlookup(BC6,'中獎結果表'!$A$7:$D$61,3,false)&amp;" / X"&amp;vlookup(BC6,'中獎結果表'!$A$7:$D$61,4,false)</f>
        <v>2 / X4</v>
      </c>
      <c r="BD7" s="34" t="str">
        <f>vlookup(BD6,'中獎結果表'!$A$7:$D$61,3,false)&amp;" / X"&amp;vlookup(BD6,'中獎結果表'!$A$7:$D$61,4,false)</f>
        <v>2 / X3</v>
      </c>
      <c r="BE7" s="34" t="str">
        <f>vlookup(BE6,'中獎結果表'!$A$7:$D$61,3,false)&amp;" / X"&amp;vlookup(BE6,'中獎結果表'!$A$7:$D$61,4,false)</f>
        <v>5 / X1</v>
      </c>
      <c r="BF7" s="34" t="str">
        <f>vlookup(BF6,'中獎結果表'!$A$7:$D$61,3,false)&amp;" / X"&amp;vlookup(BF6,'中獎結果表'!$A$7:$D$61,4,false)</f>
        <v>2 / X2</v>
      </c>
      <c r="BG7" s="34" t="str">
        <f>vlookup(BG6,'中獎結果表'!$A$7:$D$61,3,false)&amp;" / X"&amp;vlookup(BG6,'中獎結果表'!$A$7:$D$61,4,false)</f>
        <v>1 / X4</v>
      </c>
      <c r="BH7" s="34" t="str">
        <f>vlookup(BH6,'中獎結果表'!$A$7:$D$61,3,false)&amp;" / X"&amp;vlookup(BH6,'中獎結果表'!$A$7:$D$61,4,false)</f>
        <v>1 / X3</v>
      </c>
      <c r="BI7" s="34" t="str">
        <f>vlookup(BI6,'中獎結果表'!$A$7:$D$61,3,false)&amp;" / X"&amp;vlookup(BI6,'中獎結果表'!$A$7:$D$61,4,false)</f>
        <v>2 / X1</v>
      </c>
      <c r="BJ7" s="34" t="str">
        <f>vlookup(BJ6,'中獎結果表'!$A$7:$D$61,3,false)&amp;" / X"&amp;vlookup(BJ6,'中獎結果表'!$A$7:$D$61,4,false)</f>
        <v>1 / X2</v>
      </c>
      <c r="BK7" s="34" t="str">
        <f>vlookup(BK6,'中獎結果表'!$A$7:$D$61,3,false)&amp;" / X"&amp;vlookup(BK6,'中獎結果表'!$A$7:$D$61,4,false)</f>
        <v>1 / X1</v>
      </c>
    </row>
    <row r="8">
      <c r="A8" s="36"/>
      <c r="B8" s="36"/>
      <c r="C8" s="36"/>
      <c r="D8" s="36"/>
      <c r="E8" s="36"/>
      <c r="F8" s="36"/>
      <c r="G8" s="36"/>
      <c r="H8" s="36"/>
      <c r="I8" s="34">
        <f>vlookup(I6,'中獎結果表'!$A$7:$D$61,2,false)</f>
        <v>0</v>
      </c>
      <c r="J8" s="34">
        <f>vlookup(J6,'中獎結果表'!$A$7:$D$61,2,false)</f>
        <v>0</v>
      </c>
      <c r="K8" s="34">
        <f>vlookup(K6,'中獎結果表'!$A$7:$D$61,2,false)</f>
        <v>0</v>
      </c>
      <c r="L8" s="34">
        <f>vlookup(L6,'中獎結果表'!$A$7:$D$61,2,false)</f>
        <v>0</v>
      </c>
      <c r="M8" s="34">
        <f>vlookup(M6,'中獎結果表'!$A$7:$D$61,2,false)</f>
        <v>10000</v>
      </c>
      <c r="N8" s="34">
        <f>vlookup(N6,'中獎結果表'!$A$7:$D$61,2,false)</f>
        <v>10000</v>
      </c>
      <c r="O8" s="34">
        <f>vlookup(O6,'中獎結果表'!$A$7:$D$61,2,false)</f>
        <v>8000</v>
      </c>
      <c r="P8" s="34">
        <f>vlookup(P6,'中獎結果表'!$A$7:$D$61,2,false)</f>
        <v>6000</v>
      </c>
      <c r="Q8" s="34">
        <f>vlookup(Q6,'中獎結果表'!$A$7:$D$61,2,false)</f>
        <v>5000</v>
      </c>
      <c r="R8" s="34">
        <f>vlookup(R6,'中獎結果表'!$A$7:$D$61,2,false)</f>
        <v>4000</v>
      </c>
      <c r="S8" s="34">
        <f>vlookup(S6,'中獎結果表'!$A$7:$D$61,2,false)</f>
        <v>4000</v>
      </c>
      <c r="T8" s="34">
        <f>vlookup(T6,'中獎結果表'!$A$7:$D$61,2,false)</f>
        <v>3000</v>
      </c>
      <c r="U8" s="34">
        <f>vlookup(U6,'中獎結果表'!$A$7:$D$61,2,false)</f>
        <v>2000</v>
      </c>
      <c r="V8" s="34">
        <f>vlookup(V6,'中獎結果表'!$A$7:$D$61,2,false)</f>
        <v>2000</v>
      </c>
      <c r="W8" s="34">
        <f>vlookup(W6,'中獎結果表'!$A$7:$D$61,2,false)</f>
        <v>2000</v>
      </c>
      <c r="X8" s="34">
        <f>vlookup(X6,'中獎結果表'!$A$7:$D$61,2,false)</f>
        <v>1500</v>
      </c>
      <c r="Y8" s="34">
        <f>vlookup(Y6,'中獎結果表'!$A$7:$D$61,2,false)</f>
        <v>1000</v>
      </c>
      <c r="Z8" s="34">
        <f>vlookup(Z6,'中獎結果表'!$A$7:$D$61,2,false)</f>
        <v>1000</v>
      </c>
      <c r="AA8" s="34">
        <f>vlookup(AA6,'中獎結果表'!$A$7:$D$61,2,false)</f>
        <v>800</v>
      </c>
      <c r="AB8" s="34">
        <f>vlookup(AB6,'中獎結果表'!$A$7:$D$61,2,false)</f>
        <v>600</v>
      </c>
      <c r="AC8" s="34">
        <f>vlookup(AC6,'中獎結果表'!$A$7:$D$61,2,false)</f>
        <v>500</v>
      </c>
      <c r="AD8" s="34">
        <f>vlookup(AD6,'中獎結果表'!$A$7:$D$61,2,false)</f>
        <v>400</v>
      </c>
      <c r="AE8" s="34">
        <f>vlookup(AE6,'中獎結果表'!$A$7:$D$61,2,false)</f>
        <v>400</v>
      </c>
      <c r="AF8" s="34">
        <f>vlookup(AF6,'中獎結果表'!$A$7:$D$61,2,false)</f>
        <v>300</v>
      </c>
      <c r="AG8" s="34">
        <f>vlookup(AG6,'中獎結果表'!$A$7:$D$61,2,false)</f>
        <v>200</v>
      </c>
      <c r="AH8" s="34">
        <f>vlookup(AH6,'中獎結果表'!$A$7:$D$61,2,false)</f>
        <v>200</v>
      </c>
      <c r="AI8" s="34">
        <f>vlookup(AI6,'中獎結果表'!$A$7:$D$61,2,false)</f>
        <v>200</v>
      </c>
      <c r="AJ8" s="34">
        <f>vlookup(AJ6,'中獎結果表'!$A$7:$D$61,2,false)</f>
        <v>150</v>
      </c>
      <c r="AK8" s="34">
        <f>vlookup(AK6,'中獎結果表'!$A$7:$D$61,2,false)</f>
        <v>100</v>
      </c>
      <c r="AL8" s="34">
        <f>vlookup(AL6,'中獎結果表'!$A$7:$D$61,2,false)</f>
        <v>100</v>
      </c>
      <c r="AM8" s="34">
        <f>vlookup(AM6,'中獎結果表'!$A$7:$D$61,2,false)</f>
        <v>100</v>
      </c>
      <c r="AN8" s="34">
        <f>vlookup(AN6,'中獎結果表'!$A$7:$D$61,2,false)</f>
        <v>80</v>
      </c>
      <c r="AO8" s="34">
        <f>vlookup(AO6,'中獎結果表'!$A$7:$D$61,2,false)</f>
        <v>75</v>
      </c>
      <c r="AP8" s="34">
        <f>vlookup(AP6,'中獎結果表'!$A$7:$D$61,2,false)</f>
        <v>60</v>
      </c>
      <c r="AQ8" s="34">
        <f>vlookup(AQ6,'中獎結果表'!$A$7:$D$61,2,false)</f>
        <v>50</v>
      </c>
      <c r="AR8" s="34">
        <f>vlookup(AR6,'中獎結果表'!$A$7:$D$61,2,false)</f>
        <v>50</v>
      </c>
      <c r="AS8" s="34">
        <f>vlookup(AS6,'中獎結果表'!$A$7:$D$61,2,false)</f>
        <v>40</v>
      </c>
      <c r="AT8" s="34">
        <f>vlookup(AT6,'中獎結果表'!$A$7:$D$61,2,false)</f>
        <v>40</v>
      </c>
      <c r="AU8" s="34">
        <f>vlookup(AU6,'中獎結果表'!$A$7:$D$61,2,false)</f>
        <v>30</v>
      </c>
      <c r="AV8" s="34">
        <f>vlookup(AV6,'中獎結果表'!$A$7:$D$61,2,false)</f>
        <v>25</v>
      </c>
      <c r="AW8" s="34">
        <f>vlookup(AW6,'中獎結果表'!$A$7:$D$61,2,false)</f>
        <v>20</v>
      </c>
      <c r="AX8" s="34">
        <f>vlookup(AX6,'中獎結果表'!$A$7:$D$61,2,false)</f>
        <v>20</v>
      </c>
      <c r="AY8" s="34">
        <f>vlookup(AY6,'中獎結果表'!$A$7:$D$61,2,false)</f>
        <v>20</v>
      </c>
      <c r="AZ8" s="34">
        <f>vlookup(AZ6,'中獎結果表'!$A$7:$D$61,2,false)</f>
        <v>15</v>
      </c>
      <c r="BA8" s="34">
        <f>vlookup(BA6,'中獎結果表'!$A$7:$D$61,2,false)</f>
        <v>10</v>
      </c>
      <c r="BB8" s="34">
        <f>vlookup(BB6,'中獎結果表'!$A$7:$D$61,2,false)</f>
        <v>10</v>
      </c>
      <c r="BC8" s="34">
        <f>vlookup(BC6,'中獎結果表'!$A$7:$D$61,2,false)</f>
        <v>8</v>
      </c>
      <c r="BD8" s="34">
        <f>vlookup(BD6,'中獎結果表'!$A$7:$D$61,2,false)</f>
        <v>6</v>
      </c>
      <c r="BE8" s="34">
        <f>vlookup(BE6,'中獎結果表'!$A$7:$D$61,2,false)</f>
        <v>5</v>
      </c>
      <c r="BF8" s="34">
        <f>vlookup(BF6,'中獎結果表'!$A$7:$D$61,2,false)</f>
        <v>4</v>
      </c>
      <c r="BG8" s="34">
        <f>vlookup(BG6,'中獎結果表'!$A$7:$D$61,2,false)</f>
        <v>4</v>
      </c>
      <c r="BH8" s="34">
        <f>vlookup(BH6,'中獎結果表'!$A$7:$D$61,2,false)</f>
        <v>3</v>
      </c>
      <c r="BI8" s="34">
        <f>vlookup(BI6,'中獎結果表'!$A$7:$D$61,2,false)</f>
        <v>2</v>
      </c>
      <c r="BJ8" s="34">
        <f>vlookup(BJ6,'中獎結果表'!$A$7:$D$61,2,false)</f>
        <v>2</v>
      </c>
      <c r="BK8" s="34">
        <f>vlookup(BK6,'中獎結果表'!$A$7:$D$61,2,false)</f>
        <v>1</v>
      </c>
    </row>
    <row r="9">
      <c r="A9" s="60">
        <v>1.0</v>
      </c>
      <c r="B9" s="61">
        <v>1000000.0</v>
      </c>
      <c r="C9" s="61">
        <v>883713.185659283</v>
      </c>
      <c r="D9" s="62">
        <v>0.883713185659283</v>
      </c>
      <c r="E9" s="63">
        <v>0.145531372039511</v>
      </c>
      <c r="F9" s="64"/>
      <c r="G9" s="61">
        <v>300482.0</v>
      </c>
      <c r="H9" s="60">
        <v>0.300482</v>
      </c>
      <c r="I9" s="61">
        <v>439633.0</v>
      </c>
      <c r="J9" s="61">
        <v>129661.0</v>
      </c>
      <c r="K9" s="61">
        <v>54457.0</v>
      </c>
      <c r="L9" s="61">
        <v>25973.0</v>
      </c>
      <c r="M9" s="61">
        <v>0.0</v>
      </c>
      <c r="N9" s="61">
        <v>0.0</v>
      </c>
      <c r="O9" s="61">
        <v>0.0</v>
      </c>
      <c r="P9" s="61">
        <v>0.0</v>
      </c>
      <c r="Q9" s="61">
        <v>2.0</v>
      </c>
      <c r="R9" s="61">
        <v>2.0</v>
      </c>
      <c r="S9" s="61">
        <v>4.0</v>
      </c>
      <c r="T9" s="61">
        <v>0.0</v>
      </c>
      <c r="U9" s="61">
        <v>0.0</v>
      </c>
      <c r="V9" s="61">
        <v>0.0</v>
      </c>
      <c r="W9" s="61">
        <v>2.0</v>
      </c>
      <c r="X9" s="61">
        <v>3.0</v>
      </c>
      <c r="Y9" s="61">
        <v>2.0</v>
      </c>
      <c r="Z9" s="61">
        <v>5.0</v>
      </c>
      <c r="AA9" s="61">
        <v>11.0</v>
      </c>
      <c r="AB9" s="61">
        <v>15.0</v>
      </c>
      <c r="AC9" s="61">
        <v>12.0</v>
      </c>
      <c r="AD9" s="61">
        <v>19.0</v>
      </c>
      <c r="AE9" s="61">
        <v>15.0</v>
      </c>
      <c r="AF9" s="61">
        <v>33.0</v>
      </c>
      <c r="AG9" s="61">
        <v>9.0</v>
      </c>
      <c r="AH9" s="61">
        <v>9.0</v>
      </c>
      <c r="AI9" s="61">
        <v>10.0</v>
      </c>
      <c r="AJ9" s="61">
        <v>45.0</v>
      </c>
      <c r="AK9" s="61">
        <v>13.0</v>
      </c>
      <c r="AL9" s="61">
        <v>30.0</v>
      </c>
      <c r="AM9" s="61">
        <v>77.0</v>
      </c>
      <c r="AN9" s="61">
        <v>148.0</v>
      </c>
      <c r="AO9" s="61">
        <v>162.0</v>
      </c>
      <c r="AP9" s="61">
        <v>188.0</v>
      </c>
      <c r="AQ9" s="61">
        <v>211.0</v>
      </c>
      <c r="AR9" s="61">
        <v>232.0</v>
      </c>
      <c r="AS9" s="61">
        <v>265.0</v>
      </c>
      <c r="AT9" s="61">
        <v>485.0</v>
      </c>
      <c r="AU9" s="61">
        <v>661.0</v>
      </c>
      <c r="AV9" s="61">
        <v>950.0</v>
      </c>
      <c r="AW9" s="61">
        <v>309.0</v>
      </c>
      <c r="AX9" s="61">
        <v>749.0</v>
      </c>
      <c r="AY9" s="61">
        <v>936.0</v>
      </c>
      <c r="AZ9" s="61">
        <v>2109.0</v>
      </c>
      <c r="BA9" s="61">
        <v>1440.0</v>
      </c>
      <c r="BB9" s="61">
        <v>1171.0</v>
      </c>
      <c r="BC9" s="61">
        <v>2737.0</v>
      </c>
      <c r="BD9" s="61">
        <v>2794.0</v>
      </c>
      <c r="BE9" s="61">
        <v>7987.0</v>
      </c>
      <c r="BF9" s="61">
        <v>4277.0</v>
      </c>
      <c r="BG9" s="61">
        <v>6864.0</v>
      </c>
      <c r="BH9" s="61">
        <v>13249.0</v>
      </c>
      <c r="BI9" s="61">
        <v>48203.0</v>
      </c>
      <c r="BJ9" s="61">
        <v>70545.0</v>
      </c>
      <c r="BK9" s="61">
        <v>133492.0</v>
      </c>
    </row>
    <row r="10">
      <c r="A10" s="65">
        <v>2.0</v>
      </c>
      <c r="B10" s="66">
        <v>1000000.0</v>
      </c>
      <c r="C10" s="66">
        <v>949614.480724036</v>
      </c>
      <c r="D10" s="67">
        <v>0.949614480724036</v>
      </c>
      <c r="E10" s="68">
        <v>0.272203369828248</v>
      </c>
      <c r="F10" s="68">
        <v>0.0465992526292624</v>
      </c>
      <c r="G10" s="66">
        <v>300724.0</v>
      </c>
      <c r="H10" s="65">
        <v>0.300724</v>
      </c>
      <c r="I10" s="66">
        <v>439553.0</v>
      </c>
      <c r="J10" s="66">
        <v>129631.0</v>
      </c>
      <c r="K10" s="66">
        <v>54076.0</v>
      </c>
      <c r="L10" s="66">
        <v>25948.0</v>
      </c>
      <c r="M10" s="66">
        <v>0.0</v>
      </c>
      <c r="N10" s="66">
        <v>1.0</v>
      </c>
      <c r="O10" s="66">
        <v>5.0</v>
      </c>
      <c r="P10" s="66">
        <v>0.0</v>
      </c>
      <c r="Q10" s="66">
        <v>3.0</v>
      </c>
      <c r="R10" s="66">
        <v>0.0</v>
      </c>
      <c r="S10" s="66">
        <v>4.0</v>
      </c>
      <c r="T10" s="66">
        <v>4.0</v>
      </c>
      <c r="U10" s="66">
        <v>2.0</v>
      </c>
      <c r="V10" s="66">
        <v>1.0</v>
      </c>
      <c r="W10" s="66">
        <v>0.0</v>
      </c>
      <c r="X10" s="66">
        <v>3.0</v>
      </c>
      <c r="Y10" s="66">
        <v>3.0</v>
      </c>
      <c r="Z10" s="66">
        <v>3.0</v>
      </c>
      <c r="AA10" s="66">
        <v>11.0</v>
      </c>
      <c r="AB10" s="66">
        <v>10.0</v>
      </c>
      <c r="AC10" s="66">
        <v>26.0</v>
      </c>
      <c r="AD10" s="66">
        <v>14.0</v>
      </c>
      <c r="AE10" s="66">
        <v>19.0</v>
      </c>
      <c r="AF10" s="66">
        <v>39.0</v>
      </c>
      <c r="AG10" s="66">
        <v>10.0</v>
      </c>
      <c r="AH10" s="66">
        <v>10.0</v>
      </c>
      <c r="AI10" s="66">
        <v>14.0</v>
      </c>
      <c r="AJ10" s="66">
        <v>46.0</v>
      </c>
      <c r="AK10" s="66">
        <v>10.0</v>
      </c>
      <c r="AL10" s="66">
        <v>24.0</v>
      </c>
      <c r="AM10" s="66">
        <v>84.0</v>
      </c>
      <c r="AN10" s="66">
        <v>130.0</v>
      </c>
      <c r="AO10" s="66">
        <v>155.0</v>
      </c>
      <c r="AP10" s="66">
        <v>189.0</v>
      </c>
      <c r="AQ10" s="66">
        <v>232.0</v>
      </c>
      <c r="AR10" s="66">
        <v>214.0</v>
      </c>
      <c r="AS10" s="66">
        <v>310.0</v>
      </c>
      <c r="AT10" s="66">
        <v>449.0</v>
      </c>
      <c r="AU10" s="66">
        <v>618.0</v>
      </c>
      <c r="AV10" s="66">
        <v>910.0</v>
      </c>
      <c r="AW10" s="66">
        <v>292.0</v>
      </c>
      <c r="AX10" s="66">
        <v>728.0</v>
      </c>
      <c r="AY10" s="66">
        <v>982.0</v>
      </c>
      <c r="AZ10" s="66">
        <v>2158.0</v>
      </c>
      <c r="BA10" s="66">
        <v>1427.0</v>
      </c>
      <c r="BB10" s="66">
        <v>1209.0</v>
      </c>
      <c r="BC10" s="66">
        <v>2747.0</v>
      </c>
      <c r="BD10" s="66">
        <v>2825.0</v>
      </c>
      <c r="BE10" s="66">
        <v>8129.0</v>
      </c>
      <c r="BF10" s="66">
        <v>4221.0</v>
      </c>
      <c r="BG10" s="66">
        <v>6943.0</v>
      </c>
      <c r="BH10" s="66">
        <v>13421.0</v>
      </c>
      <c r="BI10" s="66">
        <v>48275.0</v>
      </c>
      <c r="BJ10" s="66">
        <v>70928.0</v>
      </c>
      <c r="BK10" s="66">
        <v>132886.0</v>
      </c>
    </row>
    <row r="11">
      <c r="A11" s="65">
        <v>3.0</v>
      </c>
      <c r="B11" s="66">
        <v>1000000.0</v>
      </c>
      <c r="C11" s="66">
        <v>954168.708435422</v>
      </c>
      <c r="D11" s="67">
        <v>0.954168708435422</v>
      </c>
      <c r="E11" s="68">
        <v>0.229581407368453</v>
      </c>
      <c r="F11" s="68">
        <v>0.0394286325126758</v>
      </c>
      <c r="G11" s="66">
        <v>301151.0</v>
      </c>
      <c r="H11" s="65">
        <v>0.301151</v>
      </c>
      <c r="I11" s="66">
        <v>439164.0</v>
      </c>
      <c r="J11" s="66">
        <v>129901.0</v>
      </c>
      <c r="K11" s="66">
        <v>53559.0</v>
      </c>
      <c r="L11" s="66">
        <v>26120.0</v>
      </c>
      <c r="M11" s="66">
        <v>1.0</v>
      </c>
      <c r="N11" s="66">
        <v>1.0</v>
      </c>
      <c r="O11" s="66">
        <v>1.0</v>
      </c>
      <c r="P11" s="66">
        <v>2.0</v>
      </c>
      <c r="Q11" s="66">
        <v>2.0</v>
      </c>
      <c r="R11" s="66">
        <v>1.0</v>
      </c>
      <c r="S11" s="66">
        <v>3.0</v>
      </c>
      <c r="T11" s="66">
        <v>7.0</v>
      </c>
      <c r="U11" s="66">
        <v>1.0</v>
      </c>
      <c r="V11" s="66">
        <v>1.0</v>
      </c>
      <c r="W11" s="66">
        <v>4.0</v>
      </c>
      <c r="X11" s="66">
        <v>6.0</v>
      </c>
      <c r="Y11" s="66">
        <v>4.0</v>
      </c>
      <c r="Z11" s="66">
        <v>4.0</v>
      </c>
      <c r="AA11" s="66">
        <v>10.0</v>
      </c>
      <c r="AB11" s="66">
        <v>15.0</v>
      </c>
      <c r="AC11" s="66">
        <v>13.0</v>
      </c>
      <c r="AD11" s="66">
        <v>13.0</v>
      </c>
      <c r="AE11" s="66">
        <v>13.0</v>
      </c>
      <c r="AF11" s="66">
        <v>35.0</v>
      </c>
      <c r="AG11" s="66">
        <v>13.0</v>
      </c>
      <c r="AH11" s="66">
        <v>16.0</v>
      </c>
      <c r="AI11" s="66">
        <v>22.0</v>
      </c>
      <c r="AJ11" s="66">
        <v>34.0</v>
      </c>
      <c r="AK11" s="66">
        <v>17.0</v>
      </c>
      <c r="AL11" s="66">
        <v>18.0</v>
      </c>
      <c r="AM11" s="66">
        <v>90.0</v>
      </c>
      <c r="AN11" s="66">
        <v>137.0</v>
      </c>
      <c r="AO11" s="66">
        <v>138.0</v>
      </c>
      <c r="AP11" s="66">
        <v>189.0</v>
      </c>
      <c r="AQ11" s="66">
        <v>225.0</v>
      </c>
      <c r="AR11" s="66">
        <v>261.0</v>
      </c>
      <c r="AS11" s="66">
        <v>313.0</v>
      </c>
      <c r="AT11" s="66">
        <v>482.0</v>
      </c>
      <c r="AU11" s="66">
        <v>638.0</v>
      </c>
      <c r="AV11" s="66">
        <v>925.0</v>
      </c>
      <c r="AW11" s="66">
        <v>301.0</v>
      </c>
      <c r="AX11" s="66">
        <v>763.0</v>
      </c>
      <c r="AY11" s="66">
        <v>982.0</v>
      </c>
      <c r="AZ11" s="66">
        <v>2169.0</v>
      </c>
      <c r="BA11" s="66">
        <v>1435.0</v>
      </c>
      <c r="BB11" s="66">
        <v>1175.0</v>
      </c>
      <c r="BC11" s="66">
        <v>2704.0</v>
      </c>
      <c r="BD11" s="66">
        <v>2858.0</v>
      </c>
      <c r="BE11" s="66">
        <v>8192.0</v>
      </c>
      <c r="BF11" s="66">
        <v>4069.0</v>
      </c>
      <c r="BG11" s="66">
        <v>6864.0</v>
      </c>
      <c r="BH11" s="66">
        <v>13389.0</v>
      </c>
      <c r="BI11" s="66">
        <v>48697.0</v>
      </c>
      <c r="BJ11" s="66">
        <v>70420.0</v>
      </c>
      <c r="BK11" s="66">
        <v>133478.0</v>
      </c>
    </row>
    <row r="12">
      <c r="A12" s="65">
        <v>4.0</v>
      </c>
      <c r="B12" s="66">
        <v>1000000.0</v>
      </c>
      <c r="C12" s="66">
        <v>932254.612730637</v>
      </c>
      <c r="D12" s="67">
        <v>0.932254612730637</v>
      </c>
      <c r="E12" s="68">
        <v>0.242244013226821</v>
      </c>
      <c r="F12" s="68">
        <v>0.0322303753214625</v>
      </c>
      <c r="G12" s="66">
        <v>300771.0</v>
      </c>
      <c r="H12" s="65">
        <v>0.300771</v>
      </c>
      <c r="I12" s="66">
        <v>439020.0</v>
      </c>
      <c r="J12" s="66">
        <v>130180.0</v>
      </c>
      <c r="K12" s="66">
        <v>53976.0</v>
      </c>
      <c r="L12" s="66">
        <v>25895.0</v>
      </c>
      <c r="M12" s="66">
        <v>0.0</v>
      </c>
      <c r="N12" s="66">
        <v>2.0</v>
      </c>
      <c r="O12" s="66">
        <v>2.0</v>
      </c>
      <c r="P12" s="66">
        <v>1.0</v>
      </c>
      <c r="Q12" s="66">
        <v>2.0</v>
      </c>
      <c r="R12" s="66">
        <v>4.0</v>
      </c>
      <c r="S12" s="66">
        <v>3.0</v>
      </c>
      <c r="T12" s="66">
        <v>3.0</v>
      </c>
      <c r="U12" s="66">
        <v>1.0</v>
      </c>
      <c r="V12" s="66">
        <v>0.0</v>
      </c>
      <c r="W12" s="66">
        <v>1.0</v>
      </c>
      <c r="X12" s="66">
        <v>7.0</v>
      </c>
      <c r="Y12" s="66">
        <v>2.0</v>
      </c>
      <c r="Z12" s="66">
        <v>3.0</v>
      </c>
      <c r="AA12" s="66">
        <v>16.0</v>
      </c>
      <c r="AB12" s="66">
        <v>9.0</v>
      </c>
      <c r="AC12" s="66">
        <v>16.0</v>
      </c>
      <c r="AD12" s="66">
        <v>7.0</v>
      </c>
      <c r="AE12" s="66">
        <v>9.0</v>
      </c>
      <c r="AF12" s="66">
        <v>33.0</v>
      </c>
      <c r="AG12" s="66">
        <v>11.0</v>
      </c>
      <c r="AH12" s="66">
        <v>12.0</v>
      </c>
      <c r="AI12" s="66">
        <v>15.0</v>
      </c>
      <c r="AJ12" s="66">
        <v>38.0</v>
      </c>
      <c r="AK12" s="66">
        <v>9.0</v>
      </c>
      <c r="AL12" s="66">
        <v>18.0</v>
      </c>
      <c r="AM12" s="66">
        <v>79.0</v>
      </c>
      <c r="AN12" s="66">
        <v>119.0</v>
      </c>
      <c r="AO12" s="66">
        <v>134.0</v>
      </c>
      <c r="AP12" s="66">
        <v>173.0</v>
      </c>
      <c r="AQ12" s="66">
        <v>218.0</v>
      </c>
      <c r="AR12" s="66">
        <v>243.0</v>
      </c>
      <c r="AS12" s="66">
        <v>273.0</v>
      </c>
      <c r="AT12" s="66">
        <v>458.0</v>
      </c>
      <c r="AU12" s="66">
        <v>593.0</v>
      </c>
      <c r="AV12" s="66">
        <v>954.0</v>
      </c>
      <c r="AW12" s="66">
        <v>318.0</v>
      </c>
      <c r="AX12" s="66">
        <v>729.0</v>
      </c>
      <c r="AY12" s="66">
        <v>964.0</v>
      </c>
      <c r="AZ12" s="66">
        <v>2120.0</v>
      </c>
      <c r="BA12" s="66">
        <v>1391.0</v>
      </c>
      <c r="BB12" s="66">
        <v>1267.0</v>
      </c>
      <c r="BC12" s="66">
        <v>2825.0</v>
      </c>
      <c r="BD12" s="66">
        <v>2832.0</v>
      </c>
      <c r="BE12" s="66">
        <v>7911.0</v>
      </c>
      <c r="BF12" s="66">
        <v>4274.0</v>
      </c>
      <c r="BG12" s="66">
        <v>6753.0</v>
      </c>
      <c r="BH12" s="66">
        <v>13232.0</v>
      </c>
      <c r="BI12" s="66">
        <v>48486.0</v>
      </c>
      <c r="BJ12" s="66">
        <v>70704.0</v>
      </c>
      <c r="BK12" s="66">
        <v>133497.0</v>
      </c>
    </row>
    <row r="13">
      <c r="A13" s="65">
        <v>5.0</v>
      </c>
      <c r="B13" s="66">
        <v>1000000.0</v>
      </c>
      <c r="C13" s="66">
        <v>969657.482874143</v>
      </c>
      <c r="D13" s="67">
        <v>0.969657482874143</v>
      </c>
      <c r="E13" s="68">
        <v>0.338804197759191</v>
      </c>
      <c r="F13" s="68">
        <v>0.0330851825655226</v>
      </c>
      <c r="G13" s="66">
        <v>300964.0</v>
      </c>
      <c r="H13" s="65">
        <v>0.300964</v>
      </c>
      <c r="I13" s="66">
        <v>439772.0</v>
      </c>
      <c r="J13" s="66">
        <v>129343.0</v>
      </c>
      <c r="K13" s="66">
        <v>54049.0</v>
      </c>
      <c r="L13" s="66">
        <v>26071.0</v>
      </c>
      <c r="M13" s="66">
        <v>0.0</v>
      </c>
      <c r="N13" s="66">
        <v>7.0</v>
      </c>
      <c r="O13" s="66">
        <v>1.0</v>
      </c>
      <c r="P13" s="66">
        <v>1.0</v>
      </c>
      <c r="Q13" s="66">
        <v>2.0</v>
      </c>
      <c r="R13" s="66">
        <v>1.0</v>
      </c>
      <c r="S13" s="66">
        <v>2.0</v>
      </c>
      <c r="T13" s="66">
        <v>1.0</v>
      </c>
      <c r="U13" s="66">
        <v>1.0</v>
      </c>
      <c r="V13" s="66">
        <v>0.0</v>
      </c>
      <c r="W13" s="66">
        <v>1.0</v>
      </c>
      <c r="X13" s="66">
        <v>3.0</v>
      </c>
      <c r="Y13" s="66">
        <v>10.0</v>
      </c>
      <c r="Z13" s="66">
        <v>5.0</v>
      </c>
      <c r="AA13" s="66">
        <v>9.0</v>
      </c>
      <c r="AB13" s="66">
        <v>12.0</v>
      </c>
      <c r="AC13" s="66">
        <v>24.0</v>
      </c>
      <c r="AD13" s="66">
        <v>7.0</v>
      </c>
      <c r="AE13" s="66">
        <v>22.0</v>
      </c>
      <c r="AF13" s="66">
        <v>35.0</v>
      </c>
      <c r="AG13" s="66">
        <v>9.0</v>
      </c>
      <c r="AH13" s="66">
        <v>19.0</v>
      </c>
      <c r="AI13" s="66">
        <v>20.0</v>
      </c>
      <c r="AJ13" s="66">
        <v>39.0</v>
      </c>
      <c r="AK13" s="66">
        <v>15.0</v>
      </c>
      <c r="AL13" s="66">
        <v>30.0</v>
      </c>
      <c r="AM13" s="66">
        <v>74.0</v>
      </c>
      <c r="AN13" s="66">
        <v>132.0</v>
      </c>
      <c r="AO13" s="66">
        <v>130.0</v>
      </c>
      <c r="AP13" s="66">
        <v>188.0</v>
      </c>
      <c r="AQ13" s="66">
        <v>248.0</v>
      </c>
      <c r="AR13" s="66">
        <v>245.0</v>
      </c>
      <c r="AS13" s="66">
        <v>257.0</v>
      </c>
      <c r="AT13" s="66">
        <v>503.0</v>
      </c>
      <c r="AU13" s="66">
        <v>625.0</v>
      </c>
      <c r="AV13" s="66">
        <v>999.0</v>
      </c>
      <c r="AW13" s="66">
        <v>272.0</v>
      </c>
      <c r="AX13" s="66">
        <v>704.0</v>
      </c>
      <c r="AY13" s="66">
        <v>968.0</v>
      </c>
      <c r="AZ13" s="66">
        <v>2025.0</v>
      </c>
      <c r="BA13" s="66">
        <v>1454.0</v>
      </c>
      <c r="BB13" s="66">
        <v>1222.0</v>
      </c>
      <c r="BC13" s="66">
        <v>2721.0</v>
      </c>
      <c r="BD13" s="66">
        <v>2796.0</v>
      </c>
      <c r="BE13" s="66">
        <v>8119.0</v>
      </c>
      <c r="BF13" s="66">
        <v>4154.0</v>
      </c>
      <c r="BG13" s="66">
        <v>6788.0</v>
      </c>
      <c r="BH13" s="66">
        <v>13405.0</v>
      </c>
      <c r="BI13" s="66">
        <v>48683.0</v>
      </c>
      <c r="BJ13" s="66">
        <v>70415.0</v>
      </c>
      <c r="BK13" s="66">
        <v>133561.0</v>
      </c>
    </row>
    <row r="14">
      <c r="A14" s="65">
        <v>6.0</v>
      </c>
      <c r="B14" s="66">
        <v>1000000.0</v>
      </c>
      <c r="C14" s="66">
        <v>929164.458222911</v>
      </c>
      <c r="D14" s="67">
        <v>0.929164458222911</v>
      </c>
      <c r="E14" s="68">
        <v>0.263371898241013</v>
      </c>
      <c r="F14" s="68">
        <v>0.0298055108633766</v>
      </c>
      <c r="G14" s="66">
        <v>301172.0</v>
      </c>
      <c r="H14" s="65">
        <v>0.301172</v>
      </c>
      <c r="I14" s="66">
        <v>439640.0</v>
      </c>
      <c r="J14" s="66">
        <v>129201.0</v>
      </c>
      <c r="K14" s="66">
        <v>53901.0</v>
      </c>
      <c r="L14" s="66">
        <v>25990.0</v>
      </c>
      <c r="M14" s="66">
        <v>0.0</v>
      </c>
      <c r="N14" s="66">
        <v>2.0</v>
      </c>
      <c r="O14" s="66">
        <v>3.0</v>
      </c>
      <c r="P14" s="66">
        <v>0.0</v>
      </c>
      <c r="Q14" s="66">
        <v>1.0</v>
      </c>
      <c r="R14" s="66">
        <v>1.0</v>
      </c>
      <c r="S14" s="66">
        <v>0.0</v>
      </c>
      <c r="T14" s="66">
        <v>5.0</v>
      </c>
      <c r="U14" s="66">
        <v>1.0</v>
      </c>
      <c r="V14" s="66">
        <v>0.0</v>
      </c>
      <c r="W14" s="66">
        <v>3.0</v>
      </c>
      <c r="X14" s="66">
        <v>5.0</v>
      </c>
      <c r="Y14" s="66">
        <v>1.0</v>
      </c>
      <c r="Z14" s="66">
        <v>5.0</v>
      </c>
      <c r="AA14" s="66">
        <v>8.0</v>
      </c>
      <c r="AB14" s="66">
        <v>15.0</v>
      </c>
      <c r="AC14" s="66">
        <v>23.0</v>
      </c>
      <c r="AD14" s="66">
        <v>15.0</v>
      </c>
      <c r="AE14" s="66">
        <v>11.0</v>
      </c>
      <c r="AF14" s="66">
        <v>43.0</v>
      </c>
      <c r="AG14" s="66">
        <v>10.0</v>
      </c>
      <c r="AH14" s="66">
        <v>8.0</v>
      </c>
      <c r="AI14" s="66">
        <v>16.0</v>
      </c>
      <c r="AJ14" s="66">
        <v>38.0</v>
      </c>
      <c r="AK14" s="66">
        <v>22.0</v>
      </c>
      <c r="AL14" s="66">
        <v>27.0</v>
      </c>
      <c r="AM14" s="66">
        <v>61.0</v>
      </c>
      <c r="AN14" s="66">
        <v>124.0</v>
      </c>
      <c r="AO14" s="66">
        <v>133.0</v>
      </c>
      <c r="AP14" s="66">
        <v>195.0</v>
      </c>
      <c r="AQ14" s="66">
        <v>257.0</v>
      </c>
      <c r="AR14" s="66">
        <v>235.0</v>
      </c>
      <c r="AS14" s="66">
        <v>323.0</v>
      </c>
      <c r="AT14" s="66">
        <v>486.0</v>
      </c>
      <c r="AU14" s="66">
        <v>633.0</v>
      </c>
      <c r="AV14" s="66">
        <v>942.0</v>
      </c>
      <c r="AW14" s="66">
        <v>297.0</v>
      </c>
      <c r="AX14" s="66">
        <v>780.0</v>
      </c>
      <c r="AY14" s="66">
        <v>958.0</v>
      </c>
      <c r="AZ14" s="66">
        <v>2064.0</v>
      </c>
      <c r="BA14" s="66">
        <v>1444.0</v>
      </c>
      <c r="BB14" s="66">
        <v>1274.0</v>
      </c>
      <c r="BC14" s="66">
        <v>2789.0</v>
      </c>
      <c r="BD14" s="66">
        <v>2915.0</v>
      </c>
      <c r="BE14" s="66">
        <v>8045.0</v>
      </c>
      <c r="BF14" s="66">
        <v>4238.0</v>
      </c>
      <c r="BG14" s="66">
        <v>6838.0</v>
      </c>
      <c r="BH14" s="66">
        <v>13095.0</v>
      </c>
      <c r="BI14" s="66">
        <v>48441.0</v>
      </c>
      <c r="BJ14" s="66">
        <v>71143.0</v>
      </c>
      <c r="BK14" s="66">
        <v>133199.0</v>
      </c>
    </row>
    <row r="15">
      <c r="A15" s="65">
        <v>7.0</v>
      </c>
      <c r="B15" s="66">
        <v>1000000.0</v>
      </c>
      <c r="C15" s="66">
        <v>964133.206660333</v>
      </c>
      <c r="D15" s="67">
        <v>0.964133206660333</v>
      </c>
      <c r="E15" s="68">
        <v>0.247096260888317</v>
      </c>
      <c r="F15" s="68">
        <v>0.0291539813854623</v>
      </c>
      <c r="G15" s="66">
        <v>301617.0</v>
      </c>
      <c r="H15" s="65">
        <v>0.301617</v>
      </c>
      <c r="I15" s="66">
        <v>438864.0</v>
      </c>
      <c r="J15" s="66">
        <v>129552.0</v>
      </c>
      <c r="K15" s="66">
        <v>54071.0</v>
      </c>
      <c r="L15" s="66">
        <v>25908.0</v>
      </c>
      <c r="M15" s="66">
        <v>1.0</v>
      </c>
      <c r="N15" s="66">
        <v>2.0</v>
      </c>
      <c r="O15" s="66">
        <v>0.0</v>
      </c>
      <c r="P15" s="66">
        <v>1.0</v>
      </c>
      <c r="Q15" s="66">
        <v>1.0</v>
      </c>
      <c r="R15" s="66">
        <v>5.0</v>
      </c>
      <c r="S15" s="66">
        <v>3.0</v>
      </c>
      <c r="T15" s="66">
        <v>7.0</v>
      </c>
      <c r="U15" s="66">
        <v>1.0</v>
      </c>
      <c r="V15" s="66">
        <v>2.0</v>
      </c>
      <c r="W15" s="66">
        <v>0.0</v>
      </c>
      <c r="X15" s="66">
        <v>7.0</v>
      </c>
      <c r="Y15" s="66">
        <v>2.0</v>
      </c>
      <c r="Z15" s="66">
        <v>6.0</v>
      </c>
      <c r="AA15" s="66">
        <v>8.0</v>
      </c>
      <c r="AB15" s="66">
        <v>11.0</v>
      </c>
      <c r="AC15" s="66">
        <v>23.0</v>
      </c>
      <c r="AD15" s="66">
        <v>18.0</v>
      </c>
      <c r="AE15" s="66">
        <v>20.0</v>
      </c>
      <c r="AF15" s="66">
        <v>27.0</v>
      </c>
      <c r="AG15" s="66">
        <v>8.0</v>
      </c>
      <c r="AH15" s="66">
        <v>13.0</v>
      </c>
      <c r="AI15" s="66">
        <v>25.0</v>
      </c>
      <c r="AJ15" s="66">
        <v>55.0</v>
      </c>
      <c r="AK15" s="66">
        <v>18.0</v>
      </c>
      <c r="AL15" s="66">
        <v>28.0</v>
      </c>
      <c r="AM15" s="66">
        <v>84.0</v>
      </c>
      <c r="AN15" s="66">
        <v>135.0</v>
      </c>
      <c r="AO15" s="66">
        <v>146.0</v>
      </c>
      <c r="AP15" s="66">
        <v>212.0</v>
      </c>
      <c r="AQ15" s="66">
        <v>222.0</v>
      </c>
      <c r="AR15" s="66">
        <v>247.0</v>
      </c>
      <c r="AS15" s="66">
        <v>270.0</v>
      </c>
      <c r="AT15" s="66">
        <v>474.0</v>
      </c>
      <c r="AU15" s="66">
        <v>670.0</v>
      </c>
      <c r="AV15" s="66">
        <v>1003.0</v>
      </c>
      <c r="AW15" s="66">
        <v>287.0</v>
      </c>
      <c r="AX15" s="66">
        <v>740.0</v>
      </c>
      <c r="AY15" s="66">
        <v>1022.0</v>
      </c>
      <c r="AZ15" s="66">
        <v>2035.0</v>
      </c>
      <c r="BA15" s="66">
        <v>1441.0</v>
      </c>
      <c r="BB15" s="66">
        <v>1163.0</v>
      </c>
      <c r="BC15" s="66">
        <v>2792.0</v>
      </c>
      <c r="BD15" s="66">
        <v>2870.0</v>
      </c>
      <c r="BE15" s="66">
        <v>8190.0</v>
      </c>
      <c r="BF15" s="66">
        <v>4210.0</v>
      </c>
      <c r="BG15" s="66">
        <v>6851.0</v>
      </c>
      <c r="BH15" s="66">
        <v>13188.0</v>
      </c>
      <c r="BI15" s="66">
        <v>48626.0</v>
      </c>
      <c r="BJ15" s="66">
        <v>70922.0</v>
      </c>
      <c r="BK15" s="66">
        <v>133525.0</v>
      </c>
    </row>
    <row r="16">
      <c r="A16" s="65">
        <v>8.0</v>
      </c>
      <c r="B16" s="66">
        <v>1000000.0</v>
      </c>
      <c r="C16" s="66">
        <v>952116.605830291</v>
      </c>
      <c r="D16" s="67">
        <v>0.952116605830291</v>
      </c>
      <c r="E16" s="68">
        <v>0.244803849234879</v>
      </c>
      <c r="F16" s="68">
        <v>0.0273080884946926</v>
      </c>
      <c r="G16" s="66">
        <v>300770.0</v>
      </c>
      <c r="H16" s="65">
        <v>0.30077</v>
      </c>
      <c r="I16" s="66">
        <v>438838.0</v>
      </c>
      <c r="J16" s="66">
        <v>129865.0</v>
      </c>
      <c r="K16" s="66">
        <v>54170.0</v>
      </c>
      <c r="L16" s="66">
        <v>26114.0</v>
      </c>
      <c r="M16" s="66">
        <v>1.0</v>
      </c>
      <c r="N16" s="66">
        <v>3.0</v>
      </c>
      <c r="O16" s="66">
        <v>0.0</v>
      </c>
      <c r="P16" s="66">
        <v>1.0</v>
      </c>
      <c r="Q16" s="66">
        <v>1.0</v>
      </c>
      <c r="R16" s="66">
        <v>3.0</v>
      </c>
      <c r="S16" s="66">
        <v>1.0</v>
      </c>
      <c r="T16" s="66">
        <v>5.0</v>
      </c>
      <c r="U16" s="66">
        <v>2.0</v>
      </c>
      <c r="V16" s="66">
        <v>2.0</v>
      </c>
      <c r="W16" s="66">
        <v>0.0</v>
      </c>
      <c r="X16" s="66">
        <v>6.0</v>
      </c>
      <c r="Y16" s="66">
        <v>7.0</v>
      </c>
      <c r="Z16" s="66">
        <v>5.0</v>
      </c>
      <c r="AA16" s="66">
        <v>9.0</v>
      </c>
      <c r="AB16" s="66">
        <v>13.0</v>
      </c>
      <c r="AC16" s="66">
        <v>22.0</v>
      </c>
      <c r="AD16" s="66">
        <v>19.0</v>
      </c>
      <c r="AE16" s="66">
        <v>11.0</v>
      </c>
      <c r="AF16" s="66">
        <v>40.0</v>
      </c>
      <c r="AG16" s="66">
        <v>10.0</v>
      </c>
      <c r="AH16" s="66">
        <v>10.0</v>
      </c>
      <c r="AI16" s="66">
        <v>15.0</v>
      </c>
      <c r="AJ16" s="66">
        <v>50.0</v>
      </c>
      <c r="AK16" s="66">
        <v>17.0</v>
      </c>
      <c r="AL16" s="66">
        <v>26.0</v>
      </c>
      <c r="AM16" s="66">
        <v>73.0</v>
      </c>
      <c r="AN16" s="66">
        <v>117.0</v>
      </c>
      <c r="AO16" s="66">
        <v>131.0</v>
      </c>
      <c r="AP16" s="66">
        <v>163.0</v>
      </c>
      <c r="AQ16" s="66">
        <v>226.0</v>
      </c>
      <c r="AR16" s="66">
        <v>255.0</v>
      </c>
      <c r="AS16" s="66">
        <v>306.0</v>
      </c>
      <c r="AT16" s="66">
        <v>455.0</v>
      </c>
      <c r="AU16" s="66">
        <v>670.0</v>
      </c>
      <c r="AV16" s="66">
        <v>983.0</v>
      </c>
      <c r="AW16" s="66">
        <v>314.0</v>
      </c>
      <c r="AX16" s="66">
        <v>777.0</v>
      </c>
      <c r="AY16" s="66">
        <v>942.0</v>
      </c>
      <c r="AZ16" s="66">
        <v>2155.0</v>
      </c>
      <c r="BA16" s="66">
        <v>1419.0</v>
      </c>
      <c r="BB16" s="66">
        <v>1248.0</v>
      </c>
      <c r="BC16" s="66">
        <v>2860.0</v>
      </c>
      <c r="BD16" s="66">
        <v>2828.0</v>
      </c>
      <c r="BE16" s="66">
        <v>8243.0</v>
      </c>
      <c r="BF16" s="66">
        <v>4305.0</v>
      </c>
      <c r="BG16" s="66">
        <v>6918.0</v>
      </c>
      <c r="BH16" s="66">
        <v>13323.0</v>
      </c>
      <c r="BI16" s="66">
        <v>48700.0</v>
      </c>
      <c r="BJ16" s="66">
        <v>70780.0</v>
      </c>
      <c r="BK16" s="66">
        <v>132300.0</v>
      </c>
    </row>
    <row r="17">
      <c r="A17" s="65">
        <v>9.0</v>
      </c>
      <c r="B17" s="66">
        <v>1000000.0</v>
      </c>
      <c r="C17" s="66">
        <v>910047.502375119</v>
      </c>
      <c r="D17" s="67">
        <v>0.910047502375119</v>
      </c>
      <c r="E17" s="68">
        <v>0.199358668557244</v>
      </c>
      <c r="F17" s="68">
        <v>0.0276570601499025</v>
      </c>
      <c r="G17" s="66">
        <v>301427.0</v>
      </c>
      <c r="H17" s="65">
        <v>0.301427</v>
      </c>
      <c r="I17" s="66">
        <v>438387.0</v>
      </c>
      <c r="J17" s="66">
        <v>130105.0</v>
      </c>
      <c r="K17" s="66">
        <v>54296.0</v>
      </c>
      <c r="L17" s="66">
        <v>25885.0</v>
      </c>
      <c r="M17" s="66">
        <v>1.0</v>
      </c>
      <c r="N17" s="66">
        <v>0.0</v>
      </c>
      <c r="O17" s="66">
        <v>1.0</v>
      </c>
      <c r="P17" s="66">
        <v>0.0</v>
      </c>
      <c r="Q17" s="66">
        <v>1.0</v>
      </c>
      <c r="R17" s="66">
        <v>4.0</v>
      </c>
      <c r="S17" s="66">
        <v>3.0</v>
      </c>
      <c r="T17" s="66">
        <v>2.0</v>
      </c>
      <c r="U17" s="66">
        <v>1.0</v>
      </c>
      <c r="V17" s="66">
        <v>1.0</v>
      </c>
      <c r="W17" s="66">
        <v>2.0</v>
      </c>
      <c r="X17" s="66">
        <v>5.0</v>
      </c>
      <c r="Y17" s="66">
        <v>0.0</v>
      </c>
      <c r="Z17" s="66">
        <v>1.0</v>
      </c>
      <c r="AA17" s="66">
        <v>17.0</v>
      </c>
      <c r="AB17" s="66">
        <v>6.0</v>
      </c>
      <c r="AC17" s="66">
        <v>17.0</v>
      </c>
      <c r="AD17" s="66">
        <v>14.0</v>
      </c>
      <c r="AE17" s="66">
        <v>11.0</v>
      </c>
      <c r="AF17" s="66">
        <v>37.0</v>
      </c>
      <c r="AG17" s="66">
        <v>3.0</v>
      </c>
      <c r="AH17" s="66">
        <v>13.0</v>
      </c>
      <c r="AI17" s="66">
        <v>10.0</v>
      </c>
      <c r="AJ17" s="66">
        <v>43.0</v>
      </c>
      <c r="AK17" s="66">
        <v>16.0</v>
      </c>
      <c r="AL17" s="66">
        <v>36.0</v>
      </c>
      <c r="AM17" s="66">
        <v>89.0</v>
      </c>
      <c r="AN17" s="66">
        <v>132.0</v>
      </c>
      <c r="AO17" s="66">
        <v>145.0</v>
      </c>
      <c r="AP17" s="66">
        <v>181.0</v>
      </c>
      <c r="AQ17" s="66">
        <v>256.0</v>
      </c>
      <c r="AR17" s="66">
        <v>223.0</v>
      </c>
      <c r="AS17" s="66">
        <v>274.0</v>
      </c>
      <c r="AT17" s="66">
        <v>491.0</v>
      </c>
      <c r="AU17" s="66">
        <v>620.0</v>
      </c>
      <c r="AV17" s="66">
        <v>931.0</v>
      </c>
      <c r="AW17" s="66">
        <v>274.0</v>
      </c>
      <c r="AX17" s="66">
        <v>783.0</v>
      </c>
      <c r="AY17" s="66">
        <v>941.0</v>
      </c>
      <c r="AZ17" s="66">
        <v>2118.0</v>
      </c>
      <c r="BA17" s="66">
        <v>1422.0</v>
      </c>
      <c r="BB17" s="66">
        <v>1260.0</v>
      </c>
      <c r="BC17" s="66">
        <v>2762.0</v>
      </c>
      <c r="BD17" s="66">
        <v>2807.0</v>
      </c>
      <c r="BE17" s="66">
        <v>8203.0</v>
      </c>
      <c r="BF17" s="66">
        <v>4271.0</v>
      </c>
      <c r="BG17" s="66">
        <v>6842.0</v>
      </c>
      <c r="BH17" s="66">
        <v>13196.0</v>
      </c>
      <c r="BI17" s="66">
        <v>48710.0</v>
      </c>
      <c r="BJ17" s="66">
        <v>71018.0</v>
      </c>
      <c r="BK17" s="66">
        <v>133233.0</v>
      </c>
    </row>
    <row r="18">
      <c r="A18" s="65">
        <v>10.0</v>
      </c>
      <c r="B18" s="66">
        <v>1000000.0</v>
      </c>
      <c r="C18" s="66">
        <v>974560.728036402</v>
      </c>
      <c r="D18" s="67">
        <v>0.974560728036402</v>
      </c>
      <c r="E18" s="68">
        <v>0.286582918880099</v>
      </c>
      <c r="F18" s="68">
        <v>0.0284827937501695</v>
      </c>
      <c r="G18" s="66">
        <v>301130.0</v>
      </c>
      <c r="H18" s="65">
        <v>0.30113</v>
      </c>
      <c r="I18" s="66">
        <v>439158.0</v>
      </c>
      <c r="J18" s="66">
        <v>129868.0</v>
      </c>
      <c r="K18" s="66">
        <v>53958.0</v>
      </c>
      <c r="L18" s="66">
        <v>25861.0</v>
      </c>
      <c r="M18" s="66">
        <v>1.0</v>
      </c>
      <c r="N18" s="66">
        <v>2.0</v>
      </c>
      <c r="O18" s="66">
        <v>3.0</v>
      </c>
      <c r="P18" s="66">
        <v>4.0</v>
      </c>
      <c r="Q18" s="66">
        <v>3.0</v>
      </c>
      <c r="R18" s="66">
        <v>2.0</v>
      </c>
      <c r="S18" s="66">
        <v>1.0</v>
      </c>
      <c r="T18" s="66">
        <v>3.0</v>
      </c>
      <c r="U18" s="66">
        <v>2.0</v>
      </c>
      <c r="V18" s="66">
        <v>0.0</v>
      </c>
      <c r="W18" s="66">
        <v>2.0</v>
      </c>
      <c r="X18" s="66">
        <v>12.0</v>
      </c>
      <c r="Y18" s="66">
        <v>3.0</v>
      </c>
      <c r="Z18" s="66">
        <v>1.0</v>
      </c>
      <c r="AA18" s="66">
        <v>4.0</v>
      </c>
      <c r="AB18" s="66">
        <v>4.0</v>
      </c>
      <c r="AC18" s="66">
        <v>24.0</v>
      </c>
      <c r="AD18" s="66">
        <v>11.0</v>
      </c>
      <c r="AE18" s="66">
        <v>21.0</v>
      </c>
      <c r="AF18" s="66">
        <v>39.0</v>
      </c>
      <c r="AG18" s="66">
        <v>4.0</v>
      </c>
      <c r="AH18" s="66">
        <v>12.0</v>
      </c>
      <c r="AI18" s="66">
        <v>19.0</v>
      </c>
      <c r="AJ18" s="66">
        <v>41.0</v>
      </c>
      <c r="AK18" s="66">
        <v>9.0</v>
      </c>
      <c r="AL18" s="66">
        <v>28.0</v>
      </c>
      <c r="AM18" s="66">
        <v>77.0</v>
      </c>
      <c r="AN18" s="66">
        <v>140.0</v>
      </c>
      <c r="AO18" s="66">
        <v>150.0</v>
      </c>
      <c r="AP18" s="66">
        <v>170.0</v>
      </c>
      <c r="AQ18" s="66">
        <v>235.0</v>
      </c>
      <c r="AR18" s="66">
        <v>250.0</v>
      </c>
      <c r="AS18" s="66">
        <v>279.0</v>
      </c>
      <c r="AT18" s="66">
        <v>496.0</v>
      </c>
      <c r="AU18" s="66">
        <v>608.0</v>
      </c>
      <c r="AV18" s="66">
        <v>949.0</v>
      </c>
      <c r="AW18" s="66">
        <v>282.0</v>
      </c>
      <c r="AX18" s="66">
        <v>814.0</v>
      </c>
      <c r="AY18" s="66">
        <v>991.0</v>
      </c>
      <c r="AZ18" s="66">
        <v>2035.0</v>
      </c>
      <c r="BA18" s="66">
        <v>1422.0</v>
      </c>
      <c r="BB18" s="66">
        <v>1220.0</v>
      </c>
      <c r="BC18" s="66">
        <v>2808.0</v>
      </c>
      <c r="BD18" s="66">
        <v>2737.0</v>
      </c>
      <c r="BE18" s="66">
        <v>7959.0</v>
      </c>
      <c r="BF18" s="66">
        <v>4269.0</v>
      </c>
      <c r="BG18" s="66">
        <v>6907.0</v>
      </c>
      <c r="BH18" s="66">
        <v>13409.0</v>
      </c>
      <c r="BI18" s="66">
        <v>48542.0</v>
      </c>
      <c r="BJ18" s="66">
        <v>70490.0</v>
      </c>
      <c r="BK18" s="66">
        <v>133636.0</v>
      </c>
    </row>
    <row r="19">
      <c r="A19" s="65">
        <v>11.0</v>
      </c>
      <c r="B19" s="66">
        <v>1000000.0</v>
      </c>
      <c r="C19" s="66">
        <v>935642.782139107</v>
      </c>
      <c r="D19" s="67">
        <v>0.935642782139107</v>
      </c>
      <c r="E19" s="68">
        <v>0.205678269725277</v>
      </c>
      <c r="F19" s="68">
        <v>0.0270878409714885</v>
      </c>
      <c r="G19" s="66">
        <v>300627.0</v>
      </c>
      <c r="H19" s="65">
        <v>0.300627</v>
      </c>
      <c r="I19" s="66">
        <v>439694.0</v>
      </c>
      <c r="J19" s="66">
        <v>129813.0</v>
      </c>
      <c r="K19" s="66">
        <v>53909.0</v>
      </c>
      <c r="L19" s="66">
        <v>25998.0</v>
      </c>
      <c r="M19" s="66">
        <v>1.0</v>
      </c>
      <c r="N19" s="66">
        <v>0.0</v>
      </c>
      <c r="O19" s="66">
        <v>2.0</v>
      </c>
      <c r="P19" s="66">
        <v>3.0</v>
      </c>
      <c r="Q19" s="66">
        <v>2.0</v>
      </c>
      <c r="R19" s="66">
        <v>3.0</v>
      </c>
      <c r="S19" s="66">
        <v>0.0</v>
      </c>
      <c r="T19" s="66">
        <v>3.0</v>
      </c>
      <c r="U19" s="66">
        <v>0.0</v>
      </c>
      <c r="V19" s="66">
        <v>0.0</v>
      </c>
      <c r="W19" s="66">
        <v>2.0</v>
      </c>
      <c r="X19" s="66">
        <v>6.0</v>
      </c>
      <c r="Y19" s="66">
        <v>6.0</v>
      </c>
      <c r="Z19" s="66">
        <v>5.0</v>
      </c>
      <c r="AA19" s="66">
        <v>5.0</v>
      </c>
      <c r="AB19" s="66">
        <v>12.0</v>
      </c>
      <c r="AC19" s="66">
        <v>18.0</v>
      </c>
      <c r="AD19" s="66">
        <v>13.0</v>
      </c>
      <c r="AE19" s="66">
        <v>12.0</v>
      </c>
      <c r="AF19" s="66">
        <v>42.0</v>
      </c>
      <c r="AG19" s="66">
        <v>11.0</v>
      </c>
      <c r="AH19" s="66">
        <v>16.0</v>
      </c>
      <c r="AI19" s="66">
        <v>11.0</v>
      </c>
      <c r="AJ19" s="66">
        <v>59.0</v>
      </c>
      <c r="AK19" s="66">
        <v>13.0</v>
      </c>
      <c r="AL19" s="66">
        <v>24.0</v>
      </c>
      <c r="AM19" s="66">
        <v>85.0</v>
      </c>
      <c r="AN19" s="66">
        <v>148.0</v>
      </c>
      <c r="AO19" s="66">
        <v>142.0</v>
      </c>
      <c r="AP19" s="66">
        <v>200.0</v>
      </c>
      <c r="AQ19" s="66">
        <v>255.0</v>
      </c>
      <c r="AR19" s="66">
        <v>232.0</v>
      </c>
      <c r="AS19" s="66">
        <v>288.0</v>
      </c>
      <c r="AT19" s="66">
        <v>492.0</v>
      </c>
      <c r="AU19" s="66">
        <v>577.0</v>
      </c>
      <c r="AV19" s="66">
        <v>992.0</v>
      </c>
      <c r="AW19" s="66">
        <v>290.0</v>
      </c>
      <c r="AX19" s="66">
        <v>815.0</v>
      </c>
      <c r="AY19" s="66">
        <v>963.0</v>
      </c>
      <c r="AZ19" s="66">
        <v>1997.0</v>
      </c>
      <c r="BA19" s="66">
        <v>1377.0</v>
      </c>
      <c r="BB19" s="66">
        <v>1314.0</v>
      </c>
      <c r="BC19" s="66">
        <v>2744.0</v>
      </c>
      <c r="BD19" s="66">
        <v>2886.0</v>
      </c>
      <c r="BE19" s="66">
        <v>8003.0</v>
      </c>
      <c r="BF19" s="66">
        <v>4144.0</v>
      </c>
      <c r="BG19" s="66">
        <v>6984.0</v>
      </c>
      <c r="BH19" s="66">
        <v>13213.0</v>
      </c>
      <c r="BI19" s="66">
        <v>48301.0</v>
      </c>
      <c r="BJ19" s="66">
        <v>70819.0</v>
      </c>
      <c r="BK19" s="66">
        <v>133097.0</v>
      </c>
    </row>
    <row r="20">
      <c r="A20" s="65">
        <v>12.0</v>
      </c>
      <c r="B20" s="66">
        <v>1000000.0</v>
      </c>
      <c r="C20" s="66">
        <v>991024.551227561</v>
      </c>
      <c r="D20" s="67">
        <v>0.991024551227561</v>
      </c>
      <c r="E20" s="68">
        <v>0.29829606425145</v>
      </c>
      <c r="F20" s="68">
        <v>0.0295382496864607</v>
      </c>
      <c r="G20" s="66">
        <v>301166.0</v>
      </c>
      <c r="H20" s="65">
        <v>0.301166</v>
      </c>
      <c r="I20" s="66">
        <v>439040.0</v>
      </c>
      <c r="J20" s="66">
        <v>129818.0</v>
      </c>
      <c r="K20" s="66">
        <v>54242.0</v>
      </c>
      <c r="L20" s="66">
        <v>26171.0</v>
      </c>
      <c r="M20" s="66">
        <v>1.0</v>
      </c>
      <c r="N20" s="66">
        <v>5.0</v>
      </c>
      <c r="O20" s="66">
        <v>2.0</v>
      </c>
      <c r="P20" s="66">
        <v>2.0</v>
      </c>
      <c r="Q20" s="66">
        <v>1.0</v>
      </c>
      <c r="R20" s="66">
        <v>0.0</v>
      </c>
      <c r="S20" s="66">
        <v>2.0</v>
      </c>
      <c r="T20" s="66">
        <v>3.0</v>
      </c>
      <c r="U20" s="66">
        <v>1.0</v>
      </c>
      <c r="V20" s="66">
        <v>0.0</v>
      </c>
      <c r="W20" s="66">
        <v>6.0</v>
      </c>
      <c r="X20" s="66">
        <v>10.0</v>
      </c>
      <c r="Y20" s="66">
        <v>4.0</v>
      </c>
      <c r="Z20" s="66">
        <v>7.0</v>
      </c>
      <c r="AA20" s="66">
        <v>6.0</v>
      </c>
      <c r="AB20" s="66">
        <v>9.0</v>
      </c>
      <c r="AC20" s="66">
        <v>16.0</v>
      </c>
      <c r="AD20" s="66">
        <v>19.0</v>
      </c>
      <c r="AE20" s="66">
        <v>14.0</v>
      </c>
      <c r="AF20" s="66">
        <v>43.0</v>
      </c>
      <c r="AG20" s="66">
        <v>14.0</v>
      </c>
      <c r="AH20" s="66">
        <v>14.0</v>
      </c>
      <c r="AI20" s="66">
        <v>21.0</v>
      </c>
      <c r="AJ20" s="66">
        <v>62.0</v>
      </c>
      <c r="AK20" s="66">
        <v>18.0</v>
      </c>
      <c r="AL20" s="66">
        <v>20.0</v>
      </c>
      <c r="AM20" s="66">
        <v>90.0</v>
      </c>
      <c r="AN20" s="66">
        <v>140.0</v>
      </c>
      <c r="AO20" s="66">
        <v>143.0</v>
      </c>
      <c r="AP20" s="66">
        <v>201.0</v>
      </c>
      <c r="AQ20" s="66">
        <v>233.0</v>
      </c>
      <c r="AR20" s="66">
        <v>264.0</v>
      </c>
      <c r="AS20" s="66">
        <v>291.0</v>
      </c>
      <c r="AT20" s="66">
        <v>485.0</v>
      </c>
      <c r="AU20" s="66">
        <v>611.0</v>
      </c>
      <c r="AV20" s="66">
        <v>955.0</v>
      </c>
      <c r="AW20" s="66">
        <v>276.0</v>
      </c>
      <c r="AX20" s="66">
        <v>737.0</v>
      </c>
      <c r="AY20" s="66">
        <v>900.0</v>
      </c>
      <c r="AZ20" s="66">
        <v>2094.0</v>
      </c>
      <c r="BA20" s="66">
        <v>1476.0</v>
      </c>
      <c r="BB20" s="66">
        <v>1230.0</v>
      </c>
      <c r="BC20" s="66">
        <v>2684.0</v>
      </c>
      <c r="BD20" s="66">
        <v>2842.0</v>
      </c>
      <c r="BE20" s="66">
        <v>8038.0</v>
      </c>
      <c r="BF20" s="66">
        <v>4263.0</v>
      </c>
      <c r="BG20" s="66">
        <v>6953.0</v>
      </c>
      <c r="BH20" s="66">
        <v>13429.0</v>
      </c>
      <c r="BI20" s="66">
        <v>48356.0</v>
      </c>
      <c r="BJ20" s="66">
        <v>71213.0</v>
      </c>
      <c r="BK20" s="66">
        <v>132962.0</v>
      </c>
    </row>
    <row r="21">
      <c r="A21" s="65">
        <v>13.0</v>
      </c>
      <c r="B21" s="66">
        <v>1000000.0</v>
      </c>
      <c r="C21" s="66">
        <v>978544.927246362</v>
      </c>
      <c r="D21" s="67">
        <v>0.978544927246362</v>
      </c>
      <c r="E21" s="68">
        <v>0.333991783314726</v>
      </c>
      <c r="F21" s="68">
        <v>0.0297280173327393</v>
      </c>
      <c r="G21" s="66">
        <v>300873.0</v>
      </c>
      <c r="H21" s="65">
        <v>0.300873</v>
      </c>
      <c r="I21" s="66">
        <v>438814.0</v>
      </c>
      <c r="J21" s="66">
        <v>129940.0</v>
      </c>
      <c r="K21" s="66">
        <v>54028.0</v>
      </c>
      <c r="L21" s="66">
        <v>26014.0</v>
      </c>
      <c r="M21" s="66">
        <v>1.0</v>
      </c>
      <c r="N21" s="66">
        <v>3.0</v>
      </c>
      <c r="O21" s="66">
        <v>5.0</v>
      </c>
      <c r="P21" s="66">
        <v>3.0</v>
      </c>
      <c r="Q21" s="66">
        <v>0.0</v>
      </c>
      <c r="R21" s="66">
        <v>4.0</v>
      </c>
      <c r="S21" s="66">
        <v>1.0</v>
      </c>
      <c r="T21" s="66">
        <v>1.0</v>
      </c>
      <c r="U21" s="66">
        <v>1.0</v>
      </c>
      <c r="V21" s="66">
        <v>0.0</v>
      </c>
      <c r="W21" s="66">
        <v>1.0</v>
      </c>
      <c r="X21" s="66">
        <v>6.0</v>
      </c>
      <c r="Y21" s="66">
        <v>4.0</v>
      </c>
      <c r="Z21" s="66">
        <v>5.0</v>
      </c>
      <c r="AA21" s="66">
        <v>6.0</v>
      </c>
      <c r="AB21" s="66">
        <v>9.0</v>
      </c>
      <c r="AC21" s="66">
        <v>15.0</v>
      </c>
      <c r="AD21" s="66">
        <v>15.0</v>
      </c>
      <c r="AE21" s="66">
        <v>15.0</v>
      </c>
      <c r="AF21" s="66">
        <v>42.0</v>
      </c>
      <c r="AG21" s="66">
        <v>10.0</v>
      </c>
      <c r="AH21" s="66">
        <v>9.0</v>
      </c>
      <c r="AI21" s="66">
        <v>18.0</v>
      </c>
      <c r="AJ21" s="66">
        <v>50.0</v>
      </c>
      <c r="AK21" s="66">
        <v>11.0</v>
      </c>
      <c r="AL21" s="66">
        <v>19.0</v>
      </c>
      <c r="AM21" s="66">
        <v>87.0</v>
      </c>
      <c r="AN21" s="66">
        <v>144.0</v>
      </c>
      <c r="AO21" s="66">
        <v>158.0</v>
      </c>
      <c r="AP21" s="66">
        <v>175.0</v>
      </c>
      <c r="AQ21" s="66">
        <v>244.0</v>
      </c>
      <c r="AR21" s="66">
        <v>243.0</v>
      </c>
      <c r="AS21" s="66">
        <v>271.0</v>
      </c>
      <c r="AT21" s="66">
        <v>498.0</v>
      </c>
      <c r="AU21" s="66">
        <v>630.0</v>
      </c>
      <c r="AV21" s="66">
        <v>960.0</v>
      </c>
      <c r="AW21" s="66">
        <v>302.0</v>
      </c>
      <c r="AX21" s="66">
        <v>782.0</v>
      </c>
      <c r="AY21" s="66">
        <v>988.0</v>
      </c>
      <c r="AZ21" s="66">
        <v>2102.0</v>
      </c>
      <c r="BA21" s="66">
        <v>1441.0</v>
      </c>
      <c r="BB21" s="66">
        <v>1221.0</v>
      </c>
      <c r="BC21" s="66">
        <v>2784.0</v>
      </c>
      <c r="BD21" s="66">
        <v>2849.0</v>
      </c>
      <c r="BE21" s="66">
        <v>7957.0</v>
      </c>
      <c r="BF21" s="66">
        <v>4293.0</v>
      </c>
      <c r="BG21" s="66">
        <v>6936.0</v>
      </c>
      <c r="BH21" s="66">
        <v>13231.0</v>
      </c>
      <c r="BI21" s="66">
        <v>48282.0</v>
      </c>
      <c r="BJ21" s="66">
        <v>70761.0</v>
      </c>
      <c r="BK21" s="66">
        <v>133280.0</v>
      </c>
    </row>
    <row r="22">
      <c r="A22" s="65">
        <v>14.0</v>
      </c>
      <c r="B22" s="66">
        <v>1000000.0</v>
      </c>
      <c r="C22" s="66">
        <v>947102.355117755</v>
      </c>
      <c r="D22" s="67">
        <v>0.947102355117755</v>
      </c>
      <c r="E22" s="68">
        <v>0.261823269286254</v>
      </c>
      <c r="F22" s="68">
        <v>0.028562876853906</v>
      </c>
      <c r="G22" s="66">
        <v>301045.0</v>
      </c>
      <c r="H22" s="65">
        <v>0.301045</v>
      </c>
      <c r="I22" s="66">
        <v>438608.0</v>
      </c>
      <c r="J22" s="66">
        <v>130334.0</v>
      </c>
      <c r="K22" s="66">
        <v>53945.0</v>
      </c>
      <c r="L22" s="66">
        <v>25923.0</v>
      </c>
      <c r="M22" s="66">
        <v>0.0</v>
      </c>
      <c r="N22" s="66">
        <v>1.0</v>
      </c>
      <c r="O22" s="66">
        <v>2.0</v>
      </c>
      <c r="P22" s="66">
        <v>3.0</v>
      </c>
      <c r="Q22" s="66">
        <v>2.0</v>
      </c>
      <c r="R22" s="66">
        <v>5.0</v>
      </c>
      <c r="S22" s="66">
        <v>0.0</v>
      </c>
      <c r="T22" s="66">
        <v>3.0</v>
      </c>
      <c r="U22" s="66">
        <v>1.0</v>
      </c>
      <c r="V22" s="66">
        <v>2.0</v>
      </c>
      <c r="W22" s="66">
        <v>2.0</v>
      </c>
      <c r="X22" s="66">
        <v>5.0</v>
      </c>
      <c r="Y22" s="66">
        <v>6.0</v>
      </c>
      <c r="Z22" s="66">
        <v>2.0</v>
      </c>
      <c r="AA22" s="66">
        <v>15.0</v>
      </c>
      <c r="AB22" s="66">
        <v>6.0</v>
      </c>
      <c r="AC22" s="66">
        <v>30.0</v>
      </c>
      <c r="AD22" s="66">
        <v>9.0</v>
      </c>
      <c r="AE22" s="66">
        <v>13.0</v>
      </c>
      <c r="AF22" s="66">
        <v>31.0</v>
      </c>
      <c r="AG22" s="66">
        <v>9.0</v>
      </c>
      <c r="AH22" s="66">
        <v>15.0</v>
      </c>
      <c r="AI22" s="66">
        <v>22.0</v>
      </c>
      <c r="AJ22" s="66">
        <v>49.0</v>
      </c>
      <c r="AK22" s="66">
        <v>17.0</v>
      </c>
      <c r="AL22" s="66">
        <v>26.0</v>
      </c>
      <c r="AM22" s="66">
        <v>67.0</v>
      </c>
      <c r="AN22" s="66">
        <v>149.0</v>
      </c>
      <c r="AO22" s="66">
        <v>142.0</v>
      </c>
      <c r="AP22" s="66">
        <v>191.0</v>
      </c>
      <c r="AQ22" s="66">
        <v>218.0</v>
      </c>
      <c r="AR22" s="66">
        <v>229.0</v>
      </c>
      <c r="AS22" s="66">
        <v>285.0</v>
      </c>
      <c r="AT22" s="66">
        <v>452.0</v>
      </c>
      <c r="AU22" s="66">
        <v>633.0</v>
      </c>
      <c r="AV22" s="66">
        <v>941.0</v>
      </c>
      <c r="AW22" s="66">
        <v>296.0</v>
      </c>
      <c r="AX22" s="66">
        <v>758.0</v>
      </c>
      <c r="AY22" s="66">
        <v>970.0</v>
      </c>
      <c r="AZ22" s="66">
        <v>2091.0</v>
      </c>
      <c r="BA22" s="66">
        <v>1431.0</v>
      </c>
      <c r="BB22" s="66">
        <v>1194.0</v>
      </c>
      <c r="BC22" s="66">
        <v>2719.0</v>
      </c>
      <c r="BD22" s="66">
        <v>2892.0</v>
      </c>
      <c r="BE22" s="66">
        <v>8045.0</v>
      </c>
      <c r="BF22" s="66">
        <v>4367.0</v>
      </c>
      <c r="BG22" s="66">
        <v>6743.0</v>
      </c>
      <c r="BH22" s="66">
        <v>13311.0</v>
      </c>
      <c r="BI22" s="66">
        <v>48418.0</v>
      </c>
      <c r="BJ22" s="66">
        <v>71070.0</v>
      </c>
      <c r="BK22" s="66">
        <v>133157.0</v>
      </c>
    </row>
    <row r="23">
      <c r="A23" s="65">
        <v>15.0</v>
      </c>
      <c r="B23" s="66">
        <v>1000000.0</v>
      </c>
      <c r="C23" s="66">
        <v>951503.575178759</v>
      </c>
      <c r="D23" s="67">
        <v>0.951503575178759</v>
      </c>
      <c r="E23" s="68">
        <v>0.266739945533077</v>
      </c>
      <c r="F23" s="68">
        <v>0.0275388932793974</v>
      </c>
      <c r="G23" s="66">
        <v>300854.0</v>
      </c>
      <c r="H23" s="65">
        <v>0.300854</v>
      </c>
      <c r="I23" s="66">
        <v>439649.0</v>
      </c>
      <c r="J23" s="66">
        <v>129093.0</v>
      </c>
      <c r="K23" s="66">
        <v>54185.0</v>
      </c>
      <c r="L23" s="66">
        <v>25741.0</v>
      </c>
      <c r="M23" s="66">
        <v>1.0</v>
      </c>
      <c r="N23" s="66">
        <v>3.0</v>
      </c>
      <c r="O23" s="66">
        <v>1.0</v>
      </c>
      <c r="P23" s="66">
        <v>2.0</v>
      </c>
      <c r="Q23" s="66">
        <v>3.0</v>
      </c>
      <c r="R23" s="66">
        <v>4.0</v>
      </c>
      <c r="S23" s="66">
        <v>1.0</v>
      </c>
      <c r="T23" s="66">
        <v>3.0</v>
      </c>
      <c r="U23" s="66">
        <v>0.0</v>
      </c>
      <c r="V23" s="66">
        <v>0.0</v>
      </c>
      <c r="W23" s="66">
        <v>2.0</v>
      </c>
      <c r="X23" s="66">
        <v>3.0</v>
      </c>
      <c r="Y23" s="66">
        <v>2.0</v>
      </c>
      <c r="Z23" s="66">
        <v>2.0</v>
      </c>
      <c r="AA23" s="66">
        <v>8.0</v>
      </c>
      <c r="AB23" s="66">
        <v>10.0</v>
      </c>
      <c r="AC23" s="66">
        <v>21.0</v>
      </c>
      <c r="AD23" s="66">
        <v>27.0</v>
      </c>
      <c r="AE23" s="66">
        <v>18.0</v>
      </c>
      <c r="AF23" s="66">
        <v>34.0</v>
      </c>
      <c r="AG23" s="66">
        <v>5.0</v>
      </c>
      <c r="AH23" s="66">
        <v>10.0</v>
      </c>
      <c r="AI23" s="66">
        <v>19.0</v>
      </c>
      <c r="AJ23" s="66">
        <v>40.0</v>
      </c>
      <c r="AK23" s="66">
        <v>12.0</v>
      </c>
      <c r="AL23" s="66">
        <v>22.0</v>
      </c>
      <c r="AM23" s="66">
        <v>73.0</v>
      </c>
      <c r="AN23" s="66">
        <v>150.0</v>
      </c>
      <c r="AO23" s="66">
        <v>128.0</v>
      </c>
      <c r="AP23" s="66">
        <v>189.0</v>
      </c>
      <c r="AQ23" s="66">
        <v>234.0</v>
      </c>
      <c r="AR23" s="66">
        <v>218.0</v>
      </c>
      <c r="AS23" s="66">
        <v>293.0</v>
      </c>
      <c r="AT23" s="66">
        <v>455.0</v>
      </c>
      <c r="AU23" s="66">
        <v>635.0</v>
      </c>
      <c r="AV23" s="66">
        <v>957.0</v>
      </c>
      <c r="AW23" s="66">
        <v>286.0</v>
      </c>
      <c r="AX23" s="66">
        <v>781.0</v>
      </c>
      <c r="AY23" s="66">
        <v>938.0</v>
      </c>
      <c r="AZ23" s="66">
        <v>2069.0</v>
      </c>
      <c r="BA23" s="66">
        <v>1437.0</v>
      </c>
      <c r="BB23" s="66">
        <v>1182.0</v>
      </c>
      <c r="BC23" s="66">
        <v>2679.0</v>
      </c>
      <c r="BD23" s="66">
        <v>2826.0</v>
      </c>
      <c r="BE23" s="66">
        <v>7949.0</v>
      </c>
      <c r="BF23" s="66">
        <v>4242.0</v>
      </c>
      <c r="BG23" s="66">
        <v>6867.0</v>
      </c>
      <c r="BH23" s="66">
        <v>13291.0</v>
      </c>
      <c r="BI23" s="66">
        <v>48329.0</v>
      </c>
      <c r="BJ23" s="66">
        <v>71103.0</v>
      </c>
      <c r="BK23" s="66">
        <v>133290.0</v>
      </c>
    </row>
    <row r="24">
      <c r="A24" s="65">
        <v>16.0</v>
      </c>
      <c r="B24" s="66">
        <v>1000000.0</v>
      </c>
      <c r="C24" s="66">
        <v>924185.209260463</v>
      </c>
      <c r="D24" s="67">
        <v>0.924185209260463</v>
      </c>
      <c r="E24" s="68">
        <v>0.27640453324252</v>
      </c>
      <c r="F24" s="68">
        <v>0.0272749983169447</v>
      </c>
      <c r="G24" s="66">
        <v>300972.0</v>
      </c>
      <c r="H24" s="65">
        <v>0.300972</v>
      </c>
      <c r="I24" s="66">
        <v>439017.0</v>
      </c>
      <c r="J24" s="66">
        <v>130177.0</v>
      </c>
      <c r="K24" s="66">
        <v>53837.0</v>
      </c>
      <c r="L24" s="66">
        <v>26082.0</v>
      </c>
      <c r="M24" s="66">
        <v>1.0</v>
      </c>
      <c r="N24" s="66">
        <v>1.0</v>
      </c>
      <c r="O24" s="66">
        <v>3.0</v>
      </c>
      <c r="P24" s="66">
        <v>2.0</v>
      </c>
      <c r="Q24" s="66">
        <v>1.0</v>
      </c>
      <c r="R24" s="66">
        <v>1.0</v>
      </c>
      <c r="S24" s="66">
        <v>1.0</v>
      </c>
      <c r="T24" s="66">
        <v>1.0</v>
      </c>
      <c r="U24" s="66">
        <v>2.0</v>
      </c>
      <c r="V24" s="66">
        <v>1.0</v>
      </c>
      <c r="W24" s="66">
        <v>4.0</v>
      </c>
      <c r="X24" s="66">
        <v>4.0</v>
      </c>
      <c r="Y24" s="66">
        <v>4.0</v>
      </c>
      <c r="Z24" s="66">
        <v>2.0</v>
      </c>
      <c r="AA24" s="66">
        <v>4.0</v>
      </c>
      <c r="AB24" s="66">
        <v>10.0</v>
      </c>
      <c r="AC24" s="66">
        <v>15.0</v>
      </c>
      <c r="AD24" s="66">
        <v>11.0</v>
      </c>
      <c r="AE24" s="66">
        <v>15.0</v>
      </c>
      <c r="AF24" s="66">
        <v>42.0</v>
      </c>
      <c r="AG24" s="66">
        <v>9.0</v>
      </c>
      <c r="AH24" s="66">
        <v>20.0</v>
      </c>
      <c r="AI24" s="66">
        <v>23.0</v>
      </c>
      <c r="AJ24" s="66">
        <v>43.0</v>
      </c>
      <c r="AK24" s="66">
        <v>20.0</v>
      </c>
      <c r="AL24" s="66">
        <v>24.0</v>
      </c>
      <c r="AM24" s="66">
        <v>85.0</v>
      </c>
      <c r="AN24" s="66">
        <v>121.0</v>
      </c>
      <c r="AO24" s="66">
        <v>139.0</v>
      </c>
      <c r="AP24" s="66">
        <v>168.0</v>
      </c>
      <c r="AQ24" s="66">
        <v>237.0</v>
      </c>
      <c r="AR24" s="66">
        <v>243.0</v>
      </c>
      <c r="AS24" s="66">
        <v>295.0</v>
      </c>
      <c r="AT24" s="66">
        <v>486.0</v>
      </c>
      <c r="AU24" s="66">
        <v>573.0</v>
      </c>
      <c r="AV24" s="66">
        <v>861.0</v>
      </c>
      <c r="AW24" s="66">
        <v>275.0</v>
      </c>
      <c r="AX24" s="66">
        <v>749.0</v>
      </c>
      <c r="AY24" s="66">
        <v>972.0</v>
      </c>
      <c r="AZ24" s="66">
        <v>2031.0</v>
      </c>
      <c r="BA24" s="66">
        <v>1400.0</v>
      </c>
      <c r="BB24" s="66">
        <v>1251.0</v>
      </c>
      <c r="BC24" s="66">
        <v>2714.0</v>
      </c>
      <c r="BD24" s="66">
        <v>2924.0</v>
      </c>
      <c r="BE24" s="66">
        <v>7987.0</v>
      </c>
      <c r="BF24" s="66">
        <v>4367.0</v>
      </c>
      <c r="BG24" s="66">
        <v>6806.0</v>
      </c>
      <c r="BH24" s="66">
        <v>13180.0</v>
      </c>
      <c r="BI24" s="66">
        <v>48272.0</v>
      </c>
      <c r="BJ24" s="66">
        <v>71115.0</v>
      </c>
      <c r="BK24" s="66">
        <v>133457.0</v>
      </c>
    </row>
    <row r="25">
      <c r="A25" s="65">
        <v>17.0</v>
      </c>
      <c r="B25" s="66">
        <v>1000000.0</v>
      </c>
      <c r="C25" s="66">
        <v>1001339.06695335</v>
      </c>
      <c r="D25" s="67">
        <v>1.00133906695335</v>
      </c>
      <c r="E25" s="68">
        <v>0.340801131155988</v>
      </c>
      <c r="F25" s="68">
        <v>0.0295457176212263</v>
      </c>
      <c r="G25" s="66">
        <v>301248.0</v>
      </c>
      <c r="H25" s="65">
        <v>0.301248</v>
      </c>
      <c r="I25" s="66">
        <v>439614.0</v>
      </c>
      <c r="J25" s="66">
        <v>129271.0</v>
      </c>
      <c r="K25" s="66">
        <v>54024.0</v>
      </c>
      <c r="L25" s="66">
        <v>25975.0</v>
      </c>
      <c r="M25" s="66">
        <v>1.0</v>
      </c>
      <c r="N25" s="66">
        <v>2.0</v>
      </c>
      <c r="O25" s="66">
        <v>2.0</v>
      </c>
      <c r="P25" s="66">
        <v>1.0</v>
      </c>
      <c r="Q25" s="66">
        <v>6.0</v>
      </c>
      <c r="R25" s="66">
        <v>3.0</v>
      </c>
      <c r="S25" s="66">
        <v>1.0</v>
      </c>
      <c r="T25" s="66">
        <v>12.0</v>
      </c>
      <c r="U25" s="66">
        <v>2.0</v>
      </c>
      <c r="V25" s="66">
        <v>0.0</v>
      </c>
      <c r="W25" s="66">
        <v>1.0</v>
      </c>
      <c r="X25" s="66">
        <v>6.0</v>
      </c>
      <c r="Y25" s="66">
        <v>1.0</v>
      </c>
      <c r="Z25" s="66">
        <v>6.0</v>
      </c>
      <c r="AA25" s="66">
        <v>10.0</v>
      </c>
      <c r="AB25" s="66">
        <v>9.0</v>
      </c>
      <c r="AC25" s="66">
        <v>22.0</v>
      </c>
      <c r="AD25" s="66">
        <v>11.0</v>
      </c>
      <c r="AE25" s="66">
        <v>17.0</v>
      </c>
      <c r="AF25" s="66">
        <v>38.0</v>
      </c>
      <c r="AG25" s="66">
        <v>7.0</v>
      </c>
      <c r="AH25" s="66">
        <v>13.0</v>
      </c>
      <c r="AI25" s="66">
        <v>26.0</v>
      </c>
      <c r="AJ25" s="66">
        <v>60.0</v>
      </c>
      <c r="AK25" s="66">
        <v>22.0</v>
      </c>
      <c r="AL25" s="66">
        <v>32.0</v>
      </c>
      <c r="AM25" s="66">
        <v>73.0</v>
      </c>
      <c r="AN25" s="66">
        <v>139.0</v>
      </c>
      <c r="AO25" s="66">
        <v>152.0</v>
      </c>
      <c r="AP25" s="66">
        <v>204.0</v>
      </c>
      <c r="AQ25" s="66">
        <v>239.0</v>
      </c>
      <c r="AR25" s="66">
        <v>240.0</v>
      </c>
      <c r="AS25" s="66">
        <v>297.0</v>
      </c>
      <c r="AT25" s="66">
        <v>508.0</v>
      </c>
      <c r="AU25" s="66">
        <v>624.0</v>
      </c>
      <c r="AV25" s="66">
        <v>961.0</v>
      </c>
      <c r="AW25" s="66">
        <v>276.0</v>
      </c>
      <c r="AX25" s="66">
        <v>745.0</v>
      </c>
      <c r="AY25" s="66">
        <v>975.0</v>
      </c>
      <c r="AZ25" s="66">
        <v>2107.0</v>
      </c>
      <c r="BA25" s="66">
        <v>1410.0</v>
      </c>
      <c r="BB25" s="66">
        <v>1185.0</v>
      </c>
      <c r="BC25" s="66">
        <v>2753.0</v>
      </c>
      <c r="BD25" s="66">
        <v>2893.0</v>
      </c>
      <c r="BE25" s="66">
        <v>8120.0</v>
      </c>
      <c r="BF25" s="66">
        <v>4194.0</v>
      </c>
      <c r="BG25" s="66">
        <v>6886.0</v>
      </c>
      <c r="BH25" s="66">
        <v>13378.0</v>
      </c>
      <c r="BI25" s="66">
        <v>48953.0</v>
      </c>
      <c r="BJ25" s="66">
        <v>70292.0</v>
      </c>
      <c r="BK25" s="66">
        <v>133333.0</v>
      </c>
    </row>
    <row r="26">
      <c r="A26" s="65">
        <v>18.0</v>
      </c>
      <c r="B26" s="66">
        <v>1000000.0</v>
      </c>
      <c r="C26" s="66">
        <v>943785.189259463</v>
      </c>
      <c r="D26" s="67">
        <v>0.943785189259463</v>
      </c>
      <c r="E26" s="68">
        <v>0.269213295108699</v>
      </c>
      <c r="F26" s="68">
        <v>0.0287000993147101</v>
      </c>
      <c r="G26" s="66">
        <v>301128.0</v>
      </c>
      <c r="H26" s="65">
        <v>0.301128</v>
      </c>
      <c r="I26" s="66">
        <v>438974.0</v>
      </c>
      <c r="J26" s="66">
        <v>129743.0</v>
      </c>
      <c r="K26" s="66">
        <v>54150.0</v>
      </c>
      <c r="L26" s="66">
        <v>25883.0</v>
      </c>
      <c r="M26" s="66">
        <v>1.0</v>
      </c>
      <c r="N26" s="66">
        <v>1.0</v>
      </c>
      <c r="O26" s="66">
        <v>3.0</v>
      </c>
      <c r="P26" s="66">
        <v>2.0</v>
      </c>
      <c r="Q26" s="66">
        <v>2.0</v>
      </c>
      <c r="R26" s="66">
        <v>0.0</v>
      </c>
      <c r="S26" s="66">
        <v>1.0</v>
      </c>
      <c r="T26" s="66">
        <v>7.0</v>
      </c>
      <c r="U26" s="66">
        <v>1.0</v>
      </c>
      <c r="V26" s="66">
        <v>0.0</v>
      </c>
      <c r="W26" s="66">
        <v>2.0</v>
      </c>
      <c r="X26" s="66">
        <v>5.0</v>
      </c>
      <c r="Y26" s="66">
        <v>8.0</v>
      </c>
      <c r="Z26" s="66">
        <v>1.0</v>
      </c>
      <c r="AA26" s="66">
        <v>10.0</v>
      </c>
      <c r="AB26" s="66">
        <v>8.0</v>
      </c>
      <c r="AC26" s="66">
        <v>22.0</v>
      </c>
      <c r="AD26" s="66">
        <v>14.0</v>
      </c>
      <c r="AE26" s="66">
        <v>15.0</v>
      </c>
      <c r="AF26" s="66">
        <v>15.0</v>
      </c>
      <c r="AG26" s="66">
        <v>5.0</v>
      </c>
      <c r="AH26" s="66">
        <v>14.0</v>
      </c>
      <c r="AI26" s="66">
        <v>20.0</v>
      </c>
      <c r="AJ26" s="66">
        <v>38.0</v>
      </c>
      <c r="AK26" s="66">
        <v>11.0</v>
      </c>
      <c r="AL26" s="66">
        <v>25.0</v>
      </c>
      <c r="AM26" s="66">
        <v>86.0</v>
      </c>
      <c r="AN26" s="66">
        <v>151.0</v>
      </c>
      <c r="AO26" s="66">
        <v>141.0</v>
      </c>
      <c r="AP26" s="66">
        <v>170.0</v>
      </c>
      <c r="AQ26" s="66">
        <v>242.0</v>
      </c>
      <c r="AR26" s="66">
        <v>237.0</v>
      </c>
      <c r="AS26" s="66">
        <v>269.0</v>
      </c>
      <c r="AT26" s="66">
        <v>464.0</v>
      </c>
      <c r="AU26" s="66">
        <v>610.0</v>
      </c>
      <c r="AV26" s="66">
        <v>943.0</v>
      </c>
      <c r="AW26" s="66">
        <v>307.0</v>
      </c>
      <c r="AX26" s="66">
        <v>762.0</v>
      </c>
      <c r="AY26" s="66">
        <v>984.0</v>
      </c>
      <c r="AZ26" s="66">
        <v>2080.0</v>
      </c>
      <c r="BA26" s="66">
        <v>1410.0</v>
      </c>
      <c r="BB26" s="66">
        <v>1263.0</v>
      </c>
      <c r="BC26" s="66">
        <v>2799.0</v>
      </c>
      <c r="BD26" s="66">
        <v>2960.0</v>
      </c>
      <c r="BE26" s="66">
        <v>8200.0</v>
      </c>
      <c r="BF26" s="66">
        <v>4273.0</v>
      </c>
      <c r="BG26" s="66">
        <v>6857.0</v>
      </c>
      <c r="BH26" s="66">
        <v>13431.0</v>
      </c>
      <c r="BI26" s="66">
        <v>48386.0</v>
      </c>
      <c r="BJ26" s="66">
        <v>71039.0</v>
      </c>
      <c r="BK26" s="66">
        <v>132833.0</v>
      </c>
    </row>
    <row r="27">
      <c r="A27" s="65">
        <v>19.0</v>
      </c>
      <c r="B27" s="66">
        <v>1000000.0</v>
      </c>
      <c r="C27" s="66">
        <v>922592.12960648</v>
      </c>
      <c r="D27" s="67">
        <v>0.92259212960648</v>
      </c>
      <c r="E27" s="68">
        <v>0.204847210999544</v>
      </c>
      <c r="F27" s="68">
        <v>0.0285707456708716</v>
      </c>
      <c r="G27" s="66">
        <v>301015.0</v>
      </c>
      <c r="H27" s="65">
        <v>0.301015</v>
      </c>
      <c r="I27" s="66">
        <v>438743.0</v>
      </c>
      <c r="J27" s="66">
        <v>130007.0</v>
      </c>
      <c r="K27" s="66">
        <v>54224.0</v>
      </c>
      <c r="L27" s="66">
        <v>25816.0</v>
      </c>
      <c r="M27" s="66">
        <v>0.0</v>
      </c>
      <c r="N27" s="66">
        <v>1.0</v>
      </c>
      <c r="O27" s="66">
        <v>0.0</v>
      </c>
      <c r="P27" s="66">
        <v>3.0</v>
      </c>
      <c r="Q27" s="66">
        <v>3.0</v>
      </c>
      <c r="R27" s="66">
        <v>0.0</v>
      </c>
      <c r="S27" s="66">
        <v>3.0</v>
      </c>
      <c r="T27" s="66">
        <v>4.0</v>
      </c>
      <c r="U27" s="66">
        <v>0.0</v>
      </c>
      <c r="V27" s="66">
        <v>3.0</v>
      </c>
      <c r="W27" s="66">
        <v>1.0</v>
      </c>
      <c r="X27" s="66">
        <v>1.0</v>
      </c>
      <c r="Y27" s="66">
        <v>3.0</v>
      </c>
      <c r="Z27" s="66">
        <v>4.0</v>
      </c>
      <c r="AA27" s="66">
        <v>11.0</v>
      </c>
      <c r="AB27" s="66">
        <v>3.0</v>
      </c>
      <c r="AC27" s="66">
        <v>23.0</v>
      </c>
      <c r="AD27" s="66">
        <v>12.0</v>
      </c>
      <c r="AE27" s="66">
        <v>11.0</v>
      </c>
      <c r="AF27" s="66">
        <v>41.0</v>
      </c>
      <c r="AG27" s="66">
        <v>9.0</v>
      </c>
      <c r="AH27" s="66">
        <v>15.0</v>
      </c>
      <c r="AI27" s="66">
        <v>21.0</v>
      </c>
      <c r="AJ27" s="66">
        <v>49.0</v>
      </c>
      <c r="AK27" s="66">
        <v>18.0</v>
      </c>
      <c r="AL27" s="66">
        <v>25.0</v>
      </c>
      <c r="AM27" s="66">
        <v>70.0</v>
      </c>
      <c r="AN27" s="66">
        <v>150.0</v>
      </c>
      <c r="AO27" s="66">
        <v>162.0</v>
      </c>
      <c r="AP27" s="66">
        <v>213.0</v>
      </c>
      <c r="AQ27" s="66">
        <v>224.0</v>
      </c>
      <c r="AR27" s="66">
        <v>246.0</v>
      </c>
      <c r="AS27" s="66">
        <v>323.0</v>
      </c>
      <c r="AT27" s="66">
        <v>491.0</v>
      </c>
      <c r="AU27" s="66">
        <v>614.0</v>
      </c>
      <c r="AV27" s="66">
        <v>964.0</v>
      </c>
      <c r="AW27" s="66">
        <v>284.0</v>
      </c>
      <c r="AX27" s="66">
        <v>746.0</v>
      </c>
      <c r="AY27" s="66">
        <v>943.0</v>
      </c>
      <c r="AZ27" s="66">
        <v>2099.0</v>
      </c>
      <c r="BA27" s="66">
        <v>1418.0</v>
      </c>
      <c r="BB27" s="66">
        <v>1186.0</v>
      </c>
      <c r="BC27" s="66">
        <v>2785.0</v>
      </c>
      <c r="BD27" s="66">
        <v>2853.0</v>
      </c>
      <c r="BE27" s="66">
        <v>8130.0</v>
      </c>
      <c r="BF27" s="66">
        <v>4201.0</v>
      </c>
      <c r="BG27" s="66">
        <v>6779.0</v>
      </c>
      <c r="BH27" s="66">
        <v>13378.0</v>
      </c>
      <c r="BI27" s="66">
        <v>48300.0</v>
      </c>
      <c r="BJ27" s="66">
        <v>70407.0</v>
      </c>
      <c r="BK27" s="66">
        <v>133785.0</v>
      </c>
    </row>
    <row r="28">
      <c r="A28" s="65">
        <v>20.0</v>
      </c>
      <c r="B28" s="66">
        <v>1000000.0</v>
      </c>
      <c r="C28" s="66">
        <v>968896.444822241</v>
      </c>
      <c r="D28" s="67">
        <v>0.968896444822241</v>
      </c>
      <c r="E28" s="68">
        <v>0.254450717395684</v>
      </c>
      <c r="F28" s="68">
        <v>0.0281924267962821</v>
      </c>
      <c r="G28" s="66">
        <v>300618.0</v>
      </c>
      <c r="H28" s="65">
        <v>0.300618</v>
      </c>
      <c r="I28" s="66">
        <v>438949.0</v>
      </c>
      <c r="J28" s="66">
        <v>129890.0</v>
      </c>
      <c r="K28" s="66">
        <v>54491.0</v>
      </c>
      <c r="L28" s="66">
        <v>25787.0</v>
      </c>
      <c r="M28" s="66">
        <v>2.0</v>
      </c>
      <c r="N28" s="66">
        <v>1.0</v>
      </c>
      <c r="O28" s="66">
        <v>2.0</v>
      </c>
      <c r="P28" s="66">
        <v>3.0</v>
      </c>
      <c r="Q28" s="66">
        <v>3.0</v>
      </c>
      <c r="R28" s="66">
        <v>1.0</v>
      </c>
      <c r="S28" s="66">
        <v>1.0</v>
      </c>
      <c r="T28" s="66">
        <v>5.0</v>
      </c>
      <c r="U28" s="66">
        <v>1.0</v>
      </c>
      <c r="V28" s="66">
        <v>0.0</v>
      </c>
      <c r="W28" s="66">
        <v>2.0</v>
      </c>
      <c r="X28" s="66">
        <v>7.0</v>
      </c>
      <c r="Y28" s="66">
        <v>1.0</v>
      </c>
      <c r="Z28" s="66">
        <v>4.0</v>
      </c>
      <c r="AA28" s="66">
        <v>13.0</v>
      </c>
      <c r="AB28" s="66">
        <v>14.0</v>
      </c>
      <c r="AC28" s="66">
        <v>19.0</v>
      </c>
      <c r="AD28" s="66">
        <v>11.0</v>
      </c>
      <c r="AE28" s="66">
        <v>19.0</v>
      </c>
      <c r="AF28" s="66">
        <v>41.0</v>
      </c>
      <c r="AG28" s="66">
        <v>9.0</v>
      </c>
      <c r="AH28" s="66">
        <v>8.0</v>
      </c>
      <c r="AI28" s="66">
        <v>25.0</v>
      </c>
      <c r="AJ28" s="66">
        <v>55.0</v>
      </c>
      <c r="AK28" s="66">
        <v>13.0</v>
      </c>
      <c r="AL28" s="66">
        <v>29.0</v>
      </c>
      <c r="AM28" s="66">
        <v>77.0</v>
      </c>
      <c r="AN28" s="66">
        <v>146.0</v>
      </c>
      <c r="AO28" s="66">
        <v>148.0</v>
      </c>
      <c r="AP28" s="66">
        <v>197.0</v>
      </c>
      <c r="AQ28" s="66">
        <v>271.0</v>
      </c>
      <c r="AR28" s="66">
        <v>224.0</v>
      </c>
      <c r="AS28" s="66">
        <v>309.0</v>
      </c>
      <c r="AT28" s="66">
        <v>468.0</v>
      </c>
      <c r="AU28" s="66">
        <v>605.0</v>
      </c>
      <c r="AV28" s="66">
        <v>864.0</v>
      </c>
      <c r="AW28" s="66">
        <v>288.0</v>
      </c>
      <c r="AX28" s="66">
        <v>760.0</v>
      </c>
      <c r="AY28" s="66">
        <v>975.0</v>
      </c>
      <c r="AZ28" s="66">
        <v>2119.0</v>
      </c>
      <c r="BA28" s="66">
        <v>1473.0</v>
      </c>
      <c r="BB28" s="66">
        <v>1219.0</v>
      </c>
      <c r="BC28" s="66">
        <v>2843.0</v>
      </c>
      <c r="BD28" s="66">
        <v>2880.0</v>
      </c>
      <c r="BE28" s="66">
        <v>7955.0</v>
      </c>
      <c r="BF28" s="66">
        <v>4330.0</v>
      </c>
      <c r="BG28" s="66">
        <v>6798.0</v>
      </c>
      <c r="BH28" s="66">
        <v>13153.0</v>
      </c>
      <c r="BI28" s="66">
        <v>48522.0</v>
      </c>
      <c r="BJ28" s="66">
        <v>70334.0</v>
      </c>
      <c r="BK28" s="66">
        <v>133371.0</v>
      </c>
    </row>
    <row r="29">
      <c r="A29" s="65">
        <v>21.0</v>
      </c>
      <c r="B29" s="66">
        <v>1000000.0</v>
      </c>
      <c r="C29" s="66">
        <v>919575.97879894</v>
      </c>
      <c r="D29" s="67">
        <v>0.91957597879894</v>
      </c>
      <c r="E29" s="68">
        <v>0.245688184280931</v>
      </c>
      <c r="F29" s="68">
        <v>0.028228860946357</v>
      </c>
      <c r="G29" s="66">
        <v>301168.0</v>
      </c>
      <c r="H29" s="65">
        <v>0.301168</v>
      </c>
      <c r="I29" s="66">
        <v>438823.0</v>
      </c>
      <c r="J29" s="66">
        <v>130115.0</v>
      </c>
      <c r="K29" s="66">
        <v>54135.0</v>
      </c>
      <c r="L29" s="66">
        <v>25710.0</v>
      </c>
      <c r="M29" s="66">
        <v>0.0</v>
      </c>
      <c r="N29" s="66">
        <v>0.0</v>
      </c>
      <c r="O29" s="66">
        <v>5.0</v>
      </c>
      <c r="P29" s="66">
        <v>3.0</v>
      </c>
      <c r="Q29" s="66">
        <v>1.0</v>
      </c>
      <c r="R29" s="66">
        <v>0.0</v>
      </c>
      <c r="S29" s="66">
        <v>0.0</v>
      </c>
      <c r="T29" s="66">
        <v>4.0</v>
      </c>
      <c r="U29" s="66">
        <v>2.0</v>
      </c>
      <c r="V29" s="66">
        <v>1.0</v>
      </c>
      <c r="W29" s="66">
        <v>1.0</v>
      </c>
      <c r="X29" s="66">
        <v>2.0</v>
      </c>
      <c r="Y29" s="66">
        <v>3.0</v>
      </c>
      <c r="Z29" s="66">
        <v>0.0</v>
      </c>
      <c r="AA29" s="66">
        <v>7.0</v>
      </c>
      <c r="AB29" s="66">
        <v>6.0</v>
      </c>
      <c r="AC29" s="66">
        <v>18.0</v>
      </c>
      <c r="AD29" s="66">
        <v>19.0</v>
      </c>
      <c r="AE29" s="66">
        <v>18.0</v>
      </c>
      <c r="AF29" s="66">
        <v>36.0</v>
      </c>
      <c r="AG29" s="66">
        <v>13.0</v>
      </c>
      <c r="AH29" s="66">
        <v>15.0</v>
      </c>
      <c r="AI29" s="66">
        <v>14.0</v>
      </c>
      <c r="AJ29" s="66">
        <v>48.0</v>
      </c>
      <c r="AK29" s="66">
        <v>14.0</v>
      </c>
      <c r="AL29" s="66">
        <v>34.0</v>
      </c>
      <c r="AM29" s="66">
        <v>64.0</v>
      </c>
      <c r="AN29" s="66">
        <v>149.0</v>
      </c>
      <c r="AO29" s="66">
        <v>136.0</v>
      </c>
      <c r="AP29" s="66">
        <v>180.0</v>
      </c>
      <c r="AQ29" s="66">
        <v>208.0</v>
      </c>
      <c r="AR29" s="66">
        <v>239.0</v>
      </c>
      <c r="AS29" s="66">
        <v>277.0</v>
      </c>
      <c r="AT29" s="66">
        <v>473.0</v>
      </c>
      <c r="AU29" s="66">
        <v>580.0</v>
      </c>
      <c r="AV29" s="66">
        <v>941.0</v>
      </c>
      <c r="AW29" s="66">
        <v>293.0</v>
      </c>
      <c r="AX29" s="66">
        <v>728.0</v>
      </c>
      <c r="AY29" s="66">
        <v>924.0</v>
      </c>
      <c r="AZ29" s="66">
        <v>2172.0</v>
      </c>
      <c r="BA29" s="66">
        <v>1409.0</v>
      </c>
      <c r="BB29" s="66">
        <v>1212.0</v>
      </c>
      <c r="BC29" s="66">
        <v>2769.0</v>
      </c>
      <c r="BD29" s="66">
        <v>2857.0</v>
      </c>
      <c r="BE29" s="66">
        <v>8173.0</v>
      </c>
      <c r="BF29" s="66">
        <v>4224.0</v>
      </c>
      <c r="BG29" s="66">
        <v>6770.0</v>
      </c>
      <c r="BH29" s="66">
        <v>13317.0</v>
      </c>
      <c r="BI29" s="66">
        <v>48198.0</v>
      </c>
      <c r="BJ29" s="66">
        <v>70952.0</v>
      </c>
      <c r="BK29" s="66">
        <v>133659.0</v>
      </c>
    </row>
    <row r="30">
      <c r="A30" s="65">
        <v>22.0</v>
      </c>
      <c r="B30" s="66">
        <v>1000000.0</v>
      </c>
      <c r="C30" s="66">
        <v>984799.239961998</v>
      </c>
      <c r="D30" s="67">
        <v>0.984799239961998</v>
      </c>
      <c r="E30" s="68">
        <v>0.277803034626239</v>
      </c>
      <c r="F30" s="68">
        <v>0.0286561600273854</v>
      </c>
      <c r="G30" s="66">
        <v>300449.0</v>
      </c>
      <c r="H30" s="65">
        <v>0.300449</v>
      </c>
      <c r="I30" s="66">
        <v>439592.0</v>
      </c>
      <c r="J30" s="66">
        <v>129623.0</v>
      </c>
      <c r="K30" s="66">
        <v>54160.0</v>
      </c>
      <c r="L30" s="66">
        <v>25961.0</v>
      </c>
      <c r="M30" s="66">
        <v>0.0</v>
      </c>
      <c r="N30" s="66">
        <v>3.0</v>
      </c>
      <c r="O30" s="66">
        <v>2.0</v>
      </c>
      <c r="P30" s="66">
        <v>4.0</v>
      </c>
      <c r="Q30" s="66">
        <v>5.0</v>
      </c>
      <c r="R30" s="66">
        <v>1.0</v>
      </c>
      <c r="S30" s="66">
        <v>1.0</v>
      </c>
      <c r="T30" s="66">
        <v>4.0</v>
      </c>
      <c r="U30" s="66">
        <v>0.0</v>
      </c>
      <c r="V30" s="66">
        <v>2.0</v>
      </c>
      <c r="W30" s="66">
        <v>3.0</v>
      </c>
      <c r="X30" s="66">
        <v>8.0</v>
      </c>
      <c r="Y30" s="66">
        <v>4.0</v>
      </c>
      <c r="Z30" s="66">
        <v>3.0</v>
      </c>
      <c r="AA30" s="66">
        <v>14.0</v>
      </c>
      <c r="AB30" s="66">
        <v>12.0</v>
      </c>
      <c r="AC30" s="66">
        <v>17.0</v>
      </c>
      <c r="AD30" s="66">
        <v>16.0</v>
      </c>
      <c r="AE30" s="66">
        <v>22.0</v>
      </c>
      <c r="AF30" s="66">
        <v>37.0</v>
      </c>
      <c r="AG30" s="66">
        <v>10.0</v>
      </c>
      <c r="AH30" s="66">
        <v>16.0</v>
      </c>
      <c r="AI30" s="66">
        <v>20.0</v>
      </c>
      <c r="AJ30" s="66">
        <v>45.0</v>
      </c>
      <c r="AK30" s="66">
        <v>13.0</v>
      </c>
      <c r="AL30" s="66">
        <v>37.0</v>
      </c>
      <c r="AM30" s="66">
        <v>69.0</v>
      </c>
      <c r="AN30" s="66">
        <v>137.0</v>
      </c>
      <c r="AO30" s="66">
        <v>157.0</v>
      </c>
      <c r="AP30" s="66">
        <v>198.0</v>
      </c>
      <c r="AQ30" s="66">
        <v>226.0</v>
      </c>
      <c r="AR30" s="66">
        <v>239.0</v>
      </c>
      <c r="AS30" s="66">
        <v>295.0</v>
      </c>
      <c r="AT30" s="66">
        <v>475.0</v>
      </c>
      <c r="AU30" s="66">
        <v>581.0</v>
      </c>
      <c r="AV30" s="66">
        <v>961.0</v>
      </c>
      <c r="AW30" s="66">
        <v>269.0</v>
      </c>
      <c r="AX30" s="66">
        <v>747.0</v>
      </c>
      <c r="AY30" s="66">
        <v>889.0</v>
      </c>
      <c r="AZ30" s="66">
        <v>2096.0</v>
      </c>
      <c r="BA30" s="66">
        <v>1445.0</v>
      </c>
      <c r="BB30" s="66">
        <v>1223.0</v>
      </c>
      <c r="BC30" s="66">
        <v>2738.0</v>
      </c>
      <c r="BD30" s="66">
        <v>2759.0</v>
      </c>
      <c r="BE30" s="66">
        <v>7843.0</v>
      </c>
      <c r="BF30" s="66">
        <v>4378.0</v>
      </c>
      <c r="BG30" s="66">
        <v>6800.0</v>
      </c>
      <c r="BH30" s="66">
        <v>13106.0</v>
      </c>
      <c r="BI30" s="66">
        <v>48639.0</v>
      </c>
      <c r="BJ30" s="66">
        <v>70499.0</v>
      </c>
      <c r="BK30" s="66">
        <v>133381.0</v>
      </c>
    </row>
    <row r="31">
      <c r="A31" s="65">
        <v>23.0</v>
      </c>
      <c r="B31" s="66">
        <v>1000000.0</v>
      </c>
      <c r="C31" s="66">
        <v>965537.276863843</v>
      </c>
      <c r="D31" s="67">
        <v>0.965537276863843</v>
      </c>
      <c r="E31" s="68">
        <v>0.285389689382221</v>
      </c>
      <c r="F31" s="68">
        <v>0.0281969563701276</v>
      </c>
      <c r="G31" s="66">
        <v>301196.0</v>
      </c>
      <c r="H31" s="65">
        <v>0.301196</v>
      </c>
      <c r="I31" s="66">
        <v>438853.0</v>
      </c>
      <c r="J31" s="66">
        <v>129525.0</v>
      </c>
      <c r="K31" s="66">
        <v>54086.0</v>
      </c>
      <c r="L31" s="66">
        <v>26209.0</v>
      </c>
      <c r="M31" s="66">
        <v>1.0</v>
      </c>
      <c r="N31" s="66">
        <v>2.0</v>
      </c>
      <c r="O31" s="66">
        <v>2.0</v>
      </c>
      <c r="P31" s="66">
        <v>2.0</v>
      </c>
      <c r="Q31" s="66">
        <v>3.0</v>
      </c>
      <c r="R31" s="66">
        <v>1.0</v>
      </c>
      <c r="S31" s="66">
        <v>2.0</v>
      </c>
      <c r="T31" s="66">
        <v>5.0</v>
      </c>
      <c r="U31" s="66">
        <v>1.0</v>
      </c>
      <c r="V31" s="66">
        <v>0.0</v>
      </c>
      <c r="W31" s="66">
        <v>7.0</v>
      </c>
      <c r="X31" s="66">
        <v>3.0</v>
      </c>
      <c r="Y31" s="66">
        <v>2.0</v>
      </c>
      <c r="Z31" s="66">
        <v>5.0</v>
      </c>
      <c r="AA31" s="66">
        <v>8.0</v>
      </c>
      <c r="AB31" s="66">
        <v>9.0</v>
      </c>
      <c r="AC31" s="66">
        <v>15.0</v>
      </c>
      <c r="AD31" s="66">
        <v>13.0</v>
      </c>
      <c r="AE31" s="66">
        <v>20.0</v>
      </c>
      <c r="AF31" s="66">
        <v>50.0</v>
      </c>
      <c r="AG31" s="66">
        <v>11.0</v>
      </c>
      <c r="AH31" s="66">
        <v>14.0</v>
      </c>
      <c r="AI31" s="66">
        <v>18.0</v>
      </c>
      <c r="AJ31" s="66">
        <v>49.0</v>
      </c>
      <c r="AK31" s="66">
        <v>17.0</v>
      </c>
      <c r="AL31" s="66">
        <v>28.0</v>
      </c>
      <c r="AM31" s="66">
        <v>77.0</v>
      </c>
      <c r="AN31" s="66">
        <v>143.0</v>
      </c>
      <c r="AO31" s="66">
        <v>131.0</v>
      </c>
      <c r="AP31" s="66">
        <v>175.0</v>
      </c>
      <c r="AQ31" s="66">
        <v>238.0</v>
      </c>
      <c r="AR31" s="66">
        <v>249.0</v>
      </c>
      <c r="AS31" s="66">
        <v>302.0</v>
      </c>
      <c r="AT31" s="66">
        <v>448.0</v>
      </c>
      <c r="AU31" s="66">
        <v>656.0</v>
      </c>
      <c r="AV31" s="66">
        <v>931.0</v>
      </c>
      <c r="AW31" s="66">
        <v>272.0</v>
      </c>
      <c r="AX31" s="66">
        <v>725.0</v>
      </c>
      <c r="AY31" s="66">
        <v>952.0</v>
      </c>
      <c r="AZ31" s="66">
        <v>2114.0</v>
      </c>
      <c r="BA31" s="66">
        <v>1413.0</v>
      </c>
      <c r="BB31" s="66">
        <v>1207.0</v>
      </c>
      <c r="BC31" s="66">
        <v>2774.0</v>
      </c>
      <c r="BD31" s="66">
        <v>2795.0</v>
      </c>
      <c r="BE31" s="66">
        <v>8206.0</v>
      </c>
      <c r="BF31" s="66">
        <v>4206.0</v>
      </c>
      <c r="BG31" s="66">
        <v>6907.0</v>
      </c>
      <c r="BH31" s="66">
        <v>13300.0</v>
      </c>
      <c r="BI31" s="66">
        <v>48689.0</v>
      </c>
      <c r="BJ31" s="66">
        <v>70659.0</v>
      </c>
      <c r="BK31" s="66">
        <v>133339.0</v>
      </c>
    </row>
    <row r="32">
      <c r="A32" s="65">
        <v>24.0</v>
      </c>
      <c r="B32" s="66">
        <v>1000000.0</v>
      </c>
      <c r="C32" s="66">
        <v>956305.815290764</v>
      </c>
      <c r="D32" s="67">
        <v>0.956305815290764</v>
      </c>
      <c r="E32" s="68">
        <v>0.261426960903526</v>
      </c>
      <c r="F32" s="68">
        <v>0.0276055742747734</v>
      </c>
      <c r="G32" s="66">
        <v>300355.0</v>
      </c>
      <c r="H32" s="65">
        <v>0.300355</v>
      </c>
      <c r="I32" s="66">
        <v>439182.0</v>
      </c>
      <c r="J32" s="66">
        <v>129839.0</v>
      </c>
      <c r="K32" s="66">
        <v>53898.0</v>
      </c>
      <c r="L32" s="66">
        <v>26050.0</v>
      </c>
      <c r="M32" s="66">
        <v>2.0</v>
      </c>
      <c r="N32" s="66">
        <v>2.0</v>
      </c>
      <c r="O32" s="66">
        <v>1.0</v>
      </c>
      <c r="P32" s="66">
        <v>1.0</v>
      </c>
      <c r="Q32" s="66">
        <v>5.0</v>
      </c>
      <c r="R32" s="66">
        <v>1.0</v>
      </c>
      <c r="S32" s="66">
        <v>2.0</v>
      </c>
      <c r="T32" s="66">
        <v>3.0</v>
      </c>
      <c r="U32" s="66">
        <v>2.0</v>
      </c>
      <c r="V32" s="66">
        <v>0.0</v>
      </c>
      <c r="W32" s="66">
        <v>0.0</v>
      </c>
      <c r="X32" s="66">
        <v>6.0</v>
      </c>
      <c r="Y32" s="66">
        <v>3.0</v>
      </c>
      <c r="Z32" s="66">
        <v>4.0</v>
      </c>
      <c r="AA32" s="66">
        <v>11.0</v>
      </c>
      <c r="AB32" s="66">
        <v>9.0</v>
      </c>
      <c r="AC32" s="66">
        <v>15.0</v>
      </c>
      <c r="AD32" s="66">
        <v>15.0</v>
      </c>
      <c r="AE32" s="66">
        <v>14.0</v>
      </c>
      <c r="AF32" s="66">
        <v>38.0</v>
      </c>
      <c r="AG32" s="66">
        <v>12.0</v>
      </c>
      <c r="AH32" s="66">
        <v>14.0</v>
      </c>
      <c r="AI32" s="66">
        <v>11.0</v>
      </c>
      <c r="AJ32" s="66">
        <v>55.0</v>
      </c>
      <c r="AK32" s="66">
        <v>11.0</v>
      </c>
      <c r="AL32" s="66">
        <v>28.0</v>
      </c>
      <c r="AM32" s="66">
        <v>74.0</v>
      </c>
      <c r="AN32" s="66">
        <v>134.0</v>
      </c>
      <c r="AO32" s="66">
        <v>146.0</v>
      </c>
      <c r="AP32" s="66">
        <v>206.0</v>
      </c>
      <c r="AQ32" s="66">
        <v>243.0</v>
      </c>
      <c r="AR32" s="66">
        <v>254.0</v>
      </c>
      <c r="AS32" s="66">
        <v>277.0</v>
      </c>
      <c r="AT32" s="66">
        <v>494.0</v>
      </c>
      <c r="AU32" s="66">
        <v>586.0</v>
      </c>
      <c r="AV32" s="66">
        <v>928.0</v>
      </c>
      <c r="AW32" s="66">
        <v>281.0</v>
      </c>
      <c r="AX32" s="66">
        <v>817.0</v>
      </c>
      <c r="AY32" s="66">
        <v>958.0</v>
      </c>
      <c r="AZ32" s="66">
        <v>2070.0</v>
      </c>
      <c r="BA32" s="66">
        <v>1423.0</v>
      </c>
      <c r="BB32" s="66">
        <v>1304.0</v>
      </c>
      <c r="BC32" s="66">
        <v>2721.0</v>
      </c>
      <c r="BD32" s="66">
        <v>2873.0</v>
      </c>
      <c r="BE32" s="66">
        <v>8067.0</v>
      </c>
      <c r="BF32" s="66">
        <v>4231.0</v>
      </c>
      <c r="BG32" s="66">
        <v>6864.0</v>
      </c>
      <c r="BH32" s="66">
        <v>13405.0</v>
      </c>
      <c r="BI32" s="66">
        <v>48434.0</v>
      </c>
      <c r="BJ32" s="66">
        <v>70564.0</v>
      </c>
      <c r="BK32" s="66">
        <v>132736.0</v>
      </c>
    </row>
    <row r="33">
      <c r="A33" s="65">
        <v>25.0</v>
      </c>
      <c r="B33" s="66">
        <v>1000000.0</v>
      </c>
      <c r="C33" s="66">
        <v>971929.596479824</v>
      </c>
      <c r="D33" s="67">
        <v>0.971929596479824</v>
      </c>
      <c r="E33" s="68">
        <v>0.287882111584748</v>
      </c>
      <c r="F33" s="68">
        <v>0.0273643585687654</v>
      </c>
      <c r="G33" s="66">
        <v>301155.0</v>
      </c>
      <c r="H33" s="65">
        <v>0.301155</v>
      </c>
      <c r="I33" s="66">
        <v>438526.0</v>
      </c>
      <c r="J33" s="66">
        <v>129697.0</v>
      </c>
      <c r="K33" s="66">
        <v>54005.0</v>
      </c>
      <c r="L33" s="66">
        <v>26171.0</v>
      </c>
      <c r="M33" s="66">
        <v>1.0</v>
      </c>
      <c r="N33" s="66">
        <v>1.0</v>
      </c>
      <c r="O33" s="66">
        <v>6.0</v>
      </c>
      <c r="P33" s="66">
        <v>1.0</v>
      </c>
      <c r="Q33" s="66">
        <v>4.0</v>
      </c>
      <c r="R33" s="66">
        <v>0.0</v>
      </c>
      <c r="S33" s="66">
        <v>0.0</v>
      </c>
      <c r="T33" s="66">
        <v>3.0</v>
      </c>
      <c r="U33" s="66">
        <v>0.0</v>
      </c>
      <c r="V33" s="66">
        <v>1.0</v>
      </c>
      <c r="W33" s="66">
        <v>1.0</v>
      </c>
      <c r="X33" s="66">
        <v>5.0</v>
      </c>
      <c r="Y33" s="66">
        <v>5.0</v>
      </c>
      <c r="Z33" s="66">
        <v>5.0</v>
      </c>
      <c r="AA33" s="66">
        <v>16.0</v>
      </c>
      <c r="AB33" s="66">
        <v>9.0</v>
      </c>
      <c r="AC33" s="66">
        <v>19.0</v>
      </c>
      <c r="AD33" s="66">
        <v>16.0</v>
      </c>
      <c r="AE33" s="66">
        <v>15.0</v>
      </c>
      <c r="AF33" s="66">
        <v>38.0</v>
      </c>
      <c r="AG33" s="66">
        <v>7.0</v>
      </c>
      <c r="AH33" s="66">
        <v>10.0</v>
      </c>
      <c r="AI33" s="66">
        <v>15.0</v>
      </c>
      <c r="AJ33" s="66">
        <v>56.0</v>
      </c>
      <c r="AK33" s="66">
        <v>14.0</v>
      </c>
      <c r="AL33" s="66">
        <v>48.0</v>
      </c>
      <c r="AM33" s="66">
        <v>72.0</v>
      </c>
      <c r="AN33" s="66">
        <v>158.0</v>
      </c>
      <c r="AO33" s="66">
        <v>148.0</v>
      </c>
      <c r="AP33" s="66">
        <v>187.0</v>
      </c>
      <c r="AQ33" s="66">
        <v>246.0</v>
      </c>
      <c r="AR33" s="66">
        <v>230.0</v>
      </c>
      <c r="AS33" s="66">
        <v>291.0</v>
      </c>
      <c r="AT33" s="66">
        <v>483.0</v>
      </c>
      <c r="AU33" s="66">
        <v>609.0</v>
      </c>
      <c r="AV33" s="66">
        <v>955.0</v>
      </c>
      <c r="AW33" s="66">
        <v>290.0</v>
      </c>
      <c r="AX33" s="66">
        <v>790.0</v>
      </c>
      <c r="AY33" s="66">
        <v>974.0</v>
      </c>
      <c r="AZ33" s="66">
        <v>2118.0</v>
      </c>
      <c r="BA33" s="66">
        <v>1456.0</v>
      </c>
      <c r="BB33" s="66">
        <v>1206.0</v>
      </c>
      <c r="BC33" s="66">
        <v>2864.0</v>
      </c>
      <c r="BD33" s="66">
        <v>2825.0</v>
      </c>
      <c r="BE33" s="66">
        <v>8016.0</v>
      </c>
      <c r="BF33" s="66">
        <v>4226.0</v>
      </c>
      <c r="BG33" s="66">
        <v>6858.0</v>
      </c>
      <c r="BH33" s="66">
        <v>13297.0</v>
      </c>
      <c r="BI33" s="66">
        <v>48646.0</v>
      </c>
      <c r="BJ33" s="66">
        <v>70971.0</v>
      </c>
      <c r="BK33" s="66">
        <v>132943.0</v>
      </c>
    </row>
    <row r="34">
      <c r="A34" s="65">
        <v>26.0</v>
      </c>
      <c r="B34" s="66">
        <v>1000000.0</v>
      </c>
      <c r="C34" s="66">
        <v>1012282.61413071</v>
      </c>
      <c r="D34" s="67">
        <v>1.01228261413071</v>
      </c>
      <c r="E34" s="68">
        <v>0.385718916521566</v>
      </c>
      <c r="F34" s="68">
        <v>0.0293589309485481</v>
      </c>
      <c r="G34" s="66">
        <v>301792.0</v>
      </c>
      <c r="H34" s="65">
        <v>0.301792</v>
      </c>
      <c r="I34" s="66">
        <v>438980.0</v>
      </c>
      <c r="J34" s="66">
        <v>129026.0</v>
      </c>
      <c r="K34" s="66">
        <v>54053.0</v>
      </c>
      <c r="L34" s="66">
        <v>26188.0</v>
      </c>
      <c r="M34" s="66">
        <v>2.0</v>
      </c>
      <c r="N34" s="66">
        <v>5.0</v>
      </c>
      <c r="O34" s="66">
        <v>1.0</v>
      </c>
      <c r="P34" s="66">
        <v>1.0</v>
      </c>
      <c r="Q34" s="66">
        <v>5.0</v>
      </c>
      <c r="R34" s="66">
        <v>2.0</v>
      </c>
      <c r="S34" s="66">
        <v>4.0</v>
      </c>
      <c r="T34" s="66">
        <v>3.0</v>
      </c>
      <c r="U34" s="66">
        <v>2.0</v>
      </c>
      <c r="V34" s="66">
        <v>0.0</v>
      </c>
      <c r="W34" s="66">
        <v>2.0</v>
      </c>
      <c r="X34" s="66">
        <v>9.0</v>
      </c>
      <c r="Y34" s="66">
        <v>2.0</v>
      </c>
      <c r="Z34" s="66">
        <v>5.0</v>
      </c>
      <c r="AA34" s="66">
        <v>12.0</v>
      </c>
      <c r="AB34" s="66">
        <v>9.0</v>
      </c>
      <c r="AC34" s="66">
        <v>18.0</v>
      </c>
      <c r="AD34" s="66">
        <v>12.0</v>
      </c>
      <c r="AE34" s="66">
        <v>12.0</v>
      </c>
      <c r="AF34" s="66">
        <v>53.0</v>
      </c>
      <c r="AG34" s="66">
        <v>8.0</v>
      </c>
      <c r="AH34" s="66">
        <v>13.0</v>
      </c>
      <c r="AI34" s="66">
        <v>17.0</v>
      </c>
      <c r="AJ34" s="66">
        <v>48.0</v>
      </c>
      <c r="AK34" s="66">
        <v>16.0</v>
      </c>
      <c r="AL34" s="66">
        <v>24.0</v>
      </c>
      <c r="AM34" s="66">
        <v>79.0</v>
      </c>
      <c r="AN34" s="66">
        <v>136.0</v>
      </c>
      <c r="AO34" s="66">
        <v>140.0</v>
      </c>
      <c r="AP34" s="66">
        <v>195.0</v>
      </c>
      <c r="AQ34" s="66">
        <v>220.0</v>
      </c>
      <c r="AR34" s="66">
        <v>244.0</v>
      </c>
      <c r="AS34" s="66">
        <v>296.0</v>
      </c>
      <c r="AT34" s="66">
        <v>474.0</v>
      </c>
      <c r="AU34" s="66">
        <v>632.0</v>
      </c>
      <c r="AV34" s="66">
        <v>988.0</v>
      </c>
      <c r="AW34" s="66">
        <v>271.0</v>
      </c>
      <c r="AX34" s="66">
        <v>784.0</v>
      </c>
      <c r="AY34" s="66">
        <v>959.0</v>
      </c>
      <c r="AZ34" s="66">
        <v>2052.0</v>
      </c>
      <c r="BA34" s="66">
        <v>1427.0</v>
      </c>
      <c r="BB34" s="66">
        <v>1266.0</v>
      </c>
      <c r="BC34" s="66">
        <v>2740.0</v>
      </c>
      <c r="BD34" s="66">
        <v>2931.0</v>
      </c>
      <c r="BE34" s="66">
        <v>7983.0</v>
      </c>
      <c r="BF34" s="66">
        <v>4222.0</v>
      </c>
      <c r="BG34" s="66">
        <v>6818.0</v>
      </c>
      <c r="BH34" s="66">
        <v>13260.0</v>
      </c>
      <c r="BI34" s="66">
        <v>48816.0</v>
      </c>
      <c r="BJ34" s="66">
        <v>71235.0</v>
      </c>
      <c r="BK34" s="66">
        <v>133339.0</v>
      </c>
    </row>
    <row r="35">
      <c r="A35" s="65">
        <v>27.0</v>
      </c>
      <c r="B35" s="66">
        <v>1000000.0</v>
      </c>
      <c r="C35" s="66">
        <v>952021.601080054</v>
      </c>
      <c r="D35" s="67">
        <v>0.952021601080054</v>
      </c>
      <c r="E35" s="68">
        <v>0.28869993288476</v>
      </c>
      <c r="F35" s="68">
        <v>0.0287904721497631</v>
      </c>
      <c r="G35" s="66">
        <v>300278.0</v>
      </c>
      <c r="H35" s="65">
        <v>0.300278</v>
      </c>
      <c r="I35" s="66">
        <v>439967.0</v>
      </c>
      <c r="J35" s="66">
        <v>129729.0</v>
      </c>
      <c r="K35" s="66">
        <v>54104.0</v>
      </c>
      <c r="L35" s="66">
        <v>25997.0</v>
      </c>
      <c r="M35" s="66">
        <v>0.0</v>
      </c>
      <c r="N35" s="66">
        <v>3.0</v>
      </c>
      <c r="O35" s="66">
        <v>1.0</v>
      </c>
      <c r="P35" s="66">
        <v>2.0</v>
      </c>
      <c r="Q35" s="66">
        <v>4.0</v>
      </c>
      <c r="R35" s="66">
        <v>3.0</v>
      </c>
      <c r="S35" s="66">
        <v>2.0</v>
      </c>
      <c r="T35" s="66">
        <v>4.0</v>
      </c>
      <c r="U35" s="66">
        <v>0.0</v>
      </c>
      <c r="V35" s="66">
        <v>1.0</v>
      </c>
      <c r="W35" s="66">
        <v>0.0</v>
      </c>
      <c r="X35" s="66">
        <v>9.0</v>
      </c>
      <c r="Y35" s="66">
        <v>1.0</v>
      </c>
      <c r="Z35" s="66">
        <v>1.0</v>
      </c>
      <c r="AA35" s="66">
        <v>13.0</v>
      </c>
      <c r="AB35" s="66">
        <v>8.0</v>
      </c>
      <c r="AC35" s="66">
        <v>20.0</v>
      </c>
      <c r="AD35" s="66">
        <v>21.0</v>
      </c>
      <c r="AE35" s="66">
        <v>17.0</v>
      </c>
      <c r="AF35" s="66">
        <v>32.0</v>
      </c>
      <c r="AG35" s="66">
        <v>12.0</v>
      </c>
      <c r="AH35" s="66">
        <v>17.0</v>
      </c>
      <c r="AI35" s="66">
        <v>11.0</v>
      </c>
      <c r="AJ35" s="66">
        <v>41.0</v>
      </c>
      <c r="AK35" s="66">
        <v>12.0</v>
      </c>
      <c r="AL35" s="66">
        <v>32.0</v>
      </c>
      <c r="AM35" s="66">
        <v>75.0</v>
      </c>
      <c r="AN35" s="66">
        <v>127.0</v>
      </c>
      <c r="AO35" s="66">
        <v>135.0</v>
      </c>
      <c r="AP35" s="66">
        <v>185.0</v>
      </c>
      <c r="AQ35" s="66">
        <v>220.0</v>
      </c>
      <c r="AR35" s="66">
        <v>230.0</v>
      </c>
      <c r="AS35" s="66">
        <v>288.0</v>
      </c>
      <c r="AT35" s="66">
        <v>471.0</v>
      </c>
      <c r="AU35" s="66">
        <v>626.0</v>
      </c>
      <c r="AV35" s="66">
        <v>933.0</v>
      </c>
      <c r="AW35" s="66">
        <v>271.0</v>
      </c>
      <c r="AX35" s="66">
        <v>737.0</v>
      </c>
      <c r="AY35" s="66">
        <v>922.0</v>
      </c>
      <c r="AZ35" s="66">
        <v>2032.0</v>
      </c>
      <c r="BA35" s="66">
        <v>1434.0</v>
      </c>
      <c r="BB35" s="66">
        <v>1258.0</v>
      </c>
      <c r="BC35" s="66">
        <v>2734.0</v>
      </c>
      <c r="BD35" s="66">
        <v>2778.0</v>
      </c>
      <c r="BE35" s="66">
        <v>7997.0</v>
      </c>
      <c r="BF35" s="66">
        <v>4169.0</v>
      </c>
      <c r="BG35" s="66">
        <v>6927.0</v>
      </c>
      <c r="BH35" s="66">
        <v>13286.0</v>
      </c>
      <c r="BI35" s="66">
        <v>48349.0</v>
      </c>
      <c r="BJ35" s="66">
        <v>70782.0</v>
      </c>
      <c r="BK35" s="66">
        <v>133045.0</v>
      </c>
    </row>
    <row r="36">
      <c r="A36" s="65">
        <v>28.0</v>
      </c>
      <c r="B36" s="66">
        <v>1000000.0</v>
      </c>
      <c r="C36" s="66">
        <v>988046.402320116</v>
      </c>
      <c r="D36" s="67">
        <v>0.988046402320116</v>
      </c>
      <c r="E36" s="68">
        <v>0.343552799557506</v>
      </c>
      <c r="F36" s="68">
        <v>0.0289936619918253</v>
      </c>
      <c r="G36" s="66">
        <v>301356.0</v>
      </c>
      <c r="H36" s="65">
        <v>0.301356</v>
      </c>
      <c r="I36" s="66">
        <v>438497.0</v>
      </c>
      <c r="J36" s="66">
        <v>129693.0</v>
      </c>
      <c r="K36" s="66">
        <v>54286.0</v>
      </c>
      <c r="L36" s="66">
        <v>25763.0</v>
      </c>
      <c r="M36" s="66">
        <v>2.0</v>
      </c>
      <c r="N36" s="66">
        <v>3.0</v>
      </c>
      <c r="O36" s="66">
        <v>3.0</v>
      </c>
      <c r="P36" s="66">
        <v>3.0</v>
      </c>
      <c r="Q36" s="66">
        <v>2.0</v>
      </c>
      <c r="R36" s="66">
        <v>4.0</v>
      </c>
      <c r="S36" s="66">
        <v>0.0</v>
      </c>
      <c r="T36" s="66">
        <v>5.0</v>
      </c>
      <c r="U36" s="66">
        <v>1.0</v>
      </c>
      <c r="V36" s="66">
        <v>1.0</v>
      </c>
      <c r="W36" s="66">
        <v>3.0</v>
      </c>
      <c r="X36" s="66">
        <v>5.0</v>
      </c>
      <c r="Y36" s="66">
        <v>8.0</v>
      </c>
      <c r="Z36" s="66">
        <v>2.0</v>
      </c>
      <c r="AA36" s="66">
        <v>6.0</v>
      </c>
      <c r="AB36" s="66">
        <v>9.0</v>
      </c>
      <c r="AC36" s="66">
        <v>16.0</v>
      </c>
      <c r="AD36" s="66">
        <v>9.0</v>
      </c>
      <c r="AE36" s="66">
        <v>17.0</v>
      </c>
      <c r="AF36" s="66">
        <v>29.0</v>
      </c>
      <c r="AG36" s="66">
        <v>8.0</v>
      </c>
      <c r="AH36" s="66">
        <v>16.0</v>
      </c>
      <c r="AI36" s="66">
        <v>23.0</v>
      </c>
      <c r="AJ36" s="66">
        <v>46.0</v>
      </c>
      <c r="AK36" s="66">
        <v>11.0</v>
      </c>
      <c r="AL36" s="66">
        <v>24.0</v>
      </c>
      <c r="AM36" s="66">
        <v>80.0</v>
      </c>
      <c r="AN36" s="66">
        <v>149.0</v>
      </c>
      <c r="AO36" s="66">
        <v>149.0</v>
      </c>
      <c r="AP36" s="66">
        <v>186.0</v>
      </c>
      <c r="AQ36" s="66">
        <v>231.0</v>
      </c>
      <c r="AR36" s="66">
        <v>269.0</v>
      </c>
      <c r="AS36" s="66">
        <v>279.0</v>
      </c>
      <c r="AT36" s="66">
        <v>452.0</v>
      </c>
      <c r="AU36" s="66">
        <v>625.0</v>
      </c>
      <c r="AV36" s="66">
        <v>878.0</v>
      </c>
      <c r="AW36" s="66">
        <v>290.0</v>
      </c>
      <c r="AX36" s="66">
        <v>759.0</v>
      </c>
      <c r="AY36" s="66">
        <v>932.0</v>
      </c>
      <c r="AZ36" s="66">
        <v>2060.0</v>
      </c>
      <c r="BA36" s="66">
        <v>1385.0</v>
      </c>
      <c r="BB36" s="66">
        <v>1238.0</v>
      </c>
      <c r="BC36" s="66">
        <v>2752.0</v>
      </c>
      <c r="BD36" s="66">
        <v>2838.0</v>
      </c>
      <c r="BE36" s="66">
        <v>8107.0</v>
      </c>
      <c r="BF36" s="66">
        <v>4401.0</v>
      </c>
      <c r="BG36" s="66">
        <v>6818.0</v>
      </c>
      <c r="BH36" s="66">
        <v>13314.0</v>
      </c>
      <c r="BI36" s="66">
        <v>48396.0</v>
      </c>
      <c r="BJ36" s="66">
        <v>70751.0</v>
      </c>
      <c r="BK36" s="66">
        <v>133761.0</v>
      </c>
    </row>
    <row r="37">
      <c r="A37" s="65">
        <v>29.0</v>
      </c>
      <c r="B37" s="66">
        <v>1000000.0</v>
      </c>
      <c r="C37" s="66">
        <v>988850.442522126</v>
      </c>
      <c r="D37" s="67">
        <v>0.988850442522126</v>
      </c>
      <c r="E37" s="68">
        <v>0.308182768396537</v>
      </c>
      <c r="F37" s="68">
        <v>0.0291646714964384</v>
      </c>
      <c r="G37" s="66">
        <v>300938.0</v>
      </c>
      <c r="H37" s="65">
        <v>0.300938</v>
      </c>
      <c r="I37" s="66">
        <v>439420.0</v>
      </c>
      <c r="J37" s="66">
        <v>130798.0</v>
      </c>
      <c r="K37" s="66">
        <v>53647.0</v>
      </c>
      <c r="L37" s="66">
        <v>25665.0</v>
      </c>
      <c r="M37" s="66">
        <v>0.0</v>
      </c>
      <c r="N37" s="66">
        <v>3.0</v>
      </c>
      <c r="O37" s="66">
        <v>4.0</v>
      </c>
      <c r="P37" s="66">
        <v>6.0</v>
      </c>
      <c r="Q37" s="66">
        <v>1.0</v>
      </c>
      <c r="R37" s="66">
        <v>0.0</v>
      </c>
      <c r="S37" s="66">
        <v>4.0</v>
      </c>
      <c r="T37" s="66">
        <v>3.0</v>
      </c>
      <c r="U37" s="66">
        <v>0.0</v>
      </c>
      <c r="V37" s="66">
        <v>2.0</v>
      </c>
      <c r="W37" s="66">
        <v>1.0</v>
      </c>
      <c r="X37" s="66">
        <v>5.0</v>
      </c>
      <c r="Y37" s="66">
        <v>6.0</v>
      </c>
      <c r="Z37" s="66">
        <v>2.0</v>
      </c>
      <c r="AA37" s="66">
        <v>8.0</v>
      </c>
      <c r="AB37" s="66">
        <v>11.0</v>
      </c>
      <c r="AC37" s="66">
        <v>16.0</v>
      </c>
      <c r="AD37" s="66">
        <v>22.0</v>
      </c>
      <c r="AE37" s="66">
        <v>18.0</v>
      </c>
      <c r="AF37" s="66">
        <v>41.0</v>
      </c>
      <c r="AG37" s="66">
        <v>7.0</v>
      </c>
      <c r="AH37" s="66">
        <v>8.0</v>
      </c>
      <c r="AI37" s="66">
        <v>11.0</v>
      </c>
      <c r="AJ37" s="66">
        <v>54.0</v>
      </c>
      <c r="AK37" s="66">
        <v>18.0</v>
      </c>
      <c r="AL37" s="66">
        <v>38.0</v>
      </c>
      <c r="AM37" s="66">
        <v>78.0</v>
      </c>
      <c r="AN37" s="66">
        <v>137.0</v>
      </c>
      <c r="AO37" s="66">
        <v>134.0</v>
      </c>
      <c r="AP37" s="66">
        <v>182.0</v>
      </c>
      <c r="AQ37" s="66">
        <v>237.0</v>
      </c>
      <c r="AR37" s="66">
        <v>267.0</v>
      </c>
      <c r="AS37" s="66">
        <v>284.0</v>
      </c>
      <c r="AT37" s="66">
        <v>473.0</v>
      </c>
      <c r="AU37" s="66">
        <v>604.0</v>
      </c>
      <c r="AV37" s="66">
        <v>1007.0</v>
      </c>
      <c r="AW37" s="66">
        <v>322.0</v>
      </c>
      <c r="AX37" s="66">
        <v>790.0</v>
      </c>
      <c r="AY37" s="66">
        <v>910.0</v>
      </c>
      <c r="AZ37" s="66">
        <v>2067.0</v>
      </c>
      <c r="BA37" s="66">
        <v>1443.0</v>
      </c>
      <c r="BB37" s="66">
        <v>1193.0</v>
      </c>
      <c r="BC37" s="66">
        <v>2818.0</v>
      </c>
      <c r="BD37" s="66">
        <v>2759.0</v>
      </c>
      <c r="BE37" s="66">
        <v>7956.0</v>
      </c>
      <c r="BF37" s="66">
        <v>4390.0</v>
      </c>
      <c r="BG37" s="66">
        <v>6730.0</v>
      </c>
      <c r="BH37" s="66">
        <v>13308.0</v>
      </c>
      <c r="BI37" s="66">
        <v>48279.0</v>
      </c>
      <c r="BJ37" s="66">
        <v>70670.0</v>
      </c>
      <c r="BK37" s="66">
        <v>133611.0</v>
      </c>
    </row>
    <row r="38">
      <c r="A38" s="65">
        <v>30.0</v>
      </c>
      <c r="B38" s="66">
        <v>1000000.0</v>
      </c>
      <c r="C38" s="66">
        <v>963354.167708385</v>
      </c>
      <c r="D38" s="67">
        <v>0.963354167708385</v>
      </c>
      <c r="E38" s="68">
        <v>0.305506783535064</v>
      </c>
      <c r="F38" s="68">
        <v>0.028689036252278</v>
      </c>
      <c r="G38" s="66">
        <v>301633.0</v>
      </c>
      <c r="H38" s="65">
        <v>0.301633</v>
      </c>
      <c r="I38" s="66">
        <v>439586.0</v>
      </c>
      <c r="J38" s="66">
        <v>129701.0</v>
      </c>
      <c r="K38" s="66">
        <v>53725.0</v>
      </c>
      <c r="L38" s="66">
        <v>25812.0</v>
      </c>
      <c r="M38" s="66">
        <v>3.0</v>
      </c>
      <c r="N38" s="66">
        <v>1.0</v>
      </c>
      <c r="O38" s="66">
        <v>4.0</v>
      </c>
      <c r="P38" s="66">
        <v>1.0</v>
      </c>
      <c r="Q38" s="66">
        <v>2.0</v>
      </c>
      <c r="R38" s="66">
        <v>2.0</v>
      </c>
      <c r="S38" s="66">
        <v>0.0</v>
      </c>
      <c r="T38" s="66">
        <v>2.0</v>
      </c>
      <c r="U38" s="66">
        <v>0.0</v>
      </c>
      <c r="V38" s="66">
        <v>0.0</v>
      </c>
      <c r="W38" s="66">
        <v>2.0</v>
      </c>
      <c r="X38" s="66">
        <v>3.0</v>
      </c>
      <c r="Y38" s="66">
        <v>6.0</v>
      </c>
      <c r="Z38" s="66">
        <v>2.0</v>
      </c>
      <c r="AA38" s="66">
        <v>12.0</v>
      </c>
      <c r="AB38" s="66">
        <v>11.0</v>
      </c>
      <c r="AC38" s="66">
        <v>11.0</v>
      </c>
      <c r="AD38" s="66">
        <v>11.0</v>
      </c>
      <c r="AE38" s="66">
        <v>15.0</v>
      </c>
      <c r="AF38" s="66">
        <v>49.0</v>
      </c>
      <c r="AG38" s="66">
        <v>11.0</v>
      </c>
      <c r="AH38" s="66">
        <v>17.0</v>
      </c>
      <c r="AI38" s="66">
        <v>17.0</v>
      </c>
      <c r="AJ38" s="66">
        <v>39.0</v>
      </c>
      <c r="AK38" s="66">
        <v>15.0</v>
      </c>
      <c r="AL38" s="66">
        <v>37.0</v>
      </c>
      <c r="AM38" s="66">
        <v>92.0</v>
      </c>
      <c r="AN38" s="66">
        <v>146.0</v>
      </c>
      <c r="AO38" s="66">
        <v>151.0</v>
      </c>
      <c r="AP38" s="66">
        <v>203.0</v>
      </c>
      <c r="AQ38" s="66">
        <v>253.0</v>
      </c>
      <c r="AR38" s="66">
        <v>272.0</v>
      </c>
      <c r="AS38" s="66">
        <v>272.0</v>
      </c>
      <c r="AT38" s="66">
        <v>462.0</v>
      </c>
      <c r="AU38" s="66">
        <v>665.0</v>
      </c>
      <c r="AV38" s="66">
        <v>997.0</v>
      </c>
      <c r="AW38" s="66">
        <v>263.0</v>
      </c>
      <c r="AX38" s="66">
        <v>781.0</v>
      </c>
      <c r="AY38" s="66">
        <v>886.0</v>
      </c>
      <c r="AZ38" s="66">
        <v>2046.0</v>
      </c>
      <c r="BA38" s="66">
        <v>1457.0</v>
      </c>
      <c r="BB38" s="66">
        <v>1255.0</v>
      </c>
      <c r="BC38" s="66">
        <v>2709.0</v>
      </c>
      <c r="BD38" s="66">
        <v>2818.0</v>
      </c>
      <c r="BE38" s="66">
        <v>8112.0</v>
      </c>
      <c r="BF38" s="66">
        <v>4370.0</v>
      </c>
      <c r="BG38" s="66">
        <v>6881.0</v>
      </c>
      <c r="BH38" s="66">
        <v>13543.0</v>
      </c>
      <c r="BI38" s="66">
        <v>48374.0</v>
      </c>
      <c r="BJ38" s="66">
        <v>70803.0</v>
      </c>
      <c r="BK38" s="66">
        <v>133549.0</v>
      </c>
    </row>
    <row r="39">
      <c r="A39" s="65">
        <v>31.0</v>
      </c>
      <c r="B39" s="66">
        <v>1000000.0</v>
      </c>
      <c r="C39" s="66">
        <v>980508.02540127</v>
      </c>
      <c r="D39" s="67">
        <v>0.98050802540127</v>
      </c>
      <c r="E39" s="68">
        <v>0.280814439328478</v>
      </c>
      <c r="F39" s="68">
        <v>0.0285420196454862</v>
      </c>
      <c r="G39" s="65">
        <v>300555.0</v>
      </c>
      <c r="H39" s="65">
        <v>0.300555</v>
      </c>
      <c r="I39" s="65">
        <v>439744.0</v>
      </c>
      <c r="J39" s="65">
        <v>129557.0</v>
      </c>
      <c r="K39" s="65">
        <v>53986.0</v>
      </c>
      <c r="L39" s="65">
        <v>25922.0</v>
      </c>
      <c r="M39" s="65">
        <v>1.0</v>
      </c>
      <c r="N39" s="65">
        <v>2.0</v>
      </c>
      <c r="O39" s="65">
        <v>4.0</v>
      </c>
      <c r="P39" s="65">
        <v>4.0</v>
      </c>
      <c r="Q39" s="65">
        <v>3.0</v>
      </c>
      <c r="R39" s="65">
        <v>1.0</v>
      </c>
      <c r="S39" s="65">
        <v>2.0</v>
      </c>
      <c r="T39" s="65">
        <v>5.0</v>
      </c>
      <c r="U39" s="65">
        <v>0.0</v>
      </c>
      <c r="V39" s="65">
        <v>1.0</v>
      </c>
      <c r="W39" s="65">
        <v>1.0</v>
      </c>
      <c r="X39" s="65">
        <v>6.0</v>
      </c>
      <c r="Y39" s="65">
        <v>3.0</v>
      </c>
      <c r="Z39" s="65">
        <v>6.0</v>
      </c>
      <c r="AA39" s="65">
        <v>6.0</v>
      </c>
      <c r="AB39" s="65">
        <v>7.0</v>
      </c>
      <c r="AC39" s="65">
        <v>17.0</v>
      </c>
      <c r="AD39" s="65">
        <v>10.0</v>
      </c>
      <c r="AE39" s="65">
        <v>12.0</v>
      </c>
      <c r="AF39" s="65">
        <v>44.0</v>
      </c>
      <c r="AG39" s="65">
        <v>13.0</v>
      </c>
      <c r="AH39" s="65">
        <v>12.0</v>
      </c>
      <c r="AI39" s="65">
        <v>21.0</v>
      </c>
      <c r="AJ39" s="65">
        <v>52.0</v>
      </c>
      <c r="AK39" s="65">
        <v>19.0</v>
      </c>
      <c r="AL39" s="65">
        <v>38.0</v>
      </c>
      <c r="AM39" s="65">
        <v>68.0</v>
      </c>
      <c r="AN39" s="65">
        <v>147.0</v>
      </c>
      <c r="AO39" s="65">
        <v>135.0</v>
      </c>
      <c r="AP39" s="65">
        <v>196.0</v>
      </c>
      <c r="AQ39" s="65">
        <v>227.0</v>
      </c>
      <c r="AR39" s="65">
        <v>258.0</v>
      </c>
      <c r="AS39" s="65">
        <v>276.0</v>
      </c>
      <c r="AT39" s="65">
        <v>448.0</v>
      </c>
      <c r="AU39" s="65">
        <v>647.0</v>
      </c>
      <c r="AV39" s="65">
        <v>952.0</v>
      </c>
      <c r="AW39" s="65">
        <v>280.0</v>
      </c>
      <c r="AX39" s="65">
        <v>724.0</v>
      </c>
      <c r="AY39" s="65">
        <v>922.0</v>
      </c>
      <c r="AZ39" s="65">
        <v>2102.0</v>
      </c>
      <c r="BA39" s="65">
        <v>1418.0</v>
      </c>
      <c r="BB39" s="65">
        <v>1180.0</v>
      </c>
      <c r="BC39" s="65">
        <v>2765.0</v>
      </c>
      <c r="BD39" s="65">
        <v>2894.0</v>
      </c>
      <c r="BE39" s="65">
        <v>8032.0</v>
      </c>
      <c r="BF39" s="65">
        <v>4346.0</v>
      </c>
      <c r="BG39" s="65">
        <v>6886.0</v>
      </c>
      <c r="BH39" s="65">
        <v>13401.0</v>
      </c>
      <c r="BI39" s="65">
        <v>48158.0</v>
      </c>
      <c r="BJ39" s="65">
        <v>70470.0</v>
      </c>
      <c r="BK39" s="65">
        <v>133333.0</v>
      </c>
    </row>
    <row r="40">
      <c r="A40" s="65">
        <v>32.0</v>
      </c>
      <c r="B40" s="66">
        <v>1000000.0</v>
      </c>
      <c r="C40" s="66">
        <v>959385.969298465</v>
      </c>
      <c r="D40" s="67">
        <v>0.959385969298465</v>
      </c>
      <c r="E40" s="68">
        <v>0.293779879284207</v>
      </c>
      <c r="F40" s="68">
        <v>0.0280810365645121</v>
      </c>
      <c r="G40" s="65">
        <v>302283.0</v>
      </c>
      <c r="H40" s="65">
        <v>0.302283</v>
      </c>
      <c r="I40" s="65">
        <v>438541.0</v>
      </c>
      <c r="J40" s="65">
        <v>129495.0</v>
      </c>
      <c r="K40" s="65">
        <v>54076.0</v>
      </c>
      <c r="L40" s="65">
        <v>25766.0</v>
      </c>
      <c r="M40" s="65">
        <v>3.0</v>
      </c>
      <c r="N40" s="65">
        <v>1.0</v>
      </c>
      <c r="O40" s="65">
        <v>4.0</v>
      </c>
      <c r="P40" s="65">
        <v>2.0</v>
      </c>
      <c r="Q40" s="65">
        <v>2.0</v>
      </c>
      <c r="R40" s="65">
        <v>2.0</v>
      </c>
      <c r="S40" s="65">
        <v>0.0</v>
      </c>
      <c r="T40" s="65">
        <v>1.0</v>
      </c>
      <c r="U40" s="65">
        <v>2.0</v>
      </c>
      <c r="V40" s="65">
        <v>0.0</v>
      </c>
      <c r="W40" s="65">
        <v>0.0</v>
      </c>
      <c r="X40" s="65">
        <v>6.0</v>
      </c>
      <c r="Y40" s="65">
        <v>1.0</v>
      </c>
      <c r="Z40" s="65">
        <v>4.0</v>
      </c>
      <c r="AA40" s="65">
        <v>12.0</v>
      </c>
      <c r="AB40" s="65">
        <v>13.0</v>
      </c>
      <c r="AC40" s="65">
        <v>15.0</v>
      </c>
      <c r="AD40" s="65">
        <v>17.0</v>
      </c>
      <c r="AE40" s="65">
        <v>16.0</v>
      </c>
      <c r="AF40" s="65">
        <v>30.0</v>
      </c>
      <c r="AG40" s="65">
        <v>11.0</v>
      </c>
      <c r="AH40" s="65">
        <v>6.0</v>
      </c>
      <c r="AI40" s="65">
        <v>14.0</v>
      </c>
      <c r="AJ40" s="65">
        <v>55.0</v>
      </c>
      <c r="AK40" s="65">
        <v>13.0</v>
      </c>
      <c r="AL40" s="65">
        <v>34.0</v>
      </c>
      <c r="AM40" s="65">
        <v>86.0</v>
      </c>
      <c r="AN40" s="65">
        <v>113.0</v>
      </c>
      <c r="AO40" s="65">
        <v>133.0</v>
      </c>
      <c r="AP40" s="65">
        <v>184.0</v>
      </c>
      <c r="AQ40" s="65">
        <v>247.0</v>
      </c>
      <c r="AR40" s="65">
        <v>234.0</v>
      </c>
      <c r="AS40" s="65">
        <v>287.0</v>
      </c>
      <c r="AT40" s="65">
        <v>465.0</v>
      </c>
      <c r="AU40" s="65">
        <v>578.0</v>
      </c>
      <c r="AV40" s="65">
        <v>938.0</v>
      </c>
      <c r="AW40" s="65">
        <v>277.0</v>
      </c>
      <c r="AX40" s="65">
        <v>748.0</v>
      </c>
      <c r="AY40" s="65">
        <v>969.0</v>
      </c>
      <c r="AZ40" s="65">
        <v>2189.0</v>
      </c>
      <c r="BA40" s="65">
        <v>1393.0</v>
      </c>
      <c r="BB40" s="65">
        <v>1303.0</v>
      </c>
      <c r="BC40" s="65">
        <v>2716.0</v>
      </c>
      <c r="BD40" s="65">
        <v>2862.0</v>
      </c>
      <c r="BE40" s="65">
        <v>8107.0</v>
      </c>
      <c r="BF40" s="65">
        <v>4273.0</v>
      </c>
      <c r="BG40" s="65">
        <v>6764.0</v>
      </c>
      <c r="BH40" s="65">
        <v>13329.0</v>
      </c>
      <c r="BI40" s="65">
        <v>48630.0</v>
      </c>
      <c r="BJ40" s="65">
        <v>70814.0</v>
      </c>
      <c r="BK40" s="65">
        <v>134380.0</v>
      </c>
    </row>
    <row r="41">
      <c r="A41" s="65">
        <v>33.0</v>
      </c>
      <c r="B41" s="66">
        <v>1000000.0</v>
      </c>
      <c r="C41" s="66">
        <v>923673.183659183</v>
      </c>
      <c r="D41" s="67">
        <v>0.923673183659183</v>
      </c>
      <c r="E41" s="68">
        <v>0.231063353234533</v>
      </c>
      <c r="F41" s="68">
        <v>0.0282440538716202</v>
      </c>
      <c r="G41" s="65">
        <v>300772.0</v>
      </c>
      <c r="H41" s="65">
        <v>0.300772</v>
      </c>
      <c r="I41" s="65">
        <v>438657.0</v>
      </c>
      <c r="J41" s="65">
        <v>130075.0</v>
      </c>
      <c r="K41" s="65">
        <v>54150.0</v>
      </c>
      <c r="L41" s="65">
        <v>26098.0</v>
      </c>
      <c r="M41" s="65">
        <v>1.0</v>
      </c>
      <c r="N41" s="65">
        <v>2.0</v>
      </c>
      <c r="O41" s="65">
        <v>0.0</v>
      </c>
      <c r="P41" s="65">
        <v>1.0</v>
      </c>
      <c r="Q41" s="65">
        <v>3.0</v>
      </c>
      <c r="R41" s="65">
        <v>1.0</v>
      </c>
      <c r="S41" s="65">
        <v>3.0</v>
      </c>
      <c r="T41" s="65">
        <v>2.0</v>
      </c>
      <c r="U41" s="65">
        <v>1.0</v>
      </c>
      <c r="V41" s="65">
        <v>0.0</v>
      </c>
      <c r="W41" s="65">
        <v>1.0</v>
      </c>
      <c r="X41" s="65">
        <v>5.0</v>
      </c>
      <c r="Y41" s="65">
        <v>1.0</v>
      </c>
      <c r="Z41" s="65">
        <v>4.0</v>
      </c>
      <c r="AA41" s="65">
        <v>9.0</v>
      </c>
      <c r="AB41" s="65">
        <v>4.0</v>
      </c>
      <c r="AC41" s="65">
        <v>23.0</v>
      </c>
      <c r="AD41" s="65">
        <v>14.0</v>
      </c>
      <c r="AE41" s="65">
        <v>15.0</v>
      </c>
      <c r="AF41" s="65">
        <v>44.0</v>
      </c>
      <c r="AG41" s="65">
        <v>15.0</v>
      </c>
      <c r="AH41" s="65">
        <v>15.0</v>
      </c>
      <c r="AI41" s="65">
        <v>20.0</v>
      </c>
      <c r="AJ41" s="65">
        <v>46.0</v>
      </c>
      <c r="AK41" s="65">
        <v>6.0</v>
      </c>
      <c r="AL41" s="65">
        <v>27.0</v>
      </c>
      <c r="AM41" s="65">
        <v>62.0</v>
      </c>
      <c r="AN41" s="65">
        <v>129.0</v>
      </c>
      <c r="AO41" s="65">
        <v>148.0</v>
      </c>
      <c r="AP41" s="65">
        <v>191.0</v>
      </c>
      <c r="AQ41" s="65">
        <v>231.0</v>
      </c>
      <c r="AR41" s="65">
        <v>244.0</v>
      </c>
      <c r="AS41" s="65">
        <v>313.0</v>
      </c>
      <c r="AT41" s="65">
        <v>479.0</v>
      </c>
      <c r="AU41" s="65">
        <v>574.0</v>
      </c>
      <c r="AV41" s="65">
        <v>932.0</v>
      </c>
      <c r="AW41" s="65">
        <v>285.0</v>
      </c>
      <c r="AX41" s="65">
        <v>787.0</v>
      </c>
      <c r="AY41" s="65">
        <v>963.0</v>
      </c>
      <c r="AZ41" s="65">
        <v>2051.0</v>
      </c>
      <c r="BA41" s="65">
        <v>1443.0</v>
      </c>
      <c r="BB41" s="65">
        <v>1229.0</v>
      </c>
      <c r="BC41" s="65">
        <v>2759.0</v>
      </c>
      <c r="BD41" s="65">
        <v>2852.0</v>
      </c>
      <c r="BE41" s="65">
        <v>8073.0</v>
      </c>
      <c r="BF41" s="65">
        <v>4306.0</v>
      </c>
      <c r="BG41" s="65">
        <v>6785.0</v>
      </c>
      <c r="BH41" s="65">
        <v>13025.0</v>
      </c>
      <c r="BI41" s="65">
        <v>48498.0</v>
      </c>
      <c r="BJ41" s="65">
        <v>70678.0</v>
      </c>
      <c r="BK41" s="65">
        <v>133472.0</v>
      </c>
    </row>
    <row r="42">
      <c r="A42" s="65">
        <v>34.0</v>
      </c>
      <c r="B42" s="65">
        <v>1000000.0</v>
      </c>
      <c r="C42" s="65">
        <v>961102.055102755</v>
      </c>
      <c r="D42" s="65">
        <v>0.961102055102755</v>
      </c>
      <c r="E42" s="68">
        <v>0.296548137379345</v>
      </c>
      <c r="F42" s="68">
        <v>0.0278262058372868</v>
      </c>
      <c r="G42" s="65">
        <v>301585.0</v>
      </c>
      <c r="H42" s="65">
        <v>0.301585</v>
      </c>
      <c r="I42" s="65">
        <v>438752.0</v>
      </c>
      <c r="J42" s="65">
        <v>129697.0</v>
      </c>
      <c r="K42" s="65">
        <v>53879.0</v>
      </c>
      <c r="L42" s="65">
        <v>25885.0</v>
      </c>
      <c r="M42" s="65">
        <v>3.0</v>
      </c>
      <c r="N42" s="65">
        <v>2.0</v>
      </c>
      <c r="O42" s="65">
        <v>2.0</v>
      </c>
      <c r="P42" s="65">
        <v>1.0</v>
      </c>
      <c r="Q42" s="65">
        <v>1.0</v>
      </c>
      <c r="R42" s="65">
        <v>2.0</v>
      </c>
      <c r="S42" s="65">
        <v>3.0</v>
      </c>
      <c r="T42" s="65">
        <v>4.0</v>
      </c>
      <c r="U42" s="65">
        <v>1.0</v>
      </c>
      <c r="V42" s="65">
        <v>0.0</v>
      </c>
      <c r="W42" s="65">
        <v>2.0</v>
      </c>
      <c r="X42" s="65">
        <v>1.0</v>
      </c>
      <c r="Y42" s="65">
        <v>2.0</v>
      </c>
      <c r="Z42" s="65">
        <v>2.0</v>
      </c>
      <c r="AA42" s="65">
        <v>10.0</v>
      </c>
      <c r="AB42" s="65">
        <v>11.0</v>
      </c>
      <c r="AC42" s="65">
        <v>18.0</v>
      </c>
      <c r="AD42" s="65">
        <v>14.0</v>
      </c>
      <c r="AE42" s="65">
        <v>25.0</v>
      </c>
      <c r="AF42" s="65">
        <v>37.0</v>
      </c>
      <c r="AG42" s="65">
        <v>5.0</v>
      </c>
      <c r="AH42" s="65">
        <v>11.0</v>
      </c>
      <c r="AI42" s="65">
        <v>18.0</v>
      </c>
      <c r="AJ42" s="65">
        <v>47.0</v>
      </c>
      <c r="AK42" s="65">
        <v>13.0</v>
      </c>
      <c r="AL42" s="65">
        <v>18.0</v>
      </c>
      <c r="AM42" s="65">
        <v>86.0</v>
      </c>
      <c r="AN42" s="65">
        <v>159.0</v>
      </c>
      <c r="AO42" s="65">
        <v>155.0</v>
      </c>
      <c r="AP42" s="65">
        <v>196.0</v>
      </c>
      <c r="AQ42" s="65">
        <v>232.0</v>
      </c>
      <c r="AR42" s="65">
        <v>237.0</v>
      </c>
      <c r="AS42" s="65">
        <v>274.0</v>
      </c>
      <c r="AT42" s="65">
        <v>451.0</v>
      </c>
      <c r="AU42" s="65">
        <v>625.0</v>
      </c>
      <c r="AV42" s="65">
        <v>880.0</v>
      </c>
      <c r="AW42" s="65">
        <v>302.0</v>
      </c>
      <c r="AX42" s="65">
        <v>754.0</v>
      </c>
      <c r="AY42" s="65">
        <v>1012.0</v>
      </c>
      <c r="AZ42" s="65">
        <v>2040.0</v>
      </c>
      <c r="BA42" s="65">
        <v>1418.0</v>
      </c>
      <c r="BB42" s="65">
        <v>1202.0</v>
      </c>
      <c r="BC42" s="65">
        <v>2836.0</v>
      </c>
      <c r="BD42" s="65">
        <v>2868.0</v>
      </c>
      <c r="BE42" s="65">
        <v>8100.0</v>
      </c>
      <c r="BF42" s="65">
        <v>4345.0</v>
      </c>
      <c r="BG42" s="65">
        <v>6793.0</v>
      </c>
      <c r="BH42" s="65">
        <v>13142.0</v>
      </c>
      <c r="BI42" s="65">
        <v>48688.0</v>
      </c>
      <c r="BJ42" s="65">
        <v>70952.0</v>
      </c>
      <c r="BK42" s="65">
        <v>133585.0</v>
      </c>
    </row>
    <row r="43">
      <c r="A43" s="65">
        <v>35.0</v>
      </c>
      <c r="B43" s="65">
        <v>1000000.0</v>
      </c>
      <c r="C43" s="65">
        <v>1006988.34941747</v>
      </c>
      <c r="D43" s="65">
        <v>1.00698834941747</v>
      </c>
      <c r="E43" s="68">
        <v>0.339685273961548</v>
      </c>
      <c r="F43" s="68">
        <v>0.0287257749719376</v>
      </c>
      <c r="G43" s="65">
        <v>300784.0</v>
      </c>
      <c r="H43" s="65">
        <v>0.300784</v>
      </c>
      <c r="I43" s="65">
        <v>439427.0</v>
      </c>
      <c r="J43" s="65">
        <v>129878.0</v>
      </c>
      <c r="K43" s="65">
        <v>53991.0</v>
      </c>
      <c r="L43" s="65">
        <v>25749.0</v>
      </c>
      <c r="M43" s="65">
        <v>3.0</v>
      </c>
      <c r="N43" s="65">
        <v>0.0</v>
      </c>
      <c r="O43" s="65">
        <v>5.0</v>
      </c>
      <c r="P43" s="65">
        <v>3.0</v>
      </c>
      <c r="Q43" s="65">
        <v>2.0</v>
      </c>
      <c r="R43" s="65">
        <v>2.0</v>
      </c>
      <c r="S43" s="65">
        <v>0.0</v>
      </c>
      <c r="T43" s="65">
        <v>7.0</v>
      </c>
      <c r="U43" s="65">
        <v>1.0</v>
      </c>
      <c r="V43" s="65">
        <v>3.0</v>
      </c>
      <c r="W43" s="65">
        <v>6.0</v>
      </c>
      <c r="X43" s="65">
        <v>4.0</v>
      </c>
      <c r="Y43" s="65">
        <v>9.0</v>
      </c>
      <c r="Z43" s="65">
        <v>6.0</v>
      </c>
      <c r="AA43" s="65">
        <v>11.0</v>
      </c>
      <c r="AB43" s="65">
        <v>6.0</v>
      </c>
      <c r="AC43" s="65">
        <v>25.0</v>
      </c>
      <c r="AD43" s="65">
        <v>15.0</v>
      </c>
      <c r="AE43" s="65">
        <v>14.0</v>
      </c>
      <c r="AF43" s="65">
        <v>32.0</v>
      </c>
      <c r="AG43" s="65">
        <v>10.0</v>
      </c>
      <c r="AH43" s="65">
        <v>12.0</v>
      </c>
      <c r="AI43" s="65">
        <v>18.0</v>
      </c>
      <c r="AJ43" s="65">
        <v>53.0</v>
      </c>
      <c r="AK43" s="65">
        <v>14.0</v>
      </c>
      <c r="AL43" s="65">
        <v>31.0</v>
      </c>
      <c r="AM43" s="65">
        <v>93.0</v>
      </c>
      <c r="AN43" s="65">
        <v>139.0</v>
      </c>
      <c r="AO43" s="65">
        <v>138.0</v>
      </c>
      <c r="AP43" s="65">
        <v>195.0</v>
      </c>
      <c r="AQ43" s="65">
        <v>241.0</v>
      </c>
      <c r="AR43" s="65">
        <v>230.0</v>
      </c>
      <c r="AS43" s="65">
        <v>317.0</v>
      </c>
      <c r="AT43" s="65">
        <v>478.0</v>
      </c>
      <c r="AU43" s="65">
        <v>651.0</v>
      </c>
      <c r="AV43" s="65">
        <v>911.0</v>
      </c>
      <c r="AW43" s="65">
        <v>304.0</v>
      </c>
      <c r="AX43" s="65">
        <v>804.0</v>
      </c>
      <c r="AY43" s="65">
        <v>965.0</v>
      </c>
      <c r="AZ43" s="65">
        <v>2082.0</v>
      </c>
      <c r="BA43" s="65">
        <v>1422.0</v>
      </c>
      <c r="BB43" s="65">
        <v>1215.0</v>
      </c>
      <c r="BC43" s="65">
        <v>2712.0</v>
      </c>
      <c r="BD43" s="65">
        <v>2823.0</v>
      </c>
      <c r="BE43" s="65">
        <v>7916.0</v>
      </c>
      <c r="BF43" s="65">
        <v>4226.0</v>
      </c>
      <c r="BG43" s="65">
        <v>6659.0</v>
      </c>
      <c r="BH43" s="65">
        <v>13234.0</v>
      </c>
      <c r="BI43" s="65">
        <v>48364.0</v>
      </c>
      <c r="BJ43" s="65">
        <v>70646.0</v>
      </c>
      <c r="BK43" s="65">
        <v>133727.0</v>
      </c>
    </row>
    <row r="44">
      <c r="A44" s="65">
        <v>36.0</v>
      </c>
      <c r="B44" s="65">
        <v>1000000.0</v>
      </c>
      <c r="C44" s="65">
        <v>958333.916695834</v>
      </c>
      <c r="D44" s="65">
        <v>0.958333916695834</v>
      </c>
      <c r="E44" s="68">
        <v>0.252665512095058</v>
      </c>
      <c r="F44" s="68">
        <v>0.0283126499329624</v>
      </c>
      <c r="G44" s="65">
        <v>301443.0</v>
      </c>
      <c r="H44" s="65">
        <v>0.301443</v>
      </c>
      <c r="I44" s="65">
        <v>438486.0</v>
      </c>
      <c r="J44" s="65">
        <v>129874.0</v>
      </c>
      <c r="K44" s="65">
        <v>54350.0</v>
      </c>
      <c r="L44" s="65">
        <v>26153.0</v>
      </c>
      <c r="M44" s="65">
        <v>0.0</v>
      </c>
      <c r="N44" s="65">
        <v>1.0</v>
      </c>
      <c r="O44" s="65">
        <v>1.0</v>
      </c>
      <c r="P44" s="65">
        <v>5.0</v>
      </c>
      <c r="Q44" s="65">
        <v>2.0</v>
      </c>
      <c r="R44" s="65">
        <v>0.0</v>
      </c>
      <c r="S44" s="65">
        <v>3.0</v>
      </c>
      <c r="T44" s="65">
        <v>6.0</v>
      </c>
      <c r="U44" s="65">
        <v>1.0</v>
      </c>
      <c r="V44" s="65">
        <v>2.0</v>
      </c>
      <c r="W44" s="65">
        <v>3.0</v>
      </c>
      <c r="X44" s="65">
        <v>3.0</v>
      </c>
      <c r="Y44" s="65">
        <v>5.0</v>
      </c>
      <c r="Z44" s="65">
        <v>8.0</v>
      </c>
      <c r="AA44" s="65">
        <v>14.0</v>
      </c>
      <c r="AB44" s="65">
        <v>8.0</v>
      </c>
      <c r="AC44" s="65">
        <v>19.0</v>
      </c>
      <c r="AD44" s="65">
        <v>16.0</v>
      </c>
      <c r="AE44" s="65">
        <v>11.0</v>
      </c>
      <c r="AF44" s="65">
        <v>32.0</v>
      </c>
      <c r="AG44" s="65">
        <v>14.0</v>
      </c>
      <c r="AH44" s="65">
        <v>16.0</v>
      </c>
      <c r="AI44" s="65">
        <v>19.0</v>
      </c>
      <c r="AJ44" s="65">
        <v>44.0</v>
      </c>
      <c r="AK44" s="65">
        <v>11.0</v>
      </c>
      <c r="AL44" s="65">
        <v>36.0</v>
      </c>
      <c r="AM44" s="65">
        <v>87.0</v>
      </c>
      <c r="AN44" s="65">
        <v>144.0</v>
      </c>
      <c r="AO44" s="65">
        <v>124.0</v>
      </c>
      <c r="AP44" s="65">
        <v>187.0</v>
      </c>
      <c r="AQ44" s="65">
        <v>226.0</v>
      </c>
      <c r="AR44" s="65">
        <v>256.0</v>
      </c>
      <c r="AS44" s="65">
        <v>278.0</v>
      </c>
      <c r="AT44" s="65">
        <v>521.0</v>
      </c>
      <c r="AU44" s="65">
        <v>606.0</v>
      </c>
      <c r="AV44" s="65">
        <v>997.0</v>
      </c>
      <c r="AW44" s="65">
        <v>293.0</v>
      </c>
      <c r="AX44" s="65">
        <v>754.0</v>
      </c>
      <c r="AY44" s="65">
        <v>898.0</v>
      </c>
      <c r="AZ44" s="65">
        <v>2104.0</v>
      </c>
      <c r="BA44" s="65">
        <v>1402.0</v>
      </c>
      <c r="BB44" s="65">
        <v>1290.0</v>
      </c>
      <c r="BC44" s="65">
        <v>2725.0</v>
      </c>
      <c r="BD44" s="65">
        <v>2934.0</v>
      </c>
      <c r="BE44" s="65">
        <v>8065.0</v>
      </c>
      <c r="BF44" s="65">
        <v>4339.0</v>
      </c>
      <c r="BG44" s="65">
        <v>6648.0</v>
      </c>
      <c r="BH44" s="65">
        <v>13240.0</v>
      </c>
      <c r="BI44" s="65">
        <v>48864.0</v>
      </c>
      <c r="BJ44" s="65">
        <v>71195.0</v>
      </c>
      <c r="BK44" s="65">
        <v>132986.0</v>
      </c>
    </row>
    <row r="45">
      <c r="A45" s="65">
        <v>37.0</v>
      </c>
      <c r="B45" s="65">
        <v>1000000.0</v>
      </c>
      <c r="C45" s="65">
        <v>944125.206260313</v>
      </c>
      <c r="D45" s="65">
        <v>0.944125206260313</v>
      </c>
      <c r="E45" s="68">
        <v>0.238669405182419</v>
      </c>
      <c r="F45" s="68">
        <v>0.0280055419649928</v>
      </c>
      <c r="G45" s="65">
        <v>301534.0</v>
      </c>
      <c r="H45" s="65">
        <v>0.301534</v>
      </c>
      <c r="I45" s="65">
        <v>438780.0</v>
      </c>
      <c r="J45" s="65">
        <v>130077.0</v>
      </c>
      <c r="K45" s="65">
        <v>53798.0</v>
      </c>
      <c r="L45" s="65">
        <v>25769.0</v>
      </c>
      <c r="M45" s="65">
        <v>0.0</v>
      </c>
      <c r="N45" s="65">
        <v>1.0</v>
      </c>
      <c r="O45" s="65">
        <v>4.0</v>
      </c>
      <c r="P45" s="65">
        <v>2.0</v>
      </c>
      <c r="Q45" s="65">
        <v>1.0</v>
      </c>
      <c r="R45" s="65">
        <v>3.0</v>
      </c>
      <c r="S45" s="65">
        <v>1.0</v>
      </c>
      <c r="T45" s="65">
        <v>4.0</v>
      </c>
      <c r="U45" s="65">
        <v>1.0</v>
      </c>
      <c r="V45" s="65">
        <v>0.0</v>
      </c>
      <c r="W45" s="65">
        <v>2.0</v>
      </c>
      <c r="X45" s="65">
        <v>3.0</v>
      </c>
      <c r="Y45" s="65">
        <v>5.0</v>
      </c>
      <c r="Z45" s="65">
        <v>4.0</v>
      </c>
      <c r="AA45" s="65">
        <v>10.0</v>
      </c>
      <c r="AB45" s="65">
        <v>14.0</v>
      </c>
      <c r="AC45" s="65">
        <v>12.0</v>
      </c>
      <c r="AD45" s="65">
        <v>20.0</v>
      </c>
      <c r="AE45" s="65">
        <v>14.0</v>
      </c>
      <c r="AF45" s="65">
        <v>26.0</v>
      </c>
      <c r="AG45" s="65">
        <v>9.0</v>
      </c>
      <c r="AH45" s="65">
        <v>21.0</v>
      </c>
      <c r="AI45" s="65">
        <v>25.0</v>
      </c>
      <c r="AJ45" s="65">
        <v>45.0</v>
      </c>
      <c r="AK45" s="65">
        <v>13.0</v>
      </c>
      <c r="AL45" s="65">
        <v>25.0</v>
      </c>
      <c r="AM45" s="65">
        <v>78.0</v>
      </c>
      <c r="AN45" s="65">
        <v>154.0</v>
      </c>
      <c r="AO45" s="65">
        <v>156.0</v>
      </c>
      <c r="AP45" s="65">
        <v>174.0</v>
      </c>
      <c r="AQ45" s="65">
        <v>238.0</v>
      </c>
      <c r="AR45" s="65">
        <v>254.0</v>
      </c>
      <c r="AS45" s="65">
        <v>276.0</v>
      </c>
      <c r="AT45" s="65">
        <v>443.0</v>
      </c>
      <c r="AU45" s="65">
        <v>601.0</v>
      </c>
      <c r="AV45" s="65">
        <v>961.0</v>
      </c>
      <c r="AW45" s="65">
        <v>258.0</v>
      </c>
      <c r="AX45" s="65">
        <v>774.0</v>
      </c>
      <c r="AY45" s="65">
        <v>961.0</v>
      </c>
      <c r="AZ45" s="65">
        <v>2112.0</v>
      </c>
      <c r="BA45" s="65">
        <v>1421.0</v>
      </c>
      <c r="BB45" s="65">
        <v>1212.0</v>
      </c>
      <c r="BC45" s="65">
        <v>2804.0</v>
      </c>
      <c r="BD45" s="65">
        <v>2794.0</v>
      </c>
      <c r="BE45" s="65">
        <v>8161.0</v>
      </c>
      <c r="BF45" s="65">
        <v>4293.0</v>
      </c>
      <c r="BG45" s="65">
        <v>6857.0</v>
      </c>
      <c r="BH45" s="65">
        <v>13115.0</v>
      </c>
      <c r="BI45" s="65">
        <v>48751.0</v>
      </c>
      <c r="BJ45" s="65">
        <v>70814.0</v>
      </c>
      <c r="BK45" s="65">
        <v>133607.0</v>
      </c>
    </row>
    <row r="46">
      <c r="A46" s="65">
        <v>38.0</v>
      </c>
      <c r="B46" s="65">
        <v>1000000.0</v>
      </c>
      <c r="C46" s="65">
        <v>969259.462973149</v>
      </c>
      <c r="D46" s="65">
        <v>0.969259462973149</v>
      </c>
      <c r="E46" s="68">
        <v>0.284892115264242</v>
      </c>
      <c r="F46" s="68">
        <v>0.0276923036208345</v>
      </c>
      <c r="G46" s="65">
        <v>300668.0</v>
      </c>
      <c r="H46" s="65">
        <v>0.300668</v>
      </c>
      <c r="I46" s="65">
        <v>439286.0</v>
      </c>
      <c r="J46" s="65">
        <v>130114.0</v>
      </c>
      <c r="K46" s="65">
        <v>54196.0</v>
      </c>
      <c r="L46" s="65">
        <v>26037.0</v>
      </c>
      <c r="M46" s="65">
        <v>1.0</v>
      </c>
      <c r="N46" s="65">
        <v>1.0</v>
      </c>
      <c r="O46" s="65">
        <v>5.0</v>
      </c>
      <c r="P46" s="65">
        <v>4.0</v>
      </c>
      <c r="Q46" s="65">
        <v>1.0</v>
      </c>
      <c r="R46" s="65">
        <v>0.0</v>
      </c>
      <c r="S46" s="65">
        <v>3.0</v>
      </c>
      <c r="T46" s="65">
        <v>4.0</v>
      </c>
      <c r="U46" s="65">
        <v>0.0</v>
      </c>
      <c r="V46" s="65">
        <v>1.0</v>
      </c>
      <c r="W46" s="65">
        <v>1.0</v>
      </c>
      <c r="X46" s="65">
        <v>6.0</v>
      </c>
      <c r="Y46" s="65">
        <v>4.0</v>
      </c>
      <c r="Z46" s="65">
        <v>3.0</v>
      </c>
      <c r="AA46" s="65">
        <v>11.0</v>
      </c>
      <c r="AB46" s="65">
        <v>14.0</v>
      </c>
      <c r="AC46" s="65">
        <v>26.0</v>
      </c>
      <c r="AD46" s="65">
        <v>21.0</v>
      </c>
      <c r="AE46" s="65">
        <v>11.0</v>
      </c>
      <c r="AF46" s="65">
        <v>38.0</v>
      </c>
      <c r="AG46" s="65">
        <v>5.0</v>
      </c>
      <c r="AH46" s="65">
        <v>12.0</v>
      </c>
      <c r="AI46" s="65">
        <v>19.0</v>
      </c>
      <c r="AJ46" s="65">
        <v>42.0</v>
      </c>
      <c r="AK46" s="65">
        <v>11.0</v>
      </c>
      <c r="AL46" s="65">
        <v>26.0</v>
      </c>
      <c r="AM46" s="65">
        <v>59.0</v>
      </c>
      <c r="AN46" s="65">
        <v>144.0</v>
      </c>
      <c r="AO46" s="65">
        <v>121.0</v>
      </c>
      <c r="AP46" s="65">
        <v>207.0</v>
      </c>
      <c r="AQ46" s="65">
        <v>225.0</v>
      </c>
      <c r="AR46" s="65">
        <v>245.0</v>
      </c>
      <c r="AS46" s="65">
        <v>273.0</v>
      </c>
      <c r="AT46" s="65">
        <v>484.0</v>
      </c>
      <c r="AU46" s="65">
        <v>612.0</v>
      </c>
      <c r="AV46" s="65">
        <v>948.0</v>
      </c>
      <c r="AW46" s="65">
        <v>278.0</v>
      </c>
      <c r="AX46" s="65">
        <v>718.0</v>
      </c>
      <c r="AY46" s="65">
        <v>931.0</v>
      </c>
      <c r="AZ46" s="65">
        <v>2056.0</v>
      </c>
      <c r="BA46" s="65">
        <v>1405.0</v>
      </c>
      <c r="BB46" s="65">
        <v>1207.0</v>
      </c>
      <c r="BC46" s="65">
        <v>2756.0</v>
      </c>
      <c r="BD46" s="65">
        <v>2847.0</v>
      </c>
      <c r="BE46" s="65">
        <v>7868.0</v>
      </c>
      <c r="BF46" s="65">
        <v>4171.0</v>
      </c>
      <c r="BG46" s="65">
        <v>6834.0</v>
      </c>
      <c r="BH46" s="65">
        <v>13290.0</v>
      </c>
      <c r="BI46" s="65">
        <v>48396.0</v>
      </c>
      <c r="BJ46" s="65">
        <v>70881.0</v>
      </c>
      <c r="BK46" s="65">
        <v>133442.0</v>
      </c>
    </row>
    <row r="47">
      <c r="A47" s="65">
        <v>39.0</v>
      </c>
      <c r="B47" s="65">
        <v>1000000.0</v>
      </c>
      <c r="C47" s="65">
        <v>939220.961048052</v>
      </c>
      <c r="D47" s="65">
        <v>0.939220961048052</v>
      </c>
      <c r="E47" s="68">
        <v>0.257345958685794</v>
      </c>
      <c r="F47" s="68">
        <v>0.0274841271930246</v>
      </c>
      <c r="G47" s="65">
        <v>301422.0</v>
      </c>
      <c r="H47" s="65">
        <v>0.301422</v>
      </c>
      <c r="I47" s="65">
        <v>438661.0</v>
      </c>
      <c r="J47" s="65">
        <v>129517.0</v>
      </c>
      <c r="K47" s="65">
        <v>54240.0</v>
      </c>
      <c r="L47" s="65">
        <v>25742.0</v>
      </c>
      <c r="M47" s="65">
        <v>0.0</v>
      </c>
      <c r="N47" s="65">
        <v>2.0</v>
      </c>
      <c r="O47" s="65">
        <v>1.0</v>
      </c>
      <c r="P47" s="65">
        <v>0.0</v>
      </c>
      <c r="Q47" s="65">
        <v>0.0</v>
      </c>
      <c r="R47" s="65">
        <v>4.0</v>
      </c>
      <c r="S47" s="65">
        <v>4.0</v>
      </c>
      <c r="T47" s="65">
        <v>5.0</v>
      </c>
      <c r="U47" s="65">
        <v>0.0</v>
      </c>
      <c r="V47" s="65">
        <v>2.0</v>
      </c>
      <c r="W47" s="65">
        <v>2.0</v>
      </c>
      <c r="X47" s="65">
        <v>6.0</v>
      </c>
      <c r="Y47" s="65">
        <v>4.0</v>
      </c>
      <c r="Z47" s="65">
        <v>2.0</v>
      </c>
      <c r="AA47" s="65">
        <v>13.0</v>
      </c>
      <c r="AB47" s="65">
        <v>17.0</v>
      </c>
      <c r="AC47" s="65">
        <v>17.0</v>
      </c>
      <c r="AD47" s="65">
        <v>10.0</v>
      </c>
      <c r="AE47" s="65">
        <v>14.0</v>
      </c>
      <c r="AF47" s="65">
        <v>30.0</v>
      </c>
      <c r="AG47" s="65">
        <v>8.0</v>
      </c>
      <c r="AH47" s="65">
        <v>9.0</v>
      </c>
      <c r="AI47" s="65">
        <v>24.0</v>
      </c>
      <c r="AJ47" s="65">
        <v>52.0</v>
      </c>
      <c r="AK47" s="65">
        <v>11.0</v>
      </c>
      <c r="AL47" s="65">
        <v>24.0</v>
      </c>
      <c r="AM47" s="65">
        <v>88.0</v>
      </c>
      <c r="AN47" s="65">
        <v>132.0</v>
      </c>
      <c r="AO47" s="65">
        <v>163.0</v>
      </c>
      <c r="AP47" s="65">
        <v>204.0</v>
      </c>
      <c r="AQ47" s="65">
        <v>235.0</v>
      </c>
      <c r="AR47" s="65">
        <v>223.0</v>
      </c>
      <c r="AS47" s="65">
        <v>266.0</v>
      </c>
      <c r="AT47" s="65">
        <v>462.0</v>
      </c>
      <c r="AU47" s="65">
        <v>643.0</v>
      </c>
      <c r="AV47" s="65">
        <v>940.0</v>
      </c>
      <c r="AW47" s="65">
        <v>277.0</v>
      </c>
      <c r="AX47" s="65">
        <v>805.0</v>
      </c>
      <c r="AY47" s="65">
        <v>931.0</v>
      </c>
      <c r="AZ47" s="65">
        <v>2117.0</v>
      </c>
      <c r="BA47" s="65">
        <v>1392.0</v>
      </c>
      <c r="BB47" s="65">
        <v>1216.0</v>
      </c>
      <c r="BC47" s="65">
        <v>2759.0</v>
      </c>
      <c r="BD47" s="65">
        <v>2838.0</v>
      </c>
      <c r="BE47" s="65">
        <v>8248.0</v>
      </c>
      <c r="BF47" s="65">
        <v>4370.0</v>
      </c>
      <c r="BG47" s="65">
        <v>6786.0</v>
      </c>
      <c r="BH47" s="65">
        <v>13351.0</v>
      </c>
      <c r="BI47" s="65">
        <v>48521.0</v>
      </c>
      <c r="BJ47" s="65">
        <v>70991.0</v>
      </c>
      <c r="BK47" s="65">
        <v>133203.0</v>
      </c>
    </row>
    <row r="48">
      <c r="A48" s="65">
        <v>40.0</v>
      </c>
      <c r="B48" s="65">
        <v>1000000.0</v>
      </c>
      <c r="C48" s="65">
        <v>938523.92619631</v>
      </c>
      <c r="D48" s="65">
        <v>0.93852392619631</v>
      </c>
      <c r="E48" s="68">
        <v>0.283601897219634</v>
      </c>
      <c r="F48" s="68">
        <v>0.0272890774707194</v>
      </c>
      <c r="G48" s="65">
        <v>300571.0</v>
      </c>
      <c r="H48" s="65">
        <v>0.300571</v>
      </c>
      <c r="I48" s="65">
        <v>439431.0</v>
      </c>
      <c r="J48" s="65">
        <v>130105.0</v>
      </c>
      <c r="K48" s="65">
        <v>53891.0</v>
      </c>
      <c r="L48" s="65">
        <v>25937.0</v>
      </c>
      <c r="M48" s="65">
        <v>3.0</v>
      </c>
      <c r="N48" s="65">
        <v>1.0</v>
      </c>
      <c r="O48" s="65">
        <v>1.0</v>
      </c>
      <c r="P48" s="65">
        <v>1.0</v>
      </c>
      <c r="Q48" s="65">
        <v>3.0</v>
      </c>
      <c r="R48" s="65">
        <v>2.0</v>
      </c>
      <c r="S48" s="65">
        <v>2.0</v>
      </c>
      <c r="T48" s="65">
        <v>1.0</v>
      </c>
      <c r="U48" s="65">
        <v>1.0</v>
      </c>
      <c r="V48" s="65">
        <v>0.0</v>
      </c>
      <c r="W48" s="65">
        <v>1.0</v>
      </c>
      <c r="X48" s="65">
        <v>2.0</v>
      </c>
      <c r="Y48" s="65">
        <v>2.0</v>
      </c>
      <c r="Z48" s="65">
        <v>4.0</v>
      </c>
      <c r="AA48" s="65">
        <v>8.0</v>
      </c>
      <c r="AB48" s="65">
        <v>11.0</v>
      </c>
      <c r="AC48" s="65">
        <v>19.0</v>
      </c>
      <c r="AD48" s="65">
        <v>18.0</v>
      </c>
      <c r="AE48" s="65">
        <v>13.0</v>
      </c>
      <c r="AF48" s="65">
        <v>42.0</v>
      </c>
      <c r="AG48" s="65">
        <v>6.0</v>
      </c>
      <c r="AH48" s="65">
        <v>10.0</v>
      </c>
      <c r="AI48" s="65">
        <v>18.0</v>
      </c>
      <c r="AJ48" s="65">
        <v>47.0</v>
      </c>
      <c r="AK48" s="65">
        <v>10.0</v>
      </c>
      <c r="AL48" s="65">
        <v>34.0</v>
      </c>
      <c r="AM48" s="65">
        <v>75.0</v>
      </c>
      <c r="AN48" s="65">
        <v>147.0</v>
      </c>
      <c r="AO48" s="65">
        <v>137.0</v>
      </c>
      <c r="AP48" s="65">
        <v>214.0</v>
      </c>
      <c r="AQ48" s="65">
        <v>260.0</v>
      </c>
      <c r="AR48" s="65">
        <v>248.0</v>
      </c>
      <c r="AS48" s="65">
        <v>269.0</v>
      </c>
      <c r="AT48" s="65">
        <v>478.0</v>
      </c>
      <c r="AU48" s="65">
        <v>606.0</v>
      </c>
      <c r="AV48" s="65">
        <v>895.0</v>
      </c>
      <c r="AW48" s="65">
        <v>281.0</v>
      </c>
      <c r="AX48" s="65">
        <v>775.0</v>
      </c>
      <c r="AY48" s="65">
        <v>963.0</v>
      </c>
      <c r="AZ48" s="65">
        <v>2101.0</v>
      </c>
      <c r="BA48" s="65">
        <v>1486.0</v>
      </c>
      <c r="BB48" s="65">
        <v>1250.0</v>
      </c>
      <c r="BC48" s="65">
        <v>2777.0</v>
      </c>
      <c r="BD48" s="65">
        <v>2858.0</v>
      </c>
      <c r="BE48" s="65">
        <v>8060.0</v>
      </c>
      <c r="BF48" s="65">
        <v>4335.0</v>
      </c>
      <c r="BG48" s="65">
        <v>6801.0</v>
      </c>
      <c r="BH48" s="65">
        <v>12927.0</v>
      </c>
      <c r="BI48" s="65">
        <v>48476.0</v>
      </c>
      <c r="BJ48" s="65">
        <v>70429.0</v>
      </c>
      <c r="BK48" s="65">
        <v>133463.0</v>
      </c>
    </row>
    <row r="49">
      <c r="A49" s="65">
        <v>41.0</v>
      </c>
      <c r="B49" s="65">
        <v>1000000.0</v>
      </c>
      <c r="C49" s="65">
        <v>981482.074103705</v>
      </c>
      <c r="D49" s="65">
        <v>0.981482074103705</v>
      </c>
      <c r="E49" s="68">
        <v>0.316121771909035</v>
      </c>
      <c r="F49" s="68">
        <v>0.0272224097015452</v>
      </c>
      <c r="G49" s="65">
        <v>301083.0</v>
      </c>
      <c r="H49" s="65">
        <v>0.301083</v>
      </c>
      <c r="I49" s="65">
        <v>438869.0</v>
      </c>
      <c r="J49" s="65">
        <v>129978.0</v>
      </c>
      <c r="K49" s="65">
        <v>53863.0</v>
      </c>
      <c r="L49" s="65">
        <v>25789.0</v>
      </c>
      <c r="M49" s="65">
        <v>1.0</v>
      </c>
      <c r="N49" s="65">
        <v>3.0</v>
      </c>
      <c r="O49" s="65">
        <v>3.0</v>
      </c>
      <c r="P49" s="65">
        <v>2.0</v>
      </c>
      <c r="Q49" s="65">
        <v>1.0</v>
      </c>
      <c r="R49" s="65">
        <v>3.0</v>
      </c>
      <c r="S49" s="65">
        <v>0.0</v>
      </c>
      <c r="T49" s="65">
        <v>7.0</v>
      </c>
      <c r="U49" s="65">
        <v>0.0</v>
      </c>
      <c r="V49" s="65">
        <v>2.0</v>
      </c>
      <c r="W49" s="65">
        <v>1.0</v>
      </c>
      <c r="X49" s="65">
        <v>5.0</v>
      </c>
      <c r="Y49" s="65">
        <v>2.0</v>
      </c>
      <c r="Z49" s="65">
        <v>6.0</v>
      </c>
      <c r="AA49" s="65">
        <v>14.0</v>
      </c>
      <c r="AB49" s="65">
        <v>10.0</v>
      </c>
      <c r="AC49" s="65">
        <v>16.0</v>
      </c>
      <c r="AD49" s="65">
        <v>17.0</v>
      </c>
      <c r="AE49" s="65">
        <v>14.0</v>
      </c>
      <c r="AF49" s="65">
        <v>52.0</v>
      </c>
      <c r="AG49" s="65">
        <v>4.0</v>
      </c>
      <c r="AH49" s="65">
        <v>9.0</v>
      </c>
      <c r="AI49" s="65">
        <v>21.0</v>
      </c>
      <c r="AJ49" s="65">
        <v>48.0</v>
      </c>
      <c r="AK49" s="65">
        <v>17.0</v>
      </c>
      <c r="AL49" s="65">
        <v>22.0</v>
      </c>
      <c r="AM49" s="65">
        <v>92.0</v>
      </c>
      <c r="AN49" s="65">
        <v>143.0</v>
      </c>
      <c r="AO49" s="65">
        <v>152.0</v>
      </c>
      <c r="AP49" s="65">
        <v>198.0</v>
      </c>
      <c r="AQ49" s="65">
        <v>234.0</v>
      </c>
      <c r="AR49" s="65">
        <v>239.0</v>
      </c>
      <c r="AS49" s="65">
        <v>291.0</v>
      </c>
      <c r="AT49" s="65">
        <v>511.0</v>
      </c>
      <c r="AU49" s="65">
        <v>624.0</v>
      </c>
      <c r="AV49" s="65">
        <v>967.0</v>
      </c>
      <c r="AW49" s="65">
        <v>288.0</v>
      </c>
      <c r="AX49" s="65">
        <v>768.0</v>
      </c>
      <c r="AY49" s="65">
        <v>922.0</v>
      </c>
      <c r="AZ49" s="65">
        <v>2025.0</v>
      </c>
      <c r="BA49" s="65">
        <v>1414.0</v>
      </c>
      <c r="BB49" s="65">
        <v>1277.0</v>
      </c>
      <c r="BC49" s="65">
        <v>2661.0</v>
      </c>
      <c r="BD49" s="65">
        <v>2865.0</v>
      </c>
      <c r="BE49" s="65">
        <v>8004.0</v>
      </c>
      <c r="BF49" s="65">
        <v>4385.0</v>
      </c>
      <c r="BG49" s="65">
        <v>6919.0</v>
      </c>
      <c r="BH49" s="65">
        <v>13233.0</v>
      </c>
      <c r="BI49" s="65">
        <v>48569.0</v>
      </c>
      <c r="BJ49" s="65">
        <v>70870.0</v>
      </c>
      <c r="BK49" s="65">
        <v>133152.0</v>
      </c>
    </row>
    <row r="50">
      <c r="A50" s="65">
        <v>42.0</v>
      </c>
      <c r="B50" s="65">
        <v>1000000.0</v>
      </c>
      <c r="C50" s="65">
        <v>933837.691884594</v>
      </c>
      <c r="D50" s="65">
        <v>0.933837691884594</v>
      </c>
      <c r="E50" s="68">
        <v>0.240991928925435</v>
      </c>
      <c r="F50" s="68">
        <v>0.0271310354978835</v>
      </c>
      <c r="G50" s="65">
        <v>301233.0</v>
      </c>
      <c r="H50" s="65">
        <v>0.301233</v>
      </c>
      <c r="I50" s="65">
        <v>439666.0</v>
      </c>
      <c r="J50" s="65">
        <v>129583.0</v>
      </c>
      <c r="K50" s="65">
        <v>53857.0</v>
      </c>
      <c r="L50" s="65">
        <v>26107.0</v>
      </c>
      <c r="M50" s="65">
        <v>2.0</v>
      </c>
      <c r="N50" s="65">
        <v>1.0</v>
      </c>
      <c r="O50" s="65">
        <v>0.0</v>
      </c>
      <c r="P50" s="65">
        <v>2.0</v>
      </c>
      <c r="Q50" s="65">
        <v>2.0</v>
      </c>
      <c r="R50" s="65">
        <v>1.0</v>
      </c>
      <c r="S50" s="65">
        <v>1.0</v>
      </c>
      <c r="T50" s="65">
        <v>2.0</v>
      </c>
      <c r="U50" s="65">
        <v>2.0</v>
      </c>
      <c r="V50" s="65">
        <v>1.0</v>
      </c>
      <c r="W50" s="65">
        <v>2.0</v>
      </c>
      <c r="X50" s="65">
        <v>5.0</v>
      </c>
      <c r="Y50" s="65">
        <v>6.0</v>
      </c>
      <c r="Z50" s="65">
        <v>6.0</v>
      </c>
      <c r="AA50" s="65">
        <v>8.0</v>
      </c>
      <c r="AB50" s="65">
        <v>7.0</v>
      </c>
      <c r="AC50" s="65">
        <v>19.0</v>
      </c>
      <c r="AD50" s="65">
        <v>14.0</v>
      </c>
      <c r="AE50" s="65">
        <v>18.0</v>
      </c>
      <c r="AF50" s="65">
        <v>30.0</v>
      </c>
      <c r="AG50" s="65">
        <v>13.0</v>
      </c>
      <c r="AH50" s="65">
        <v>11.0</v>
      </c>
      <c r="AI50" s="65">
        <v>31.0</v>
      </c>
      <c r="AJ50" s="65">
        <v>41.0</v>
      </c>
      <c r="AK50" s="65">
        <v>15.0</v>
      </c>
      <c r="AL50" s="65">
        <v>25.0</v>
      </c>
      <c r="AM50" s="65">
        <v>89.0</v>
      </c>
      <c r="AN50" s="65">
        <v>160.0</v>
      </c>
      <c r="AO50" s="65">
        <v>138.0</v>
      </c>
      <c r="AP50" s="65">
        <v>190.0</v>
      </c>
      <c r="AQ50" s="65">
        <v>247.0</v>
      </c>
      <c r="AR50" s="65">
        <v>254.0</v>
      </c>
      <c r="AS50" s="65">
        <v>308.0</v>
      </c>
      <c r="AT50" s="65">
        <v>498.0</v>
      </c>
      <c r="AU50" s="65">
        <v>626.0</v>
      </c>
      <c r="AV50" s="65">
        <v>932.0</v>
      </c>
      <c r="AW50" s="65">
        <v>291.0</v>
      </c>
      <c r="AX50" s="65">
        <v>772.0</v>
      </c>
      <c r="AY50" s="65">
        <v>930.0</v>
      </c>
      <c r="AZ50" s="65">
        <v>2046.0</v>
      </c>
      <c r="BA50" s="65">
        <v>1426.0</v>
      </c>
      <c r="BB50" s="65">
        <v>1215.0</v>
      </c>
      <c r="BC50" s="65">
        <v>2812.0</v>
      </c>
      <c r="BD50" s="65">
        <v>2733.0</v>
      </c>
      <c r="BE50" s="65">
        <v>8049.0</v>
      </c>
      <c r="BF50" s="65">
        <v>4279.0</v>
      </c>
      <c r="BG50" s="65">
        <v>6728.0</v>
      </c>
      <c r="BH50" s="65">
        <v>13273.0</v>
      </c>
      <c r="BI50" s="65">
        <v>48837.0</v>
      </c>
      <c r="BJ50" s="65">
        <v>70666.0</v>
      </c>
      <c r="BK50" s="65">
        <v>133469.0</v>
      </c>
    </row>
    <row r="51">
      <c r="A51" s="65">
        <v>43.0</v>
      </c>
      <c r="B51" s="65">
        <v>1000000.0</v>
      </c>
      <c r="C51" s="65">
        <v>936967.848392419</v>
      </c>
      <c r="D51" s="65">
        <v>0.936967848392419</v>
      </c>
      <c r="E51" s="68">
        <v>0.250756047258427</v>
      </c>
      <c r="F51" s="68">
        <v>0.0269751937218972</v>
      </c>
      <c r="G51" s="65">
        <v>301793.0</v>
      </c>
      <c r="H51" s="65">
        <v>0.301793</v>
      </c>
      <c r="I51" s="65">
        <v>439323.0</v>
      </c>
      <c r="J51" s="65">
        <v>129317.0</v>
      </c>
      <c r="K51" s="65">
        <v>54015.0</v>
      </c>
      <c r="L51" s="65">
        <v>25647.0</v>
      </c>
      <c r="M51" s="65">
        <v>2.0</v>
      </c>
      <c r="N51" s="65">
        <v>0.0</v>
      </c>
      <c r="O51" s="65">
        <v>1.0</v>
      </c>
      <c r="P51" s="65">
        <v>2.0</v>
      </c>
      <c r="Q51" s="65">
        <v>3.0</v>
      </c>
      <c r="R51" s="65">
        <v>2.0</v>
      </c>
      <c r="S51" s="65">
        <v>0.0</v>
      </c>
      <c r="T51" s="65">
        <v>9.0</v>
      </c>
      <c r="U51" s="65">
        <v>1.0</v>
      </c>
      <c r="V51" s="65">
        <v>0.0</v>
      </c>
      <c r="W51" s="65">
        <v>0.0</v>
      </c>
      <c r="X51" s="65">
        <v>1.0</v>
      </c>
      <c r="Y51" s="65">
        <v>4.0</v>
      </c>
      <c r="Z51" s="65">
        <v>4.0</v>
      </c>
      <c r="AA51" s="65">
        <v>7.0</v>
      </c>
      <c r="AB51" s="65">
        <v>10.0</v>
      </c>
      <c r="AC51" s="65">
        <v>18.0</v>
      </c>
      <c r="AD51" s="65">
        <v>14.0</v>
      </c>
      <c r="AE51" s="65">
        <v>13.0</v>
      </c>
      <c r="AF51" s="65">
        <v>30.0</v>
      </c>
      <c r="AG51" s="65">
        <v>12.0</v>
      </c>
      <c r="AH51" s="65">
        <v>14.0</v>
      </c>
      <c r="AI51" s="65">
        <v>23.0</v>
      </c>
      <c r="AJ51" s="65">
        <v>62.0</v>
      </c>
      <c r="AK51" s="65">
        <v>18.0</v>
      </c>
      <c r="AL51" s="65">
        <v>24.0</v>
      </c>
      <c r="AM51" s="65">
        <v>76.0</v>
      </c>
      <c r="AN51" s="65">
        <v>145.0</v>
      </c>
      <c r="AO51" s="65">
        <v>118.0</v>
      </c>
      <c r="AP51" s="65">
        <v>194.0</v>
      </c>
      <c r="AQ51" s="65">
        <v>240.0</v>
      </c>
      <c r="AR51" s="65">
        <v>251.0</v>
      </c>
      <c r="AS51" s="65">
        <v>285.0</v>
      </c>
      <c r="AT51" s="65">
        <v>453.0</v>
      </c>
      <c r="AU51" s="65">
        <v>619.0</v>
      </c>
      <c r="AV51" s="65">
        <v>938.0</v>
      </c>
      <c r="AW51" s="65">
        <v>273.0</v>
      </c>
      <c r="AX51" s="65">
        <v>784.0</v>
      </c>
      <c r="AY51" s="65">
        <v>907.0</v>
      </c>
      <c r="AZ51" s="65">
        <v>2164.0</v>
      </c>
      <c r="BA51" s="65">
        <v>1418.0</v>
      </c>
      <c r="BB51" s="65">
        <v>1299.0</v>
      </c>
      <c r="BC51" s="65">
        <v>2787.0</v>
      </c>
      <c r="BD51" s="65">
        <v>2797.0</v>
      </c>
      <c r="BE51" s="65">
        <v>8149.0</v>
      </c>
      <c r="BF51" s="65">
        <v>4198.0</v>
      </c>
      <c r="BG51" s="65">
        <v>6933.0</v>
      </c>
      <c r="BH51" s="65">
        <v>13231.0</v>
      </c>
      <c r="BI51" s="65">
        <v>48561.0</v>
      </c>
      <c r="BJ51" s="65">
        <v>71170.0</v>
      </c>
      <c r="BK51" s="65">
        <v>133529.0</v>
      </c>
    </row>
    <row r="52">
      <c r="A52" s="65">
        <v>44.0</v>
      </c>
      <c r="B52" s="65">
        <v>1000000.0</v>
      </c>
      <c r="C52" s="65">
        <v>890369.518475924</v>
      </c>
      <c r="D52" s="65">
        <v>0.890369518475924</v>
      </c>
      <c r="E52" s="68">
        <v>0.176047379623565</v>
      </c>
      <c r="F52" s="68">
        <v>0.0284513381796501</v>
      </c>
      <c r="G52" s="65">
        <v>301202.0</v>
      </c>
      <c r="H52" s="65">
        <v>0.301202</v>
      </c>
      <c r="I52" s="65">
        <v>438979.0</v>
      </c>
      <c r="J52" s="65">
        <v>129501.0</v>
      </c>
      <c r="K52" s="65">
        <v>54049.0</v>
      </c>
      <c r="L52" s="65">
        <v>26004.0</v>
      </c>
      <c r="M52" s="65">
        <v>1.0</v>
      </c>
      <c r="N52" s="65">
        <v>1.0</v>
      </c>
      <c r="O52" s="65">
        <v>0.0</v>
      </c>
      <c r="P52" s="65">
        <v>0.0</v>
      </c>
      <c r="Q52" s="65">
        <v>2.0</v>
      </c>
      <c r="R52" s="65">
        <v>1.0</v>
      </c>
      <c r="S52" s="65">
        <v>0.0</v>
      </c>
      <c r="T52" s="65">
        <v>4.0</v>
      </c>
      <c r="U52" s="65">
        <v>0.0</v>
      </c>
      <c r="V52" s="65">
        <v>1.0</v>
      </c>
      <c r="W52" s="65">
        <v>1.0</v>
      </c>
      <c r="X52" s="65">
        <v>5.0</v>
      </c>
      <c r="Y52" s="65">
        <v>2.0</v>
      </c>
      <c r="Z52" s="65">
        <v>2.0</v>
      </c>
      <c r="AA52" s="65">
        <v>10.0</v>
      </c>
      <c r="AB52" s="65">
        <v>8.0</v>
      </c>
      <c r="AC52" s="65">
        <v>15.0</v>
      </c>
      <c r="AD52" s="65">
        <v>12.0</v>
      </c>
      <c r="AE52" s="65">
        <v>18.0</v>
      </c>
      <c r="AF52" s="65">
        <v>22.0</v>
      </c>
      <c r="AG52" s="65">
        <v>10.0</v>
      </c>
      <c r="AH52" s="65">
        <v>12.0</v>
      </c>
      <c r="AI52" s="65">
        <v>20.0</v>
      </c>
      <c r="AJ52" s="65">
        <v>42.0</v>
      </c>
      <c r="AK52" s="65">
        <v>17.0</v>
      </c>
      <c r="AL52" s="65">
        <v>33.0</v>
      </c>
      <c r="AM52" s="65">
        <v>58.0</v>
      </c>
      <c r="AN52" s="65">
        <v>144.0</v>
      </c>
      <c r="AO52" s="65">
        <v>131.0</v>
      </c>
      <c r="AP52" s="65">
        <v>185.0</v>
      </c>
      <c r="AQ52" s="65">
        <v>251.0</v>
      </c>
      <c r="AR52" s="65">
        <v>233.0</v>
      </c>
      <c r="AS52" s="65">
        <v>277.0</v>
      </c>
      <c r="AT52" s="65">
        <v>471.0</v>
      </c>
      <c r="AU52" s="65">
        <v>621.0</v>
      </c>
      <c r="AV52" s="65">
        <v>962.0</v>
      </c>
      <c r="AW52" s="65">
        <v>271.0</v>
      </c>
      <c r="AX52" s="65">
        <v>754.0</v>
      </c>
      <c r="AY52" s="65">
        <v>961.0</v>
      </c>
      <c r="AZ52" s="65">
        <v>2139.0</v>
      </c>
      <c r="BA52" s="65">
        <v>1451.0</v>
      </c>
      <c r="BB52" s="65">
        <v>1206.0</v>
      </c>
      <c r="BC52" s="65">
        <v>2755.0</v>
      </c>
      <c r="BD52" s="65">
        <v>2937.0</v>
      </c>
      <c r="BE52" s="65">
        <v>8000.0</v>
      </c>
      <c r="BF52" s="65">
        <v>4355.0</v>
      </c>
      <c r="BG52" s="65">
        <v>6901.0</v>
      </c>
      <c r="BH52" s="65">
        <v>13322.0</v>
      </c>
      <c r="BI52" s="65">
        <v>48396.0</v>
      </c>
      <c r="BJ52" s="65">
        <v>71179.0</v>
      </c>
      <c r="BK52" s="65">
        <v>133003.0</v>
      </c>
    </row>
    <row r="53">
      <c r="A53" s="65">
        <v>45.0</v>
      </c>
      <c r="B53" s="65">
        <v>1000000.0</v>
      </c>
      <c r="C53" s="65">
        <v>963606.180309015</v>
      </c>
      <c r="D53" s="65">
        <v>0.963606180309015</v>
      </c>
      <c r="E53" s="68">
        <v>0.275856902323067</v>
      </c>
      <c r="F53" s="68">
        <v>0.0281568941335027</v>
      </c>
      <c r="G53" s="65">
        <v>301419.0</v>
      </c>
      <c r="H53" s="65">
        <v>0.301419</v>
      </c>
      <c r="I53" s="65">
        <v>438982.0</v>
      </c>
      <c r="J53" s="65">
        <v>129604.0</v>
      </c>
      <c r="K53" s="65">
        <v>54201.0</v>
      </c>
      <c r="L53" s="65">
        <v>25744.0</v>
      </c>
      <c r="M53" s="65">
        <v>2.0</v>
      </c>
      <c r="N53" s="65">
        <v>1.0</v>
      </c>
      <c r="O53" s="65">
        <v>3.0</v>
      </c>
      <c r="P53" s="65">
        <v>3.0</v>
      </c>
      <c r="Q53" s="65">
        <v>1.0</v>
      </c>
      <c r="R53" s="65">
        <v>3.0</v>
      </c>
      <c r="S53" s="65">
        <v>0.0</v>
      </c>
      <c r="T53" s="65">
        <v>4.0</v>
      </c>
      <c r="U53" s="65">
        <v>1.0</v>
      </c>
      <c r="V53" s="65">
        <v>1.0</v>
      </c>
      <c r="W53" s="65">
        <v>3.0</v>
      </c>
      <c r="X53" s="65">
        <v>5.0</v>
      </c>
      <c r="Y53" s="65">
        <v>3.0</v>
      </c>
      <c r="Z53" s="65">
        <v>3.0</v>
      </c>
      <c r="AA53" s="65">
        <v>15.0</v>
      </c>
      <c r="AB53" s="65">
        <v>15.0</v>
      </c>
      <c r="AC53" s="65">
        <v>19.0</v>
      </c>
      <c r="AD53" s="65">
        <v>20.0</v>
      </c>
      <c r="AE53" s="65">
        <v>13.0</v>
      </c>
      <c r="AF53" s="65">
        <v>36.0</v>
      </c>
      <c r="AG53" s="65">
        <v>15.0</v>
      </c>
      <c r="AH53" s="65">
        <v>15.0</v>
      </c>
      <c r="AI53" s="65">
        <v>14.0</v>
      </c>
      <c r="AJ53" s="65">
        <v>42.0</v>
      </c>
      <c r="AK53" s="65">
        <v>11.0</v>
      </c>
      <c r="AL53" s="65">
        <v>17.0</v>
      </c>
      <c r="AM53" s="65">
        <v>68.0</v>
      </c>
      <c r="AN53" s="65">
        <v>146.0</v>
      </c>
      <c r="AO53" s="65">
        <v>137.0</v>
      </c>
      <c r="AP53" s="65">
        <v>183.0</v>
      </c>
      <c r="AQ53" s="65">
        <v>235.0</v>
      </c>
      <c r="AR53" s="65">
        <v>219.0</v>
      </c>
      <c r="AS53" s="65">
        <v>269.0</v>
      </c>
      <c r="AT53" s="65">
        <v>464.0</v>
      </c>
      <c r="AU53" s="65">
        <v>580.0</v>
      </c>
      <c r="AV53" s="65">
        <v>962.0</v>
      </c>
      <c r="AW53" s="65">
        <v>275.0</v>
      </c>
      <c r="AX53" s="65">
        <v>760.0</v>
      </c>
      <c r="AY53" s="65">
        <v>950.0</v>
      </c>
      <c r="AZ53" s="65">
        <v>2042.0</v>
      </c>
      <c r="BA53" s="65">
        <v>1506.0</v>
      </c>
      <c r="BB53" s="65">
        <v>1215.0</v>
      </c>
      <c r="BC53" s="65">
        <v>2737.0</v>
      </c>
      <c r="BD53" s="65">
        <v>2850.0</v>
      </c>
      <c r="BE53" s="65">
        <v>8072.0</v>
      </c>
      <c r="BF53" s="65">
        <v>4260.0</v>
      </c>
      <c r="BG53" s="65">
        <v>6794.0</v>
      </c>
      <c r="BH53" s="65">
        <v>13475.0</v>
      </c>
      <c r="BI53" s="65">
        <v>48188.0</v>
      </c>
      <c r="BJ53" s="65">
        <v>70773.0</v>
      </c>
      <c r="BK53" s="65">
        <v>133994.0</v>
      </c>
    </row>
    <row r="54">
      <c r="A54" s="65">
        <v>46.0</v>
      </c>
      <c r="B54" s="65">
        <v>1000000.0</v>
      </c>
      <c r="C54" s="65">
        <v>939900.995049753</v>
      </c>
      <c r="D54" s="65">
        <v>0.939900995049753</v>
      </c>
      <c r="E54" s="68">
        <v>0.289521254274042</v>
      </c>
      <c r="F54" s="68">
        <v>0.0279309173253911</v>
      </c>
      <c r="G54" s="65">
        <v>301935.0</v>
      </c>
      <c r="H54" s="65">
        <v>0.301935</v>
      </c>
      <c r="I54" s="65">
        <v>439256.0</v>
      </c>
      <c r="J54" s="65">
        <v>129208.0</v>
      </c>
      <c r="K54" s="65">
        <v>54018.0</v>
      </c>
      <c r="L54" s="65">
        <v>25814.0</v>
      </c>
      <c r="M54" s="65">
        <v>1.0</v>
      </c>
      <c r="N54" s="65">
        <v>2.0</v>
      </c>
      <c r="O54" s="65">
        <v>1.0</v>
      </c>
      <c r="P54" s="65">
        <v>1.0</v>
      </c>
      <c r="Q54" s="65">
        <v>2.0</v>
      </c>
      <c r="R54" s="65">
        <v>2.0</v>
      </c>
      <c r="S54" s="65">
        <v>1.0</v>
      </c>
      <c r="T54" s="65">
        <v>5.0</v>
      </c>
      <c r="U54" s="65">
        <v>2.0</v>
      </c>
      <c r="V54" s="65">
        <v>2.0</v>
      </c>
      <c r="W54" s="65">
        <v>1.0</v>
      </c>
      <c r="X54" s="65">
        <v>3.0</v>
      </c>
      <c r="Y54" s="65">
        <v>5.0</v>
      </c>
      <c r="Z54" s="65">
        <v>6.0</v>
      </c>
      <c r="AA54" s="65">
        <v>4.0</v>
      </c>
      <c r="AB54" s="65">
        <v>6.0</v>
      </c>
      <c r="AC54" s="65">
        <v>29.0</v>
      </c>
      <c r="AD54" s="65">
        <v>13.0</v>
      </c>
      <c r="AE54" s="65">
        <v>8.0</v>
      </c>
      <c r="AF54" s="65">
        <v>44.0</v>
      </c>
      <c r="AG54" s="65">
        <v>13.0</v>
      </c>
      <c r="AH54" s="65">
        <v>11.0</v>
      </c>
      <c r="AI54" s="65">
        <v>13.0</v>
      </c>
      <c r="AJ54" s="65">
        <v>42.0</v>
      </c>
      <c r="AK54" s="65">
        <v>15.0</v>
      </c>
      <c r="AL54" s="65">
        <v>28.0</v>
      </c>
      <c r="AM54" s="65">
        <v>81.0</v>
      </c>
      <c r="AN54" s="65">
        <v>146.0</v>
      </c>
      <c r="AO54" s="65">
        <v>147.0</v>
      </c>
      <c r="AP54" s="65">
        <v>204.0</v>
      </c>
      <c r="AQ54" s="65">
        <v>230.0</v>
      </c>
      <c r="AR54" s="65">
        <v>208.0</v>
      </c>
      <c r="AS54" s="65">
        <v>275.0</v>
      </c>
      <c r="AT54" s="65">
        <v>448.0</v>
      </c>
      <c r="AU54" s="65">
        <v>624.0</v>
      </c>
      <c r="AV54" s="65">
        <v>933.0</v>
      </c>
      <c r="AW54" s="65">
        <v>308.0</v>
      </c>
      <c r="AX54" s="65">
        <v>768.0</v>
      </c>
      <c r="AY54" s="65">
        <v>940.0</v>
      </c>
      <c r="AZ54" s="65">
        <v>2072.0</v>
      </c>
      <c r="BA54" s="65">
        <v>1440.0</v>
      </c>
      <c r="BB54" s="65">
        <v>1266.0</v>
      </c>
      <c r="BC54" s="65">
        <v>2789.0</v>
      </c>
      <c r="BD54" s="65">
        <v>2934.0</v>
      </c>
      <c r="BE54" s="65">
        <v>8179.0</v>
      </c>
      <c r="BF54" s="65">
        <v>4308.0</v>
      </c>
      <c r="BG54" s="65">
        <v>6971.0</v>
      </c>
      <c r="BH54" s="65">
        <v>13403.0</v>
      </c>
      <c r="BI54" s="65">
        <v>48413.0</v>
      </c>
      <c r="BJ54" s="65">
        <v>70534.0</v>
      </c>
      <c r="BK54" s="65">
        <v>134054.0</v>
      </c>
    </row>
    <row r="55">
      <c r="A55" s="65">
        <v>47.0</v>
      </c>
      <c r="B55" s="65">
        <v>1000000.0</v>
      </c>
      <c r="C55" s="65">
        <v>983230.161508075</v>
      </c>
      <c r="D55" s="65">
        <v>0.983230161508075</v>
      </c>
      <c r="E55" s="68">
        <v>0.313734916133931</v>
      </c>
      <c r="F55" s="68">
        <v>0.0279383668537371</v>
      </c>
      <c r="G55" s="65">
        <v>300807.0</v>
      </c>
      <c r="H55" s="65">
        <v>0.300807</v>
      </c>
      <c r="I55" s="65">
        <v>438567.0</v>
      </c>
      <c r="J55" s="65">
        <v>130167.0</v>
      </c>
      <c r="K55" s="65">
        <v>54251.0</v>
      </c>
      <c r="L55" s="65">
        <v>25827.0</v>
      </c>
      <c r="M55" s="65">
        <v>0.0</v>
      </c>
      <c r="N55" s="65">
        <v>2.0</v>
      </c>
      <c r="O55" s="65">
        <v>6.0</v>
      </c>
      <c r="P55" s="65">
        <v>2.0</v>
      </c>
      <c r="Q55" s="65">
        <v>2.0</v>
      </c>
      <c r="R55" s="65">
        <v>2.0</v>
      </c>
      <c r="S55" s="65">
        <v>2.0</v>
      </c>
      <c r="T55" s="65">
        <v>5.0</v>
      </c>
      <c r="U55" s="65">
        <v>0.0</v>
      </c>
      <c r="V55" s="65">
        <v>2.0</v>
      </c>
      <c r="W55" s="65">
        <v>4.0</v>
      </c>
      <c r="X55" s="65">
        <v>3.0</v>
      </c>
      <c r="Y55" s="65">
        <v>7.0</v>
      </c>
      <c r="Z55" s="65">
        <v>5.0</v>
      </c>
      <c r="AA55" s="65">
        <v>8.0</v>
      </c>
      <c r="AB55" s="65">
        <v>10.0</v>
      </c>
      <c r="AC55" s="65">
        <v>12.0</v>
      </c>
      <c r="AD55" s="65">
        <v>11.0</v>
      </c>
      <c r="AE55" s="65">
        <v>16.0</v>
      </c>
      <c r="AF55" s="65">
        <v>41.0</v>
      </c>
      <c r="AG55" s="65">
        <v>12.0</v>
      </c>
      <c r="AH55" s="65">
        <v>17.0</v>
      </c>
      <c r="AI55" s="65">
        <v>25.0</v>
      </c>
      <c r="AJ55" s="65">
        <v>47.0</v>
      </c>
      <c r="AK55" s="65">
        <v>11.0</v>
      </c>
      <c r="AL55" s="65">
        <v>29.0</v>
      </c>
      <c r="AM55" s="65">
        <v>71.0</v>
      </c>
      <c r="AN55" s="65">
        <v>143.0</v>
      </c>
      <c r="AO55" s="65">
        <v>152.0</v>
      </c>
      <c r="AP55" s="65">
        <v>183.0</v>
      </c>
      <c r="AQ55" s="65">
        <v>256.0</v>
      </c>
      <c r="AR55" s="65">
        <v>234.0</v>
      </c>
      <c r="AS55" s="65">
        <v>284.0</v>
      </c>
      <c r="AT55" s="65">
        <v>450.0</v>
      </c>
      <c r="AU55" s="65">
        <v>595.0</v>
      </c>
      <c r="AV55" s="65">
        <v>982.0</v>
      </c>
      <c r="AW55" s="65">
        <v>283.0</v>
      </c>
      <c r="AX55" s="65">
        <v>814.0</v>
      </c>
      <c r="AY55" s="65">
        <v>954.0</v>
      </c>
      <c r="AZ55" s="65">
        <v>2100.0</v>
      </c>
      <c r="BA55" s="65">
        <v>1377.0</v>
      </c>
      <c r="BB55" s="65">
        <v>1243.0</v>
      </c>
      <c r="BC55" s="65">
        <v>2728.0</v>
      </c>
      <c r="BD55" s="65">
        <v>2902.0</v>
      </c>
      <c r="BE55" s="65">
        <v>7917.0</v>
      </c>
      <c r="BF55" s="65">
        <v>4222.0</v>
      </c>
      <c r="BG55" s="65">
        <v>6738.0</v>
      </c>
      <c r="BH55" s="65">
        <v>13294.0</v>
      </c>
      <c r="BI55" s="65">
        <v>48268.0</v>
      </c>
      <c r="BJ55" s="65">
        <v>71016.0</v>
      </c>
      <c r="BK55" s="65">
        <v>133320.0</v>
      </c>
    </row>
    <row r="56">
      <c r="A56" s="65">
        <v>48.0</v>
      </c>
      <c r="B56" s="65">
        <v>1000000.0</v>
      </c>
      <c r="C56" s="65">
        <v>936330.816540827</v>
      </c>
      <c r="D56" s="65">
        <v>0.936330816540827</v>
      </c>
      <c r="E56" s="68">
        <v>0.249040563588852</v>
      </c>
      <c r="F56" s="68">
        <v>0.0277742774916626</v>
      </c>
      <c r="G56" s="65">
        <v>300605.0</v>
      </c>
      <c r="H56" s="65">
        <v>0.300605</v>
      </c>
      <c r="I56" s="65">
        <v>438877.0</v>
      </c>
      <c r="J56" s="65">
        <v>130441.0</v>
      </c>
      <c r="K56" s="65">
        <v>54214.0</v>
      </c>
      <c r="L56" s="65">
        <v>25891.0</v>
      </c>
      <c r="M56" s="65">
        <v>1.0</v>
      </c>
      <c r="N56" s="65">
        <v>1.0</v>
      </c>
      <c r="O56" s="65">
        <v>1.0</v>
      </c>
      <c r="P56" s="65">
        <v>3.0</v>
      </c>
      <c r="Q56" s="65">
        <v>2.0</v>
      </c>
      <c r="R56" s="65">
        <v>1.0</v>
      </c>
      <c r="S56" s="65">
        <v>1.0</v>
      </c>
      <c r="T56" s="65">
        <v>5.0</v>
      </c>
      <c r="U56" s="65">
        <v>0.0</v>
      </c>
      <c r="V56" s="65">
        <v>3.0</v>
      </c>
      <c r="W56" s="65">
        <v>0.0</v>
      </c>
      <c r="X56" s="65">
        <v>6.0</v>
      </c>
      <c r="Y56" s="65">
        <v>7.0</v>
      </c>
      <c r="Z56" s="65">
        <v>3.0</v>
      </c>
      <c r="AA56" s="65">
        <v>10.0</v>
      </c>
      <c r="AB56" s="65">
        <v>10.0</v>
      </c>
      <c r="AC56" s="65">
        <v>11.0</v>
      </c>
      <c r="AD56" s="65">
        <v>16.0</v>
      </c>
      <c r="AE56" s="65">
        <v>12.0</v>
      </c>
      <c r="AF56" s="65">
        <v>40.0</v>
      </c>
      <c r="AG56" s="65">
        <v>9.0</v>
      </c>
      <c r="AH56" s="65">
        <v>6.0</v>
      </c>
      <c r="AI56" s="65">
        <v>19.0</v>
      </c>
      <c r="AJ56" s="65">
        <v>41.0</v>
      </c>
      <c r="AK56" s="65">
        <v>14.0</v>
      </c>
      <c r="AL56" s="65">
        <v>39.0</v>
      </c>
      <c r="AM56" s="65">
        <v>84.0</v>
      </c>
      <c r="AN56" s="65">
        <v>149.0</v>
      </c>
      <c r="AO56" s="65">
        <v>146.0</v>
      </c>
      <c r="AP56" s="65">
        <v>179.0</v>
      </c>
      <c r="AQ56" s="65">
        <v>247.0</v>
      </c>
      <c r="AR56" s="65">
        <v>251.0</v>
      </c>
      <c r="AS56" s="65">
        <v>289.0</v>
      </c>
      <c r="AT56" s="65">
        <v>451.0</v>
      </c>
      <c r="AU56" s="65">
        <v>630.0</v>
      </c>
      <c r="AV56" s="65">
        <v>924.0</v>
      </c>
      <c r="AW56" s="65">
        <v>278.0</v>
      </c>
      <c r="AX56" s="65">
        <v>794.0</v>
      </c>
      <c r="AY56" s="65">
        <v>941.0</v>
      </c>
      <c r="AZ56" s="65">
        <v>2050.0</v>
      </c>
      <c r="BA56" s="65">
        <v>1427.0</v>
      </c>
      <c r="BB56" s="65">
        <v>1207.0</v>
      </c>
      <c r="BC56" s="65">
        <v>2664.0</v>
      </c>
      <c r="BD56" s="65">
        <v>2946.0</v>
      </c>
      <c r="BE56" s="65">
        <v>8194.0</v>
      </c>
      <c r="BF56" s="65">
        <v>4297.0</v>
      </c>
      <c r="BG56" s="65">
        <v>6899.0</v>
      </c>
      <c r="BH56" s="65">
        <v>13161.0</v>
      </c>
      <c r="BI56" s="65">
        <v>48219.0</v>
      </c>
      <c r="BJ56" s="65">
        <v>70894.0</v>
      </c>
      <c r="BK56" s="65">
        <v>133023.0</v>
      </c>
    </row>
    <row r="57">
      <c r="A57" s="65">
        <v>49.0</v>
      </c>
      <c r="B57" s="65">
        <v>1000000.0</v>
      </c>
      <c r="C57" s="65">
        <v>957487.874393719</v>
      </c>
      <c r="D57" s="65">
        <v>0.957487874393719</v>
      </c>
      <c r="E57" s="68">
        <v>0.258088475925751</v>
      </c>
      <c r="F57" s="68">
        <v>0.0274859903347879</v>
      </c>
      <c r="G57" s="65">
        <v>300459.0</v>
      </c>
      <c r="H57" s="65">
        <v>0.300459</v>
      </c>
      <c r="I57" s="65">
        <v>439624.0</v>
      </c>
      <c r="J57" s="65">
        <v>129956.0</v>
      </c>
      <c r="K57" s="65">
        <v>54086.0</v>
      </c>
      <c r="L57" s="65">
        <v>25692.0</v>
      </c>
      <c r="M57" s="65">
        <v>0.0</v>
      </c>
      <c r="N57" s="65">
        <v>1.0</v>
      </c>
      <c r="O57" s="65">
        <v>2.0</v>
      </c>
      <c r="P57" s="65">
        <v>4.0</v>
      </c>
      <c r="Q57" s="65">
        <v>2.0</v>
      </c>
      <c r="R57" s="65">
        <v>4.0</v>
      </c>
      <c r="S57" s="65">
        <v>3.0</v>
      </c>
      <c r="T57" s="65">
        <v>5.0</v>
      </c>
      <c r="U57" s="65">
        <v>0.0</v>
      </c>
      <c r="V57" s="65">
        <v>2.0</v>
      </c>
      <c r="W57" s="65">
        <v>4.0</v>
      </c>
      <c r="X57" s="65">
        <v>4.0</v>
      </c>
      <c r="Y57" s="65">
        <v>4.0</v>
      </c>
      <c r="Z57" s="65">
        <v>5.0</v>
      </c>
      <c r="AA57" s="65">
        <v>8.0</v>
      </c>
      <c r="AB57" s="65">
        <v>8.0</v>
      </c>
      <c r="AC57" s="65">
        <v>17.0</v>
      </c>
      <c r="AD57" s="65">
        <v>8.0</v>
      </c>
      <c r="AE57" s="65">
        <v>14.0</v>
      </c>
      <c r="AF57" s="65">
        <v>37.0</v>
      </c>
      <c r="AG57" s="65">
        <v>5.0</v>
      </c>
      <c r="AH57" s="65">
        <v>12.0</v>
      </c>
      <c r="AI57" s="65">
        <v>16.0</v>
      </c>
      <c r="AJ57" s="65">
        <v>55.0</v>
      </c>
      <c r="AK57" s="65">
        <v>14.0</v>
      </c>
      <c r="AL57" s="65">
        <v>37.0</v>
      </c>
      <c r="AM57" s="65">
        <v>84.0</v>
      </c>
      <c r="AN57" s="65">
        <v>145.0</v>
      </c>
      <c r="AO57" s="65">
        <v>142.0</v>
      </c>
      <c r="AP57" s="65">
        <v>193.0</v>
      </c>
      <c r="AQ57" s="65">
        <v>240.0</v>
      </c>
      <c r="AR57" s="65">
        <v>230.0</v>
      </c>
      <c r="AS57" s="65">
        <v>280.0</v>
      </c>
      <c r="AT57" s="65">
        <v>446.0</v>
      </c>
      <c r="AU57" s="65">
        <v>601.0</v>
      </c>
      <c r="AV57" s="65">
        <v>919.0</v>
      </c>
      <c r="AW57" s="65">
        <v>283.0</v>
      </c>
      <c r="AX57" s="65">
        <v>762.0</v>
      </c>
      <c r="AY57" s="65">
        <v>920.0</v>
      </c>
      <c r="AZ57" s="65">
        <v>2035.0</v>
      </c>
      <c r="BA57" s="65">
        <v>1445.0</v>
      </c>
      <c r="BB57" s="65">
        <v>1211.0</v>
      </c>
      <c r="BC57" s="65">
        <v>2873.0</v>
      </c>
      <c r="BD57" s="65">
        <v>2856.0</v>
      </c>
      <c r="BE57" s="65">
        <v>8121.0</v>
      </c>
      <c r="BF57" s="65">
        <v>4293.0</v>
      </c>
      <c r="BG57" s="65">
        <v>6878.0</v>
      </c>
      <c r="BH57" s="65">
        <v>13113.0</v>
      </c>
      <c r="BI57" s="65">
        <v>48312.0</v>
      </c>
      <c r="BJ57" s="65">
        <v>70552.0</v>
      </c>
      <c r="BK57" s="65">
        <v>133254.0</v>
      </c>
    </row>
    <row r="58">
      <c r="A58" s="65">
        <v>50.0</v>
      </c>
      <c r="B58" s="65">
        <v>1000000.0</v>
      </c>
      <c r="C58" s="65">
        <v>982635.131756587</v>
      </c>
      <c r="D58" s="65">
        <v>0.982635131756587</v>
      </c>
      <c r="E58" s="68">
        <v>0.273055255031887</v>
      </c>
      <c r="F58" s="68">
        <v>0.0274849809872932</v>
      </c>
      <c r="G58" s="65">
        <v>301402.0</v>
      </c>
      <c r="H58" s="65">
        <v>0.301402</v>
      </c>
      <c r="I58" s="65">
        <v>439400.0</v>
      </c>
      <c r="J58" s="65">
        <v>129428.0</v>
      </c>
      <c r="K58" s="65">
        <v>53815.0</v>
      </c>
      <c r="L58" s="65">
        <v>25964.0</v>
      </c>
      <c r="M58" s="65">
        <v>1.0</v>
      </c>
      <c r="N58" s="65">
        <v>2.0</v>
      </c>
      <c r="O58" s="65">
        <v>2.0</v>
      </c>
      <c r="P58" s="65">
        <v>2.0</v>
      </c>
      <c r="Q58" s="65">
        <v>3.0</v>
      </c>
      <c r="R58" s="65">
        <v>1.0</v>
      </c>
      <c r="S58" s="65">
        <v>2.0</v>
      </c>
      <c r="T58" s="65">
        <v>2.0</v>
      </c>
      <c r="U58" s="65">
        <v>1.0</v>
      </c>
      <c r="V58" s="65">
        <v>1.0</v>
      </c>
      <c r="W58" s="65">
        <v>3.0</v>
      </c>
      <c r="X58" s="65">
        <v>11.0</v>
      </c>
      <c r="Y58" s="65">
        <v>4.0</v>
      </c>
      <c r="Z58" s="65">
        <v>3.0</v>
      </c>
      <c r="AA58" s="65">
        <v>13.0</v>
      </c>
      <c r="AB58" s="65">
        <v>14.0</v>
      </c>
      <c r="AC58" s="65">
        <v>33.0</v>
      </c>
      <c r="AD58" s="65">
        <v>17.0</v>
      </c>
      <c r="AE58" s="65">
        <v>25.0</v>
      </c>
      <c r="AF58" s="65">
        <v>40.0</v>
      </c>
      <c r="AG58" s="65">
        <v>5.0</v>
      </c>
      <c r="AH58" s="65">
        <v>13.0</v>
      </c>
      <c r="AI58" s="65">
        <v>18.0</v>
      </c>
      <c r="AJ58" s="65">
        <v>59.0</v>
      </c>
      <c r="AK58" s="65">
        <v>20.0</v>
      </c>
      <c r="AL58" s="65">
        <v>39.0</v>
      </c>
      <c r="AM58" s="65">
        <v>82.0</v>
      </c>
      <c r="AN58" s="65">
        <v>135.0</v>
      </c>
      <c r="AO58" s="65">
        <v>138.0</v>
      </c>
      <c r="AP58" s="65">
        <v>189.0</v>
      </c>
      <c r="AQ58" s="65">
        <v>264.0</v>
      </c>
      <c r="AR58" s="65">
        <v>241.0</v>
      </c>
      <c r="AS58" s="65">
        <v>281.0</v>
      </c>
      <c r="AT58" s="65">
        <v>437.0</v>
      </c>
      <c r="AU58" s="65">
        <v>616.0</v>
      </c>
      <c r="AV58" s="65">
        <v>929.0</v>
      </c>
      <c r="AW58" s="65">
        <v>280.0</v>
      </c>
      <c r="AX58" s="65">
        <v>758.0</v>
      </c>
      <c r="AY58" s="65">
        <v>950.0</v>
      </c>
      <c r="AZ58" s="65">
        <v>2147.0</v>
      </c>
      <c r="BA58" s="65">
        <v>1486.0</v>
      </c>
      <c r="BB58" s="65">
        <v>1252.0</v>
      </c>
      <c r="BC58" s="65">
        <v>2801.0</v>
      </c>
      <c r="BD58" s="65">
        <v>2843.0</v>
      </c>
      <c r="BE58" s="65">
        <v>8100.0</v>
      </c>
      <c r="BF58" s="65">
        <v>4315.0</v>
      </c>
      <c r="BG58" s="65">
        <v>6871.0</v>
      </c>
      <c r="BH58" s="65">
        <v>13263.0</v>
      </c>
      <c r="BI58" s="65">
        <v>48185.0</v>
      </c>
      <c r="BJ58" s="65">
        <v>70952.0</v>
      </c>
      <c r="BK58" s="65">
        <v>133553.0</v>
      </c>
    </row>
    <row r="59">
      <c r="A59" s="65">
        <v>51.0</v>
      </c>
      <c r="B59" s="65">
        <v>1000000.0</v>
      </c>
      <c r="C59" s="65">
        <v>963520.176008801</v>
      </c>
      <c r="D59" s="65">
        <v>0.9635201760088</v>
      </c>
      <c r="E59" s="68">
        <v>0.297791840582891</v>
      </c>
      <c r="F59" s="68">
        <v>0.0272320583578382</v>
      </c>
      <c r="G59" s="65">
        <v>301212.0</v>
      </c>
      <c r="H59" s="65">
        <v>0.301212</v>
      </c>
      <c r="I59" s="65">
        <v>438954.0</v>
      </c>
      <c r="J59" s="65">
        <v>129948.0</v>
      </c>
      <c r="K59" s="65">
        <v>53885.0</v>
      </c>
      <c r="L59" s="65">
        <v>26006.0</v>
      </c>
      <c r="M59" s="65">
        <v>1.0</v>
      </c>
      <c r="N59" s="65">
        <v>3.0</v>
      </c>
      <c r="O59" s="65">
        <v>3.0</v>
      </c>
      <c r="P59" s="65">
        <v>1.0</v>
      </c>
      <c r="Q59" s="65">
        <v>3.0</v>
      </c>
      <c r="R59" s="65">
        <v>0.0</v>
      </c>
      <c r="S59" s="65">
        <v>3.0</v>
      </c>
      <c r="T59" s="65">
        <v>3.0</v>
      </c>
      <c r="U59" s="65">
        <v>3.0</v>
      </c>
      <c r="V59" s="65">
        <v>1.0</v>
      </c>
      <c r="W59" s="65">
        <v>1.0</v>
      </c>
      <c r="X59" s="65">
        <v>1.0</v>
      </c>
      <c r="Y59" s="65">
        <v>6.0</v>
      </c>
      <c r="Z59" s="65">
        <v>7.0</v>
      </c>
      <c r="AA59" s="65">
        <v>9.0</v>
      </c>
      <c r="AB59" s="65">
        <v>12.0</v>
      </c>
      <c r="AC59" s="65">
        <v>14.0</v>
      </c>
      <c r="AD59" s="65">
        <v>14.0</v>
      </c>
      <c r="AE59" s="65">
        <v>14.0</v>
      </c>
      <c r="AF59" s="65">
        <v>40.0</v>
      </c>
      <c r="AG59" s="65">
        <v>17.0</v>
      </c>
      <c r="AH59" s="65">
        <v>16.0</v>
      </c>
      <c r="AI59" s="65">
        <v>17.0</v>
      </c>
      <c r="AJ59" s="65">
        <v>45.0</v>
      </c>
      <c r="AK59" s="65">
        <v>14.0</v>
      </c>
      <c r="AL59" s="65">
        <v>31.0</v>
      </c>
      <c r="AM59" s="65">
        <v>69.0</v>
      </c>
      <c r="AN59" s="65">
        <v>134.0</v>
      </c>
      <c r="AO59" s="65">
        <v>138.0</v>
      </c>
      <c r="AP59" s="65">
        <v>180.0</v>
      </c>
      <c r="AQ59" s="65">
        <v>229.0</v>
      </c>
      <c r="AR59" s="65">
        <v>233.0</v>
      </c>
      <c r="AS59" s="65">
        <v>282.0</v>
      </c>
      <c r="AT59" s="65">
        <v>502.0</v>
      </c>
      <c r="AU59" s="65">
        <v>623.0</v>
      </c>
      <c r="AV59" s="65">
        <v>917.0</v>
      </c>
      <c r="AW59" s="65">
        <v>271.0</v>
      </c>
      <c r="AX59" s="65">
        <v>740.0</v>
      </c>
      <c r="AY59" s="65">
        <v>925.0</v>
      </c>
      <c r="AZ59" s="65">
        <v>2086.0</v>
      </c>
      <c r="BA59" s="65">
        <v>1418.0</v>
      </c>
      <c r="BB59" s="65">
        <v>1199.0</v>
      </c>
      <c r="BC59" s="65">
        <v>2671.0</v>
      </c>
      <c r="BD59" s="65">
        <v>2845.0</v>
      </c>
      <c r="BE59" s="65">
        <v>8064.0</v>
      </c>
      <c r="BF59" s="65">
        <v>4330.0</v>
      </c>
      <c r="BG59" s="65">
        <v>6891.0</v>
      </c>
      <c r="BH59" s="65">
        <v>13328.0</v>
      </c>
      <c r="BI59" s="65">
        <v>48663.0</v>
      </c>
      <c r="BJ59" s="65">
        <v>70950.0</v>
      </c>
      <c r="BK59" s="65">
        <v>133245.0</v>
      </c>
    </row>
    <row r="60">
      <c r="A60" s="65">
        <v>52.0</v>
      </c>
      <c r="B60" s="65">
        <v>1000000.0</v>
      </c>
      <c r="C60" s="65">
        <v>974477.723886194</v>
      </c>
      <c r="D60" s="65">
        <v>0.974477723886194</v>
      </c>
      <c r="E60" s="68">
        <v>0.290211586525792</v>
      </c>
      <c r="F60" s="68">
        <v>0.027090109513177</v>
      </c>
      <c r="G60" s="65">
        <v>300142.0</v>
      </c>
      <c r="H60" s="65">
        <v>0.300142</v>
      </c>
      <c r="I60" s="65">
        <v>439395.0</v>
      </c>
      <c r="J60" s="65">
        <v>129837.0</v>
      </c>
      <c r="K60" s="65">
        <v>54408.0</v>
      </c>
      <c r="L60" s="65">
        <v>26203.0</v>
      </c>
      <c r="M60" s="65">
        <v>2.0</v>
      </c>
      <c r="N60" s="65">
        <v>1.0</v>
      </c>
      <c r="O60" s="65">
        <v>2.0</v>
      </c>
      <c r="P60" s="65">
        <v>4.0</v>
      </c>
      <c r="Q60" s="65">
        <v>1.0</v>
      </c>
      <c r="R60" s="65">
        <v>3.0</v>
      </c>
      <c r="S60" s="65">
        <v>2.0</v>
      </c>
      <c r="T60" s="65">
        <v>9.0</v>
      </c>
      <c r="U60" s="65">
        <v>1.0</v>
      </c>
      <c r="V60" s="65">
        <v>2.0</v>
      </c>
      <c r="W60" s="65">
        <v>1.0</v>
      </c>
      <c r="X60" s="65">
        <v>6.0</v>
      </c>
      <c r="Y60" s="65">
        <v>4.0</v>
      </c>
      <c r="Z60" s="65">
        <v>3.0</v>
      </c>
      <c r="AA60" s="65">
        <v>10.0</v>
      </c>
      <c r="AB60" s="65">
        <v>11.0</v>
      </c>
      <c r="AC60" s="65">
        <v>16.0</v>
      </c>
      <c r="AD60" s="65">
        <v>14.0</v>
      </c>
      <c r="AE60" s="65">
        <v>16.0</v>
      </c>
      <c r="AF60" s="65">
        <v>31.0</v>
      </c>
      <c r="AG60" s="65">
        <v>8.0</v>
      </c>
      <c r="AH60" s="65">
        <v>17.0</v>
      </c>
      <c r="AI60" s="65">
        <v>21.0</v>
      </c>
      <c r="AJ60" s="65">
        <v>51.0</v>
      </c>
      <c r="AK60" s="65">
        <v>13.0</v>
      </c>
      <c r="AL60" s="65">
        <v>29.0</v>
      </c>
      <c r="AM60" s="65">
        <v>61.0</v>
      </c>
      <c r="AN60" s="65">
        <v>151.0</v>
      </c>
      <c r="AO60" s="65">
        <v>124.0</v>
      </c>
      <c r="AP60" s="65">
        <v>178.0</v>
      </c>
      <c r="AQ60" s="65">
        <v>233.0</v>
      </c>
      <c r="AR60" s="65">
        <v>232.0</v>
      </c>
      <c r="AS60" s="65">
        <v>313.0</v>
      </c>
      <c r="AT60" s="65">
        <v>461.0</v>
      </c>
      <c r="AU60" s="65">
        <v>554.0</v>
      </c>
      <c r="AV60" s="65">
        <v>971.0</v>
      </c>
      <c r="AW60" s="65">
        <v>307.0</v>
      </c>
      <c r="AX60" s="65">
        <v>774.0</v>
      </c>
      <c r="AY60" s="65">
        <v>921.0</v>
      </c>
      <c r="AZ60" s="65">
        <v>2054.0</v>
      </c>
      <c r="BA60" s="65">
        <v>1379.0</v>
      </c>
      <c r="BB60" s="65">
        <v>1211.0</v>
      </c>
      <c r="BC60" s="65">
        <v>2639.0</v>
      </c>
      <c r="BD60" s="65">
        <v>2830.0</v>
      </c>
      <c r="BE60" s="65">
        <v>7986.0</v>
      </c>
      <c r="BF60" s="65">
        <v>4396.0</v>
      </c>
      <c r="BG60" s="65">
        <v>6791.0</v>
      </c>
      <c r="BH60" s="65">
        <v>13337.0</v>
      </c>
      <c r="BI60" s="65">
        <v>48228.0</v>
      </c>
      <c r="BJ60" s="65">
        <v>70494.0</v>
      </c>
      <c r="BK60" s="65">
        <v>133239.0</v>
      </c>
    </row>
    <row r="61">
      <c r="A61" s="65">
        <v>53.0</v>
      </c>
      <c r="B61" s="65">
        <v>1000000.0</v>
      </c>
      <c r="C61" s="65">
        <v>961354.067703385</v>
      </c>
      <c r="D61" s="65">
        <v>0.961354067703385</v>
      </c>
      <c r="E61" s="68">
        <v>0.289701500721826</v>
      </c>
      <c r="F61" s="68">
        <v>0.0268384619119212</v>
      </c>
      <c r="G61" s="65">
        <v>300626.0</v>
      </c>
      <c r="H61" s="65">
        <v>0.300626</v>
      </c>
      <c r="I61" s="65">
        <v>438955.0</v>
      </c>
      <c r="J61" s="65">
        <v>130034.0</v>
      </c>
      <c r="K61" s="65">
        <v>54222.0</v>
      </c>
      <c r="L61" s="65">
        <v>26074.0</v>
      </c>
      <c r="M61" s="65">
        <v>2.0</v>
      </c>
      <c r="N61" s="65">
        <v>3.0</v>
      </c>
      <c r="O61" s="65">
        <v>0.0</v>
      </c>
      <c r="P61" s="65">
        <v>3.0</v>
      </c>
      <c r="Q61" s="65">
        <v>3.0</v>
      </c>
      <c r="R61" s="65">
        <v>1.0</v>
      </c>
      <c r="S61" s="65">
        <v>1.0</v>
      </c>
      <c r="T61" s="65">
        <v>4.0</v>
      </c>
      <c r="U61" s="65">
        <v>1.0</v>
      </c>
      <c r="V61" s="65">
        <v>1.0</v>
      </c>
      <c r="W61" s="65">
        <v>3.0</v>
      </c>
      <c r="X61" s="65">
        <v>3.0</v>
      </c>
      <c r="Y61" s="65">
        <v>8.0</v>
      </c>
      <c r="Z61" s="65">
        <v>4.0</v>
      </c>
      <c r="AA61" s="65">
        <v>9.0</v>
      </c>
      <c r="AB61" s="65">
        <v>14.0</v>
      </c>
      <c r="AC61" s="65">
        <v>19.0</v>
      </c>
      <c r="AD61" s="65">
        <v>11.0</v>
      </c>
      <c r="AE61" s="65">
        <v>10.0</v>
      </c>
      <c r="AF61" s="65">
        <v>31.0</v>
      </c>
      <c r="AG61" s="65">
        <v>10.0</v>
      </c>
      <c r="AH61" s="65">
        <v>16.0</v>
      </c>
      <c r="AI61" s="65">
        <v>19.0</v>
      </c>
      <c r="AJ61" s="65">
        <v>53.0</v>
      </c>
      <c r="AK61" s="65">
        <v>13.0</v>
      </c>
      <c r="AL61" s="65">
        <v>21.0</v>
      </c>
      <c r="AM61" s="65">
        <v>70.0</v>
      </c>
      <c r="AN61" s="65">
        <v>140.0</v>
      </c>
      <c r="AO61" s="65">
        <v>160.0</v>
      </c>
      <c r="AP61" s="65">
        <v>181.0</v>
      </c>
      <c r="AQ61" s="65">
        <v>211.0</v>
      </c>
      <c r="AR61" s="65">
        <v>230.0</v>
      </c>
      <c r="AS61" s="65">
        <v>301.0</v>
      </c>
      <c r="AT61" s="65">
        <v>483.0</v>
      </c>
      <c r="AU61" s="65">
        <v>590.0</v>
      </c>
      <c r="AV61" s="65">
        <v>931.0</v>
      </c>
      <c r="AW61" s="65">
        <v>282.0</v>
      </c>
      <c r="AX61" s="65">
        <v>781.0</v>
      </c>
      <c r="AY61" s="65">
        <v>963.0</v>
      </c>
      <c r="AZ61" s="65">
        <v>2166.0</v>
      </c>
      <c r="BA61" s="65">
        <v>1380.0</v>
      </c>
      <c r="BB61" s="65">
        <v>1230.0</v>
      </c>
      <c r="BC61" s="65">
        <v>2688.0</v>
      </c>
      <c r="BD61" s="65">
        <v>2835.0</v>
      </c>
      <c r="BE61" s="65">
        <v>8080.0</v>
      </c>
      <c r="BF61" s="65">
        <v>4174.0</v>
      </c>
      <c r="BG61" s="65">
        <v>6747.0</v>
      </c>
      <c r="BH61" s="65">
        <v>13383.0</v>
      </c>
      <c r="BI61" s="65">
        <v>48453.0</v>
      </c>
      <c r="BJ61" s="65">
        <v>70544.0</v>
      </c>
      <c r="BK61" s="65">
        <v>133360.0</v>
      </c>
    </row>
    <row r="62">
      <c r="A62" s="65">
        <v>54.0</v>
      </c>
      <c r="B62" s="65">
        <v>1000000.0</v>
      </c>
      <c r="C62" s="65">
        <v>967710.385519275</v>
      </c>
      <c r="D62" s="65">
        <v>0.967710385519275</v>
      </c>
      <c r="E62" s="68">
        <v>0.225411177695897</v>
      </c>
      <c r="F62" s="68">
        <v>0.0266310079277176</v>
      </c>
      <c r="G62" s="65">
        <v>301241.0</v>
      </c>
      <c r="H62" s="65">
        <v>0.301241</v>
      </c>
      <c r="I62" s="65">
        <v>439194.0</v>
      </c>
      <c r="J62" s="65">
        <v>130125.0</v>
      </c>
      <c r="K62" s="65">
        <v>53679.0</v>
      </c>
      <c r="L62" s="65">
        <v>26075.0</v>
      </c>
      <c r="M62" s="65">
        <v>1.0</v>
      </c>
      <c r="N62" s="65">
        <v>1.0</v>
      </c>
      <c r="O62" s="65">
        <v>0.0</v>
      </c>
      <c r="P62" s="65">
        <v>3.0</v>
      </c>
      <c r="Q62" s="65">
        <v>4.0</v>
      </c>
      <c r="R62" s="65">
        <v>1.0</v>
      </c>
      <c r="S62" s="65">
        <v>3.0</v>
      </c>
      <c r="T62" s="65">
        <v>6.0</v>
      </c>
      <c r="U62" s="65">
        <v>1.0</v>
      </c>
      <c r="V62" s="65">
        <v>2.0</v>
      </c>
      <c r="W62" s="65">
        <v>1.0</v>
      </c>
      <c r="X62" s="65">
        <v>6.0</v>
      </c>
      <c r="Y62" s="65">
        <v>1.0</v>
      </c>
      <c r="Z62" s="65">
        <v>7.0</v>
      </c>
      <c r="AA62" s="65">
        <v>9.0</v>
      </c>
      <c r="AB62" s="65">
        <v>11.0</v>
      </c>
      <c r="AC62" s="65">
        <v>22.0</v>
      </c>
      <c r="AD62" s="65">
        <v>21.0</v>
      </c>
      <c r="AE62" s="65">
        <v>20.0</v>
      </c>
      <c r="AF62" s="65">
        <v>40.0</v>
      </c>
      <c r="AG62" s="65">
        <v>19.0</v>
      </c>
      <c r="AH62" s="65">
        <v>15.0</v>
      </c>
      <c r="AI62" s="65">
        <v>25.0</v>
      </c>
      <c r="AJ62" s="65">
        <v>50.0</v>
      </c>
      <c r="AK62" s="65">
        <v>16.0</v>
      </c>
      <c r="AL62" s="65">
        <v>31.0</v>
      </c>
      <c r="AM62" s="65">
        <v>89.0</v>
      </c>
      <c r="AN62" s="65">
        <v>137.0</v>
      </c>
      <c r="AO62" s="65">
        <v>131.0</v>
      </c>
      <c r="AP62" s="65">
        <v>177.0</v>
      </c>
      <c r="AQ62" s="65">
        <v>253.0</v>
      </c>
      <c r="AR62" s="65">
        <v>271.0</v>
      </c>
      <c r="AS62" s="65">
        <v>280.0</v>
      </c>
      <c r="AT62" s="65">
        <v>487.0</v>
      </c>
      <c r="AU62" s="65">
        <v>611.0</v>
      </c>
      <c r="AV62" s="65">
        <v>929.0</v>
      </c>
      <c r="AW62" s="65">
        <v>271.0</v>
      </c>
      <c r="AX62" s="65">
        <v>767.0</v>
      </c>
      <c r="AY62" s="65">
        <v>958.0</v>
      </c>
      <c r="AZ62" s="65">
        <v>2135.0</v>
      </c>
      <c r="BA62" s="65">
        <v>1398.0</v>
      </c>
      <c r="BB62" s="65">
        <v>1296.0</v>
      </c>
      <c r="BC62" s="65">
        <v>2815.0</v>
      </c>
      <c r="BD62" s="65">
        <v>2870.0</v>
      </c>
      <c r="BE62" s="65">
        <v>8030.0</v>
      </c>
      <c r="BF62" s="65">
        <v>4301.0</v>
      </c>
      <c r="BG62" s="65">
        <v>6882.0</v>
      </c>
      <c r="BH62" s="65">
        <v>13204.0</v>
      </c>
      <c r="BI62" s="65">
        <v>48402.0</v>
      </c>
      <c r="BJ62" s="65">
        <v>70568.0</v>
      </c>
      <c r="BK62" s="65">
        <v>133663.0</v>
      </c>
    </row>
    <row r="63">
      <c r="A63" s="65">
        <v>55.0</v>
      </c>
      <c r="B63" s="65">
        <v>1000000.0</v>
      </c>
      <c r="C63" s="65">
        <v>973180.659032951</v>
      </c>
      <c r="D63" s="65">
        <v>0.973180659032951</v>
      </c>
      <c r="E63" s="68">
        <v>0.297245554875635</v>
      </c>
      <c r="F63" s="68">
        <v>0.026481153104221</v>
      </c>
      <c r="G63" s="65">
        <v>300827.0</v>
      </c>
      <c r="H63" s="65">
        <v>0.300827</v>
      </c>
      <c r="I63" s="65">
        <v>439326.0</v>
      </c>
      <c r="J63" s="65">
        <v>129456.0</v>
      </c>
      <c r="K63" s="65">
        <v>54533.0</v>
      </c>
      <c r="L63" s="65">
        <v>26116.0</v>
      </c>
      <c r="M63" s="65">
        <v>2.0</v>
      </c>
      <c r="N63" s="65">
        <v>2.0</v>
      </c>
      <c r="O63" s="65">
        <v>4.0</v>
      </c>
      <c r="P63" s="65">
        <v>1.0</v>
      </c>
      <c r="Q63" s="65">
        <v>3.0</v>
      </c>
      <c r="R63" s="65">
        <v>2.0</v>
      </c>
      <c r="S63" s="65">
        <v>1.0</v>
      </c>
      <c r="T63" s="65">
        <v>2.0</v>
      </c>
      <c r="U63" s="65">
        <v>1.0</v>
      </c>
      <c r="V63" s="65">
        <v>1.0</v>
      </c>
      <c r="W63" s="65">
        <v>5.0</v>
      </c>
      <c r="X63" s="65">
        <v>4.0</v>
      </c>
      <c r="Y63" s="65">
        <v>3.0</v>
      </c>
      <c r="Z63" s="65">
        <v>1.0</v>
      </c>
      <c r="AA63" s="65">
        <v>11.0</v>
      </c>
      <c r="AB63" s="65">
        <v>6.0</v>
      </c>
      <c r="AC63" s="65">
        <v>13.0</v>
      </c>
      <c r="AD63" s="65">
        <v>9.0</v>
      </c>
      <c r="AE63" s="65">
        <v>17.0</v>
      </c>
      <c r="AF63" s="65">
        <v>50.0</v>
      </c>
      <c r="AG63" s="65">
        <v>10.0</v>
      </c>
      <c r="AH63" s="65">
        <v>14.0</v>
      </c>
      <c r="AI63" s="65">
        <v>16.0</v>
      </c>
      <c r="AJ63" s="65">
        <v>56.0</v>
      </c>
      <c r="AK63" s="65">
        <v>11.0</v>
      </c>
      <c r="AL63" s="65">
        <v>34.0</v>
      </c>
      <c r="AM63" s="65">
        <v>75.0</v>
      </c>
      <c r="AN63" s="65">
        <v>136.0</v>
      </c>
      <c r="AO63" s="65">
        <v>152.0</v>
      </c>
      <c r="AP63" s="65">
        <v>182.0</v>
      </c>
      <c r="AQ63" s="65">
        <v>234.0</v>
      </c>
      <c r="AR63" s="65">
        <v>248.0</v>
      </c>
      <c r="AS63" s="65">
        <v>278.0</v>
      </c>
      <c r="AT63" s="65">
        <v>479.0</v>
      </c>
      <c r="AU63" s="65">
        <v>659.0</v>
      </c>
      <c r="AV63" s="65">
        <v>927.0</v>
      </c>
      <c r="AW63" s="65">
        <v>289.0</v>
      </c>
      <c r="AX63" s="65">
        <v>752.0</v>
      </c>
      <c r="AY63" s="65">
        <v>949.0</v>
      </c>
      <c r="AZ63" s="65">
        <v>2211.0</v>
      </c>
      <c r="BA63" s="65">
        <v>1475.0</v>
      </c>
      <c r="BB63" s="65">
        <v>1196.0</v>
      </c>
      <c r="BC63" s="65">
        <v>2754.0</v>
      </c>
      <c r="BD63" s="65">
        <v>2783.0</v>
      </c>
      <c r="BE63" s="65">
        <v>8048.0</v>
      </c>
      <c r="BF63" s="65">
        <v>4139.0</v>
      </c>
      <c r="BG63" s="65">
        <v>6982.0</v>
      </c>
      <c r="BH63" s="65">
        <v>13273.0</v>
      </c>
      <c r="BI63" s="65">
        <v>48952.0</v>
      </c>
      <c r="BJ63" s="65">
        <v>70680.0</v>
      </c>
      <c r="BK63" s="65">
        <v>132695.0</v>
      </c>
    </row>
    <row r="64">
      <c r="A64" s="65">
        <v>56.0</v>
      </c>
      <c r="B64" s="65">
        <v>1000000.0</v>
      </c>
      <c r="C64" s="65">
        <v>983179.158957948</v>
      </c>
      <c r="D64" s="65">
        <v>0.983179158957948</v>
      </c>
      <c r="E64" s="68">
        <v>0.33600174518649</v>
      </c>
      <c r="F64" s="68">
        <v>0.0264782937866119</v>
      </c>
      <c r="G64" s="65">
        <v>300686.0</v>
      </c>
      <c r="H64" s="65">
        <v>0.300686</v>
      </c>
      <c r="I64" s="65">
        <v>438682.0</v>
      </c>
      <c r="J64" s="65">
        <v>129937.0</v>
      </c>
      <c r="K64" s="65">
        <v>54346.0</v>
      </c>
      <c r="L64" s="65">
        <v>26008.0</v>
      </c>
      <c r="M64" s="65">
        <v>2.0</v>
      </c>
      <c r="N64" s="65">
        <v>2.0</v>
      </c>
      <c r="O64" s="65">
        <v>3.0</v>
      </c>
      <c r="P64" s="65">
        <v>1.0</v>
      </c>
      <c r="Q64" s="65">
        <v>6.0</v>
      </c>
      <c r="R64" s="65">
        <v>1.0</v>
      </c>
      <c r="S64" s="65">
        <v>2.0</v>
      </c>
      <c r="T64" s="65">
        <v>3.0</v>
      </c>
      <c r="U64" s="65">
        <v>0.0</v>
      </c>
      <c r="V64" s="65">
        <v>0.0</v>
      </c>
      <c r="W64" s="65">
        <v>1.0</v>
      </c>
      <c r="X64" s="65">
        <v>5.0</v>
      </c>
      <c r="Y64" s="65">
        <v>1.0</v>
      </c>
      <c r="Z64" s="65">
        <v>7.0</v>
      </c>
      <c r="AA64" s="65">
        <v>7.0</v>
      </c>
      <c r="AB64" s="65">
        <v>13.0</v>
      </c>
      <c r="AC64" s="65">
        <v>21.0</v>
      </c>
      <c r="AD64" s="65">
        <v>14.0</v>
      </c>
      <c r="AE64" s="65">
        <v>14.0</v>
      </c>
      <c r="AF64" s="65">
        <v>54.0</v>
      </c>
      <c r="AG64" s="65">
        <v>6.0</v>
      </c>
      <c r="AH64" s="65">
        <v>17.0</v>
      </c>
      <c r="AI64" s="65">
        <v>20.0</v>
      </c>
      <c r="AJ64" s="65">
        <v>51.0</v>
      </c>
      <c r="AK64" s="65">
        <v>9.0</v>
      </c>
      <c r="AL64" s="65">
        <v>26.0</v>
      </c>
      <c r="AM64" s="65">
        <v>61.0</v>
      </c>
      <c r="AN64" s="65">
        <v>160.0</v>
      </c>
      <c r="AO64" s="65">
        <v>141.0</v>
      </c>
      <c r="AP64" s="65">
        <v>209.0</v>
      </c>
      <c r="AQ64" s="65">
        <v>228.0</v>
      </c>
      <c r="AR64" s="65">
        <v>256.0</v>
      </c>
      <c r="AS64" s="65">
        <v>272.0</v>
      </c>
      <c r="AT64" s="65">
        <v>492.0</v>
      </c>
      <c r="AU64" s="65">
        <v>581.0</v>
      </c>
      <c r="AV64" s="65">
        <v>964.0</v>
      </c>
      <c r="AW64" s="65">
        <v>306.0</v>
      </c>
      <c r="AX64" s="65">
        <v>753.0</v>
      </c>
      <c r="AY64" s="65">
        <v>1020.0</v>
      </c>
      <c r="AZ64" s="65">
        <v>2136.0</v>
      </c>
      <c r="BA64" s="65">
        <v>1479.0</v>
      </c>
      <c r="BB64" s="65">
        <v>1234.0</v>
      </c>
      <c r="BC64" s="65">
        <v>2708.0</v>
      </c>
      <c r="BD64" s="65">
        <v>2935.0</v>
      </c>
      <c r="BE64" s="65">
        <v>8059.0</v>
      </c>
      <c r="BF64" s="65">
        <v>4262.0</v>
      </c>
      <c r="BG64" s="65">
        <v>6767.0</v>
      </c>
      <c r="BH64" s="65">
        <v>13324.0</v>
      </c>
      <c r="BI64" s="65">
        <v>48444.0</v>
      </c>
      <c r="BJ64" s="65">
        <v>70371.0</v>
      </c>
      <c r="BK64" s="65">
        <v>133238.0</v>
      </c>
    </row>
    <row r="65">
      <c r="A65" s="65">
        <v>57.0</v>
      </c>
      <c r="B65" s="65">
        <v>1000000.0</v>
      </c>
      <c r="C65" s="65">
        <v>921168.05840292</v>
      </c>
      <c r="D65" s="65">
        <v>0.92116805840292</v>
      </c>
      <c r="E65" s="68">
        <v>0.216345969543714</v>
      </c>
      <c r="F65" s="68">
        <v>0.0266687277492668</v>
      </c>
      <c r="G65" s="65">
        <v>301240.0</v>
      </c>
      <c r="H65" s="65">
        <v>0.30124</v>
      </c>
      <c r="I65" s="65">
        <v>439290.0</v>
      </c>
      <c r="J65" s="65">
        <v>129393.0</v>
      </c>
      <c r="K65" s="65">
        <v>54219.0</v>
      </c>
      <c r="L65" s="65">
        <v>25499.0</v>
      </c>
      <c r="M65" s="65">
        <v>1.0</v>
      </c>
      <c r="N65" s="65">
        <v>2.0</v>
      </c>
      <c r="O65" s="65">
        <v>0.0</v>
      </c>
      <c r="P65" s="65">
        <v>1.0</v>
      </c>
      <c r="Q65" s="65">
        <v>1.0</v>
      </c>
      <c r="R65" s="65">
        <v>0.0</v>
      </c>
      <c r="S65" s="65">
        <v>0.0</v>
      </c>
      <c r="T65" s="65">
        <v>3.0</v>
      </c>
      <c r="U65" s="65">
        <v>1.0</v>
      </c>
      <c r="V65" s="65">
        <v>3.0</v>
      </c>
      <c r="W65" s="65">
        <v>5.0</v>
      </c>
      <c r="X65" s="65">
        <v>5.0</v>
      </c>
      <c r="Y65" s="65">
        <v>6.0</v>
      </c>
      <c r="Z65" s="65">
        <v>2.0</v>
      </c>
      <c r="AA65" s="65">
        <v>7.0</v>
      </c>
      <c r="AB65" s="65">
        <v>8.0</v>
      </c>
      <c r="AC65" s="65">
        <v>22.0</v>
      </c>
      <c r="AD65" s="65">
        <v>15.0</v>
      </c>
      <c r="AE65" s="65">
        <v>18.0</v>
      </c>
      <c r="AF65" s="65">
        <v>32.0</v>
      </c>
      <c r="AG65" s="65">
        <v>16.0</v>
      </c>
      <c r="AH65" s="65">
        <v>21.0</v>
      </c>
      <c r="AI65" s="65">
        <v>23.0</v>
      </c>
      <c r="AJ65" s="65">
        <v>37.0</v>
      </c>
      <c r="AK65" s="65">
        <v>10.0</v>
      </c>
      <c r="AL65" s="65">
        <v>22.0</v>
      </c>
      <c r="AM65" s="65">
        <v>79.0</v>
      </c>
      <c r="AN65" s="65">
        <v>140.0</v>
      </c>
      <c r="AO65" s="65">
        <v>145.0</v>
      </c>
      <c r="AP65" s="65">
        <v>202.0</v>
      </c>
      <c r="AQ65" s="65">
        <v>235.0</v>
      </c>
      <c r="AR65" s="65">
        <v>240.0</v>
      </c>
      <c r="AS65" s="65">
        <v>282.0</v>
      </c>
      <c r="AT65" s="65">
        <v>481.0</v>
      </c>
      <c r="AU65" s="65">
        <v>622.0</v>
      </c>
      <c r="AV65" s="65">
        <v>969.0</v>
      </c>
      <c r="AW65" s="65">
        <v>281.0</v>
      </c>
      <c r="AX65" s="65">
        <v>738.0</v>
      </c>
      <c r="AY65" s="65">
        <v>991.0</v>
      </c>
      <c r="AZ65" s="65">
        <v>2069.0</v>
      </c>
      <c r="BA65" s="65">
        <v>1457.0</v>
      </c>
      <c r="BB65" s="65">
        <v>1192.0</v>
      </c>
      <c r="BC65" s="65">
        <v>2760.0</v>
      </c>
      <c r="BD65" s="65">
        <v>2884.0</v>
      </c>
      <c r="BE65" s="65">
        <v>7956.0</v>
      </c>
      <c r="BF65" s="65">
        <v>4293.0</v>
      </c>
      <c r="BG65" s="65">
        <v>6944.0</v>
      </c>
      <c r="BH65" s="65">
        <v>13197.0</v>
      </c>
      <c r="BI65" s="65">
        <v>48577.0</v>
      </c>
      <c r="BJ65" s="65">
        <v>70595.0</v>
      </c>
      <c r="BK65" s="65">
        <v>133650.0</v>
      </c>
    </row>
    <row r="66">
      <c r="A66" s="65">
        <v>58.0</v>
      </c>
      <c r="B66" s="65">
        <v>1000000.0</v>
      </c>
      <c r="C66" s="65">
        <v>938135.906795339</v>
      </c>
      <c r="D66" s="65">
        <v>0.938135906795339</v>
      </c>
      <c r="E66" s="68">
        <v>0.257472099716813</v>
      </c>
      <c r="F66" s="68">
        <v>0.0265430528315801</v>
      </c>
      <c r="G66" s="65">
        <v>300955.0</v>
      </c>
      <c r="H66" s="65">
        <v>0.300955</v>
      </c>
      <c r="I66" s="65">
        <v>439627.0</v>
      </c>
      <c r="J66" s="65">
        <v>129993.0</v>
      </c>
      <c r="K66" s="65">
        <v>54143.0</v>
      </c>
      <c r="L66" s="65">
        <v>25947.0</v>
      </c>
      <c r="M66" s="65">
        <v>2.0</v>
      </c>
      <c r="N66" s="65">
        <v>2.0</v>
      </c>
      <c r="O66" s="65">
        <v>0.0</v>
      </c>
      <c r="P66" s="65">
        <v>3.0</v>
      </c>
      <c r="Q66" s="65">
        <v>2.0</v>
      </c>
      <c r="R66" s="65">
        <v>1.0</v>
      </c>
      <c r="S66" s="65">
        <v>1.0</v>
      </c>
      <c r="T66" s="65">
        <v>0.0</v>
      </c>
      <c r="U66" s="65">
        <v>0.0</v>
      </c>
      <c r="V66" s="65">
        <v>1.0</v>
      </c>
      <c r="W66" s="65">
        <v>3.0</v>
      </c>
      <c r="X66" s="65">
        <v>4.0</v>
      </c>
      <c r="Y66" s="65">
        <v>3.0</v>
      </c>
      <c r="Z66" s="65">
        <v>1.0</v>
      </c>
      <c r="AA66" s="65">
        <v>16.0</v>
      </c>
      <c r="AB66" s="65">
        <v>13.0</v>
      </c>
      <c r="AC66" s="65">
        <v>16.0</v>
      </c>
      <c r="AD66" s="65">
        <v>14.0</v>
      </c>
      <c r="AE66" s="65">
        <v>16.0</v>
      </c>
      <c r="AF66" s="65">
        <v>35.0</v>
      </c>
      <c r="AG66" s="65">
        <v>14.0</v>
      </c>
      <c r="AH66" s="65">
        <v>16.0</v>
      </c>
      <c r="AI66" s="65">
        <v>23.0</v>
      </c>
      <c r="AJ66" s="65">
        <v>58.0</v>
      </c>
      <c r="AK66" s="65">
        <v>14.0</v>
      </c>
      <c r="AL66" s="65">
        <v>33.0</v>
      </c>
      <c r="AM66" s="65">
        <v>89.0</v>
      </c>
      <c r="AN66" s="65">
        <v>128.0</v>
      </c>
      <c r="AO66" s="65">
        <v>147.0</v>
      </c>
      <c r="AP66" s="65">
        <v>206.0</v>
      </c>
      <c r="AQ66" s="65">
        <v>215.0</v>
      </c>
      <c r="AR66" s="65">
        <v>211.0</v>
      </c>
      <c r="AS66" s="65">
        <v>282.0</v>
      </c>
      <c r="AT66" s="65">
        <v>453.0</v>
      </c>
      <c r="AU66" s="65">
        <v>664.0</v>
      </c>
      <c r="AV66" s="65">
        <v>971.0</v>
      </c>
      <c r="AW66" s="65">
        <v>280.0</v>
      </c>
      <c r="AX66" s="65">
        <v>762.0</v>
      </c>
      <c r="AY66" s="65">
        <v>932.0</v>
      </c>
      <c r="AZ66" s="65">
        <v>2042.0</v>
      </c>
      <c r="BA66" s="65">
        <v>1409.0</v>
      </c>
      <c r="BB66" s="65">
        <v>1264.0</v>
      </c>
      <c r="BC66" s="65">
        <v>2690.0</v>
      </c>
      <c r="BD66" s="65">
        <v>2812.0</v>
      </c>
      <c r="BE66" s="65">
        <v>8020.0</v>
      </c>
      <c r="BF66" s="65">
        <v>4354.0</v>
      </c>
      <c r="BG66" s="65">
        <v>6817.0</v>
      </c>
      <c r="BH66" s="65">
        <v>13220.0</v>
      </c>
      <c r="BI66" s="65">
        <v>48547.0</v>
      </c>
      <c r="BJ66" s="65">
        <v>70650.0</v>
      </c>
      <c r="BK66" s="65">
        <v>133499.0</v>
      </c>
    </row>
    <row r="67">
      <c r="A67" s="65">
        <v>59.0</v>
      </c>
      <c r="B67" s="65">
        <v>1000000.0</v>
      </c>
      <c r="C67" s="65">
        <v>935102.755137756</v>
      </c>
      <c r="D67" s="65">
        <v>0.935102755137756</v>
      </c>
      <c r="E67" s="68">
        <v>0.214338434139235</v>
      </c>
      <c r="F67" s="68">
        <v>0.0264554652454024</v>
      </c>
      <c r="G67" s="65">
        <v>300972.0</v>
      </c>
      <c r="H67" s="65">
        <v>0.300972</v>
      </c>
      <c r="I67" s="65">
        <v>439149.0</v>
      </c>
      <c r="J67" s="65">
        <v>129831.0</v>
      </c>
      <c r="K67" s="65">
        <v>54013.0</v>
      </c>
      <c r="L67" s="65">
        <v>25651.0</v>
      </c>
      <c r="M67" s="65">
        <v>0.0</v>
      </c>
      <c r="N67" s="65">
        <v>1.0</v>
      </c>
      <c r="O67" s="65">
        <v>3.0</v>
      </c>
      <c r="P67" s="65">
        <v>1.0</v>
      </c>
      <c r="Q67" s="65">
        <v>3.0</v>
      </c>
      <c r="R67" s="65">
        <v>2.0</v>
      </c>
      <c r="S67" s="65">
        <v>2.0</v>
      </c>
      <c r="T67" s="65">
        <v>2.0</v>
      </c>
      <c r="U67" s="65">
        <v>0.0</v>
      </c>
      <c r="V67" s="65">
        <v>1.0</v>
      </c>
      <c r="W67" s="65">
        <v>0.0</v>
      </c>
      <c r="X67" s="65">
        <v>3.0</v>
      </c>
      <c r="Y67" s="65">
        <v>3.0</v>
      </c>
      <c r="Z67" s="65">
        <v>5.0</v>
      </c>
      <c r="AA67" s="65">
        <v>12.0</v>
      </c>
      <c r="AB67" s="65">
        <v>15.0</v>
      </c>
      <c r="AC67" s="65">
        <v>17.0</v>
      </c>
      <c r="AD67" s="65">
        <v>14.0</v>
      </c>
      <c r="AE67" s="65">
        <v>11.0</v>
      </c>
      <c r="AF67" s="65">
        <v>54.0</v>
      </c>
      <c r="AG67" s="65">
        <v>8.0</v>
      </c>
      <c r="AH67" s="65">
        <v>17.0</v>
      </c>
      <c r="AI67" s="65">
        <v>13.0</v>
      </c>
      <c r="AJ67" s="65">
        <v>42.0</v>
      </c>
      <c r="AK67" s="65">
        <v>9.0</v>
      </c>
      <c r="AL67" s="65">
        <v>22.0</v>
      </c>
      <c r="AM67" s="65">
        <v>84.0</v>
      </c>
      <c r="AN67" s="65">
        <v>152.0</v>
      </c>
      <c r="AO67" s="65">
        <v>136.0</v>
      </c>
      <c r="AP67" s="65">
        <v>191.0</v>
      </c>
      <c r="AQ67" s="65">
        <v>228.0</v>
      </c>
      <c r="AR67" s="65">
        <v>252.0</v>
      </c>
      <c r="AS67" s="65">
        <v>310.0</v>
      </c>
      <c r="AT67" s="65">
        <v>460.0</v>
      </c>
      <c r="AU67" s="65">
        <v>638.0</v>
      </c>
      <c r="AV67" s="65">
        <v>917.0</v>
      </c>
      <c r="AW67" s="65">
        <v>279.0</v>
      </c>
      <c r="AX67" s="65">
        <v>719.0</v>
      </c>
      <c r="AY67" s="65">
        <v>922.0</v>
      </c>
      <c r="AZ67" s="65">
        <v>2170.0</v>
      </c>
      <c r="BA67" s="65">
        <v>1461.0</v>
      </c>
      <c r="BB67" s="65">
        <v>1182.0</v>
      </c>
      <c r="BC67" s="65">
        <v>2773.0</v>
      </c>
      <c r="BD67" s="65">
        <v>2889.0</v>
      </c>
      <c r="BE67" s="65">
        <v>8199.0</v>
      </c>
      <c r="BF67" s="65">
        <v>4269.0</v>
      </c>
      <c r="BG67" s="65">
        <v>6978.0</v>
      </c>
      <c r="BH67" s="65">
        <v>13388.0</v>
      </c>
      <c r="BI67" s="65">
        <v>48327.0</v>
      </c>
      <c r="BJ67" s="65">
        <v>70684.0</v>
      </c>
      <c r="BK67" s="65">
        <v>133104.0</v>
      </c>
    </row>
    <row r="68">
      <c r="A68" s="65">
        <v>60.0</v>
      </c>
      <c r="B68" s="65">
        <v>1000000.0</v>
      </c>
      <c r="C68" s="65">
        <v>1008742.43712185</v>
      </c>
      <c r="D68" s="65">
        <v>1.00874243712185</v>
      </c>
      <c r="E68" s="68">
        <v>0.321662173102115</v>
      </c>
      <c r="F68" s="68">
        <v>0.0271065229299489</v>
      </c>
      <c r="G68" s="65">
        <v>301011.0</v>
      </c>
      <c r="H68" s="65">
        <v>0.301011</v>
      </c>
      <c r="I68" s="65">
        <v>439237.0</v>
      </c>
      <c r="J68" s="65">
        <v>129665.0</v>
      </c>
      <c r="K68" s="65">
        <v>54213.0</v>
      </c>
      <c r="L68" s="65">
        <v>26038.0</v>
      </c>
      <c r="M68" s="65">
        <v>2.0</v>
      </c>
      <c r="N68" s="65">
        <v>2.0</v>
      </c>
      <c r="O68" s="65">
        <v>6.0</v>
      </c>
      <c r="P68" s="65">
        <v>2.0</v>
      </c>
      <c r="Q68" s="65">
        <v>1.0</v>
      </c>
      <c r="R68" s="65">
        <v>5.0</v>
      </c>
      <c r="S68" s="65">
        <v>5.0</v>
      </c>
      <c r="T68" s="65">
        <v>3.0</v>
      </c>
      <c r="U68" s="65">
        <v>1.0</v>
      </c>
      <c r="V68" s="65">
        <v>0.0</v>
      </c>
      <c r="W68" s="65">
        <v>2.0</v>
      </c>
      <c r="X68" s="65">
        <v>3.0</v>
      </c>
      <c r="Y68" s="65">
        <v>6.0</v>
      </c>
      <c r="Z68" s="65">
        <v>2.0</v>
      </c>
      <c r="AA68" s="65">
        <v>4.0</v>
      </c>
      <c r="AB68" s="65">
        <v>9.0</v>
      </c>
      <c r="AC68" s="65">
        <v>25.0</v>
      </c>
      <c r="AD68" s="65">
        <v>14.0</v>
      </c>
      <c r="AE68" s="65">
        <v>15.0</v>
      </c>
      <c r="AF68" s="65">
        <v>38.0</v>
      </c>
      <c r="AG68" s="65">
        <v>16.0</v>
      </c>
      <c r="AH68" s="65">
        <v>11.0</v>
      </c>
      <c r="AI68" s="65">
        <v>13.0</v>
      </c>
      <c r="AJ68" s="65">
        <v>45.0</v>
      </c>
      <c r="AK68" s="65">
        <v>15.0</v>
      </c>
      <c r="AL68" s="65">
        <v>19.0</v>
      </c>
      <c r="AM68" s="65">
        <v>76.0</v>
      </c>
      <c r="AN68" s="65">
        <v>146.0</v>
      </c>
      <c r="AO68" s="65">
        <v>140.0</v>
      </c>
      <c r="AP68" s="65">
        <v>200.0</v>
      </c>
      <c r="AQ68" s="65">
        <v>241.0</v>
      </c>
      <c r="AR68" s="65">
        <v>254.0</v>
      </c>
      <c r="AS68" s="65">
        <v>300.0</v>
      </c>
      <c r="AT68" s="65">
        <v>479.0</v>
      </c>
      <c r="AU68" s="65">
        <v>607.0</v>
      </c>
      <c r="AV68" s="65">
        <v>929.0</v>
      </c>
      <c r="AW68" s="65">
        <v>290.0</v>
      </c>
      <c r="AX68" s="65">
        <v>722.0</v>
      </c>
      <c r="AY68" s="65">
        <v>999.0</v>
      </c>
      <c r="AZ68" s="65">
        <v>2056.0</v>
      </c>
      <c r="BA68" s="65">
        <v>1474.0</v>
      </c>
      <c r="BB68" s="65">
        <v>1277.0</v>
      </c>
      <c r="BC68" s="65">
        <v>2702.0</v>
      </c>
      <c r="BD68" s="65">
        <v>2910.0</v>
      </c>
      <c r="BE68" s="65">
        <v>8262.0</v>
      </c>
      <c r="BF68" s="65">
        <v>4243.0</v>
      </c>
      <c r="BG68" s="65">
        <v>6767.0</v>
      </c>
      <c r="BH68" s="65">
        <v>13376.0</v>
      </c>
      <c r="BI68" s="65">
        <v>48235.0</v>
      </c>
      <c r="BJ68" s="65">
        <v>71161.0</v>
      </c>
      <c r="BK68" s="65">
        <v>132901.0</v>
      </c>
    </row>
    <row r="69">
      <c r="A69" s="65">
        <v>61.0</v>
      </c>
      <c r="B69" s="65">
        <v>1000000.0</v>
      </c>
      <c r="C69" s="65">
        <v>963152.15760788</v>
      </c>
      <c r="D69" s="65">
        <v>0.96315215760788</v>
      </c>
      <c r="E69" s="68">
        <v>0.268739784191727</v>
      </c>
      <c r="F69" s="68">
        <v>0.0268924901959272</v>
      </c>
      <c r="G69" s="65">
        <v>300043.0</v>
      </c>
      <c r="H69" s="65">
        <v>0.300043</v>
      </c>
      <c r="I69" s="65">
        <v>439365.0</v>
      </c>
      <c r="J69" s="65">
        <v>130004.0</v>
      </c>
      <c r="K69" s="65">
        <v>54814.0</v>
      </c>
      <c r="L69" s="65">
        <v>25895.0</v>
      </c>
      <c r="M69" s="65">
        <v>1.0</v>
      </c>
      <c r="N69" s="65">
        <v>4.0</v>
      </c>
      <c r="O69" s="65">
        <v>1.0</v>
      </c>
      <c r="P69" s="65">
        <v>3.0</v>
      </c>
      <c r="Q69" s="65">
        <v>1.0</v>
      </c>
      <c r="R69" s="65">
        <v>2.0</v>
      </c>
      <c r="S69" s="65">
        <v>0.0</v>
      </c>
      <c r="T69" s="65">
        <v>6.0</v>
      </c>
      <c r="U69" s="65">
        <v>0.0</v>
      </c>
      <c r="V69" s="65">
        <v>1.0</v>
      </c>
      <c r="W69" s="65">
        <v>1.0</v>
      </c>
      <c r="X69" s="65">
        <v>5.0</v>
      </c>
      <c r="Y69" s="65">
        <v>2.0</v>
      </c>
      <c r="Z69" s="65">
        <v>2.0</v>
      </c>
      <c r="AA69" s="65">
        <v>9.0</v>
      </c>
      <c r="AB69" s="65">
        <v>8.0</v>
      </c>
      <c r="AC69" s="65">
        <v>21.0</v>
      </c>
      <c r="AD69" s="65">
        <v>21.0</v>
      </c>
      <c r="AE69" s="65">
        <v>15.0</v>
      </c>
      <c r="AF69" s="65">
        <v>42.0</v>
      </c>
      <c r="AG69" s="65">
        <v>10.0</v>
      </c>
      <c r="AH69" s="65">
        <v>16.0</v>
      </c>
      <c r="AI69" s="65">
        <v>13.0</v>
      </c>
      <c r="AJ69" s="65">
        <v>47.0</v>
      </c>
      <c r="AK69" s="65">
        <v>12.0</v>
      </c>
      <c r="AL69" s="65">
        <v>36.0</v>
      </c>
      <c r="AM69" s="65">
        <v>74.0</v>
      </c>
      <c r="AN69" s="65">
        <v>128.0</v>
      </c>
      <c r="AO69" s="65">
        <v>145.0</v>
      </c>
      <c r="AP69" s="65">
        <v>186.0</v>
      </c>
      <c r="AQ69" s="65">
        <v>241.0</v>
      </c>
      <c r="AR69" s="65">
        <v>250.0</v>
      </c>
      <c r="AS69" s="65">
        <v>306.0</v>
      </c>
      <c r="AT69" s="65">
        <v>494.0</v>
      </c>
      <c r="AU69" s="65">
        <v>618.0</v>
      </c>
      <c r="AV69" s="65">
        <v>922.0</v>
      </c>
      <c r="AW69" s="65">
        <v>287.0</v>
      </c>
      <c r="AX69" s="65">
        <v>798.0</v>
      </c>
      <c r="AY69" s="65">
        <v>955.0</v>
      </c>
      <c r="AZ69" s="65">
        <v>2119.0</v>
      </c>
      <c r="BA69" s="65">
        <v>1425.0</v>
      </c>
      <c r="BB69" s="65">
        <v>1209.0</v>
      </c>
      <c r="BC69" s="65">
        <v>2785.0</v>
      </c>
      <c r="BD69" s="65">
        <v>2858.0</v>
      </c>
      <c r="BE69" s="65">
        <v>8101.0</v>
      </c>
      <c r="BF69" s="65">
        <v>4308.0</v>
      </c>
      <c r="BG69" s="65">
        <v>6859.0</v>
      </c>
      <c r="BH69" s="65">
        <v>13234.0</v>
      </c>
      <c r="BI69" s="65">
        <v>48418.0</v>
      </c>
      <c r="BJ69" s="65">
        <v>70531.0</v>
      </c>
      <c r="BK69" s="65">
        <v>132513.0</v>
      </c>
    </row>
    <row r="70">
      <c r="A70" s="65">
        <v>62.0</v>
      </c>
      <c r="B70" s="65">
        <v>1000000.0</v>
      </c>
      <c r="C70" s="65">
        <v>923616.18080904</v>
      </c>
      <c r="D70" s="65">
        <v>0.92361618080904</v>
      </c>
      <c r="E70" s="68">
        <v>0.200113995584231</v>
      </c>
      <c r="F70" s="68">
        <v>0.0270016134699767</v>
      </c>
      <c r="G70" s="65">
        <v>301269.0</v>
      </c>
      <c r="H70" s="65">
        <v>0.301269</v>
      </c>
      <c r="I70" s="65">
        <v>438429.0</v>
      </c>
      <c r="J70" s="65">
        <v>130129.0</v>
      </c>
      <c r="K70" s="65">
        <v>53905.0</v>
      </c>
      <c r="L70" s="65">
        <v>25866.0</v>
      </c>
      <c r="M70" s="65">
        <v>1.0</v>
      </c>
      <c r="N70" s="65">
        <v>0.0</v>
      </c>
      <c r="O70" s="65">
        <v>2.0</v>
      </c>
      <c r="P70" s="65">
        <v>2.0</v>
      </c>
      <c r="Q70" s="65">
        <v>0.0</v>
      </c>
      <c r="R70" s="65">
        <v>2.0</v>
      </c>
      <c r="S70" s="65">
        <v>3.0</v>
      </c>
      <c r="T70" s="65">
        <v>4.0</v>
      </c>
      <c r="U70" s="65">
        <v>0.0</v>
      </c>
      <c r="V70" s="65">
        <v>0.0</v>
      </c>
      <c r="W70" s="65">
        <v>1.0</v>
      </c>
      <c r="X70" s="65">
        <v>5.0</v>
      </c>
      <c r="Y70" s="65">
        <v>5.0</v>
      </c>
      <c r="Z70" s="65">
        <v>3.0</v>
      </c>
      <c r="AA70" s="65">
        <v>11.0</v>
      </c>
      <c r="AB70" s="65">
        <v>13.0</v>
      </c>
      <c r="AC70" s="65">
        <v>12.0</v>
      </c>
      <c r="AD70" s="65">
        <v>22.0</v>
      </c>
      <c r="AE70" s="65">
        <v>12.0</v>
      </c>
      <c r="AF70" s="65">
        <v>36.0</v>
      </c>
      <c r="AG70" s="65">
        <v>8.0</v>
      </c>
      <c r="AH70" s="65">
        <v>18.0</v>
      </c>
      <c r="AI70" s="65">
        <v>15.0</v>
      </c>
      <c r="AJ70" s="65">
        <v>40.0</v>
      </c>
      <c r="AK70" s="65">
        <v>11.0</v>
      </c>
      <c r="AL70" s="65">
        <v>27.0</v>
      </c>
      <c r="AM70" s="65">
        <v>69.0</v>
      </c>
      <c r="AN70" s="65">
        <v>114.0</v>
      </c>
      <c r="AO70" s="65">
        <v>136.0</v>
      </c>
      <c r="AP70" s="65">
        <v>189.0</v>
      </c>
      <c r="AQ70" s="65">
        <v>240.0</v>
      </c>
      <c r="AR70" s="65">
        <v>264.0</v>
      </c>
      <c r="AS70" s="65">
        <v>269.0</v>
      </c>
      <c r="AT70" s="65">
        <v>510.0</v>
      </c>
      <c r="AU70" s="65">
        <v>598.0</v>
      </c>
      <c r="AV70" s="65">
        <v>973.0</v>
      </c>
      <c r="AW70" s="65">
        <v>281.0</v>
      </c>
      <c r="AX70" s="65">
        <v>771.0</v>
      </c>
      <c r="AY70" s="65">
        <v>913.0</v>
      </c>
      <c r="AZ70" s="65">
        <v>2092.0</v>
      </c>
      <c r="BA70" s="65">
        <v>1357.0</v>
      </c>
      <c r="BB70" s="65">
        <v>1272.0</v>
      </c>
      <c r="BC70" s="65">
        <v>2813.0</v>
      </c>
      <c r="BD70" s="65">
        <v>2972.0</v>
      </c>
      <c r="BE70" s="65">
        <v>8119.0</v>
      </c>
      <c r="BF70" s="65">
        <v>4318.0</v>
      </c>
      <c r="BG70" s="65">
        <v>6846.0</v>
      </c>
      <c r="BH70" s="65">
        <v>13454.0</v>
      </c>
      <c r="BI70" s="65">
        <v>48731.0</v>
      </c>
      <c r="BJ70" s="65">
        <v>70789.0</v>
      </c>
      <c r="BK70" s="65">
        <v>132926.0</v>
      </c>
    </row>
    <row r="71">
      <c r="A71" s="65">
        <v>63.0</v>
      </c>
      <c r="B71" s="65">
        <v>1000000.0</v>
      </c>
      <c r="C71" s="65">
        <v>954323.716185809</v>
      </c>
      <c r="D71" s="65">
        <v>0.954323716185809</v>
      </c>
      <c r="E71" s="68">
        <v>0.229847061208517</v>
      </c>
      <c r="F71" s="68">
        <v>0.0267840647447719</v>
      </c>
      <c r="G71" s="65">
        <v>301076.0</v>
      </c>
      <c r="H71" s="65">
        <v>0.301076</v>
      </c>
      <c r="I71" s="65">
        <v>439110.0</v>
      </c>
      <c r="J71" s="65">
        <v>129507.0</v>
      </c>
      <c r="K71" s="65">
        <v>54119.0</v>
      </c>
      <c r="L71" s="65">
        <v>26068.0</v>
      </c>
      <c r="M71" s="65">
        <v>1.0</v>
      </c>
      <c r="N71" s="65">
        <v>0.0</v>
      </c>
      <c r="O71" s="65">
        <v>4.0</v>
      </c>
      <c r="P71" s="65">
        <v>2.0</v>
      </c>
      <c r="Q71" s="65">
        <v>2.0</v>
      </c>
      <c r="R71" s="65">
        <v>2.0</v>
      </c>
      <c r="S71" s="65">
        <v>3.0</v>
      </c>
      <c r="T71" s="65">
        <v>1.0</v>
      </c>
      <c r="U71" s="65">
        <v>0.0</v>
      </c>
      <c r="V71" s="65">
        <v>1.0</v>
      </c>
      <c r="W71" s="65">
        <v>3.0</v>
      </c>
      <c r="X71" s="65">
        <v>8.0</v>
      </c>
      <c r="Y71" s="65">
        <v>1.0</v>
      </c>
      <c r="Z71" s="65">
        <v>3.0</v>
      </c>
      <c r="AA71" s="65">
        <v>10.0</v>
      </c>
      <c r="AB71" s="65">
        <v>7.0</v>
      </c>
      <c r="AC71" s="65">
        <v>23.0</v>
      </c>
      <c r="AD71" s="65">
        <v>14.0</v>
      </c>
      <c r="AE71" s="65">
        <v>17.0</v>
      </c>
      <c r="AF71" s="65">
        <v>43.0</v>
      </c>
      <c r="AG71" s="65">
        <v>13.0</v>
      </c>
      <c r="AH71" s="65">
        <v>17.0</v>
      </c>
      <c r="AI71" s="65">
        <v>19.0</v>
      </c>
      <c r="AJ71" s="65">
        <v>53.0</v>
      </c>
      <c r="AK71" s="65">
        <v>13.0</v>
      </c>
      <c r="AL71" s="65">
        <v>36.0</v>
      </c>
      <c r="AM71" s="65">
        <v>78.0</v>
      </c>
      <c r="AN71" s="65">
        <v>155.0</v>
      </c>
      <c r="AO71" s="65">
        <v>134.0</v>
      </c>
      <c r="AP71" s="65">
        <v>182.0</v>
      </c>
      <c r="AQ71" s="65">
        <v>213.0</v>
      </c>
      <c r="AR71" s="65">
        <v>261.0</v>
      </c>
      <c r="AS71" s="65">
        <v>300.0</v>
      </c>
      <c r="AT71" s="65">
        <v>457.0</v>
      </c>
      <c r="AU71" s="65">
        <v>646.0</v>
      </c>
      <c r="AV71" s="65">
        <v>914.0</v>
      </c>
      <c r="AW71" s="65">
        <v>290.0</v>
      </c>
      <c r="AX71" s="65">
        <v>736.0</v>
      </c>
      <c r="AY71" s="65">
        <v>942.0</v>
      </c>
      <c r="AZ71" s="65">
        <v>2070.0</v>
      </c>
      <c r="BA71" s="65">
        <v>1466.0</v>
      </c>
      <c r="BB71" s="65">
        <v>1207.0</v>
      </c>
      <c r="BC71" s="65">
        <v>2902.0</v>
      </c>
      <c r="BD71" s="65">
        <v>2874.0</v>
      </c>
      <c r="BE71" s="65">
        <v>8126.0</v>
      </c>
      <c r="BF71" s="65">
        <v>4343.0</v>
      </c>
      <c r="BG71" s="65">
        <v>6759.0</v>
      </c>
      <c r="BH71" s="65">
        <v>13300.0</v>
      </c>
      <c r="BI71" s="65">
        <v>48674.0</v>
      </c>
      <c r="BJ71" s="65">
        <v>70609.0</v>
      </c>
      <c r="BK71" s="65">
        <v>133142.0</v>
      </c>
    </row>
    <row r="72">
      <c r="A72" s="65">
        <v>64.0</v>
      </c>
      <c r="B72" s="65">
        <v>1000000.0</v>
      </c>
      <c r="C72" s="65">
        <v>946451.322566128</v>
      </c>
      <c r="D72" s="65">
        <v>0.946451322566128</v>
      </c>
      <c r="E72" s="68">
        <v>0.237651712733546</v>
      </c>
      <c r="F72" s="68">
        <v>0.0265986424578466</v>
      </c>
      <c r="G72" s="65">
        <v>301881.0</v>
      </c>
      <c r="H72" s="65">
        <v>0.301881</v>
      </c>
      <c r="I72" s="65">
        <v>438848.0</v>
      </c>
      <c r="J72" s="65">
        <v>129688.0</v>
      </c>
      <c r="K72" s="65">
        <v>54118.0</v>
      </c>
      <c r="L72" s="65">
        <v>25796.0</v>
      </c>
      <c r="M72" s="65">
        <v>1.0</v>
      </c>
      <c r="N72" s="65">
        <v>2.0</v>
      </c>
      <c r="O72" s="65">
        <v>1.0</v>
      </c>
      <c r="P72" s="65">
        <v>2.0</v>
      </c>
      <c r="Q72" s="65">
        <v>3.0</v>
      </c>
      <c r="R72" s="65">
        <v>1.0</v>
      </c>
      <c r="S72" s="65">
        <v>0.0</v>
      </c>
      <c r="T72" s="65">
        <v>5.0</v>
      </c>
      <c r="U72" s="65">
        <v>1.0</v>
      </c>
      <c r="V72" s="65">
        <v>0.0</v>
      </c>
      <c r="W72" s="65">
        <v>3.0</v>
      </c>
      <c r="X72" s="65">
        <v>7.0</v>
      </c>
      <c r="Y72" s="65">
        <v>3.0</v>
      </c>
      <c r="Z72" s="65">
        <v>3.0</v>
      </c>
      <c r="AA72" s="65">
        <v>11.0</v>
      </c>
      <c r="AB72" s="65">
        <v>9.0</v>
      </c>
      <c r="AC72" s="65">
        <v>16.0</v>
      </c>
      <c r="AD72" s="65">
        <v>12.0</v>
      </c>
      <c r="AE72" s="65">
        <v>15.0</v>
      </c>
      <c r="AF72" s="65">
        <v>34.0</v>
      </c>
      <c r="AG72" s="65">
        <v>7.0</v>
      </c>
      <c r="AH72" s="65">
        <v>10.0</v>
      </c>
      <c r="AI72" s="65">
        <v>20.0</v>
      </c>
      <c r="AJ72" s="65">
        <v>48.0</v>
      </c>
      <c r="AK72" s="65">
        <v>18.0</v>
      </c>
      <c r="AL72" s="65">
        <v>28.0</v>
      </c>
      <c r="AM72" s="65">
        <v>74.0</v>
      </c>
      <c r="AN72" s="65">
        <v>144.0</v>
      </c>
      <c r="AO72" s="65">
        <v>153.0</v>
      </c>
      <c r="AP72" s="65">
        <v>181.0</v>
      </c>
      <c r="AQ72" s="65">
        <v>252.0</v>
      </c>
      <c r="AR72" s="65">
        <v>235.0</v>
      </c>
      <c r="AS72" s="65">
        <v>297.0</v>
      </c>
      <c r="AT72" s="65">
        <v>471.0</v>
      </c>
      <c r="AU72" s="65">
        <v>682.0</v>
      </c>
      <c r="AV72" s="65">
        <v>950.0</v>
      </c>
      <c r="AW72" s="65">
        <v>290.0</v>
      </c>
      <c r="AX72" s="65">
        <v>753.0</v>
      </c>
      <c r="AY72" s="65">
        <v>1012.0</v>
      </c>
      <c r="AZ72" s="65">
        <v>2116.0</v>
      </c>
      <c r="BA72" s="65">
        <v>1426.0</v>
      </c>
      <c r="BB72" s="65">
        <v>1174.0</v>
      </c>
      <c r="BC72" s="65">
        <v>2766.0</v>
      </c>
      <c r="BD72" s="65">
        <v>2812.0</v>
      </c>
      <c r="BE72" s="65">
        <v>7983.0</v>
      </c>
      <c r="BF72" s="65">
        <v>4266.0</v>
      </c>
      <c r="BG72" s="65">
        <v>6808.0</v>
      </c>
      <c r="BH72" s="65">
        <v>13238.0</v>
      </c>
      <c r="BI72" s="65">
        <v>48494.0</v>
      </c>
      <c r="BJ72" s="65">
        <v>71172.0</v>
      </c>
      <c r="BK72" s="65">
        <v>133872.0</v>
      </c>
    </row>
    <row r="73">
      <c r="A73" s="65">
        <v>65.0</v>
      </c>
      <c r="B73" s="65">
        <v>1000000.0</v>
      </c>
      <c r="C73" s="65">
        <v>935797.789889494</v>
      </c>
      <c r="D73" s="65">
        <v>0.935797789889494</v>
      </c>
      <c r="E73" s="68">
        <v>0.204609632859889</v>
      </c>
      <c r="F73" s="68">
        <v>0.0265094227280359</v>
      </c>
      <c r="G73" s="65">
        <v>300671.0</v>
      </c>
      <c r="H73" s="65">
        <v>0.300671</v>
      </c>
      <c r="I73" s="65">
        <v>439619.0</v>
      </c>
      <c r="J73" s="65">
        <v>129695.0</v>
      </c>
      <c r="K73" s="65">
        <v>54393.0</v>
      </c>
      <c r="L73" s="65">
        <v>26050.0</v>
      </c>
      <c r="M73" s="65">
        <v>0.0</v>
      </c>
      <c r="N73" s="65">
        <v>1.0</v>
      </c>
      <c r="O73" s="65">
        <v>0.0</v>
      </c>
      <c r="P73" s="65">
        <v>1.0</v>
      </c>
      <c r="Q73" s="65">
        <v>2.0</v>
      </c>
      <c r="R73" s="65">
        <v>2.0</v>
      </c>
      <c r="S73" s="65">
        <v>7.0</v>
      </c>
      <c r="T73" s="65">
        <v>4.0</v>
      </c>
      <c r="U73" s="65">
        <v>1.0</v>
      </c>
      <c r="V73" s="65">
        <v>1.0</v>
      </c>
      <c r="W73" s="65">
        <v>5.0</v>
      </c>
      <c r="X73" s="65">
        <v>1.0</v>
      </c>
      <c r="Y73" s="65">
        <v>6.0</v>
      </c>
      <c r="Z73" s="65">
        <v>2.0</v>
      </c>
      <c r="AA73" s="65">
        <v>14.0</v>
      </c>
      <c r="AB73" s="65">
        <v>9.0</v>
      </c>
      <c r="AC73" s="65">
        <v>21.0</v>
      </c>
      <c r="AD73" s="65">
        <v>9.0</v>
      </c>
      <c r="AE73" s="65">
        <v>16.0</v>
      </c>
      <c r="AF73" s="65">
        <v>44.0</v>
      </c>
      <c r="AG73" s="65">
        <v>10.0</v>
      </c>
      <c r="AH73" s="65">
        <v>11.0</v>
      </c>
      <c r="AI73" s="65">
        <v>11.0</v>
      </c>
      <c r="AJ73" s="65">
        <v>51.0</v>
      </c>
      <c r="AK73" s="65">
        <v>11.0</v>
      </c>
      <c r="AL73" s="65">
        <v>36.0</v>
      </c>
      <c r="AM73" s="65">
        <v>74.0</v>
      </c>
      <c r="AN73" s="65">
        <v>140.0</v>
      </c>
      <c r="AO73" s="65">
        <v>135.0</v>
      </c>
      <c r="AP73" s="65">
        <v>209.0</v>
      </c>
      <c r="AQ73" s="65">
        <v>219.0</v>
      </c>
      <c r="AR73" s="65">
        <v>243.0</v>
      </c>
      <c r="AS73" s="65">
        <v>306.0</v>
      </c>
      <c r="AT73" s="65">
        <v>448.0</v>
      </c>
      <c r="AU73" s="65">
        <v>595.0</v>
      </c>
      <c r="AV73" s="65">
        <v>918.0</v>
      </c>
      <c r="AW73" s="65">
        <v>284.0</v>
      </c>
      <c r="AX73" s="65">
        <v>808.0</v>
      </c>
      <c r="AY73" s="65">
        <v>974.0</v>
      </c>
      <c r="AZ73" s="65">
        <v>2117.0</v>
      </c>
      <c r="BA73" s="65">
        <v>1428.0</v>
      </c>
      <c r="BB73" s="65">
        <v>1261.0</v>
      </c>
      <c r="BC73" s="65">
        <v>2725.0</v>
      </c>
      <c r="BD73" s="65">
        <v>2900.0</v>
      </c>
      <c r="BE73" s="65">
        <v>8102.0</v>
      </c>
      <c r="BF73" s="65">
        <v>4171.0</v>
      </c>
      <c r="BG73" s="65">
        <v>6702.0</v>
      </c>
      <c r="BH73" s="65">
        <v>13109.0</v>
      </c>
      <c r="BI73" s="65">
        <v>47973.0</v>
      </c>
      <c r="BJ73" s="65">
        <v>70882.0</v>
      </c>
      <c r="BK73" s="65">
        <v>133672.0</v>
      </c>
    </row>
    <row r="74">
      <c r="A74" s="65">
        <v>66.0</v>
      </c>
      <c r="B74" s="65">
        <v>1000000.0</v>
      </c>
      <c r="C74" s="65">
        <v>994733.736686834</v>
      </c>
      <c r="D74" s="65">
        <v>0.994733736686834</v>
      </c>
      <c r="E74" s="68">
        <v>0.351724580245913</v>
      </c>
      <c r="F74" s="68">
        <v>0.0267388545433276</v>
      </c>
      <c r="G74" s="65">
        <v>302403.0</v>
      </c>
      <c r="H74" s="65">
        <v>0.302403</v>
      </c>
      <c r="I74" s="65">
        <v>438139.0</v>
      </c>
      <c r="J74" s="65">
        <v>129694.0</v>
      </c>
      <c r="K74" s="65">
        <v>54016.0</v>
      </c>
      <c r="L74" s="65">
        <v>26039.0</v>
      </c>
      <c r="M74" s="65">
        <v>0.0</v>
      </c>
      <c r="N74" s="65">
        <v>5.0</v>
      </c>
      <c r="O74" s="65">
        <v>4.0</v>
      </c>
      <c r="P74" s="65">
        <v>2.0</v>
      </c>
      <c r="Q74" s="65">
        <v>2.0</v>
      </c>
      <c r="R74" s="65">
        <v>1.0</v>
      </c>
      <c r="S74" s="65">
        <v>1.0</v>
      </c>
      <c r="T74" s="65">
        <v>5.0</v>
      </c>
      <c r="U74" s="65">
        <v>2.0</v>
      </c>
      <c r="V74" s="65">
        <v>2.0</v>
      </c>
      <c r="W74" s="65">
        <v>3.0</v>
      </c>
      <c r="X74" s="65">
        <v>4.0</v>
      </c>
      <c r="Y74" s="65">
        <v>2.0</v>
      </c>
      <c r="Z74" s="65">
        <v>7.0</v>
      </c>
      <c r="AA74" s="65">
        <v>8.0</v>
      </c>
      <c r="AB74" s="65">
        <v>6.0</v>
      </c>
      <c r="AC74" s="65">
        <v>17.0</v>
      </c>
      <c r="AD74" s="65">
        <v>14.0</v>
      </c>
      <c r="AE74" s="65">
        <v>16.0</v>
      </c>
      <c r="AF74" s="65">
        <v>37.0</v>
      </c>
      <c r="AG74" s="65">
        <v>14.0</v>
      </c>
      <c r="AH74" s="65">
        <v>16.0</v>
      </c>
      <c r="AI74" s="65">
        <v>17.0</v>
      </c>
      <c r="AJ74" s="65">
        <v>54.0</v>
      </c>
      <c r="AK74" s="65">
        <v>15.0</v>
      </c>
      <c r="AL74" s="65">
        <v>18.0</v>
      </c>
      <c r="AM74" s="65">
        <v>85.0</v>
      </c>
      <c r="AN74" s="65">
        <v>132.0</v>
      </c>
      <c r="AO74" s="65">
        <v>144.0</v>
      </c>
      <c r="AP74" s="65">
        <v>181.0</v>
      </c>
      <c r="AQ74" s="65">
        <v>265.0</v>
      </c>
      <c r="AR74" s="65">
        <v>241.0</v>
      </c>
      <c r="AS74" s="65">
        <v>269.0</v>
      </c>
      <c r="AT74" s="65">
        <v>452.0</v>
      </c>
      <c r="AU74" s="65">
        <v>615.0</v>
      </c>
      <c r="AV74" s="65">
        <v>958.0</v>
      </c>
      <c r="AW74" s="65">
        <v>269.0</v>
      </c>
      <c r="AX74" s="65">
        <v>824.0</v>
      </c>
      <c r="AY74" s="65">
        <v>991.0</v>
      </c>
      <c r="AZ74" s="65">
        <v>2161.0</v>
      </c>
      <c r="BA74" s="65">
        <v>1449.0</v>
      </c>
      <c r="BB74" s="65">
        <v>1217.0</v>
      </c>
      <c r="BC74" s="65">
        <v>2757.0</v>
      </c>
      <c r="BD74" s="65">
        <v>2845.0</v>
      </c>
      <c r="BE74" s="65">
        <v>8108.0</v>
      </c>
      <c r="BF74" s="65">
        <v>4310.0</v>
      </c>
      <c r="BG74" s="65">
        <v>6918.0</v>
      </c>
      <c r="BH74" s="65">
        <v>13332.0</v>
      </c>
      <c r="BI74" s="65">
        <v>48814.0</v>
      </c>
      <c r="BJ74" s="65">
        <v>71273.0</v>
      </c>
      <c r="BK74" s="65">
        <v>133521.0</v>
      </c>
    </row>
    <row r="75">
      <c r="A75" s="65">
        <v>67.0</v>
      </c>
      <c r="B75" s="65">
        <v>1000000.0</v>
      </c>
      <c r="C75" s="65">
        <v>985686.284314216</v>
      </c>
      <c r="D75" s="65">
        <v>0.985686284314216</v>
      </c>
      <c r="E75" s="68">
        <v>0.312774399355934</v>
      </c>
      <c r="F75" s="68">
        <v>0.0267766371913327</v>
      </c>
      <c r="G75" s="65">
        <v>301407.0</v>
      </c>
      <c r="H75" s="65">
        <v>0.301407</v>
      </c>
      <c r="I75" s="65">
        <v>439535.0</v>
      </c>
      <c r="J75" s="65">
        <v>129488.0</v>
      </c>
      <c r="K75" s="65">
        <v>53752.0</v>
      </c>
      <c r="L75" s="65">
        <v>26015.0</v>
      </c>
      <c r="M75" s="65">
        <v>1.0</v>
      </c>
      <c r="N75" s="65">
        <v>7.0</v>
      </c>
      <c r="O75" s="65">
        <v>0.0</v>
      </c>
      <c r="P75" s="65">
        <v>0.0</v>
      </c>
      <c r="Q75" s="65">
        <v>2.0</v>
      </c>
      <c r="R75" s="65">
        <v>2.0</v>
      </c>
      <c r="S75" s="65">
        <v>1.0</v>
      </c>
      <c r="T75" s="65">
        <v>5.0</v>
      </c>
      <c r="U75" s="65">
        <v>3.0</v>
      </c>
      <c r="V75" s="65">
        <v>1.0</v>
      </c>
      <c r="W75" s="65">
        <v>2.0</v>
      </c>
      <c r="X75" s="65">
        <v>2.0</v>
      </c>
      <c r="Y75" s="65">
        <v>3.0</v>
      </c>
      <c r="Z75" s="65">
        <v>5.0</v>
      </c>
      <c r="AA75" s="65">
        <v>14.0</v>
      </c>
      <c r="AB75" s="65">
        <v>8.0</v>
      </c>
      <c r="AC75" s="65">
        <v>16.0</v>
      </c>
      <c r="AD75" s="65">
        <v>17.0</v>
      </c>
      <c r="AE75" s="65">
        <v>20.0</v>
      </c>
      <c r="AF75" s="65">
        <v>39.0</v>
      </c>
      <c r="AG75" s="65">
        <v>13.0</v>
      </c>
      <c r="AH75" s="65">
        <v>13.0</v>
      </c>
      <c r="AI75" s="65">
        <v>16.0</v>
      </c>
      <c r="AJ75" s="65">
        <v>47.0</v>
      </c>
      <c r="AK75" s="65">
        <v>13.0</v>
      </c>
      <c r="AL75" s="65">
        <v>28.0</v>
      </c>
      <c r="AM75" s="65">
        <v>91.0</v>
      </c>
      <c r="AN75" s="65">
        <v>145.0</v>
      </c>
      <c r="AO75" s="65">
        <v>155.0</v>
      </c>
      <c r="AP75" s="65">
        <v>189.0</v>
      </c>
      <c r="AQ75" s="65">
        <v>247.0</v>
      </c>
      <c r="AR75" s="65">
        <v>257.0</v>
      </c>
      <c r="AS75" s="65">
        <v>306.0</v>
      </c>
      <c r="AT75" s="65">
        <v>482.0</v>
      </c>
      <c r="AU75" s="65">
        <v>588.0</v>
      </c>
      <c r="AV75" s="65">
        <v>965.0</v>
      </c>
      <c r="AW75" s="65">
        <v>281.0</v>
      </c>
      <c r="AX75" s="65">
        <v>791.0</v>
      </c>
      <c r="AY75" s="65">
        <v>923.0</v>
      </c>
      <c r="AZ75" s="65">
        <v>2132.0</v>
      </c>
      <c r="BA75" s="65">
        <v>1398.0</v>
      </c>
      <c r="BB75" s="65">
        <v>1230.0</v>
      </c>
      <c r="BC75" s="65">
        <v>2698.0</v>
      </c>
      <c r="BD75" s="65">
        <v>2870.0</v>
      </c>
      <c r="BE75" s="65">
        <v>7991.0</v>
      </c>
      <c r="BF75" s="65">
        <v>4131.0</v>
      </c>
      <c r="BG75" s="65">
        <v>6884.0</v>
      </c>
      <c r="BH75" s="65">
        <v>13426.0</v>
      </c>
      <c r="BI75" s="65">
        <v>48490.0</v>
      </c>
      <c r="BJ75" s="65">
        <v>70741.0</v>
      </c>
      <c r="BK75" s="65">
        <v>133718.0</v>
      </c>
    </row>
    <row r="76">
      <c r="A76" s="65">
        <v>68.0</v>
      </c>
      <c r="B76" s="65">
        <v>1000000.0</v>
      </c>
      <c r="C76" s="65">
        <v>959022.951147558</v>
      </c>
      <c r="D76" s="65">
        <v>0.959022951147558</v>
      </c>
      <c r="E76" s="68">
        <v>0.254915629001192</v>
      </c>
      <c r="F76" s="68">
        <v>0.0265774560278114</v>
      </c>
      <c r="G76" s="65">
        <v>301250.0</v>
      </c>
      <c r="H76" s="65">
        <v>0.30125</v>
      </c>
      <c r="I76" s="65">
        <v>438533.0</v>
      </c>
      <c r="J76" s="65">
        <v>130268.0</v>
      </c>
      <c r="K76" s="65">
        <v>53830.0</v>
      </c>
      <c r="L76" s="65">
        <v>25968.0</v>
      </c>
      <c r="M76" s="65">
        <v>0.0</v>
      </c>
      <c r="N76" s="65">
        <v>1.0</v>
      </c>
      <c r="O76" s="65">
        <v>4.0</v>
      </c>
      <c r="P76" s="65">
        <v>3.0</v>
      </c>
      <c r="Q76" s="65">
        <v>2.0</v>
      </c>
      <c r="R76" s="65">
        <v>1.0</v>
      </c>
      <c r="S76" s="65">
        <v>1.0</v>
      </c>
      <c r="T76" s="65">
        <v>5.0</v>
      </c>
      <c r="U76" s="65">
        <v>2.0</v>
      </c>
      <c r="V76" s="65">
        <v>1.0</v>
      </c>
      <c r="W76" s="65">
        <v>3.0</v>
      </c>
      <c r="X76" s="65">
        <v>3.0</v>
      </c>
      <c r="Y76" s="65">
        <v>5.0</v>
      </c>
      <c r="Z76" s="65">
        <v>5.0</v>
      </c>
      <c r="AA76" s="65">
        <v>9.0</v>
      </c>
      <c r="AB76" s="65">
        <v>13.0</v>
      </c>
      <c r="AC76" s="65">
        <v>15.0</v>
      </c>
      <c r="AD76" s="65">
        <v>17.0</v>
      </c>
      <c r="AE76" s="65">
        <v>15.0</v>
      </c>
      <c r="AF76" s="65">
        <v>50.0</v>
      </c>
      <c r="AG76" s="65">
        <v>9.0</v>
      </c>
      <c r="AH76" s="65">
        <v>10.0</v>
      </c>
      <c r="AI76" s="65">
        <v>18.0</v>
      </c>
      <c r="AJ76" s="65">
        <v>39.0</v>
      </c>
      <c r="AK76" s="65">
        <v>13.0</v>
      </c>
      <c r="AL76" s="65">
        <v>25.0</v>
      </c>
      <c r="AM76" s="65">
        <v>72.0</v>
      </c>
      <c r="AN76" s="65">
        <v>139.0</v>
      </c>
      <c r="AO76" s="65">
        <v>156.0</v>
      </c>
      <c r="AP76" s="65">
        <v>204.0</v>
      </c>
      <c r="AQ76" s="65">
        <v>270.0</v>
      </c>
      <c r="AR76" s="65">
        <v>259.0</v>
      </c>
      <c r="AS76" s="65">
        <v>290.0</v>
      </c>
      <c r="AT76" s="65">
        <v>493.0</v>
      </c>
      <c r="AU76" s="65">
        <v>592.0</v>
      </c>
      <c r="AV76" s="65">
        <v>923.0</v>
      </c>
      <c r="AW76" s="65">
        <v>269.0</v>
      </c>
      <c r="AX76" s="65">
        <v>765.0</v>
      </c>
      <c r="AY76" s="65">
        <v>975.0</v>
      </c>
      <c r="AZ76" s="65">
        <v>2085.0</v>
      </c>
      <c r="BA76" s="65">
        <v>1417.0</v>
      </c>
      <c r="BB76" s="65">
        <v>1178.0</v>
      </c>
      <c r="BC76" s="65">
        <v>2644.0</v>
      </c>
      <c r="BD76" s="65">
        <v>2777.0</v>
      </c>
      <c r="BE76" s="65">
        <v>7991.0</v>
      </c>
      <c r="BF76" s="65">
        <v>4163.0</v>
      </c>
      <c r="BG76" s="65">
        <v>6744.0</v>
      </c>
      <c r="BH76" s="65">
        <v>13251.0</v>
      </c>
      <c r="BI76" s="65">
        <v>48393.0</v>
      </c>
      <c r="BJ76" s="65">
        <v>70988.0</v>
      </c>
      <c r="BK76" s="65">
        <v>133943.0</v>
      </c>
    </row>
    <row r="77">
      <c r="A77" s="65">
        <v>69.0</v>
      </c>
      <c r="B77" s="65">
        <v>1000000.0</v>
      </c>
      <c r="C77" s="65">
        <v>940555.027751387</v>
      </c>
      <c r="D77" s="65">
        <v>0.940555027751387</v>
      </c>
      <c r="E77" s="68">
        <v>0.241223935320288</v>
      </c>
      <c r="F77" s="68">
        <v>0.026453786235548</v>
      </c>
      <c r="G77" s="65">
        <v>300386.0</v>
      </c>
      <c r="H77" s="65">
        <v>0.300386</v>
      </c>
      <c r="I77" s="65">
        <v>439411.0</v>
      </c>
      <c r="J77" s="65">
        <v>129928.0</v>
      </c>
      <c r="K77" s="65">
        <v>54026.0</v>
      </c>
      <c r="L77" s="65">
        <v>26116.0</v>
      </c>
      <c r="M77" s="65">
        <v>1.0</v>
      </c>
      <c r="N77" s="65">
        <v>2.0</v>
      </c>
      <c r="O77" s="65">
        <v>3.0</v>
      </c>
      <c r="P77" s="65">
        <v>0.0</v>
      </c>
      <c r="Q77" s="65">
        <v>2.0</v>
      </c>
      <c r="R77" s="65">
        <v>2.0</v>
      </c>
      <c r="S77" s="65">
        <v>2.0</v>
      </c>
      <c r="T77" s="65">
        <v>4.0</v>
      </c>
      <c r="U77" s="65">
        <v>1.0</v>
      </c>
      <c r="V77" s="65">
        <v>0.0</v>
      </c>
      <c r="W77" s="65">
        <v>2.0</v>
      </c>
      <c r="X77" s="65">
        <v>3.0</v>
      </c>
      <c r="Y77" s="65">
        <v>1.0</v>
      </c>
      <c r="Z77" s="65">
        <v>7.0</v>
      </c>
      <c r="AA77" s="65">
        <v>12.0</v>
      </c>
      <c r="AB77" s="65">
        <v>4.0</v>
      </c>
      <c r="AC77" s="65">
        <v>14.0</v>
      </c>
      <c r="AD77" s="65">
        <v>12.0</v>
      </c>
      <c r="AE77" s="65">
        <v>12.0</v>
      </c>
      <c r="AF77" s="65">
        <v>40.0</v>
      </c>
      <c r="AG77" s="65">
        <v>3.0</v>
      </c>
      <c r="AH77" s="65">
        <v>8.0</v>
      </c>
      <c r="AI77" s="65">
        <v>25.0</v>
      </c>
      <c r="AJ77" s="65">
        <v>37.0</v>
      </c>
      <c r="AK77" s="65">
        <v>21.0</v>
      </c>
      <c r="AL77" s="65">
        <v>27.0</v>
      </c>
      <c r="AM77" s="65">
        <v>72.0</v>
      </c>
      <c r="AN77" s="65">
        <v>129.0</v>
      </c>
      <c r="AO77" s="65">
        <v>154.0</v>
      </c>
      <c r="AP77" s="65">
        <v>198.0</v>
      </c>
      <c r="AQ77" s="65">
        <v>245.0</v>
      </c>
      <c r="AR77" s="65">
        <v>257.0</v>
      </c>
      <c r="AS77" s="65">
        <v>307.0</v>
      </c>
      <c r="AT77" s="65">
        <v>485.0</v>
      </c>
      <c r="AU77" s="65">
        <v>631.0</v>
      </c>
      <c r="AV77" s="65">
        <v>943.0</v>
      </c>
      <c r="AW77" s="65">
        <v>286.0</v>
      </c>
      <c r="AX77" s="65">
        <v>782.0</v>
      </c>
      <c r="AY77" s="65">
        <v>933.0</v>
      </c>
      <c r="AZ77" s="65">
        <v>2086.0</v>
      </c>
      <c r="BA77" s="65">
        <v>1447.0</v>
      </c>
      <c r="BB77" s="65">
        <v>1258.0</v>
      </c>
      <c r="BC77" s="65">
        <v>2701.0</v>
      </c>
      <c r="BD77" s="65">
        <v>2855.0</v>
      </c>
      <c r="BE77" s="65">
        <v>7991.0</v>
      </c>
      <c r="BF77" s="65">
        <v>4255.0</v>
      </c>
      <c r="BG77" s="65">
        <v>6703.0</v>
      </c>
      <c r="BH77" s="65">
        <v>13378.0</v>
      </c>
      <c r="BI77" s="65">
        <v>48115.0</v>
      </c>
      <c r="BJ77" s="65">
        <v>70444.0</v>
      </c>
      <c r="BK77" s="65">
        <v>133486.0</v>
      </c>
    </row>
    <row r="78">
      <c r="A78" s="65">
        <v>70.0</v>
      </c>
      <c r="B78" s="65">
        <v>1000000.0</v>
      </c>
      <c r="C78" s="65">
        <v>912021.601080053</v>
      </c>
      <c r="D78" s="65">
        <v>0.912021601080053</v>
      </c>
      <c r="E78" s="68">
        <v>0.224018092988375</v>
      </c>
      <c r="F78" s="68">
        <v>0.0267958416376465</v>
      </c>
      <c r="G78" s="65">
        <v>300507.0</v>
      </c>
      <c r="H78" s="65">
        <v>0.300507</v>
      </c>
      <c r="I78" s="65">
        <v>439923.0</v>
      </c>
      <c r="J78" s="65">
        <v>129522.0</v>
      </c>
      <c r="K78" s="65">
        <v>54152.0</v>
      </c>
      <c r="L78" s="65">
        <v>25814.0</v>
      </c>
      <c r="M78" s="65">
        <v>1.0</v>
      </c>
      <c r="N78" s="65">
        <v>2.0</v>
      </c>
      <c r="O78" s="65">
        <v>1.0</v>
      </c>
      <c r="P78" s="65">
        <v>0.0</v>
      </c>
      <c r="Q78" s="65">
        <v>1.0</v>
      </c>
      <c r="R78" s="65">
        <v>1.0</v>
      </c>
      <c r="S78" s="65">
        <v>1.0</v>
      </c>
      <c r="T78" s="65">
        <v>2.0</v>
      </c>
      <c r="U78" s="65">
        <v>1.0</v>
      </c>
      <c r="V78" s="65">
        <v>0.0</v>
      </c>
      <c r="W78" s="65">
        <v>1.0</v>
      </c>
      <c r="X78" s="65">
        <v>10.0</v>
      </c>
      <c r="Y78" s="65">
        <v>2.0</v>
      </c>
      <c r="Z78" s="65">
        <v>4.0</v>
      </c>
      <c r="AA78" s="65">
        <v>9.0</v>
      </c>
      <c r="AB78" s="65">
        <v>11.0</v>
      </c>
      <c r="AC78" s="65">
        <v>19.0</v>
      </c>
      <c r="AD78" s="65">
        <v>12.0</v>
      </c>
      <c r="AE78" s="65">
        <v>15.0</v>
      </c>
      <c r="AF78" s="65">
        <v>33.0</v>
      </c>
      <c r="AG78" s="65">
        <v>6.0</v>
      </c>
      <c r="AH78" s="65">
        <v>12.0</v>
      </c>
      <c r="AI78" s="65">
        <v>20.0</v>
      </c>
      <c r="AJ78" s="65">
        <v>45.0</v>
      </c>
      <c r="AK78" s="65">
        <v>14.0</v>
      </c>
      <c r="AL78" s="65">
        <v>25.0</v>
      </c>
      <c r="AM78" s="65">
        <v>77.0</v>
      </c>
      <c r="AN78" s="65">
        <v>132.0</v>
      </c>
      <c r="AO78" s="65">
        <v>124.0</v>
      </c>
      <c r="AP78" s="65">
        <v>190.0</v>
      </c>
      <c r="AQ78" s="65">
        <v>216.0</v>
      </c>
      <c r="AR78" s="65">
        <v>238.0</v>
      </c>
      <c r="AS78" s="65">
        <v>306.0</v>
      </c>
      <c r="AT78" s="65">
        <v>484.0</v>
      </c>
      <c r="AU78" s="65">
        <v>604.0</v>
      </c>
      <c r="AV78" s="65">
        <v>925.0</v>
      </c>
      <c r="AW78" s="65">
        <v>276.0</v>
      </c>
      <c r="AX78" s="65">
        <v>813.0</v>
      </c>
      <c r="AY78" s="65">
        <v>954.0</v>
      </c>
      <c r="AZ78" s="65">
        <v>2074.0</v>
      </c>
      <c r="BA78" s="65">
        <v>1443.0</v>
      </c>
      <c r="BB78" s="65">
        <v>1247.0</v>
      </c>
      <c r="BC78" s="65">
        <v>2745.0</v>
      </c>
      <c r="BD78" s="65">
        <v>2831.0</v>
      </c>
      <c r="BE78" s="65">
        <v>8043.0</v>
      </c>
      <c r="BF78" s="65">
        <v>4288.0</v>
      </c>
      <c r="BG78" s="65">
        <v>6653.0</v>
      </c>
      <c r="BH78" s="65">
        <v>13223.0</v>
      </c>
      <c r="BI78" s="65">
        <v>48490.0</v>
      </c>
      <c r="BJ78" s="65">
        <v>70894.0</v>
      </c>
      <c r="BK78" s="65">
        <v>132989.0</v>
      </c>
    </row>
    <row r="79">
      <c r="A79" s="65">
        <v>71.0</v>
      </c>
      <c r="B79" s="65">
        <v>1000000.0</v>
      </c>
      <c r="C79" s="65">
        <v>924206.210310515</v>
      </c>
      <c r="D79" s="65">
        <v>0.924206210310515</v>
      </c>
      <c r="E79" s="68">
        <v>0.226239108566711</v>
      </c>
      <c r="F79" s="68">
        <v>0.0268689675638233</v>
      </c>
      <c r="G79" s="65">
        <v>301069.0</v>
      </c>
      <c r="H79" s="65">
        <v>0.301069</v>
      </c>
      <c r="I79" s="65">
        <v>439244.0</v>
      </c>
      <c r="J79" s="65">
        <v>130014.0</v>
      </c>
      <c r="K79" s="65">
        <v>54112.0</v>
      </c>
      <c r="L79" s="65">
        <v>25909.0</v>
      </c>
      <c r="M79" s="65">
        <v>0.0</v>
      </c>
      <c r="N79" s="65">
        <v>4.0</v>
      </c>
      <c r="O79" s="65">
        <v>0.0</v>
      </c>
      <c r="P79" s="65">
        <v>1.0</v>
      </c>
      <c r="Q79" s="65">
        <v>0.0</v>
      </c>
      <c r="R79" s="65">
        <v>1.0</v>
      </c>
      <c r="S79" s="65">
        <v>2.0</v>
      </c>
      <c r="T79" s="65">
        <v>2.0</v>
      </c>
      <c r="U79" s="65">
        <v>2.0</v>
      </c>
      <c r="V79" s="65">
        <v>0.0</v>
      </c>
      <c r="W79" s="65">
        <v>1.0</v>
      </c>
      <c r="X79" s="65">
        <v>2.0</v>
      </c>
      <c r="Y79" s="65">
        <v>7.0</v>
      </c>
      <c r="Z79" s="65">
        <v>4.0</v>
      </c>
      <c r="AA79" s="65">
        <v>13.0</v>
      </c>
      <c r="AB79" s="65">
        <v>14.0</v>
      </c>
      <c r="AC79" s="65">
        <v>21.0</v>
      </c>
      <c r="AD79" s="65">
        <v>10.0</v>
      </c>
      <c r="AE79" s="65">
        <v>17.0</v>
      </c>
      <c r="AF79" s="65">
        <v>31.0</v>
      </c>
      <c r="AG79" s="65">
        <v>14.0</v>
      </c>
      <c r="AH79" s="65">
        <v>14.0</v>
      </c>
      <c r="AI79" s="65">
        <v>24.0</v>
      </c>
      <c r="AJ79" s="65">
        <v>39.0</v>
      </c>
      <c r="AK79" s="65">
        <v>9.0</v>
      </c>
      <c r="AL79" s="65">
        <v>21.0</v>
      </c>
      <c r="AM79" s="65">
        <v>69.0</v>
      </c>
      <c r="AN79" s="65">
        <v>136.0</v>
      </c>
      <c r="AO79" s="65">
        <v>126.0</v>
      </c>
      <c r="AP79" s="65">
        <v>180.0</v>
      </c>
      <c r="AQ79" s="65">
        <v>257.0</v>
      </c>
      <c r="AR79" s="65">
        <v>245.0</v>
      </c>
      <c r="AS79" s="65">
        <v>311.0</v>
      </c>
      <c r="AT79" s="65">
        <v>479.0</v>
      </c>
      <c r="AU79" s="65">
        <v>634.0</v>
      </c>
      <c r="AV79" s="65">
        <v>935.0</v>
      </c>
      <c r="AW79" s="65">
        <v>285.0</v>
      </c>
      <c r="AX79" s="65">
        <v>780.0</v>
      </c>
      <c r="AY79" s="65">
        <v>924.0</v>
      </c>
      <c r="AZ79" s="65">
        <v>2076.0</v>
      </c>
      <c r="BA79" s="65">
        <v>1470.0</v>
      </c>
      <c r="BB79" s="65">
        <v>1254.0</v>
      </c>
      <c r="BC79" s="65">
        <v>2830.0</v>
      </c>
      <c r="BD79" s="65">
        <v>2941.0</v>
      </c>
      <c r="BE79" s="65">
        <v>8185.0</v>
      </c>
      <c r="BF79" s="65">
        <v>4264.0</v>
      </c>
      <c r="BG79" s="65">
        <v>6770.0</v>
      </c>
      <c r="BH79" s="65">
        <v>13151.0</v>
      </c>
      <c r="BI79" s="65">
        <v>48420.0</v>
      </c>
      <c r="BJ79" s="65">
        <v>70491.0</v>
      </c>
      <c r="BK79" s="65">
        <v>133603.0</v>
      </c>
    </row>
    <row r="80">
      <c r="A80" s="65">
        <v>72.0</v>
      </c>
      <c r="B80" s="65">
        <v>1000000.0</v>
      </c>
      <c r="C80" s="65">
        <v>960088.00440022</v>
      </c>
      <c r="D80" s="65">
        <v>0.96008800440022</v>
      </c>
      <c r="E80" s="68">
        <v>0.31574606856427</v>
      </c>
      <c r="F80" s="68">
        <v>0.0266845787040271</v>
      </c>
      <c r="G80" s="65">
        <v>301205.0</v>
      </c>
      <c r="H80" s="65">
        <v>0.301205</v>
      </c>
      <c r="I80" s="65">
        <v>439238.0</v>
      </c>
      <c r="J80" s="65">
        <v>129795.0</v>
      </c>
      <c r="K80" s="65">
        <v>54161.0</v>
      </c>
      <c r="L80" s="65">
        <v>25713.0</v>
      </c>
      <c r="M80" s="65">
        <v>3.0</v>
      </c>
      <c r="N80" s="65">
        <v>2.0</v>
      </c>
      <c r="O80" s="65">
        <v>3.0</v>
      </c>
      <c r="P80" s="65">
        <v>1.0</v>
      </c>
      <c r="Q80" s="65">
        <v>0.0</v>
      </c>
      <c r="R80" s="65">
        <v>1.0</v>
      </c>
      <c r="S80" s="65">
        <v>2.0</v>
      </c>
      <c r="T80" s="65">
        <v>3.0</v>
      </c>
      <c r="U80" s="65">
        <v>0.0</v>
      </c>
      <c r="V80" s="65">
        <v>1.0</v>
      </c>
      <c r="W80" s="65">
        <v>3.0</v>
      </c>
      <c r="X80" s="65">
        <v>4.0</v>
      </c>
      <c r="Y80" s="65">
        <v>4.0</v>
      </c>
      <c r="Z80" s="65">
        <v>3.0</v>
      </c>
      <c r="AA80" s="65">
        <v>7.0</v>
      </c>
      <c r="AB80" s="65">
        <v>11.0</v>
      </c>
      <c r="AC80" s="65">
        <v>23.0</v>
      </c>
      <c r="AD80" s="65">
        <v>17.0</v>
      </c>
      <c r="AE80" s="65">
        <v>16.0</v>
      </c>
      <c r="AF80" s="65">
        <v>39.0</v>
      </c>
      <c r="AG80" s="65">
        <v>8.0</v>
      </c>
      <c r="AH80" s="65">
        <v>12.0</v>
      </c>
      <c r="AI80" s="65">
        <v>18.0</v>
      </c>
      <c r="AJ80" s="65">
        <v>49.0</v>
      </c>
      <c r="AK80" s="65">
        <v>14.0</v>
      </c>
      <c r="AL80" s="65">
        <v>28.0</v>
      </c>
      <c r="AM80" s="65">
        <v>69.0</v>
      </c>
      <c r="AN80" s="65">
        <v>172.0</v>
      </c>
      <c r="AO80" s="65">
        <v>151.0</v>
      </c>
      <c r="AP80" s="65">
        <v>173.0</v>
      </c>
      <c r="AQ80" s="65">
        <v>219.0</v>
      </c>
      <c r="AR80" s="65">
        <v>232.0</v>
      </c>
      <c r="AS80" s="65">
        <v>273.0</v>
      </c>
      <c r="AT80" s="65">
        <v>471.0</v>
      </c>
      <c r="AU80" s="65">
        <v>605.0</v>
      </c>
      <c r="AV80" s="65">
        <v>930.0</v>
      </c>
      <c r="AW80" s="65">
        <v>262.0</v>
      </c>
      <c r="AX80" s="65">
        <v>795.0</v>
      </c>
      <c r="AY80" s="65">
        <v>986.0</v>
      </c>
      <c r="AZ80" s="65">
        <v>2126.0</v>
      </c>
      <c r="BA80" s="65">
        <v>1444.0</v>
      </c>
      <c r="BB80" s="65">
        <v>1208.0</v>
      </c>
      <c r="BC80" s="65">
        <v>2766.0</v>
      </c>
      <c r="BD80" s="65">
        <v>2797.0</v>
      </c>
      <c r="BE80" s="65">
        <v>7963.0</v>
      </c>
      <c r="BF80" s="65">
        <v>4203.0</v>
      </c>
      <c r="BG80" s="65">
        <v>6740.0</v>
      </c>
      <c r="BH80" s="65">
        <v>13365.0</v>
      </c>
      <c r="BI80" s="65">
        <v>48457.0</v>
      </c>
      <c r="BJ80" s="65">
        <v>70913.0</v>
      </c>
      <c r="BK80" s="65">
        <v>133613.0</v>
      </c>
    </row>
    <row r="81">
      <c r="A81" s="65">
        <v>73.0</v>
      </c>
      <c r="B81" s="65">
        <v>1000000.0</v>
      </c>
      <c r="C81" s="65">
        <v>984097.204860243</v>
      </c>
      <c r="D81" s="65">
        <v>0.984097204860243</v>
      </c>
      <c r="E81" s="68">
        <v>0.302540424896555</v>
      </c>
      <c r="F81" s="68">
        <v>0.026708365132672</v>
      </c>
      <c r="G81" s="65">
        <v>300788.0</v>
      </c>
      <c r="H81" s="65">
        <v>0.300788</v>
      </c>
      <c r="I81" s="65">
        <v>439526.0</v>
      </c>
      <c r="J81" s="65">
        <v>129273.0</v>
      </c>
      <c r="K81" s="65">
        <v>54101.0</v>
      </c>
      <c r="L81" s="65">
        <v>26016.0</v>
      </c>
      <c r="M81" s="65">
        <v>1.0</v>
      </c>
      <c r="N81" s="65">
        <v>3.0</v>
      </c>
      <c r="O81" s="65">
        <v>2.0</v>
      </c>
      <c r="P81" s="65">
        <v>4.0</v>
      </c>
      <c r="Q81" s="65">
        <v>2.0</v>
      </c>
      <c r="R81" s="65">
        <v>3.0</v>
      </c>
      <c r="S81" s="65">
        <v>5.0</v>
      </c>
      <c r="T81" s="65">
        <v>2.0</v>
      </c>
      <c r="U81" s="65">
        <v>0.0</v>
      </c>
      <c r="V81" s="65">
        <v>1.0</v>
      </c>
      <c r="W81" s="65">
        <v>1.0</v>
      </c>
      <c r="X81" s="65">
        <v>8.0</v>
      </c>
      <c r="Y81" s="65">
        <v>4.0</v>
      </c>
      <c r="Z81" s="65">
        <v>4.0</v>
      </c>
      <c r="AA81" s="65">
        <v>6.0</v>
      </c>
      <c r="AB81" s="65">
        <v>8.0</v>
      </c>
      <c r="AC81" s="65">
        <v>18.0</v>
      </c>
      <c r="AD81" s="65">
        <v>15.0</v>
      </c>
      <c r="AE81" s="65">
        <v>7.0</v>
      </c>
      <c r="AF81" s="65">
        <v>40.0</v>
      </c>
      <c r="AG81" s="65">
        <v>8.0</v>
      </c>
      <c r="AH81" s="65">
        <v>17.0</v>
      </c>
      <c r="AI81" s="65">
        <v>14.0</v>
      </c>
      <c r="AJ81" s="65">
        <v>45.0</v>
      </c>
      <c r="AK81" s="65">
        <v>18.0</v>
      </c>
      <c r="AL81" s="65">
        <v>24.0</v>
      </c>
      <c r="AM81" s="65">
        <v>89.0</v>
      </c>
      <c r="AN81" s="65">
        <v>129.0</v>
      </c>
      <c r="AO81" s="65">
        <v>140.0</v>
      </c>
      <c r="AP81" s="65">
        <v>221.0</v>
      </c>
      <c r="AQ81" s="65">
        <v>219.0</v>
      </c>
      <c r="AR81" s="65">
        <v>264.0</v>
      </c>
      <c r="AS81" s="65">
        <v>279.0</v>
      </c>
      <c r="AT81" s="65">
        <v>491.0</v>
      </c>
      <c r="AU81" s="65">
        <v>602.0</v>
      </c>
      <c r="AV81" s="65">
        <v>939.0</v>
      </c>
      <c r="AW81" s="65">
        <v>288.0</v>
      </c>
      <c r="AX81" s="65">
        <v>769.0</v>
      </c>
      <c r="AY81" s="65">
        <v>1019.0</v>
      </c>
      <c r="AZ81" s="65">
        <v>2165.0</v>
      </c>
      <c r="BA81" s="65">
        <v>1375.0</v>
      </c>
      <c r="BB81" s="65">
        <v>1210.0</v>
      </c>
      <c r="BC81" s="65">
        <v>2722.0</v>
      </c>
      <c r="BD81" s="65">
        <v>2834.0</v>
      </c>
      <c r="BE81" s="65">
        <v>8072.0</v>
      </c>
      <c r="BF81" s="65">
        <v>4219.0</v>
      </c>
      <c r="BG81" s="65">
        <v>6930.0</v>
      </c>
      <c r="BH81" s="65">
        <v>13293.0</v>
      </c>
      <c r="BI81" s="65">
        <v>47939.0</v>
      </c>
      <c r="BJ81" s="65">
        <v>70775.0</v>
      </c>
      <c r="BK81" s="65">
        <v>133545.0</v>
      </c>
    </row>
    <row r="82">
      <c r="A82" s="65">
        <v>74.0</v>
      </c>
      <c r="B82" s="65">
        <v>1000000.0</v>
      </c>
      <c r="C82" s="65">
        <v>944044.20221011</v>
      </c>
      <c r="D82" s="65">
        <v>0.94404420221011</v>
      </c>
      <c r="E82" s="68">
        <v>0.240823835533207</v>
      </c>
      <c r="F82" s="68">
        <v>0.0265608582919778</v>
      </c>
      <c r="G82" s="65">
        <v>300711.0</v>
      </c>
      <c r="H82" s="65">
        <v>0.300711</v>
      </c>
      <c r="I82" s="65">
        <v>439005.0</v>
      </c>
      <c r="J82" s="65">
        <v>129861.0</v>
      </c>
      <c r="K82" s="65">
        <v>54471.0</v>
      </c>
      <c r="L82" s="65">
        <v>25990.0</v>
      </c>
      <c r="M82" s="65">
        <v>1.0</v>
      </c>
      <c r="N82" s="65">
        <v>2.0</v>
      </c>
      <c r="O82" s="65">
        <v>2.0</v>
      </c>
      <c r="P82" s="65">
        <v>0.0</v>
      </c>
      <c r="Q82" s="65">
        <v>1.0</v>
      </c>
      <c r="R82" s="65">
        <v>3.0</v>
      </c>
      <c r="S82" s="65">
        <v>3.0</v>
      </c>
      <c r="T82" s="65">
        <v>5.0</v>
      </c>
      <c r="U82" s="65">
        <v>0.0</v>
      </c>
      <c r="V82" s="65">
        <v>1.0</v>
      </c>
      <c r="W82" s="65">
        <v>0.0</v>
      </c>
      <c r="X82" s="65">
        <v>2.0</v>
      </c>
      <c r="Y82" s="65">
        <v>4.0</v>
      </c>
      <c r="Z82" s="65">
        <v>6.0</v>
      </c>
      <c r="AA82" s="65">
        <v>17.0</v>
      </c>
      <c r="AB82" s="65">
        <v>8.0</v>
      </c>
      <c r="AC82" s="65">
        <v>11.0</v>
      </c>
      <c r="AD82" s="65">
        <v>15.0</v>
      </c>
      <c r="AE82" s="65">
        <v>13.0</v>
      </c>
      <c r="AF82" s="65">
        <v>43.0</v>
      </c>
      <c r="AG82" s="65">
        <v>8.0</v>
      </c>
      <c r="AH82" s="65">
        <v>11.0</v>
      </c>
      <c r="AI82" s="65">
        <v>22.0</v>
      </c>
      <c r="AJ82" s="65">
        <v>37.0</v>
      </c>
      <c r="AK82" s="65">
        <v>23.0</v>
      </c>
      <c r="AL82" s="65">
        <v>31.0</v>
      </c>
      <c r="AM82" s="65">
        <v>95.0</v>
      </c>
      <c r="AN82" s="65">
        <v>140.0</v>
      </c>
      <c r="AO82" s="65">
        <v>124.0</v>
      </c>
      <c r="AP82" s="65">
        <v>211.0</v>
      </c>
      <c r="AQ82" s="65">
        <v>235.0</v>
      </c>
      <c r="AR82" s="65">
        <v>254.0</v>
      </c>
      <c r="AS82" s="65">
        <v>273.0</v>
      </c>
      <c r="AT82" s="65">
        <v>476.0</v>
      </c>
      <c r="AU82" s="65">
        <v>618.0</v>
      </c>
      <c r="AV82" s="65">
        <v>957.0</v>
      </c>
      <c r="AW82" s="65">
        <v>295.0</v>
      </c>
      <c r="AX82" s="65">
        <v>758.0</v>
      </c>
      <c r="AY82" s="65">
        <v>917.0</v>
      </c>
      <c r="AZ82" s="65">
        <v>2077.0</v>
      </c>
      <c r="BA82" s="65">
        <v>1394.0</v>
      </c>
      <c r="BB82" s="65">
        <v>1191.0</v>
      </c>
      <c r="BC82" s="65">
        <v>2770.0</v>
      </c>
      <c r="BD82" s="65">
        <v>2888.0</v>
      </c>
      <c r="BE82" s="65">
        <v>8120.0</v>
      </c>
      <c r="BF82" s="65">
        <v>4353.0</v>
      </c>
      <c r="BG82" s="65">
        <v>6732.0</v>
      </c>
      <c r="BH82" s="65">
        <v>13287.0</v>
      </c>
      <c r="BI82" s="65">
        <v>48692.0</v>
      </c>
      <c r="BJ82" s="65">
        <v>70649.0</v>
      </c>
      <c r="BK82" s="65">
        <v>132936.0</v>
      </c>
    </row>
    <row r="83">
      <c r="A83" s="65">
        <v>75.0</v>
      </c>
      <c r="B83" s="65">
        <v>1000000.0</v>
      </c>
      <c r="C83" s="65">
        <v>945610.280514026</v>
      </c>
      <c r="D83" s="65">
        <v>0.945610280514026</v>
      </c>
      <c r="E83" s="68">
        <v>0.30126985301994</v>
      </c>
      <c r="F83" s="68">
        <v>0.026406931160212</v>
      </c>
      <c r="G83" s="65">
        <v>300507.0</v>
      </c>
      <c r="H83" s="65">
        <v>0.300507</v>
      </c>
      <c r="I83" s="65">
        <v>439485.0</v>
      </c>
      <c r="J83" s="65">
        <v>129844.0</v>
      </c>
      <c r="K83" s="65">
        <v>53943.0</v>
      </c>
      <c r="L83" s="65">
        <v>26117.0</v>
      </c>
      <c r="M83" s="65">
        <v>0.0</v>
      </c>
      <c r="N83" s="65">
        <v>4.0</v>
      </c>
      <c r="O83" s="65">
        <v>1.0</v>
      </c>
      <c r="P83" s="65">
        <v>3.0</v>
      </c>
      <c r="Q83" s="65">
        <v>1.0</v>
      </c>
      <c r="R83" s="65">
        <v>1.0</v>
      </c>
      <c r="S83" s="65">
        <v>1.0</v>
      </c>
      <c r="T83" s="65">
        <v>5.0</v>
      </c>
      <c r="U83" s="65">
        <v>1.0</v>
      </c>
      <c r="V83" s="65">
        <v>2.0</v>
      </c>
      <c r="W83" s="65">
        <v>2.0</v>
      </c>
      <c r="X83" s="65">
        <v>1.0</v>
      </c>
      <c r="Y83" s="65">
        <v>3.0</v>
      </c>
      <c r="Z83" s="65">
        <v>3.0</v>
      </c>
      <c r="AA83" s="65">
        <v>11.0</v>
      </c>
      <c r="AB83" s="65">
        <v>8.0</v>
      </c>
      <c r="AC83" s="65">
        <v>16.0</v>
      </c>
      <c r="AD83" s="65">
        <v>7.0</v>
      </c>
      <c r="AE83" s="65">
        <v>15.0</v>
      </c>
      <c r="AF83" s="65">
        <v>42.0</v>
      </c>
      <c r="AG83" s="65">
        <v>14.0</v>
      </c>
      <c r="AH83" s="65">
        <v>18.0</v>
      </c>
      <c r="AI83" s="65">
        <v>25.0</v>
      </c>
      <c r="AJ83" s="65">
        <v>56.0</v>
      </c>
      <c r="AK83" s="65">
        <v>16.0</v>
      </c>
      <c r="AL83" s="65">
        <v>25.0</v>
      </c>
      <c r="AM83" s="65">
        <v>68.0</v>
      </c>
      <c r="AN83" s="65">
        <v>147.0</v>
      </c>
      <c r="AO83" s="65">
        <v>124.0</v>
      </c>
      <c r="AP83" s="65">
        <v>184.0</v>
      </c>
      <c r="AQ83" s="65">
        <v>246.0</v>
      </c>
      <c r="AR83" s="65">
        <v>242.0</v>
      </c>
      <c r="AS83" s="65">
        <v>258.0</v>
      </c>
      <c r="AT83" s="65">
        <v>469.0</v>
      </c>
      <c r="AU83" s="65">
        <v>588.0</v>
      </c>
      <c r="AV83" s="65">
        <v>965.0</v>
      </c>
      <c r="AW83" s="65">
        <v>296.0</v>
      </c>
      <c r="AX83" s="65">
        <v>793.0</v>
      </c>
      <c r="AY83" s="65">
        <v>920.0</v>
      </c>
      <c r="AZ83" s="65">
        <v>2125.0</v>
      </c>
      <c r="BA83" s="65">
        <v>1473.0</v>
      </c>
      <c r="BB83" s="65">
        <v>1177.0</v>
      </c>
      <c r="BC83" s="65">
        <v>2733.0</v>
      </c>
      <c r="BD83" s="65">
        <v>2881.0</v>
      </c>
      <c r="BE83" s="65">
        <v>8023.0</v>
      </c>
      <c r="BF83" s="65">
        <v>4175.0</v>
      </c>
      <c r="BG83" s="65">
        <v>6830.0</v>
      </c>
      <c r="BH83" s="65">
        <v>13227.0</v>
      </c>
      <c r="BI83" s="65">
        <v>48463.0</v>
      </c>
      <c r="BJ83" s="65">
        <v>70752.0</v>
      </c>
      <c r="BK83" s="65">
        <v>133067.0</v>
      </c>
    </row>
    <row r="84">
      <c r="A84" s="65">
        <v>76.0</v>
      </c>
      <c r="B84" s="65">
        <v>1000000.0</v>
      </c>
      <c r="C84" s="65">
        <v>936933.846692335</v>
      </c>
      <c r="D84" s="65">
        <v>0.936933846692335</v>
      </c>
      <c r="E84" s="68">
        <v>0.225888217926265</v>
      </c>
      <c r="F84" s="68">
        <v>0.026318000044526</v>
      </c>
      <c r="G84" s="65">
        <v>300406.0</v>
      </c>
      <c r="H84" s="65">
        <v>0.300406</v>
      </c>
      <c r="I84" s="65">
        <v>439301.0</v>
      </c>
      <c r="J84" s="65">
        <v>129776.0</v>
      </c>
      <c r="K84" s="65">
        <v>54482.0</v>
      </c>
      <c r="L84" s="65">
        <v>26003.0</v>
      </c>
      <c r="M84" s="65">
        <v>0.0</v>
      </c>
      <c r="N84" s="65">
        <v>2.0</v>
      </c>
      <c r="O84" s="65">
        <v>2.0</v>
      </c>
      <c r="P84" s="65">
        <v>1.0</v>
      </c>
      <c r="Q84" s="65">
        <v>1.0</v>
      </c>
      <c r="R84" s="65">
        <v>3.0</v>
      </c>
      <c r="S84" s="65">
        <v>4.0</v>
      </c>
      <c r="T84" s="65">
        <v>0.0</v>
      </c>
      <c r="U84" s="65">
        <v>1.0</v>
      </c>
      <c r="V84" s="65">
        <v>1.0</v>
      </c>
      <c r="W84" s="65">
        <v>1.0</v>
      </c>
      <c r="X84" s="65">
        <v>8.0</v>
      </c>
      <c r="Y84" s="65">
        <v>6.0</v>
      </c>
      <c r="Z84" s="65">
        <v>3.0</v>
      </c>
      <c r="AA84" s="65">
        <v>9.0</v>
      </c>
      <c r="AB84" s="65">
        <v>13.0</v>
      </c>
      <c r="AC84" s="65">
        <v>20.0</v>
      </c>
      <c r="AD84" s="65">
        <v>9.0</v>
      </c>
      <c r="AE84" s="65">
        <v>18.0</v>
      </c>
      <c r="AF84" s="65">
        <v>39.0</v>
      </c>
      <c r="AG84" s="65">
        <v>13.0</v>
      </c>
      <c r="AH84" s="65">
        <v>19.0</v>
      </c>
      <c r="AI84" s="65">
        <v>19.0</v>
      </c>
      <c r="AJ84" s="65">
        <v>42.0</v>
      </c>
      <c r="AK84" s="65">
        <v>15.0</v>
      </c>
      <c r="AL84" s="65">
        <v>25.0</v>
      </c>
      <c r="AM84" s="65">
        <v>72.0</v>
      </c>
      <c r="AN84" s="65">
        <v>155.0</v>
      </c>
      <c r="AO84" s="65">
        <v>140.0</v>
      </c>
      <c r="AP84" s="65">
        <v>177.0</v>
      </c>
      <c r="AQ84" s="65">
        <v>257.0</v>
      </c>
      <c r="AR84" s="65">
        <v>225.0</v>
      </c>
      <c r="AS84" s="65">
        <v>287.0</v>
      </c>
      <c r="AT84" s="65">
        <v>443.0</v>
      </c>
      <c r="AU84" s="65">
        <v>600.0</v>
      </c>
      <c r="AV84" s="65">
        <v>985.0</v>
      </c>
      <c r="AW84" s="65">
        <v>275.0</v>
      </c>
      <c r="AX84" s="65">
        <v>772.0</v>
      </c>
      <c r="AY84" s="65">
        <v>906.0</v>
      </c>
      <c r="AZ84" s="65">
        <v>2039.0</v>
      </c>
      <c r="BA84" s="65">
        <v>1344.0</v>
      </c>
      <c r="BB84" s="65">
        <v>1221.0</v>
      </c>
      <c r="BC84" s="65">
        <v>2711.0</v>
      </c>
      <c r="BD84" s="65">
        <v>2782.0</v>
      </c>
      <c r="BE84" s="65">
        <v>8200.0</v>
      </c>
      <c r="BF84" s="65">
        <v>4254.0</v>
      </c>
      <c r="BG84" s="65">
        <v>6827.0</v>
      </c>
      <c r="BH84" s="65">
        <v>13410.0</v>
      </c>
      <c r="BI84" s="65">
        <v>48476.0</v>
      </c>
      <c r="BJ84" s="65">
        <v>70487.0</v>
      </c>
      <c r="BK84" s="65">
        <v>133087.0</v>
      </c>
    </row>
    <row r="85">
      <c r="A85" s="65">
        <v>77.0</v>
      </c>
      <c r="B85" s="65">
        <v>1000000.0</v>
      </c>
      <c r="C85" s="65">
        <v>928048.402420121</v>
      </c>
      <c r="D85" s="65">
        <v>0.928048402420121</v>
      </c>
      <c r="E85" s="68">
        <v>0.245061788786723</v>
      </c>
      <c r="F85" s="68">
        <v>0.0263294769646118</v>
      </c>
      <c r="G85" s="65">
        <v>301097.0</v>
      </c>
      <c r="H85" s="65">
        <v>0.301097</v>
      </c>
      <c r="I85" s="65">
        <v>438934.0</v>
      </c>
      <c r="J85" s="65">
        <v>129825.0</v>
      </c>
      <c r="K85" s="65">
        <v>53847.0</v>
      </c>
      <c r="L85" s="65">
        <v>26056.0</v>
      </c>
      <c r="M85" s="65">
        <v>0.0</v>
      </c>
      <c r="N85" s="65">
        <v>1.0</v>
      </c>
      <c r="O85" s="65">
        <v>5.0</v>
      </c>
      <c r="P85" s="65">
        <v>2.0</v>
      </c>
      <c r="Q85" s="65">
        <v>2.0</v>
      </c>
      <c r="R85" s="65">
        <v>1.0</v>
      </c>
      <c r="S85" s="65">
        <v>1.0</v>
      </c>
      <c r="T85" s="65">
        <v>0.0</v>
      </c>
      <c r="U85" s="65">
        <v>1.0</v>
      </c>
      <c r="V85" s="65">
        <v>2.0</v>
      </c>
      <c r="W85" s="65">
        <v>2.0</v>
      </c>
      <c r="X85" s="65">
        <v>1.0</v>
      </c>
      <c r="Y85" s="65">
        <v>4.0</v>
      </c>
      <c r="Z85" s="65">
        <v>3.0</v>
      </c>
      <c r="AA85" s="65">
        <v>10.0</v>
      </c>
      <c r="AB85" s="65">
        <v>5.0</v>
      </c>
      <c r="AC85" s="65">
        <v>20.0</v>
      </c>
      <c r="AD85" s="65">
        <v>14.0</v>
      </c>
      <c r="AE85" s="65">
        <v>13.0</v>
      </c>
      <c r="AF85" s="65">
        <v>29.0</v>
      </c>
      <c r="AG85" s="65">
        <v>9.0</v>
      </c>
      <c r="AH85" s="65">
        <v>12.0</v>
      </c>
      <c r="AI85" s="65">
        <v>22.0</v>
      </c>
      <c r="AJ85" s="65">
        <v>47.0</v>
      </c>
      <c r="AK85" s="65">
        <v>21.0</v>
      </c>
      <c r="AL85" s="65">
        <v>22.0</v>
      </c>
      <c r="AM85" s="65">
        <v>84.0</v>
      </c>
      <c r="AN85" s="65">
        <v>145.0</v>
      </c>
      <c r="AO85" s="65">
        <v>146.0</v>
      </c>
      <c r="AP85" s="65">
        <v>184.0</v>
      </c>
      <c r="AQ85" s="65">
        <v>225.0</v>
      </c>
      <c r="AR85" s="65">
        <v>214.0</v>
      </c>
      <c r="AS85" s="65">
        <v>236.0</v>
      </c>
      <c r="AT85" s="65">
        <v>493.0</v>
      </c>
      <c r="AU85" s="65">
        <v>632.0</v>
      </c>
      <c r="AV85" s="65">
        <v>978.0</v>
      </c>
      <c r="AW85" s="65">
        <v>291.0</v>
      </c>
      <c r="AX85" s="65">
        <v>728.0</v>
      </c>
      <c r="AY85" s="65">
        <v>925.0</v>
      </c>
      <c r="AZ85" s="65">
        <v>2167.0</v>
      </c>
      <c r="BA85" s="65">
        <v>1326.0</v>
      </c>
      <c r="BB85" s="65">
        <v>1259.0</v>
      </c>
      <c r="BC85" s="65">
        <v>2790.0</v>
      </c>
      <c r="BD85" s="65">
        <v>2665.0</v>
      </c>
      <c r="BE85" s="65">
        <v>8055.0</v>
      </c>
      <c r="BF85" s="65">
        <v>4291.0</v>
      </c>
      <c r="BG85" s="65">
        <v>6785.0</v>
      </c>
      <c r="BH85" s="65">
        <v>13246.0</v>
      </c>
      <c r="BI85" s="65">
        <v>48776.0</v>
      </c>
      <c r="BJ85" s="65">
        <v>70921.0</v>
      </c>
      <c r="BK85" s="65">
        <v>133286.0</v>
      </c>
    </row>
    <row r="86">
      <c r="A86" s="65">
        <v>78.0</v>
      </c>
      <c r="B86" s="65">
        <v>1000000.0</v>
      </c>
      <c r="C86" s="65">
        <v>937312.865643282</v>
      </c>
      <c r="D86" s="65">
        <v>0.937312865643282</v>
      </c>
      <c r="E86" s="68">
        <v>0.242326197167365</v>
      </c>
      <c r="F86" s="68">
        <v>0.0262349123825209</v>
      </c>
      <c r="G86" s="65">
        <v>301031.0</v>
      </c>
      <c r="H86" s="65">
        <v>0.301031</v>
      </c>
      <c r="I86" s="65">
        <v>439305.0</v>
      </c>
      <c r="J86" s="65">
        <v>129568.0</v>
      </c>
      <c r="K86" s="65">
        <v>53865.0</v>
      </c>
      <c r="L86" s="65">
        <v>26061.0</v>
      </c>
      <c r="M86" s="65">
        <v>0.0</v>
      </c>
      <c r="N86" s="65">
        <v>1.0</v>
      </c>
      <c r="O86" s="65">
        <v>2.0</v>
      </c>
      <c r="P86" s="65">
        <v>2.0</v>
      </c>
      <c r="Q86" s="65">
        <v>1.0</v>
      </c>
      <c r="R86" s="65">
        <v>2.0</v>
      </c>
      <c r="S86" s="65">
        <v>2.0</v>
      </c>
      <c r="T86" s="65">
        <v>5.0</v>
      </c>
      <c r="U86" s="65">
        <v>0.0</v>
      </c>
      <c r="V86" s="65">
        <v>0.0</v>
      </c>
      <c r="W86" s="65">
        <v>1.0</v>
      </c>
      <c r="X86" s="65">
        <v>6.0</v>
      </c>
      <c r="Y86" s="65">
        <v>6.0</v>
      </c>
      <c r="Z86" s="65">
        <v>4.0</v>
      </c>
      <c r="AA86" s="65">
        <v>10.0</v>
      </c>
      <c r="AB86" s="65">
        <v>13.0</v>
      </c>
      <c r="AC86" s="65">
        <v>13.0</v>
      </c>
      <c r="AD86" s="65">
        <v>26.0</v>
      </c>
      <c r="AE86" s="65">
        <v>14.0</v>
      </c>
      <c r="AF86" s="65">
        <v>39.0</v>
      </c>
      <c r="AG86" s="65">
        <v>11.0</v>
      </c>
      <c r="AH86" s="65">
        <v>16.0</v>
      </c>
      <c r="AI86" s="65">
        <v>13.0</v>
      </c>
      <c r="AJ86" s="65">
        <v>45.0</v>
      </c>
      <c r="AK86" s="65">
        <v>18.0</v>
      </c>
      <c r="AL86" s="65">
        <v>30.0</v>
      </c>
      <c r="AM86" s="65">
        <v>75.0</v>
      </c>
      <c r="AN86" s="65">
        <v>164.0</v>
      </c>
      <c r="AO86" s="65">
        <v>141.0</v>
      </c>
      <c r="AP86" s="65">
        <v>184.0</v>
      </c>
      <c r="AQ86" s="65">
        <v>244.0</v>
      </c>
      <c r="AR86" s="65">
        <v>267.0</v>
      </c>
      <c r="AS86" s="65">
        <v>286.0</v>
      </c>
      <c r="AT86" s="65">
        <v>490.0</v>
      </c>
      <c r="AU86" s="65">
        <v>614.0</v>
      </c>
      <c r="AV86" s="65">
        <v>955.0</v>
      </c>
      <c r="AW86" s="65">
        <v>252.0</v>
      </c>
      <c r="AX86" s="65">
        <v>761.0</v>
      </c>
      <c r="AY86" s="65">
        <v>918.0</v>
      </c>
      <c r="AZ86" s="65">
        <v>2078.0</v>
      </c>
      <c r="BA86" s="65">
        <v>1412.0</v>
      </c>
      <c r="BB86" s="65">
        <v>1238.0</v>
      </c>
      <c r="BC86" s="65">
        <v>2790.0</v>
      </c>
      <c r="BD86" s="65">
        <v>2828.0</v>
      </c>
      <c r="BE86" s="65">
        <v>7998.0</v>
      </c>
      <c r="BF86" s="65">
        <v>4311.0</v>
      </c>
      <c r="BG86" s="65">
        <v>6817.0</v>
      </c>
      <c r="BH86" s="65">
        <v>13204.0</v>
      </c>
      <c r="BI86" s="65">
        <v>48609.0</v>
      </c>
      <c r="BJ86" s="65">
        <v>70571.0</v>
      </c>
      <c r="BK86" s="65">
        <v>133544.0</v>
      </c>
    </row>
    <row r="87">
      <c r="A87" s="65">
        <v>79.0</v>
      </c>
      <c r="B87" s="65">
        <v>1000000.0</v>
      </c>
      <c r="C87" s="65">
        <v>967077.353867693</v>
      </c>
      <c r="D87" s="65">
        <v>0.967077353867693</v>
      </c>
      <c r="E87" s="68">
        <v>0.315559412211742</v>
      </c>
      <c r="F87" s="68">
        <v>0.0261026497018203</v>
      </c>
      <c r="G87" s="65">
        <v>301430.0</v>
      </c>
      <c r="H87" s="65">
        <v>0.30143</v>
      </c>
      <c r="I87" s="65">
        <v>439212.0</v>
      </c>
      <c r="J87" s="65">
        <v>129895.0</v>
      </c>
      <c r="K87" s="65">
        <v>53966.0</v>
      </c>
      <c r="L87" s="65">
        <v>25637.0</v>
      </c>
      <c r="M87" s="65">
        <v>1.0</v>
      </c>
      <c r="N87" s="65">
        <v>4.0</v>
      </c>
      <c r="O87" s="65">
        <v>0.0</v>
      </c>
      <c r="P87" s="65">
        <v>5.0</v>
      </c>
      <c r="Q87" s="65">
        <v>5.0</v>
      </c>
      <c r="R87" s="65">
        <v>1.0</v>
      </c>
      <c r="S87" s="65">
        <v>1.0</v>
      </c>
      <c r="T87" s="65">
        <v>1.0</v>
      </c>
      <c r="U87" s="65">
        <v>0.0</v>
      </c>
      <c r="V87" s="65">
        <v>1.0</v>
      </c>
      <c r="W87" s="65">
        <v>1.0</v>
      </c>
      <c r="X87" s="65">
        <v>5.0</v>
      </c>
      <c r="Y87" s="65">
        <v>5.0</v>
      </c>
      <c r="Z87" s="65">
        <v>4.0</v>
      </c>
      <c r="AA87" s="65">
        <v>8.0</v>
      </c>
      <c r="AB87" s="65">
        <v>8.0</v>
      </c>
      <c r="AC87" s="65">
        <v>16.0</v>
      </c>
      <c r="AD87" s="65">
        <v>16.0</v>
      </c>
      <c r="AE87" s="65">
        <v>19.0</v>
      </c>
      <c r="AF87" s="65">
        <v>39.0</v>
      </c>
      <c r="AG87" s="65">
        <v>11.0</v>
      </c>
      <c r="AH87" s="65">
        <v>14.0</v>
      </c>
      <c r="AI87" s="65">
        <v>14.0</v>
      </c>
      <c r="AJ87" s="65">
        <v>48.0</v>
      </c>
      <c r="AK87" s="65">
        <v>13.0</v>
      </c>
      <c r="AL87" s="65">
        <v>28.0</v>
      </c>
      <c r="AM87" s="65">
        <v>70.0</v>
      </c>
      <c r="AN87" s="65">
        <v>146.0</v>
      </c>
      <c r="AO87" s="65">
        <v>121.0</v>
      </c>
      <c r="AP87" s="65">
        <v>190.0</v>
      </c>
      <c r="AQ87" s="65">
        <v>232.0</v>
      </c>
      <c r="AR87" s="65">
        <v>231.0</v>
      </c>
      <c r="AS87" s="65">
        <v>276.0</v>
      </c>
      <c r="AT87" s="65">
        <v>475.0</v>
      </c>
      <c r="AU87" s="65">
        <v>560.0</v>
      </c>
      <c r="AV87" s="65">
        <v>912.0</v>
      </c>
      <c r="AW87" s="65">
        <v>310.0</v>
      </c>
      <c r="AX87" s="65">
        <v>724.0</v>
      </c>
      <c r="AY87" s="65">
        <v>956.0</v>
      </c>
      <c r="AZ87" s="65">
        <v>2100.0</v>
      </c>
      <c r="BA87" s="65">
        <v>1448.0</v>
      </c>
      <c r="BB87" s="65">
        <v>1289.0</v>
      </c>
      <c r="BC87" s="65">
        <v>2732.0</v>
      </c>
      <c r="BD87" s="65">
        <v>2807.0</v>
      </c>
      <c r="BE87" s="65">
        <v>8083.0</v>
      </c>
      <c r="BF87" s="65">
        <v>4280.0</v>
      </c>
      <c r="BG87" s="65">
        <v>6780.0</v>
      </c>
      <c r="BH87" s="65">
        <v>13383.0</v>
      </c>
      <c r="BI87" s="65">
        <v>48726.0</v>
      </c>
      <c r="BJ87" s="65">
        <v>70629.0</v>
      </c>
      <c r="BK87" s="65">
        <v>133702.0</v>
      </c>
    </row>
    <row r="88">
      <c r="A88" s="65">
        <v>80.0</v>
      </c>
      <c r="B88" s="65">
        <v>1000000.0</v>
      </c>
      <c r="C88" s="65">
        <v>925508.27541377</v>
      </c>
      <c r="D88" s="65">
        <v>0.92550827541377</v>
      </c>
      <c r="E88" s="68">
        <v>0.228663290525772</v>
      </c>
      <c r="F88" s="68">
        <v>0.0261453184803445</v>
      </c>
      <c r="G88" s="65">
        <v>300400.0</v>
      </c>
      <c r="H88" s="65">
        <v>0.3004</v>
      </c>
      <c r="I88" s="65">
        <v>439688.0</v>
      </c>
      <c r="J88" s="65">
        <v>129794.0</v>
      </c>
      <c r="K88" s="65">
        <v>54152.0</v>
      </c>
      <c r="L88" s="65">
        <v>26017.0</v>
      </c>
      <c r="M88" s="65">
        <v>1.0</v>
      </c>
      <c r="N88" s="65">
        <v>1.0</v>
      </c>
      <c r="O88" s="65">
        <v>2.0</v>
      </c>
      <c r="P88" s="65">
        <v>1.0</v>
      </c>
      <c r="Q88" s="65">
        <v>2.0</v>
      </c>
      <c r="R88" s="65">
        <v>1.0</v>
      </c>
      <c r="S88" s="65">
        <v>0.0</v>
      </c>
      <c r="T88" s="65">
        <v>4.0</v>
      </c>
      <c r="U88" s="65">
        <v>1.0</v>
      </c>
      <c r="V88" s="65">
        <v>0.0</v>
      </c>
      <c r="W88" s="65">
        <v>3.0</v>
      </c>
      <c r="X88" s="65">
        <v>3.0</v>
      </c>
      <c r="Y88" s="65">
        <v>5.0</v>
      </c>
      <c r="Z88" s="65">
        <v>3.0</v>
      </c>
      <c r="AA88" s="65">
        <v>8.0</v>
      </c>
      <c r="AB88" s="65">
        <v>11.0</v>
      </c>
      <c r="AC88" s="65">
        <v>14.0</v>
      </c>
      <c r="AD88" s="65">
        <v>11.0</v>
      </c>
      <c r="AE88" s="65">
        <v>14.0</v>
      </c>
      <c r="AF88" s="65">
        <v>42.0</v>
      </c>
      <c r="AG88" s="65">
        <v>9.0</v>
      </c>
      <c r="AH88" s="65">
        <v>7.0</v>
      </c>
      <c r="AI88" s="65">
        <v>25.0</v>
      </c>
      <c r="AJ88" s="65">
        <v>55.0</v>
      </c>
      <c r="AK88" s="65">
        <v>16.0</v>
      </c>
      <c r="AL88" s="65">
        <v>40.0</v>
      </c>
      <c r="AM88" s="65">
        <v>76.0</v>
      </c>
      <c r="AN88" s="65">
        <v>165.0</v>
      </c>
      <c r="AO88" s="65">
        <v>125.0</v>
      </c>
      <c r="AP88" s="65">
        <v>192.0</v>
      </c>
      <c r="AQ88" s="65">
        <v>237.0</v>
      </c>
      <c r="AR88" s="65">
        <v>244.0</v>
      </c>
      <c r="AS88" s="65">
        <v>291.0</v>
      </c>
      <c r="AT88" s="65">
        <v>463.0</v>
      </c>
      <c r="AU88" s="65">
        <v>619.0</v>
      </c>
      <c r="AV88" s="65">
        <v>939.0</v>
      </c>
      <c r="AW88" s="65">
        <v>289.0</v>
      </c>
      <c r="AX88" s="65">
        <v>805.0</v>
      </c>
      <c r="AY88" s="65">
        <v>964.0</v>
      </c>
      <c r="AZ88" s="65">
        <v>2084.0</v>
      </c>
      <c r="BA88" s="65">
        <v>1442.0</v>
      </c>
      <c r="BB88" s="65">
        <v>1225.0</v>
      </c>
      <c r="BC88" s="65">
        <v>2757.0</v>
      </c>
      <c r="BD88" s="65">
        <v>2893.0</v>
      </c>
      <c r="BE88" s="65">
        <v>8125.0</v>
      </c>
      <c r="BF88" s="65">
        <v>4243.0</v>
      </c>
      <c r="BG88" s="65">
        <v>6881.0</v>
      </c>
      <c r="BH88" s="65">
        <v>13386.0</v>
      </c>
      <c r="BI88" s="65">
        <v>48303.0</v>
      </c>
      <c r="BJ88" s="65">
        <v>70600.0</v>
      </c>
      <c r="BK88" s="65">
        <v>132773.0</v>
      </c>
    </row>
    <row r="89">
      <c r="A89" s="65">
        <v>81.0</v>
      </c>
      <c r="B89" s="65">
        <v>1000000.0</v>
      </c>
      <c r="C89" s="65">
        <v>981189.059452973</v>
      </c>
      <c r="D89" s="65">
        <v>0.981189059452973</v>
      </c>
      <c r="E89" s="68">
        <v>0.271324567840858</v>
      </c>
      <c r="F89" s="68">
        <v>0.0261487348776798</v>
      </c>
      <c r="G89" s="65">
        <v>301816.0</v>
      </c>
      <c r="H89" s="65">
        <v>0.301816</v>
      </c>
      <c r="I89" s="65">
        <v>438455.0</v>
      </c>
      <c r="J89" s="65">
        <v>129538.0</v>
      </c>
      <c r="K89" s="65">
        <v>54208.0</v>
      </c>
      <c r="L89" s="65">
        <v>26089.0</v>
      </c>
      <c r="M89" s="65">
        <v>1.0</v>
      </c>
      <c r="N89" s="65">
        <v>3.0</v>
      </c>
      <c r="O89" s="65">
        <v>3.0</v>
      </c>
      <c r="P89" s="65">
        <v>2.0</v>
      </c>
      <c r="Q89" s="65">
        <v>3.0</v>
      </c>
      <c r="R89" s="65">
        <v>2.0</v>
      </c>
      <c r="S89" s="65">
        <v>1.0</v>
      </c>
      <c r="T89" s="65">
        <v>5.0</v>
      </c>
      <c r="U89" s="65">
        <v>0.0</v>
      </c>
      <c r="V89" s="65">
        <v>1.0</v>
      </c>
      <c r="W89" s="65">
        <v>4.0</v>
      </c>
      <c r="X89" s="65">
        <v>3.0</v>
      </c>
      <c r="Y89" s="65">
        <v>4.0</v>
      </c>
      <c r="Z89" s="65">
        <v>4.0</v>
      </c>
      <c r="AA89" s="65">
        <v>5.0</v>
      </c>
      <c r="AB89" s="65">
        <v>9.0</v>
      </c>
      <c r="AC89" s="65">
        <v>11.0</v>
      </c>
      <c r="AD89" s="65">
        <v>17.0</v>
      </c>
      <c r="AE89" s="65">
        <v>22.0</v>
      </c>
      <c r="AF89" s="65">
        <v>37.0</v>
      </c>
      <c r="AG89" s="65">
        <v>17.0</v>
      </c>
      <c r="AH89" s="65">
        <v>11.0</v>
      </c>
      <c r="AI89" s="65">
        <v>23.0</v>
      </c>
      <c r="AJ89" s="65">
        <v>62.0</v>
      </c>
      <c r="AK89" s="65">
        <v>16.0</v>
      </c>
      <c r="AL89" s="65">
        <v>24.0</v>
      </c>
      <c r="AM89" s="65">
        <v>76.0</v>
      </c>
      <c r="AN89" s="65">
        <v>171.0</v>
      </c>
      <c r="AO89" s="65">
        <v>139.0</v>
      </c>
      <c r="AP89" s="65">
        <v>196.0</v>
      </c>
      <c r="AQ89" s="65">
        <v>225.0</v>
      </c>
      <c r="AR89" s="65">
        <v>256.0</v>
      </c>
      <c r="AS89" s="65">
        <v>300.0</v>
      </c>
      <c r="AT89" s="65">
        <v>463.0</v>
      </c>
      <c r="AU89" s="65">
        <v>579.0</v>
      </c>
      <c r="AV89" s="65">
        <v>937.0</v>
      </c>
      <c r="AW89" s="65">
        <v>317.0</v>
      </c>
      <c r="AX89" s="65">
        <v>823.0</v>
      </c>
      <c r="AY89" s="65">
        <v>930.0</v>
      </c>
      <c r="AZ89" s="65">
        <v>2140.0</v>
      </c>
      <c r="BA89" s="65">
        <v>1439.0</v>
      </c>
      <c r="BB89" s="65">
        <v>1254.0</v>
      </c>
      <c r="BC89" s="65">
        <v>2691.0</v>
      </c>
      <c r="BD89" s="65">
        <v>2907.0</v>
      </c>
      <c r="BE89" s="65">
        <v>8038.0</v>
      </c>
      <c r="BF89" s="65">
        <v>4305.0</v>
      </c>
      <c r="BG89" s="65">
        <v>6995.0</v>
      </c>
      <c r="BH89" s="65">
        <v>13343.0</v>
      </c>
      <c r="BI89" s="65">
        <v>48495.0</v>
      </c>
      <c r="BJ89" s="65">
        <v>70394.0</v>
      </c>
      <c r="BK89" s="65">
        <v>134113.0</v>
      </c>
    </row>
    <row r="90">
      <c r="A90" s="65">
        <v>82.0</v>
      </c>
      <c r="B90" s="65">
        <v>1000000.0</v>
      </c>
      <c r="C90" s="65">
        <v>943465.173258663</v>
      </c>
      <c r="D90" s="65">
        <v>0.943465173258663</v>
      </c>
      <c r="E90" s="68">
        <v>0.25142812277619</v>
      </c>
      <c r="F90" s="68">
        <v>0.0260176740777799</v>
      </c>
      <c r="G90" s="65">
        <v>300934.0</v>
      </c>
      <c r="H90" s="65">
        <v>0.300934</v>
      </c>
      <c r="I90" s="65">
        <v>439167.0</v>
      </c>
      <c r="J90" s="65">
        <v>129862.0</v>
      </c>
      <c r="K90" s="65">
        <v>53886.0</v>
      </c>
      <c r="L90" s="65">
        <v>26015.0</v>
      </c>
      <c r="M90" s="65">
        <v>1.0</v>
      </c>
      <c r="N90" s="65">
        <v>3.0</v>
      </c>
      <c r="O90" s="65">
        <v>1.0</v>
      </c>
      <c r="P90" s="65">
        <v>0.0</v>
      </c>
      <c r="Q90" s="65">
        <v>1.0</v>
      </c>
      <c r="R90" s="65">
        <v>3.0</v>
      </c>
      <c r="S90" s="65">
        <v>0.0</v>
      </c>
      <c r="T90" s="65">
        <v>6.0</v>
      </c>
      <c r="U90" s="65">
        <v>1.0</v>
      </c>
      <c r="V90" s="65">
        <v>2.0</v>
      </c>
      <c r="W90" s="65">
        <v>3.0</v>
      </c>
      <c r="X90" s="65">
        <v>3.0</v>
      </c>
      <c r="Y90" s="65">
        <v>5.0</v>
      </c>
      <c r="Z90" s="65">
        <v>3.0</v>
      </c>
      <c r="AA90" s="65">
        <v>11.0</v>
      </c>
      <c r="AB90" s="65">
        <v>7.0</v>
      </c>
      <c r="AC90" s="65">
        <v>16.0</v>
      </c>
      <c r="AD90" s="65">
        <v>20.0</v>
      </c>
      <c r="AE90" s="65">
        <v>13.0</v>
      </c>
      <c r="AF90" s="65">
        <v>41.0</v>
      </c>
      <c r="AG90" s="65">
        <v>7.0</v>
      </c>
      <c r="AH90" s="65">
        <v>6.0</v>
      </c>
      <c r="AI90" s="65">
        <v>18.0</v>
      </c>
      <c r="AJ90" s="65">
        <v>41.0</v>
      </c>
      <c r="AK90" s="65">
        <v>15.0</v>
      </c>
      <c r="AL90" s="65">
        <v>28.0</v>
      </c>
      <c r="AM90" s="65">
        <v>64.0</v>
      </c>
      <c r="AN90" s="65">
        <v>151.0</v>
      </c>
      <c r="AO90" s="65">
        <v>149.0</v>
      </c>
      <c r="AP90" s="65">
        <v>188.0</v>
      </c>
      <c r="AQ90" s="65">
        <v>238.0</v>
      </c>
      <c r="AR90" s="65">
        <v>259.0</v>
      </c>
      <c r="AS90" s="65">
        <v>272.0</v>
      </c>
      <c r="AT90" s="65">
        <v>505.0</v>
      </c>
      <c r="AU90" s="65">
        <v>601.0</v>
      </c>
      <c r="AV90" s="65">
        <v>955.0</v>
      </c>
      <c r="AW90" s="65">
        <v>284.0</v>
      </c>
      <c r="AX90" s="65">
        <v>770.0</v>
      </c>
      <c r="AY90" s="65">
        <v>957.0</v>
      </c>
      <c r="AZ90" s="65">
        <v>2067.0</v>
      </c>
      <c r="BA90" s="65">
        <v>1379.0</v>
      </c>
      <c r="BB90" s="65">
        <v>1213.0</v>
      </c>
      <c r="BC90" s="65">
        <v>2739.0</v>
      </c>
      <c r="BD90" s="65">
        <v>2913.0</v>
      </c>
      <c r="BE90" s="65">
        <v>8238.0</v>
      </c>
      <c r="BF90" s="65">
        <v>4291.0</v>
      </c>
      <c r="BG90" s="65">
        <v>6934.0</v>
      </c>
      <c r="BH90" s="65">
        <v>13411.0</v>
      </c>
      <c r="BI90" s="65">
        <v>48503.0</v>
      </c>
      <c r="BJ90" s="65">
        <v>70536.0</v>
      </c>
      <c r="BK90" s="65">
        <v>133062.0</v>
      </c>
    </row>
    <row r="91">
      <c r="A91" s="65">
        <v>83.0</v>
      </c>
      <c r="B91" s="65">
        <v>1000000.0</v>
      </c>
      <c r="C91" s="65">
        <v>925370.268513425</v>
      </c>
      <c r="D91" s="65">
        <v>0.925370268513426</v>
      </c>
      <c r="E91" s="68">
        <v>0.19916420182924</v>
      </c>
      <c r="F91" s="68">
        <v>0.0260594728073184</v>
      </c>
      <c r="G91" s="65">
        <v>302019.0</v>
      </c>
      <c r="H91" s="65">
        <v>0.302019</v>
      </c>
      <c r="I91" s="65">
        <v>437918.0</v>
      </c>
      <c r="J91" s="65">
        <v>129888.0</v>
      </c>
      <c r="K91" s="65">
        <v>54006.0</v>
      </c>
      <c r="L91" s="65">
        <v>26081.0</v>
      </c>
      <c r="M91" s="65">
        <v>0.0</v>
      </c>
      <c r="N91" s="65">
        <v>0.0</v>
      </c>
      <c r="O91" s="65">
        <v>1.0</v>
      </c>
      <c r="P91" s="65">
        <v>4.0</v>
      </c>
      <c r="Q91" s="65">
        <v>4.0</v>
      </c>
      <c r="R91" s="65">
        <v>0.0</v>
      </c>
      <c r="S91" s="65">
        <v>0.0</v>
      </c>
      <c r="T91" s="65">
        <v>4.0</v>
      </c>
      <c r="U91" s="65">
        <v>1.0</v>
      </c>
      <c r="V91" s="65">
        <v>0.0</v>
      </c>
      <c r="W91" s="65">
        <v>0.0</v>
      </c>
      <c r="X91" s="65">
        <v>6.0</v>
      </c>
      <c r="Y91" s="65">
        <v>5.0</v>
      </c>
      <c r="Z91" s="65">
        <v>4.0</v>
      </c>
      <c r="AA91" s="65">
        <v>11.0</v>
      </c>
      <c r="AB91" s="65">
        <v>12.0</v>
      </c>
      <c r="AC91" s="65">
        <v>16.0</v>
      </c>
      <c r="AD91" s="65">
        <v>18.0</v>
      </c>
      <c r="AE91" s="65">
        <v>11.0</v>
      </c>
      <c r="AF91" s="65">
        <v>32.0</v>
      </c>
      <c r="AG91" s="65">
        <v>10.0</v>
      </c>
      <c r="AH91" s="65">
        <v>5.0</v>
      </c>
      <c r="AI91" s="65">
        <v>24.0</v>
      </c>
      <c r="AJ91" s="65">
        <v>43.0</v>
      </c>
      <c r="AK91" s="65">
        <v>14.0</v>
      </c>
      <c r="AL91" s="65">
        <v>26.0</v>
      </c>
      <c r="AM91" s="65">
        <v>69.0</v>
      </c>
      <c r="AN91" s="65">
        <v>157.0</v>
      </c>
      <c r="AO91" s="65">
        <v>132.0</v>
      </c>
      <c r="AP91" s="65">
        <v>199.0</v>
      </c>
      <c r="AQ91" s="65">
        <v>248.0</v>
      </c>
      <c r="AR91" s="65">
        <v>256.0</v>
      </c>
      <c r="AS91" s="65">
        <v>319.0</v>
      </c>
      <c r="AT91" s="65">
        <v>506.0</v>
      </c>
      <c r="AU91" s="65">
        <v>622.0</v>
      </c>
      <c r="AV91" s="65">
        <v>981.0</v>
      </c>
      <c r="AW91" s="65">
        <v>288.0</v>
      </c>
      <c r="AX91" s="65">
        <v>757.0</v>
      </c>
      <c r="AY91" s="65">
        <v>953.0</v>
      </c>
      <c r="AZ91" s="65">
        <v>2110.0</v>
      </c>
      <c r="BA91" s="65">
        <v>1365.0</v>
      </c>
      <c r="BB91" s="65">
        <v>1205.0</v>
      </c>
      <c r="BC91" s="65">
        <v>2779.0</v>
      </c>
      <c r="BD91" s="65">
        <v>2910.0</v>
      </c>
      <c r="BE91" s="65">
        <v>8122.0</v>
      </c>
      <c r="BF91" s="65">
        <v>4279.0</v>
      </c>
      <c r="BG91" s="65">
        <v>6853.0</v>
      </c>
      <c r="BH91" s="65">
        <v>13398.0</v>
      </c>
      <c r="BI91" s="65">
        <v>48942.0</v>
      </c>
      <c r="BJ91" s="65">
        <v>70653.0</v>
      </c>
      <c r="BK91" s="65">
        <v>133665.0</v>
      </c>
    </row>
    <row r="92">
      <c r="A92" s="65">
        <v>84.0</v>
      </c>
      <c r="B92" s="65">
        <v>1000000.0</v>
      </c>
      <c r="C92" s="65">
        <v>957731.88659433</v>
      </c>
      <c r="D92" s="65">
        <v>0.95773188659433</v>
      </c>
      <c r="E92" s="68">
        <v>0.2985620888951</v>
      </c>
      <c r="F92" s="68">
        <v>0.0259045009574388</v>
      </c>
      <c r="G92" s="65">
        <v>300951.0</v>
      </c>
      <c r="H92" s="65">
        <v>0.300951</v>
      </c>
      <c r="I92" s="65">
        <v>439113.0</v>
      </c>
      <c r="J92" s="65">
        <v>130066.0</v>
      </c>
      <c r="K92" s="65">
        <v>54034.0</v>
      </c>
      <c r="L92" s="65">
        <v>25772.0</v>
      </c>
      <c r="M92" s="65">
        <v>2.0</v>
      </c>
      <c r="N92" s="65">
        <v>2.0</v>
      </c>
      <c r="O92" s="65">
        <v>1.0</v>
      </c>
      <c r="P92" s="65">
        <v>3.0</v>
      </c>
      <c r="Q92" s="65">
        <v>2.0</v>
      </c>
      <c r="R92" s="65">
        <v>1.0</v>
      </c>
      <c r="S92" s="65">
        <v>3.0</v>
      </c>
      <c r="T92" s="65">
        <v>5.0</v>
      </c>
      <c r="U92" s="65">
        <v>2.0</v>
      </c>
      <c r="V92" s="65">
        <v>0.0</v>
      </c>
      <c r="W92" s="65">
        <v>0.0</v>
      </c>
      <c r="X92" s="65">
        <v>4.0</v>
      </c>
      <c r="Y92" s="65">
        <v>3.0</v>
      </c>
      <c r="Z92" s="65">
        <v>3.0</v>
      </c>
      <c r="AA92" s="65">
        <v>12.0</v>
      </c>
      <c r="AB92" s="65">
        <v>8.0</v>
      </c>
      <c r="AC92" s="65">
        <v>15.0</v>
      </c>
      <c r="AD92" s="65">
        <v>8.0</v>
      </c>
      <c r="AE92" s="65">
        <v>15.0</v>
      </c>
      <c r="AF92" s="65">
        <v>47.0</v>
      </c>
      <c r="AG92" s="65">
        <v>14.0</v>
      </c>
      <c r="AH92" s="65">
        <v>11.0</v>
      </c>
      <c r="AI92" s="65">
        <v>18.0</v>
      </c>
      <c r="AJ92" s="65">
        <v>47.0</v>
      </c>
      <c r="AK92" s="65">
        <v>16.0</v>
      </c>
      <c r="AL92" s="65">
        <v>33.0</v>
      </c>
      <c r="AM92" s="65">
        <v>65.0</v>
      </c>
      <c r="AN92" s="65">
        <v>135.0</v>
      </c>
      <c r="AO92" s="65">
        <v>145.0</v>
      </c>
      <c r="AP92" s="65">
        <v>206.0</v>
      </c>
      <c r="AQ92" s="65">
        <v>242.0</v>
      </c>
      <c r="AR92" s="65">
        <v>195.0</v>
      </c>
      <c r="AS92" s="65">
        <v>297.0</v>
      </c>
      <c r="AT92" s="65">
        <v>444.0</v>
      </c>
      <c r="AU92" s="65">
        <v>632.0</v>
      </c>
      <c r="AV92" s="65">
        <v>996.0</v>
      </c>
      <c r="AW92" s="65">
        <v>279.0</v>
      </c>
      <c r="AX92" s="65">
        <v>731.0</v>
      </c>
      <c r="AY92" s="65">
        <v>1008.0</v>
      </c>
      <c r="AZ92" s="65">
        <v>2080.0</v>
      </c>
      <c r="BA92" s="65">
        <v>1445.0</v>
      </c>
      <c r="BB92" s="65">
        <v>1219.0</v>
      </c>
      <c r="BC92" s="65">
        <v>2689.0</v>
      </c>
      <c r="BD92" s="65">
        <v>2782.0</v>
      </c>
      <c r="BE92" s="65">
        <v>8057.0</v>
      </c>
      <c r="BF92" s="65">
        <v>4206.0</v>
      </c>
      <c r="BG92" s="65">
        <v>6939.0</v>
      </c>
      <c r="BH92" s="65">
        <v>13377.0</v>
      </c>
      <c r="BI92" s="65">
        <v>48699.0</v>
      </c>
      <c r="BJ92" s="65">
        <v>70443.0</v>
      </c>
      <c r="BK92" s="65">
        <v>133365.0</v>
      </c>
    </row>
    <row r="93">
      <c r="A93" s="65">
        <v>85.0</v>
      </c>
      <c r="B93" s="65">
        <v>1000000.0</v>
      </c>
      <c r="C93" s="65">
        <v>981053.052652632</v>
      </c>
      <c r="D93" s="65">
        <v>0.981053052652632</v>
      </c>
      <c r="E93" s="68">
        <v>0.278006300807056</v>
      </c>
      <c r="F93" s="68">
        <v>0.0259106508673552</v>
      </c>
      <c r="G93" s="65">
        <v>301557.0</v>
      </c>
      <c r="H93" s="65">
        <v>0.301557</v>
      </c>
      <c r="I93" s="65">
        <v>438954.0</v>
      </c>
      <c r="J93" s="65">
        <v>129583.0</v>
      </c>
      <c r="K93" s="65">
        <v>54002.0</v>
      </c>
      <c r="L93" s="65">
        <v>25992.0</v>
      </c>
      <c r="M93" s="65">
        <v>1.0</v>
      </c>
      <c r="N93" s="65">
        <v>4.0</v>
      </c>
      <c r="O93" s="65">
        <v>0.0</v>
      </c>
      <c r="P93" s="65">
        <v>3.0</v>
      </c>
      <c r="Q93" s="65">
        <v>2.0</v>
      </c>
      <c r="R93" s="65">
        <v>3.0</v>
      </c>
      <c r="S93" s="65">
        <v>3.0</v>
      </c>
      <c r="T93" s="65">
        <v>2.0</v>
      </c>
      <c r="U93" s="65">
        <v>5.0</v>
      </c>
      <c r="V93" s="65">
        <v>2.0</v>
      </c>
      <c r="W93" s="65">
        <v>2.0</v>
      </c>
      <c r="X93" s="65">
        <v>3.0</v>
      </c>
      <c r="Y93" s="65">
        <v>4.0</v>
      </c>
      <c r="Z93" s="65">
        <v>3.0</v>
      </c>
      <c r="AA93" s="65">
        <v>10.0</v>
      </c>
      <c r="AB93" s="65">
        <v>13.0</v>
      </c>
      <c r="AC93" s="65">
        <v>21.0</v>
      </c>
      <c r="AD93" s="65">
        <v>15.0</v>
      </c>
      <c r="AE93" s="65">
        <v>15.0</v>
      </c>
      <c r="AF93" s="65">
        <v>37.0</v>
      </c>
      <c r="AG93" s="65">
        <v>15.0</v>
      </c>
      <c r="AH93" s="65">
        <v>10.0</v>
      </c>
      <c r="AI93" s="65">
        <v>24.0</v>
      </c>
      <c r="AJ93" s="65">
        <v>40.0</v>
      </c>
      <c r="AK93" s="65">
        <v>13.0</v>
      </c>
      <c r="AL93" s="65">
        <v>28.0</v>
      </c>
      <c r="AM93" s="65">
        <v>80.0</v>
      </c>
      <c r="AN93" s="65">
        <v>144.0</v>
      </c>
      <c r="AO93" s="65">
        <v>143.0</v>
      </c>
      <c r="AP93" s="65">
        <v>190.0</v>
      </c>
      <c r="AQ93" s="65">
        <v>254.0</v>
      </c>
      <c r="AR93" s="65">
        <v>216.0</v>
      </c>
      <c r="AS93" s="65">
        <v>282.0</v>
      </c>
      <c r="AT93" s="65">
        <v>487.0</v>
      </c>
      <c r="AU93" s="65">
        <v>645.0</v>
      </c>
      <c r="AV93" s="65">
        <v>939.0</v>
      </c>
      <c r="AW93" s="65">
        <v>278.0</v>
      </c>
      <c r="AX93" s="65">
        <v>774.0</v>
      </c>
      <c r="AY93" s="65">
        <v>973.0</v>
      </c>
      <c r="AZ93" s="65">
        <v>2128.0</v>
      </c>
      <c r="BA93" s="65">
        <v>1441.0</v>
      </c>
      <c r="BB93" s="65">
        <v>1197.0</v>
      </c>
      <c r="BC93" s="65">
        <v>2824.0</v>
      </c>
      <c r="BD93" s="65">
        <v>2868.0</v>
      </c>
      <c r="BE93" s="65">
        <v>8059.0</v>
      </c>
      <c r="BF93" s="65">
        <v>4365.0</v>
      </c>
      <c r="BG93" s="65">
        <v>6657.0</v>
      </c>
      <c r="BH93" s="65">
        <v>13329.0</v>
      </c>
      <c r="BI93" s="65">
        <v>48679.0</v>
      </c>
      <c r="BJ93" s="65">
        <v>70819.0</v>
      </c>
      <c r="BK93" s="65">
        <v>133508.0</v>
      </c>
    </row>
    <row r="94">
      <c r="A94" s="65">
        <v>86.0</v>
      </c>
      <c r="B94" s="65">
        <v>1000000.0</v>
      </c>
      <c r="C94" s="65">
        <v>947291.364568228</v>
      </c>
      <c r="D94" s="65">
        <v>0.947291364568228</v>
      </c>
      <c r="E94" s="68">
        <v>0.281041807763357</v>
      </c>
      <c r="F94" s="68">
        <v>0.0257704826071985</v>
      </c>
      <c r="G94" s="65">
        <v>301393.0</v>
      </c>
      <c r="H94" s="65">
        <v>0.301393</v>
      </c>
      <c r="I94" s="65">
        <v>438793.0</v>
      </c>
      <c r="J94" s="65">
        <v>130251.0</v>
      </c>
      <c r="K94" s="65">
        <v>54033.0</v>
      </c>
      <c r="L94" s="65">
        <v>25815.0</v>
      </c>
      <c r="M94" s="65">
        <v>1.0</v>
      </c>
      <c r="N94" s="65">
        <v>3.0</v>
      </c>
      <c r="O94" s="65">
        <v>2.0</v>
      </c>
      <c r="P94" s="65">
        <v>1.0</v>
      </c>
      <c r="Q94" s="65">
        <v>3.0</v>
      </c>
      <c r="R94" s="65">
        <v>0.0</v>
      </c>
      <c r="S94" s="65">
        <v>4.0</v>
      </c>
      <c r="T94" s="65">
        <v>3.0</v>
      </c>
      <c r="U94" s="65">
        <v>1.0</v>
      </c>
      <c r="V94" s="65">
        <v>0.0</v>
      </c>
      <c r="W94" s="65">
        <v>2.0</v>
      </c>
      <c r="X94" s="65">
        <v>1.0</v>
      </c>
      <c r="Y94" s="65">
        <v>3.0</v>
      </c>
      <c r="Z94" s="65">
        <v>3.0</v>
      </c>
      <c r="AA94" s="65">
        <v>9.0</v>
      </c>
      <c r="AB94" s="65">
        <v>5.0</v>
      </c>
      <c r="AC94" s="65">
        <v>27.0</v>
      </c>
      <c r="AD94" s="65">
        <v>17.0</v>
      </c>
      <c r="AE94" s="65">
        <v>10.0</v>
      </c>
      <c r="AF94" s="65">
        <v>34.0</v>
      </c>
      <c r="AG94" s="65">
        <v>11.0</v>
      </c>
      <c r="AH94" s="65">
        <v>17.0</v>
      </c>
      <c r="AI94" s="65">
        <v>19.0</v>
      </c>
      <c r="AJ94" s="65">
        <v>51.0</v>
      </c>
      <c r="AK94" s="65">
        <v>13.0</v>
      </c>
      <c r="AL94" s="65">
        <v>33.0</v>
      </c>
      <c r="AM94" s="65">
        <v>70.0</v>
      </c>
      <c r="AN94" s="65">
        <v>145.0</v>
      </c>
      <c r="AO94" s="65">
        <v>125.0</v>
      </c>
      <c r="AP94" s="65">
        <v>175.0</v>
      </c>
      <c r="AQ94" s="65">
        <v>221.0</v>
      </c>
      <c r="AR94" s="65">
        <v>239.0</v>
      </c>
      <c r="AS94" s="65">
        <v>248.0</v>
      </c>
      <c r="AT94" s="65">
        <v>492.0</v>
      </c>
      <c r="AU94" s="65">
        <v>617.0</v>
      </c>
      <c r="AV94" s="65">
        <v>934.0</v>
      </c>
      <c r="AW94" s="65">
        <v>294.0</v>
      </c>
      <c r="AX94" s="65">
        <v>743.0</v>
      </c>
      <c r="AY94" s="65">
        <v>921.0</v>
      </c>
      <c r="AZ94" s="65">
        <v>2077.0</v>
      </c>
      <c r="BA94" s="65">
        <v>1435.0</v>
      </c>
      <c r="BB94" s="65">
        <v>1192.0</v>
      </c>
      <c r="BC94" s="65">
        <v>2797.0</v>
      </c>
      <c r="BD94" s="65">
        <v>2773.0</v>
      </c>
      <c r="BE94" s="65">
        <v>8014.0</v>
      </c>
      <c r="BF94" s="65">
        <v>4230.0</v>
      </c>
      <c r="BG94" s="65">
        <v>6791.0</v>
      </c>
      <c r="BH94" s="65">
        <v>13272.0</v>
      </c>
      <c r="BI94" s="65">
        <v>48615.0</v>
      </c>
      <c r="BJ94" s="65">
        <v>70960.0</v>
      </c>
      <c r="BK94" s="65">
        <v>133740.0</v>
      </c>
    </row>
    <row r="95">
      <c r="A95" s="65">
        <v>87.0</v>
      </c>
      <c r="B95" s="65">
        <v>1000000.0</v>
      </c>
      <c r="C95" s="65">
        <v>975148.757437872</v>
      </c>
      <c r="D95" s="65">
        <v>0.975148757437872</v>
      </c>
      <c r="E95" s="68">
        <v>0.328440523615955</v>
      </c>
      <c r="F95" s="68">
        <v>0.0257137938872664</v>
      </c>
      <c r="G95" s="65">
        <v>300589.0</v>
      </c>
      <c r="H95" s="65">
        <v>0.300589</v>
      </c>
      <c r="I95" s="65">
        <v>439364.0</v>
      </c>
      <c r="J95" s="65">
        <v>129847.0</v>
      </c>
      <c r="K95" s="65">
        <v>54104.0</v>
      </c>
      <c r="L95" s="65">
        <v>25927.0</v>
      </c>
      <c r="M95" s="65">
        <v>1.0</v>
      </c>
      <c r="N95" s="65">
        <v>2.0</v>
      </c>
      <c r="O95" s="65">
        <v>4.0</v>
      </c>
      <c r="P95" s="65">
        <v>4.0</v>
      </c>
      <c r="Q95" s="65">
        <v>2.0</v>
      </c>
      <c r="R95" s="65">
        <v>1.0</v>
      </c>
      <c r="S95" s="65">
        <v>1.0</v>
      </c>
      <c r="T95" s="65">
        <v>6.0</v>
      </c>
      <c r="U95" s="65">
        <v>0.0</v>
      </c>
      <c r="V95" s="65">
        <v>1.0</v>
      </c>
      <c r="W95" s="65">
        <v>1.0</v>
      </c>
      <c r="X95" s="65">
        <v>6.0</v>
      </c>
      <c r="Y95" s="65">
        <v>5.0</v>
      </c>
      <c r="Z95" s="65">
        <v>2.0</v>
      </c>
      <c r="AA95" s="65">
        <v>10.0</v>
      </c>
      <c r="AB95" s="65">
        <v>13.0</v>
      </c>
      <c r="AC95" s="65">
        <v>16.0</v>
      </c>
      <c r="AD95" s="65">
        <v>11.0</v>
      </c>
      <c r="AE95" s="65">
        <v>10.0</v>
      </c>
      <c r="AF95" s="65">
        <v>52.0</v>
      </c>
      <c r="AG95" s="65">
        <v>7.0</v>
      </c>
      <c r="AH95" s="65">
        <v>13.0</v>
      </c>
      <c r="AI95" s="65">
        <v>14.0</v>
      </c>
      <c r="AJ95" s="65">
        <v>35.0</v>
      </c>
      <c r="AK95" s="65">
        <v>17.0</v>
      </c>
      <c r="AL95" s="65">
        <v>17.0</v>
      </c>
      <c r="AM95" s="65">
        <v>72.0</v>
      </c>
      <c r="AN95" s="65">
        <v>147.0</v>
      </c>
      <c r="AO95" s="65">
        <v>129.0</v>
      </c>
      <c r="AP95" s="65">
        <v>178.0</v>
      </c>
      <c r="AQ95" s="65">
        <v>232.0</v>
      </c>
      <c r="AR95" s="65">
        <v>230.0</v>
      </c>
      <c r="AS95" s="65">
        <v>314.0</v>
      </c>
      <c r="AT95" s="65">
        <v>467.0</v>
      </c>
      <c r="AU95" s="65">
        <v>647.0</v>
      </c>
      <c r="AV95" s="65">
        <v>988.0</v>
      </c>
      <c r="AW95" s="65">
        <v>277.0</v>
      </c>
      <c r="AX95" s="65">
        <v>758.0</v>
      </c>
      <c r="AY95" s="65">
        <v>912.0</v>
      </c>
      <c r="AZ95" s="65">
        <v>2104.0</v>
      </c>
      <c r="BA95" s="65">
        <v>1478.0</v>
      </c>
      <c r="BB95" s="65">
        <v>1212.0</v>
      </c>
      <c r="BC95" s="65">
        <v>2739.0</v>
      </c>
      <c r="BD95" s="65">
        <v>2840.0</v>
      </c>
      <c r="BE95" s="65">
        <v>8206.0</v>
      </c>
      <c r="BF95" s="65">
        <v>4146.0</v>
      </c>
      <c r="BG95" s="65">
        <v>6837.0</v>
      </c>
      <c r="BH95" s="65">
        <v>13117.0</v>
      </c>
      <c r="BI95" s="65">
        <v>48368.0</v>
      </c>
      <c r="BJ95" s="65">
        <v>70744.0</v>
      </c>
      <c r="BK95" s="65">
        <v>133196.0</v>
      </c>
    </row>
    <row r="96">
      <c r="A96" s="65">
        <v>88.0</v>
      </c>
      <c r="B96" s="65">
        <v>1000000.0</v>
      </c>
      <c r="C96" s="65">
        <v>933290.664533226</v>
      </c>
      <c r="D96" s="65">
        <v>0.933290664533226</v>
      </c>
      <c r="E96" s="68">
        <v>0.275798436296042</v>
      </c>
      <c r="F96" s="68">
        <v>0.0256695450253228</v>
      </c>
      <c r="G96" s="65">
        <v>300704.0</v>
      </c>
      <c r="H96" s="65">
        <v>0.300704</v>
      </c>
      <c r="I96" s="65">
        <v>439743.0</v>
      </c>
      <c r="J96" s="65">
        <v>130127.0</v>
      </c>
      <c r="K96" s="65">
        <v>53721.0</v>
      </c>
      <c r="L96" s="65">
        <v>25849.0</v>
      </c>
      <c r="M96" s="65">
        <v>0.0</v>
      </c>
      <c r="N96" s="65">
        <v>1.0</v>
      </c>
      <c r="O96" s="65">
        <v>6.0</v>
      </c>
      <c r="P96" s="65">
        <v>1.0</v>
      </c>
      <c r="Q96" s="65">
        <v>2.0</v>
      </c>
      <c r="R96" s="65">
        <v>0.0</v>
      </c>
      <c r="S96" s="65">
        <v>1.0</v>
      </c>
      <c r="T96" s="65">
        <v>0.0</v>
      </c>
      <c r="U96" s="65">
        <v>0.0</v>
      </c>
      <c r="V96" s="65">
        <v>1.0</v>
      </c>
      <c r="W96" s="65">
        <v>1.0</v>
      </c>
      <c r="X96" s="65">
        <v>4.0</v>
      </c>
      <c r="Y96" s="65">
        <v>2.0</v>
      </c>
      <c r="Z96" s="65">
        <v>4.0</v>
      </c>
      <c r="AA96" s="65">
        <v>11.0</v>
      </c>
      <c r="AB96" s="65">
        <v>13.0</v>
      </c>
      <c r="AC96" s="65">
        <v>18.0</v>
      </c>
      <c r="AD96" s="65">
        <v>18.0</v>
      </c>
      <c r="AE96" s="65">
        <v>14.0</v>
      </c>
      <c r="AF96" s="65">
        <v>32.0</v>
      </c>
      <c r="AG96" s="65">
        <v>12.0</v>
      </c>
      <c r="AH96" s="65">
        <v>17.0</v>
      </c>
      <c r="AI96" s="65">
        <v>28.0</v>
      </c>
      <c r="AJ96" s="65">
        <v>49.0</v>
      </c>
      <c r="AK96" s="65">
        <v>14.0</v>
      </c>
      <c r="AL96" s="65">
        <v>31.0</v>
      </c>
      <c r="AM96" s="65">
        <v>61.0</v>
      </c>
      <c r="AN96" s="65">
        <v>155.0</v>
      </c>
      <c r="AO96" s="65">
        <v>129.0</v>
      </c>
      <c r="AP96" s="65">
        <v>176.0</v>
      </c>
      <c r="AQ96" s="65">
        <v>259.0</v>
      </c>
      <c r="AR96" s="65">
        <v>232.0</v>
      </c>
      <c r="AS96" s="65">
        <v>259.0</v>
      </c>
      <c r="AT96" s="65">
        <v>451.0</v>
      </c>
      <c r="AU96" s="65">
        <v>577.0</v>
      </c>
      <c r="AV96" s="65">
        <v>946.0</v>
      </c>
      <c r="AW96" s="65">
        <v>304.0</v>
      </c>
      <c r="AX96" s="65">
        <v>784.0</v>
      </c>
      <c r="AY96" s="65">
        <v>966.0</v>
      </c>
      <c r="AZ96" s="65">
        <v>2129.0</v>
      </c>
      <c r="BA96" s="65">
        <v>1413.0</v>
      </c>
      <c r="BB96" s="65">
        <v>1212.0</v>
      </c>
      <c r="BC96" s="65">
        <v>2804.0</v>
      </c>
      <c r="BD96" s="65">
        <v>2904.0</v>
      </c>
      <c r="BE96" s="65">
        <v>8063.0</v>
      </c>
      <c r="BF96" s="65">
        <v>4400.0</v>
      </c>
      <c r="BG96" s="65">
        <v>6933.0</v>
      </c>
      <c r="BH96" s="65">
        <v>13230.0</v>
      </c>
      <c r="BI96" s="65">
        <v>48105.0</v>
      </c>
      <c r="BJ96" s="65">
        <v>70749.0</v>
      </c>
      <c r="BK96" s="65">
        <v>133183.0</v>
      </c>
    </row>
    <row r="97">
      <c r="A97" s="65">
        <v>89.0</v>
      </c>
      <c r="B97" s="65">
        <v>1000000.0</v>
      </c>
      <c r="C97" s="65">
        <v>959969.998499925</v>
      </c>
      <c r="D97" s="65">
        <v>0.959969998499925</v>
      </c>
      <c r="E97" s="68">
        <v>0.277858063523102</v>
      </c>
      <c r="F97" s="68">
        <v>0.0255294037248786</v>
      </c>
      <c r="G97" s="65">
        <v>300558.0</v>
      </c>
      <c r="H97" s="65">
        <v>0.300558</v>
      </c>
      <c r="I97" s="65">
        <v>439611.0</v>
      </c>
      <c r="J97" s="65">
        <v>130203.0</v>
      </c>
      <c r="K97" s="65">
        <v>53724.0</v>
      </c>
      <c r="L97" s="65">
        <v>25809.0</v>
      </c>
      <c r="M97" s="65">
        <v>1.0</v>
      </c>
      <c r="N97" s="65">
        <v>2.0</v>
      </c>
      <c r="O97" s="65">
        <v>2.0</v>
      </c>
      <c r="P97" s="65">
        <v>3.0</v>
      </c>
      <c r="Q97" s="65">
        <v>0.0</v>
      </c>
      <c r="R97" s="65">
        <v>2.0</v>
      </c>
      <c r="S97" s="65">
        <v>4.0</v>
      </c>
      <c r="T97" s="65">
        <v>5.0</v>
      </c>
      <c r="U97" s="65">
        <v>2.0</v>
      </c>
      <c r="V97" s="65">
        <v>1.0</v>
      </c>
      <c r="W97" s="65">
        <v>2.0</v>
      </c>
      <c r="X97" s="65">
        <v>5.0</v>
      </c>
      <c r="Y97" s="65">
        <v>5.0</v>
      </c>
      <c r="Z97" s="65">
        <v>4.0</v>
      </c>
      <c r="AA97" s="65">
        <v>8.0</v>
      </c>
      <c r="AB97" s="65">
        <v>8.0</v>
      </c>
      <c r="AC97" s="65">
        <v>20.0</v>
      </c>
      <c r="AD97" s="65">
        <v>20.0</v>
      </c>
      <c r="AE97" s="65">
        <v>16.0</v>
      </c>
      <c r="AF97" s="65">
        <v>31.0</v>
      </c>
      <c r="AG97" s="65">
        <v>9.0</v>
      </c>
      <c r="AH97" s="65">
        <v>18.0</v>
      </c>
      <c r="AI97" s="65">
        <v>19.0</v>
      </c>
      <c r="AJ97" s="65">
        <v>44.0</v>
      </c>
      <c r="AK97" s="65">
        <v>17.0</v>
      </c>
      <c r="AL97" s="65">
        <v>21.0</v>
      </c>
      <c r="AM97" s="65">
        <v>86.0</v>
      </c>
      <c r="AN97" s="65">
        <v>140.0</v>
      </c>
      <c r="AO97" s="65">
        <v>146.0</v>
      </c>
      <c r="AP97" s="65">
        <v>165.0</v>
      </c>
      <c r="AQ97" s="65">
        <v>224.0</v>
      </c>
      <c r="AR97" s="65">
        <v>227.0</v>
      </c>
      <c r="AS97" s="65">
        <v>297.0</v>
      </c>
      <c r="AT97" s="65">
        <v>442.0</v>
      </c>
      <c r="AU97" s="65">
        <v>614.0</v>
      </c>
      <c r="AV97" s="65">
        <v>945.0</v>
      </c>
      <c r="AW97" s="65">
        <v>290.0</v>
      </c>
      <c r="AX97" s="65">
        <v>774.0</v>
      </c>
      <c r="AY97" s="65">
        <v>893.0</v>
      </c>
      <c r="AZ97" s="65">
        <v>2060.0</v>
      </c>
      <c r="BA97" s="65">
        <v>1408.0</v>
      </c>
      <c r="BB97" s="65">
        <v>1194.0</v>
      </c>
      <c r="BC97" s="65">
        <v>2723.0</v>
      </c>
      <c r="BD97" s="65">
        <v>2829.0</v>
      </c>
      <c r="BE97" s="65">
        <v>8045.0</v>
      </c>
      <c r="BF97" s="65">
        <v>4383.0</v>
      </c>
      <c r="BG97" s="65">
        <v>6889.0</v>
      </c>
      <c r="BH97" s="65">
        <v>12976.0</v>
      </c>
      <c r="BI97" s="65">
        <v>48880.0</v>
      </c>
      <c r="BJ97" s="65">
        <v>70639.0</v>
      </c>
      <c r="BK97" s="65">
        <v>133020.0</v>
      </c>
    </row>
    <row r="98">
      <c r="A98" s="65">
        <v>90.0</v>
      </c>
      <c r="B98" s="65">
        <v>1000000.0</v>
      </c>
      <c r="C98" s="65">
        <v>927073.353667683</v>
      </c>
      <c r="D98" s="65">
        <v>0.927073353667683</v>
      </c>
      <c r="E98" s="68">
        <v>0.199245190400337</v>
      </c>
      <c r="F98" s="68">
        <v>0.0255527069250492</v>
      </c>
      <c r="G98" s="65">
        <v>300908.0</v>
      </c>
      <c r="H98" s="65">
        <v>0.300908</v>
      </c>
      <c r="I98" s="65">
        <v>439320.0</v>
      </c>
      <c r="J98" s="65">
        <v>129715.0</v>
      </c>
      <c r="K98" s="65">
        <v>53683.0</v>
      </c>
      <c r="L98" s="65">
        <v>26254.0</v>
      </c>
      <c r="M98" s="65">
        <v>0.0</v>
      </c>
      <c r="N98" s="65">
        <v>1.0</v>
      </c>
      <c r="O98" s="65">
        <v>2.0</v>
      </c>
      <c r="P98" s="65">
        <v>1.0</v>
      </c>
      <c r="Q98" s="65">
        <v>1.0</v>
      </c>
      <c r="R98" s="65">
        <v>2.0</v>
      </c>
      <c r="S98" s="65">
        <v>3.0</v>
      </c>
      <c r="T98" s="65">
        <v>3.0</v>
      </c>
      <c r="U98" s="65">
        <v>1.0</v>
      </c>
      <c r="V98" s="65">
        <v>2.0</v>
      </c>
      <c r="W98" s="65">
        <v>2.0</v>
      </c>
      <c r="X98" s="65">
        <v>5.0</v>
      </c>
      <c r="Y98" s="65">
        <v>5.0</v>
      </c>
      <c r="Z98" s="65">
        <v>3.0</v>
      </c>
      <c r="AA98" s="65">
        <v>7.0</v>
      </c>
      <c r="AB98" s="65">
        <v>15.0</v>
      </c>
      <c r="AC98" s="65">
        <v>17.0</v>
      </c>
      <c r="AD98" s="65">
        <v>8.0</v>
      </c>
      <c r="AE98" s="65">
        <v>13.0</v>
      </c>
      <c r="AF98" s="65">
        <v>36.0</v>
      </c>
      <c r="AG98" s="65">
        <v>11.0</v>
      </c>
      <c r="AH98" s="65">
        <v>10.0</v>
      </c>
      <c r="AI98" s="65">
        <v>20.0</v>
      </c>
      <c r="AJ98" s="65">
        <v>40.0</v>
      </c>
      <c r="AK98" s="65">
        <v>10.0</v>
      </c>
      <c r="AL98" s="65">
        <v>30.0</v>
      </c>
      <c r="AM98" s="65">
        <v>79.0</v>
      </c>
      <c r="AN98" s="65">
        <v>149.0</v>
      </c>
      <c r="AO98" s="65">
        <v>148.0</v>
      </c>
      <c r="AP98" s="65">
        <v>188.0</v>
      </c>
      <c r="AQ98" s="65">
        <v>236.0</v>
      </c>
      <c r="AR98" s="65">
        <v>250.0</v>
      </c>
      <c r="AS98" s="65">
        <v>300.0</v>
      </c>
      <c r="AT98" s="65">
        <v>477.0</v>
      </c>
      <c r="AU98" s="65">
        <v>655.0</v>
      </c>
      <c r="AV98" s="65">
        <v>959.0</v>
      </c>
      <c r="AW98" s="65">
        <v>271.0</v>
      </c>
      <c r="AX98" s="65">
        <v>775.0</v>
      </c>
      <c r="AY98" s="65">
        <v>941.0</v>
      </c>
      <c r="AZ98" s="65">
        <v>2065.0</v>
      </c>
      <c r="BA98" s="65">
        <v>1444.0</v>
      </c>
      <c r="BB98" s="65">
        <v>1214.0</v>
      </c>
      <c r="BC98" s="65">
        <v>2839.0</v>
      </c>
      <c r="BD98" s="65">
        <v>2839.0</v>
      </c>
      <c r="BE98" s="65">
        <v>8203.0</v>
      </c>
      <c r="BF98" s="65">
        <v>4275.0</v>
      </c>
      <c r="BG98" s="65">
        <v>6982.0</v>
      </c>
      <c r="BH98" s="65">
        <v>13083.0</v>
      </c>
      <c r="BI98" s="65">
        <v>48372.0</v>
      </c>
      <c r="BJ98" s="65">
        <v>70829.0</v>
      </c>
      <c r="BK98" s="65">
        <v>133087.0</v>
      </c>
    </row>
    <row r="99">
      <c r="A99" s="65">
        <v>91.0</v>
      </c>
      <c r="B99" s="65">
        <v>1000000.0</v>
      </c>
      <c r="C99" s="65">
        <v>998471.92359618</v>
      </c>
      <c r="D99" s="65">
        <v>0.99847192359618</v>
      </c>
      <c r="E99" s="68">
        <v>0.335920421142456</v>
      </c>
      <c r="F99" s="68">
        <v>0.0258260623807295</v>
      </c>
      <c r="G99" s="65">
        <v>301034.0</v>
      </c>
      <c r="H99" s="65">
        <v>0.301034</v>
      </c>
      <c r="I99" s="65">
        <v>439730.0</v>
      </c>
      <c r="J99" s="65">
        <v>129859.0</v>
      </c>
      <c r="K99" s="65">
        <v>53863.0</v>
      </c>
      <c r="L99" s="65">
        <v>25751.0</v>
      </c>
      <c r="M99" s="65">
        <v>3.0</v>
      </c>
      <c r="N99" s="65">
        <v>4.0</v>
      </c>
      <c r="O99" s="65">
        <v>2.0</v>
      </c>
      <c r="P99" s="65">
        <v>1.0</v>
      </c>
      <c r="Q99" s="65">
        <v>3.0</v>
      </c>
      <c r="R99" s="65">
        <v>2.0</v>
      </c>
      <c r="S99" s="65">
        <v>2.0</v>
      </c>
      <c r="T99" s="65">
        <v>6.0</v>
      </c>
      <c r="U99" s="65">
        <v>2.0</v>
      </c>
      <c r="V99" s="65">
        <v>1.0</v>
      </c>
      <c r="W99" s="65">
        <v>1.0</v>
      </c>
      <c r="X99" s="65">
        <v>3.0</v>
      </c>
      <c r="Y99" s="65">
        <v>1.0</v>
      </c>
      <c r="Z99" s="65">
        <v>1.0</v>
      </c>
      <c r="AA99" s="65">
        <v>9.0</v>
      </c>
      <c r="AB99" s="65">
        <v>8.0</v>
      </c>
      <c r="AC99" s="65">
        <v>26.0</v>
      </c>
      <c r="AD99" s="65">
        <v>15.0</v>
      </c>
      <c r="AE99" s="65">
        <v>23.0</v>
      </c>
      <c r="AF99" s="65">
        <v>37.0</v>
      </c>
      <c r="AG99" s="65">
        <v>7.0</v>
      </c>
      <c r="AH99" s="65">
        <v>11.0</v>
      </c>
      <c r="AI99" s="65">
        <v>10.0</v>
      </c>
      <c r="AJ99" s="65">
        <v>45.0</v>
      </c>
      <c r="AK99" s="65">
        <v>10.0</v>
      </c>
      <c r="AL99" s="65">
        <v>28.0</v>
      </c>
      <c r="AM99" s="65">
        <v>74.0</v>
      </c>
      <c r="AN99" s="65">
        <v>163.0</v>
      </c>
      <c r="AO99" s="65">
        <v>144.0</v>
      </c>
      <c r="AP99" s="65">
        <v>191.0</v>
      </c>
      <c r="AQ99" s="65">
        <v>260.0</v>
      </c>
      <c r="AR99" s="65">
        <v>208.0</v>
      </c>
      <c r="AS99" s="65">
        <v>259.0</v>
      </c>
      <c r="AT99" s="65">
        <v>502.0</v>
      </c>
      <c r="AU99" s="65">
        <v>679.0</v>
      </c>
      <c r="AV99" s="65">
        <v>987.0</v>
      </c>
      <c r="AW99" s="65">
        <v>283.0</v>
      </c>
      <c r="AX99" s="65">
        <v>770.0</v>
      </c>
      <c r="AY99" s="65">
        <v>972.0</v>
      </c>
      <c r="AZ99" s="65">
        <v>2080.0</v>
      </c>
      <c r="BA99" s="65">
        <v>1394.0</v>
      </c>
      <c r="BB99" s="65">
        <v>1263.0</v>
      </c>
      <c r="BC99" s="65">
        <v>2675.0</v>
      </c>
      <c r="BD99" s="65">
        <v>2920.0</v>
      </c>
      <c r="BE99" s="65">
        <v>8168.0</v>
      </c>
      <c r="BF99" s="65">
        <v>4257.0</v>
      </c>
      <c r="BG99" s="65">
        <v>6799.0</v>
      </c>
      <c r="BH99" s="65">
        <v>13356.0</v>
      </c>
      <c r="BI99" s="65">
        <v>48584.0</v>
      </c>
      <c r="BJ99" s="65">
        <v>70612.0</v>
      </c>
      <c r="BK99" s="65">
        <v>133173.0</v>
      </c>
    </row>
    <row r="100">
      <c r="A100" s="65">
        <v>92.0</v>
      </c>
      <c r="B100" s="65">
        <v>1000000.0</v>
      </c>
      <c r="C100" s="65">
        <v>960659.032951648</v>
      </c>
      <c r="D100" s="65">
        <v>0.960659032951648</v>
      </c>
      <c r="E100" s="68">
        <v>0.273489544516868</v>
      </c>
      <c r="F100" s="68">
        <v>0.0256907131205365</v>
      </c>
      <c r="G100" s="65">
        <v>301014.0</v>
      </c>
      <c r="H100" s="65">
        <v>0.301014</v>
      </c>
      <c r="I100" s="65">
        <v>439117.0</v>
      </c>
      <c r="J100" s="65">
        <v>129637.0</v>
      </c>
      <c r="K100" s="65">
        <v>54052.0</v>
      </c>
      <c r="L100" s="65">
        <v>26108.0</v>
      </c>
      <c r="M100" s="65">
        <v>2.0</v>
      </c>
      <c r="N100" s="65">
        <v>2.0</v>
      </c>
      <c r="O100" s="65">
        <v>2.0</v>
      </c>
      <c r="P100" s="65">
        <v>2.0</v>
      </c>
      <c r="Q100" s="65">
        <v>3.0</v>
      </c>
      <c r="R100" s="65">
        <v>1.0</v>
      </c>
      <c r="S100" s="65">
        <v>2.0</v>
      </c>
      <c r="T100" s="65">
        <v>2.0</v>
      </c>
      <c r="U100" s="65">
        <v>0.0</v>
      </c>
      <c r="V100" s="65">
        <v>0.0</v>
      </c>
      <c r="W100" s="65">
        <v>1.0</v>
      </c>
      <c r="X100" s="65">
        <v>5.0</v>
      </c>
      <c r="Y100" s="65">
        <v>6.0</v>
      </c>
      <c r="Z100" s="65">
        <v>5.0</v>
      </c>
      <c r="AA100" s="65">
        <v>5.0</v>
      </c>
      <c r="AB100" s="65">
        <v>8.0</v>
      </c>
      <c r="AC100" s="65">
        <v>25.0</v>
      </c>
      <c r="AD100" s="65">
        <v>16.0</v>
      </c>
      <c r="AE100" s="65">
        <v>20.0</v>
      </c>
      <c r="AF100" s="65">
        <v>41.0</v>
      </c>
      <c r="AG100" s="65">
        <v>9.0</v>
      </c>
      <c r="AH100" s="65">
        <v>15.0</v>
      </c>
      <c r="AI100" s="65">
        <v>13.0</v>
      </c>
      <c r="AJ100" s="65">
        <v>54.0</v>
      </c>
      <c r="AK100" s="65">
        <v>14.0</v>
      </c>
      <c r="AL100" s="65">
        <v>30.0</v>
      </c>
      <c r="AM100" s="65">
        <v>81.0</v>
      </c>
      <c r="AN100" s="65">
        <v>154.0</v>
      </c>
      <c r="AO100" s="65">
        <v>141.0</v>
      </c>
      <c r="AP100" s="65">
        <v>191.0</v>
      </c>
      <c r="AQ100" s="65">
        <v>245.0</v>
      </c>
      <c r="AR100" s="65">
        <v>210.0</v>
      </c>
      <c r="AS100" s="65">
        <v>276.0</v>
      </c>
      <c r="AT100" s="65">
        <v>506.0</v>
      </c>
      <c r="AU100" s="65">
        <v>592.0</v>
      </c>
      <c r="AV100" s="65">
        <v>946.0</v>
      </c>
      <c r="AW100" s="65">
        <v>283.0</v>
      </c>
      <c r="AX100" s="65">
        <v>751.0</v>
      </c>
      <c r="AY100" s="65">
        <v>887.0</v>
      </c>
      <c r="AZ100" s="65">
        <v>2146.0</v>
      </c>
      <c r="BA100" s="65">
        <v>1394.0</v>
      </c>
      <c r="BB100" s="65">
        <v>1218.0</v>
      </c>
      <c r="BC100" s="65">
        <v>2735.0</v>
      </c>
      <c r="BD100" s="65">
        <v>2916.0</v>
      </c>
      <c r="BE100" s="65">
        <v>8127.0</v>
      </c>
      <c r="BF100" s="65">
        <v>4345.0</v>
      </c>
      <c r="BG100" s="65">
        <v>6784.0</v>
      </c>
      <c r="BH100" s="65">
        <v>13378.0</v>
      </c>
      <c r="BI100" s="65">
        <v>48473.0</v>
      </c>
      <c r="BJ100" s="65">
        <v>71027.0</v>
      </c>
      <c r="BK100" s="65">
        <v>132925.0</v>
      </c>
    </row>
    <row r="101">
      <c r="A101" s="65">
        <v>93.0</v>
      </c>
      <c r="B101" s="65">
        <v>1000000.0</v>
      </c>
      <c r="C101" s="65">
        <v>939066.953347667</v>
      </c>
      <c r="D101" s="65">
        <v>0.939066953347667</v>
      </c>
      <c r="E101" s="68">
        <v>0.250494848964088</v>
      </c>
      <c r="F101" s="68">
        <v>0.0256040183392716</v>
      </c>
      <c r="G101" s="65">
        <v>300050.0</v>
      </c>
      <c r="H101" s="65">
        <v>0.30005</v>
      </c>
      <c r="I101" s="65">
        <v>439387.0</v>
      </c>
      <c r="J101" s="65">
        <v>129865.0</v>
      </c>
      <c r="K101" s="65">
        <v>54659.0</v>
      </c>
      <c r="L101" s="65">
        <v>25903.0</v>
      </c>
      <c r="M101" s="65">
        <v>3.0</v>
      </c>
      <c r="N101" s="65">
        <v>0.0</v>
      </c>
      <c r="O101" s="65">
        <v>0.0</v>
      </c>
      <c r="P101" s="65">
        <v>2.0</v>
      </c>
      <c r="Q101" s="65">
        <v>4.0</v>
      </c>
      <c r="R101" s="65">
        <v>4.0</v>
      </c>
      <c r="S101" s="65">
        <v>2.0</v>
      </c>
      <c r="T101" s="65">
        <v>0.0</v>
      </c>
      <c r="U101" s="65">
        <v>1.0</v>
      </c>
      <c r="V101" s="65">
        <v>1.0</v>
      </c>
      <c r="W101" s="65">
        <v>0.0</v>
      </c>
      <c r="X101" s="65">
        <v>6.0</v>
      </c>
      <c r="Y101" s="65">
        <v>5.0</v>
      </c>
      <c r="Z101" s="65">
        <v>4.0</v>
      </c>
      <c r="AA101" s="65">
        <v>12.0</v>
      </c>
      <c r="AB101" s="65">
        <v>6.0</v>
      </c>
      <c r="AC101" s="65">
        <v>23.0</v>
      </c>
      <c r="AD101" s="65">
        <v>16.0</v>
      </c>
      <c r="AE101" s="65">
        <v>20.0</v>
      </c>
      <c r="AF101" s="65">
        <v>36.0</v>
      </c>
      <c r="AG101" s="65">
        <v>3.0</v>
      </c>
      <c r="AH101" s="65">
        <v>18.0</v>
      </c>
      <c r="AI101" s="65">
        <v>9.0</v>
      </c>
      <c r="AJ101" s="65">
        <v>38.0</v>
      </c>
      <c r="AK101" s="65">
        <v>18.0</v>
      </c>
      <c r="AL101" s="65">
        <v>25.0</v>
      </c>
      <c r="AM101" s="65">
        <v>84.0</v>
      </c>
      <c r="AN101" s="65">
        <v>156.0</v>
      </c>
      <c r="AO101" s="65">
        <v>137.0</v>
      </c>
      <c r="AP101" s="65">
        <v>197.0</v>
      </c>
      <c r="AQ101" s="65">
        <v>231.0</v>
      </c>
      <c r="AR101" s="65">
        <v>221.0</v>
      </c>
      <c r="AS101" s="65">
        <v>264.0</v>
      </c>
      <c r="AT101" s="65">
        <v>469.0</v>
      </c>
      <c r="AU101" s="65">
        <v>573.0</v>
      </c>
      <c r="AV101" s="65">
        <v>900.0</v>
      </c>
      <c r="AW101" s="65">
        <v>260.0</v>
      </c>
      <c r="AX101" s="65">
        <v>771.0</v>
      </c>
      <c r="AY101" s="65">
        <v>893.0</v>
      </c>
      <c r="AZ101" s="65">
        <v>2080.0</v>
      </c>
      <c r="BA101" s="65">
        <v>1393.0</v>
      </c>
      <c r="BB101" s="65">
        <v>1251.0</v>
      </c>
      <c r="BC101" s="65">
        <v>2744.0</v>
      </c>
      <c r="BD101" s="65">
        <v>2905.0</v>
      </c>
      <c r="BE101" s="65">
        <v>8059.0</v>
      </c>
      <c r="BF101" s="65">
        <v>4115.0</v>
      </c>
      <c r="BG101" s="65">
        <v>6720.0</v>
      </c>
      <c r="BH101" s="65">
        <v>13402.0</v>
      </c>
      <c r="BI101" s="65">
        <v>48369.0</v>
      </c>
      <c r="BJ101" s="65">
        <v>70854.0</v>
      </c>
      <c r="BK101" s="65">
        <v>132746.0</v>
      </c>
    </row>
    <row r="102">
      <c r="A102" s="65">
        <v>94.0</v>
      </c>
      <c r="B102" s="65">
        <v>1000000.0</v>
      </c>
      <c r="C102" s="65">
        <v>989380.469023452</v>
      </c>
      <c r="D102" s="65">
        <v>0.989380469023452</v>
      </c>
      <c r="E102" s="68">
        <v>0.322970408250452</v>
      </c>
      <c r="F102" s="68">
        <v>0.0257142476214797</v>
      </c>
      <c r="G102" s="65">
        <v>300882.0</v>
      </c>
      <c r="H102" s="65">
        <v>0.300882</v>
      </c>
      <c r="I102" s="65">
        <v>439672.0</v>
      </c>
      <c r="J102" s="65">
        <v>129532.0</v>
      </c>
      <c r="K102" s="65">
        <v>54059.0</v>
      </c>
      <c r="L102" s="65">
        <v>25923.0</v>
      </c>
      <c r="M102" s="65">
        <v>3.0</v>
      </c>
      <c r="N102" s="65">
        <v>0.0</v>
      </c>
      <c r="O102" s="65">
        <v>3.0</v>
      </c>
      <c r="P102" s="65">
        <v>5.0</v>
      </c>
      <c r="Q102" s="65">
        <v>3.0</v>
      </c>
      <c r="R102" s="65">
        <v>1.0</v>
      </c>
      <c r="S102" s="65">
        <v>3.0</v>
      </c>
      <c r="T102" s="65">
        <v>5.0</v>
      </c>
      <c r="U102" s="65">
        <v>1.0</v>
      </c>
      <c r="V102" s="65">
        <v>1.0</v>
      </c>
      <c r="W102" s="65">
        <v>3.0</v>
      </c>
      <c r="X102" s="65">
        <v>8.0</v>
      </c>
      <c r="Y102" s="65">
        <v>5.0</v>
      </c>
      <c r="Z102" s="65">
        <v>5.0</v>
      </c>
      <c r="AA102" s="65">
        <v>12.0</v>
      </c>
      <c r="AB102" s="65">
        <v>12.0</v>
      </c>
      <c r="AC102" s="65">
        <v>24.0</v>
      </c>
      <c r="AD102" s="65">
        <v>8.0</v>
      </c>
      <c r="AE102" s="65">
        <v>7.0</v>
      </c>
      <c r="AF102" s="65">
        <v>37.0</v>
      </c>
      <c r="AG102" s="65">
        <v>9.0</v>
      </c>
      <c r="AH102" s="65">
        <v>15.0</v>
      </c>
      <c r="AI102" s="65">
        <v>16.0</v>
      </c>
      <c r="AJ102" s="65">
        <v>53.0</v>
      </c>
      <c r="AK102" s="65">
        <v>11.0</v>
      </c>
      <c r="AL102" s="65">
        <v>31.0</v>
      </c>
      <c r="AM102" s="65">
        <v>51.0</v>
      </c>
      <c r="AN102" s="65">
        <v>136.0</v>
      </c>
      <c r="AO102" s="65">
        <v>144.0</v>
      </c>
      <c r="AP102" s="65">
        <v>187.0</v>
      </c>
      <c r="AQ102" s="65">
        <v>231.0</v>
      </c>
      <c r="AR102" s="65">
        <v>241.0</v>
      </c>
      <c r="AS102" s="65">
        <v>269.0</v>
      </c>
      <c r="AT102" s="65">
        <v>442.0</v>
      </c>
      <c r="AU102" s="65">
        <v>609.0</v>
      </c>
      <c r="AV102" s="65">
        <v>893.0</v>
      </c>
      <c r="AW102" s="65">
        <v>285.0</v>
      </c>
      <c r="AX102" s="65">
        <v>746.0</v>
      </c>
      <c r="AY102" s="65">
        <v>918.0</v>
      </c>
      <c r="AZ102" s="65">
        <v>2108.0</v>
      </c>
      <c r="BA102" s="65">
        <v>1400.0</v>
      </c>
      <c r="BB102" s="65">
        <v>1202.0</v>
      </c>
      <c r="BC102" s="65">
        <v>2685.0</v>
      </c>
      <c r="BD102" s="65">
        <v>2739.0</v>
      </c>
      <c r="BE102" s="65">
        <v>8008.0</v>
      </c>
      <c r="BF102" s="65">
        <v>4305.0</v>
      </c>
      <c r="BG102" s="65">
        <v>6764.0</v>
      </c>
      <c r="BH102" s="65">
        <v>13167.0</v>
      </c>
      <c r="BI102" s="65">
        <v>48521.0</v>
      </c>
      <c r="BJ102" s="65">
        <v>70703.0</v>
      </c>
      <c r="BK102" s="65">
        <v>133847.0</v>
      </c>
    </row>
    <row r="103">
      <c r="A103" s="65">
        <v>95.0</v>
      </c>
      <c r="B103" s="65">
        <v>1000000.0</v>
      </c>
      <c r="C103" s="65">
        <v>924319.215960798</v>
      </c>
      <c r="D103" s="65">
        <v>0.924319215960798</v>
      </c>
      <c r="E103" s="68">
        <v>0.2479078808065</v>
      </c>
      <c r="F103" s="68">
        <v>0.0257724476200534</v>
      </c>
      <c r="G103" s="65">
        <v>301577.0</v>
      </c>
      <c r="H103" s="65">
        <v>0.301577</v>
      </c>
      <c r="I103" s="65">
        <v>438414.0</v>
      </c>
      <c r="J103" s="65">
        <v>129804.0</v>
      </c>
      <c r="K103" s="65">
        <v>54359.0</v>
      </c>
      <c r="L103" s="65">
        <v>25612.0</v>
      </c>
      <c r="M103" s="65">
        <v>0.0</v>
      </c>
      <c r="N103" s="65">
        <v>1.0</v>
      </c>
      <c r="O103" s="65">
        <v>2.0</v>
      </c>
      <c r="P103" s="65">
        <v>2.0</v>
      </c>
      <c r="Q103" s="65">
        <v>1.0</v>
      </c>
      <c r="R103" s="65">
        <v>1.0</v>
      </c>
      <c r="S103" s="65">
        <v>1.0</v>
      </c>
      <c r="T103" s="65">
        <v>7.0</v>
      </c>
      <c r="U103" s="65">
        <v>0.0</v>
      </c>
      <c r="V103" s="65">
        <v>0.0</v>
      </c>
      <c r="W103" s="65">
        <v>0.0</v>
      </c>
      <c r="X103" s="65">
        <v>3.0</v>
      </c>
      <c r="Y103" s="65">
        <v>2.0</v>
      </c>
      <c r="Z103" s="65">
        <v>6.0</v>
      </c>
      <c r="AA103" s="65">
        <v>17.0</v>
      </c>
      <c r="AB103" s="65">
        <v>8.0</v>
      </c>
      <c r="AC103" s="65">
        <v>17.0</v>
      </c>
      <c r="AD103" s="65">
        <v>7.0</v>
      </c>
      <c r="AE103" s="65">
        <v>10.0</v>
      </c>
      <c r="AF103" s="65">
        <v>37.0</v>
      </c>
      <c r="AG103" s="65">
        <v>11.0</v>
      </c>
      <c r="AH103" s="65">
        <v>14.0</v>
      </c>
      <c r="AI103" s="65">
        <v>24.0</v>
      </c>
      <c r="AJ103" s="65">
        <v>55.0</v>
      </c>
      <c r="AK103" s="65">
        <v>17.0</v>
      </c>
      <c r="AL103" s="65">
        <v>23.0</v>
      </c>
      <c r="AM103" s="65">
        <v>62.0</v>
      </c>
      <c r="AN103" s="65">
        <v>140.0</v>
      </c>
      <c r="AO103" s="65">
        <v>149.0</v>
      </c>
      <c r="AP103" s="65">
        <v>168.0</v>
      </c>
      <c r="AQ103" s="65">
        <v>263.0</v>
      </c>
      <c r="AR103" s="65">
        <v>226.0</v>
      </c>
      <c r="AS103" s="65">
        <v>314.0</v>
      </c>
      <c r="AT103" s="65">
        <v>442.0</v>
      </c>
      <c r="AU103" s="65">
        <v>660.0</v>
      </c>
      <c r="AV103" s="65">
        <v>958.0</v>
      </c>
      <c r="AW103" s="65">
        <v>266.0</v>
      </c>
      <c r="AX103" s="65">
        <v>760.0</v>
      </c>
      <c r="AY103" s="65">
        <v>964.0</v>
      </c>
      <c r="AZ103" s="65">
        <v>2122.0</v>
      </c>
      <c r="BA103" s="65">
        <v>1413.0</v>
      </c>
      <c r="BB103" s="65">
        <v>1284.0</v>
      </c>
      <c r="BC103" s="65">
        <v>2720.0</v>
      </c>
      <c r="BD103" s="65">
        <v>2900.0</v>
      </c>
      <c r="BE103" s="65">
        <v>8267.0</v>
      </c>
      <c r="BF103" s="65">
        <v>4460.0</v>
      </c>
      <c r="BG103" s="65">
        <v>6732.0</v>
      </c>
      <c r="BH103" s="65">
        <v>13276.0</v>
      </c>
      <c r="BI103" s="65">
        <v>48535.0</v>
      </c>
      <c r="BJ103" s="65">
        <v>70837.0</v>
      </c>
      <c r="BK103" s="65">
        <v>133393.0</v>
      </c>
    </row>
    <row r="104">
      <c r="A104" s="65">
        <v>96.0</v>
      </c>
      <c r="B104" s="65">
        <v>1000000.0</v>
      </c>
      <c r="C104" s="65">
        <v>966354.317715886</v>
      </c>
      <c r="D104" s="65">
        <v>0.966354317715886</v>
      </c>
      <c r="E104" s="68">
        <v>0.268448804435723</v>
      </c>
      <c r="F104" s="68">
        <v>0.0256632541509142</v>
      </c>
      <c r="G104" s="65">
        <v>300881.0</v>
      </c>
      <c r="H104" s="65">
        <v>0.300881</v>
      </c>
      <c r="I104" s="65">
        <v>438901.0</v>
      </c>
      <c r="J104" s="65">
        <v>130036.0</v>
      </c>
      <c r="K104" s="65">
        <v>54448.0</v>
      </c>
      <c r="L104" s="65">
        <v>25717.0</v>
      </c>
      <c r="M104" s="65">
        <v>0.0</v>
      </c>
      <c r="N104" s="65">
        <v>3.0</v>
      </c>
      <c r="O104" s="65">
        <v>0.0</v>
      </c>
      <c r="P104" s="65">
        <v>1.0</v>
      </c>
      <c r="Q104" s="65">
        <v>3.0</v>
      </c>
      <c r="R104" s="65">
        <v>3.0</v>
      </c>
      <c r="S104" s="65">
        <v>6.0</v>
      </c>
      <c r="T104" s="65">
        <v>5.0</v>
      </c>
      <c r="U104" s="65">
        <v>1.0</v>
      </c>
      <c r="V104" s="65">
        <v>0.0</v>
      </c>
      <c r="W104" s="65">
        <v>6.0</v>
      </c>
      <c r="X104" s="65">
        <v>1.0</v>
      </c>
      <c r="Y104" s="65">
        <v>4.0</v>
      </c>
      <c r="Z104" s="65">
        <v>8.0</v>
      </c>
      <c r="AA104" s="65">
        <v>12.0</v>
      </c>
      <c r="AB104" s="65">
        <v>11.0</v>
      </c>
      <c r="AC104" s="65">
        <v>19.0</v>
      </c>
      <c r="AD104" s="65">
        <v>17.0</v>
      </c>
      <c r="AE104" s="65">
        <v>17.0</v>
      </c>
      <c r="AF104" s="65">
        <v>37.0</v>
      </c>
      <c r="AG104" s="65">
        <v>5.0</v>
      </c>
      <c r="AH104" s="65">
        <v>7.0</v>
      </c>
      <c r="AI104" s="65">
        <v>16.0</v>
      </c>
      <c r="AJ104" s="65">
        <v>58.0</v>
      </c>
      <c r="AK104" s="65">
        <v>14.0</v>
      </c>
      <c r="AL104" s="65">
        <v>30.0</v>
      </c>
      <c r="AM104" s="65">
        <v>64.0</v>
      </c>
      <c r="AN104" s="65">
        <v>144.0</v>
      </c>
      <c r="AO104" s="65">
        <v>139.0</v>
      </c>
      <c r="AP104" s="65">
        <v>199.0</v>
      </c>
      <c r="AQ104" s="65">
        <v>221.0</v>
      </c>
      <c r="AR104" s="65">
        <v>240.0</v>
      </c>
      <c r="AS104" s="65">
        <v>282.0</v>
      </c>
      <c r="AT104" s="65">
        <v>466.0</v>
      </c>
      <c r="AU104" s="65">
        <v>610.0</v>
      </c>
      <c r="AV104" s="65">
        <v>940.0</v>
      </c>
      <c r="AW104" s="65">
        <v>293.0</v>
      </c>
      <c r="AX104" s="65">
        <v>786.0</v>
      </c>
      <c r="AY104" s="65">
        <v>964.0</v>
      </c>
      <c r="AZ104" s="65">
        <v>2034.0</v>
      </c>
      <c r="BA104" s="65">
        <v>1381.0</v>
      </c>
      <c r="BB104" s="65">
        <v>1236.0</v>
      </c>
      <c r="BC104" s="65">
        <v>2688.0</v>
      </c>
      <c r="BD104" s="65">
        <v>2897.0</v>
      </c>
      <c r="BE104" s="65">
        <v>8122.0</v>
      </c>
      <c r="BF104" s="65">
        <v>4292.0</v>
      </c>
      <c r="BG104" s="65">
        <v>6761.0</v>
      </c>
      <c r="BH104" s="65">
        <v>13462.0</v>
      </c>
      <c r="BI104" s="65">
        <v>48228.0</v>
      </c>
      <c r="BJ104" s="65">
        <v>70413.0</v>
      </c>
      <c r="BK104" s="65">
        <v>133735.0</v>
      </c>
    </row>
    <row r="105">
      <c r="A105" s="65">
        <v>97.0</v>
      </c>
      <c r="B105" s="65">
        <v>1000000.0</v>
      </c>
      <c r="C105" s="65">
        <v>978346.917345867</v>
      </c>
      <c r="D105" s="65">
        <v>0.978346917345867</v>
      </c>
      <c r="E105" s="68">
        <v>0.308692496096479</v>
      </c>
      <c r="F105" s="68">
        <v>0.0256392178550561</v>
      </c>
      <c r="G105" s="65">
        <v>301955.0</v>
      </c>
      <c r="H105" s="65">
        <v>0.301955</v>
      </c>
      <c r="I105" s="65">
        <v>438705.0</v>
      </c>
      <c r="J105" s="65">
        <v>129285.0</v>
      </c>
      <c r="K105" s="65">
        <v>54186.0</v>
      </c>
      <c r="L105" s="65">
        <v>25759.0</v>
      </c>
      <c r="M105" s="65">
        <v>3.0</v>
      </c>
      <c r="N105" s="65">
        <v>2.0</v>
      </c>
      <c r="O105" s="65">
        <v>2.0</v>
      </c>
      <c r="P105" s="65">
        <v>2.0</v>
      </c>
      <c r="Q105" s="65">
        <v>1.0</v>
      </c>
      <c r="R105" s="65">
        <v>3.0</v>
      </c>
      <c r="S105" s="65">
        <v>1.0</v>
      </c>
      <c r="T105" s="65">
        <v>4.0</v>
      </c>
      <c r="U105" s="65">
        <v>1.0</v>
      </c>
      <c r="V105" s="65">
        <v>1.0</v>
      </c>
      <c r="W105" s="65">
        <v>0.0</v>
      </c>
      <c r="X105" s="65">
        <v>6.0</v>
      </c>
      <c r="Y105" s="65">
        <v>4.0</v>
      </c>
      <c r="Z105" s="65">
        <v>5.0</v>
      </c>
      <c r="AA105" s="65">
        <v>11.0</v>
      </c>
      <c r="AB105" s="65">
        <v>7.0</v>
      </c>
      <c r="AC105" s="65">
        <v>23.0</v>
      </c>
      <c r="AD105" s="65">
        <v>12.0</v>
      </c>
      <c r="AE105" s="65">
        <v>16.0</v>
      </c>
      <c r="AF105" s="65">
        <v>42.0</v>
      </c>
      <c r="AG105" s="65">
        <v>7.0</v>
      </c>
      <c r="AH105" s="65">
        <v>8.0</v>
      </c>
      <c r="AI105" s="65">
        <v>20.0</v>
      </c>
      <c r="AJ105" s="65">
        <v>56.0</v>
      </c>
      <c r="AK105" s="65">
        <v>24.0</v>
      </c>
      <c r="AL105" s="65">
        <v>32.0</v>
      </c>
      <c r="AM105" s="65">
        <v>77.0</v>
      </c>
      <c r="AN105" s="65">
        <v>145.0</v>
      </c>
      <c r="AO105" s="65">
        <v>142.0</v>
      </c>
      <c r="AP105" s="65">
        <v>182.0</v>
      </c>
      <c r="AQ105" s="65">
        <v>240.0</v>
      </c>
      <c r="AR105" s="65">
        <v>261.0</v>
      </c>
      <c r="AS105" s="65">
        <v>269.0</v>
      </c>
      <c r="AT105" s="65">
        <v>470.0</v>
      </c>
      <c r="AU105" s="65">
        <v>658.0</v>
      </c>
      <c r="AV105" s="65">
        <v>941.0</v>
      </c>
      <c r="AW105" s="65">
        <v>289.0</v>
      </c>
      <c r="AX105" s="65">
        <v>769.0</v>
      </c>
      <c r="AY105" s="65">
        <v>950.0</v>
      </c>
      <c r="AZ105" s="65">
        <v>2148.0</v>
      </c>
      <c r="BA105" s="65">
        <v>1510.0</v>
      </c>
      <c r="BB105" s="65">
        <v>1211.0</v>
      </c>
      <c r="BC105" s="65">
        <v>2746.0</v>
      </c>
      <c r="BD105" s="65">
        <v>2806.0</v>
      </c>
      <c r="BE105" s="65">
        <v>8087.0</v>
      </c>
      <c r="BF105" s="65">
        <v>4277.0</v>
      </c>
      <c r="BG105" s="65">
        <v>6996.0</v>
      </c>
      <c r="BH105" s="65">
        <v>13443.0</v>
      </c>
      <c r="BI105" s="65">
        <v>48699.0</v>
      </c>
      <c r="BJ105" s="65">
        <v>71259.0</v>
      </c>
      <c r="BK105" s="65">
        <v>133087.0</v>
      </c>
    </row>
    <row r="106">
      <c r="A106" s="65">
        <v>98.0</v>
      </c>
      <c r="B106" s="65">
        <v>1000000.0</v>
      </c>
      <c r="C106" s="65">
        <v>924330.216510825</v>
      </c>
      <c r="D106" s="65">
        <v>0.924330216510825</v>
      </c>
      <c r="E106" s="68">
        <v>0.24435922436685</v>
      </c>
      <c r="F106" s="68">
        <v>0.0256969208263998</v>
      </c>
      <c r="G106" s="65">
        <v>300641.0</v>
      </c>
      <c r="H106" s="65">
        <v>0.300641</v>
      </c>
      <c r="I106" s="65">
        <v>439322.0</v>
      </c>
      <c r="J106" s="65">
        <v>130050.0</v>
      </c>
      <c r="K106" s="65">
        <v>53736.0</v>
      </c>
      <c r="L106" s="65">
        <v>26046.0</v>
      </c>
      <c r="M106" s="65">
        <v>2.0</v>
      </c>
      <c r="N106" s="65">
        <v>1.0</v>
      </c>
      <c r="O106" s="65">
        <v>0.0</v>
      </c>
      <c r="P106" s="65">
        <v>3.0</v>
      </c>
      <c r="Q106" s="65">
        <v>1.0</v>
      </c>
      <c r="R106" s="65">
        <v>1.0</v>
      </c>
      <c r="S106" s="65">
        <v>0.0</v>
      </c>
      <c r="T106" s="65">
        <v>4.0</v>
      </c>
      <c r="U106" s="65">
        <v>0.0</v>
      </c>
      <c r="V106" s="65">
        <v>0.0</v>
      </c>
      <c r="W106" s="65">
        <v>1.0</v>
      </c>
      <c r="X106" s="65">
        <v>4.0</v>
      </c>
      <c r="Y106" s="65">
        <v>3.0</v>
      </c>
      <c r="Z106" s="65">
        <v>4.0</v>
      </c>
      <c r="AA106" s="65">
        <v>13.0</v>
      </c>
      <c r="AB106" s="65">
        <v>10.0</v>
      </c>
      <c r="AC106" s="65">
        <v>23.0</v>
      </c>
      <c r="AD106" s="65">
        <v>19.0</v>
      </c>
      <c r="AE106" s="65">
        <v>7.0</v>
      </c>
      <c r="AF106" s="65">
        <v>46.0</v>
      </c>
      <c r="AG106" s="65">
        <v>12.0</v>
      </c>
      <c r="AH106" s="65">
        <v>14.0</v>
      </c>
      <c r="AI106" s="65">
        <v>16.0</v>
      </c>
      <c r="AJ106" s="65">
        <v>50.0</v>
      </c>
      <c r="AK106" s="65">
        <v>17.0</v>
      </c>
      <c r="AL106" s="65">
        <v>28.0</v>
      </c>
      <c r="AM106" s="65">
        <v>67.0</v>
      </c>
      <c r="AN106" s="65">
        <v>137.0</v>
      </c>
      <c r="AO106" s="65">
        <v>141.0</v>
      </c>
      <c r="AP106" s="65">
        <v>184.0</v>
      </c>
      <c r="AQ106" s="65">
        <v>224.0</v>
      </c>
      <c r="AR106" s="65">
        <v>217.0</v>
      </c>
      <c r="AS106" s="65">
        <v>287.0</v>
      </c>
      <c r="AT106" s="65">
        <v>479.0</v>
      </c>
      <c r="AU106" s="65">
        <v>613.0</v>
      </c>
      <c r="AV106" s="65">
        <v>964.0</v>
      </c>
      <c r="AW106" s="65">
        <v>304.0</v>
      </c>
      <c r="AX106" s="65">
        <v>784.0</v>
      </c>
      <c r="AY106" s="65">
        <v>945.0</v>
      </c>
      <c r="AZ106" s="65">
        <v>2075.0</v>
      </c>
      <c r="BA106" s="65">
        <v>1429.0</v>
      </c>
      <c r="BB106" s="65">
        <v>1246.0</v>
      </c>
      <c r="BC106" s="65">
        <v>2820.0</v>
      </c>
      <c r="BD106" s="65">
        <v>2839.0</v>
      </c>
      <c r="BE106" s="65">
        <v>8097.0</v>
      </c>
      <c r="BF106" s="65">
        <v>4153.0</v>
      </c>
      <c r="BG106" s="65">
        <v>6899.0</v>
      </c>
      <c r="BH106" s="65">
        <v>13138.0</v>
      </c>
      <c r="BI106" s="65">
        <v>48451.0</v>
      </c>
      <c r="BJ106" s="65">
        <v>70322.0</v>
      </c>
      <c r="BK106" s="65">
        <v>133547.0</v>
      </c>
    </row>
    <row r="107">
      <c r="A107" s="65">
        <v>99.0</v>
      </c>
      <c r="B107" s="65">
        <v>1000000.0</v>
      </c>
      <c r="C107" s="65">
        <v>950183.509175459</v>
      </c>
      <c r="D107" s="65">
        <v>0.950183509175459</v>
      </c>
      <c r="E107" s="68">
        <v>0.24336964695234</v>
      </c>
      <c r="F107" s="68">
        <v>0.0255698890888672</v>
      </c>
      <c r="G107" s="65">
        <v>301850.0</v>
      </c>
      <c r="H107" s="65">
        <v>0.30185</v>
      </c>
      <c r="I107" s="65">
        <v>438422.0</v>
      </c>
      <c r="J107" s="65">
        <v>129468.0</v>
      </c>
      <c r="K107" s="65">
        <v>54407.0</v>
      </c>
      <c r="L107" s="65">
        <v>25988.0</v>
      </c>
      <c r="M107" s="65">
        <v>1.0</v>
      </c>
      <c r="N107" s="65">
        <v>1.0</v>
      </c>
      <c r="O107" s="65">
        <v>2.0</v>
      </c>
      <c r="P107" s="65">
        <v>1.0</v>
      </c>
      <c r="Q107" s="65">
        <v>1.0</v>
      </c>
      <c r="R107" s="65">
        <v>4.0</v>
      </c>
      <c r="S107" s="65">
        <v>4.0</v>
      </c>
      <c r="T107" s="65">
        <v>5.0</v>
      </c>
      <c r="U107" s="65">
        <v>1.0</v>
      </c>
      <c r="V107" s="65">
        <v>1.0</v>
      </c>
      <c r="W107" s="65">
        <v>3.0</v>
      </c>
      <c r="X107" s="65">
        <v>6.0</v>
      </c>
      <c r="Y107" s="65">
        <v>2.0</v>
      </c>
      <c r="Z107" s="65">
        <v>2.0</v>
      </c>
      <c r="AA107" s="65">
        <v>12.0</v>
      </c>
      <c r="AB107" s="65">
        <v>8.0</v>
      </c>
      <c r="AC107" s="65">
        <v>19.0</v>
      </c>
      <c r="AD107" s="65">
        <v>9.0</v>
      </c>
      <c r="AE107" s="65">
        <v>13.0</v>
      </c>
      <c r="AF107" s="65">
        <v>37.0</v>
      </c>
      <c r="AG107" s="65">
        <v>10.0</v>
      </c>
      <c r="AH107" s="65">
        <v>14.0</v>
      </c>
      <c r="AI107" s="65">
        <v>28.0</v>
      </c>
      <c r="AJ107" s="65">
        <v>40.0</v>
      </c>
      <c r="AK107" s="65">
        <v>12.0</v>
      </c>
      <c r="AL107" s="65">
        <v>26.0</v>
      </c>
      <c r="AM107" s="65">
        <v>67.0</v>
      </c>
      <c r="AN107" s="65">
        <v>145.0</v>
      </c>
      <c r="AO107" s="65">
        <v>149.0</v>
      </c>
      <c r="AP107" s="65">
        <v>182.0</v>
      </c>
      <c r="AQ107" s="65">
        <v>213.0</v>
      </c>
      <c r="AR107" s="65">
        <v>230.0</v>
      </c>
      <c r="AS107" s="65">
        <v>278.0</v>
      </c>
      <c r="AT107" s="65">
        <v>441.0</v>
      </c>
      <c r="AU107" s="65">
        <v>602.0</v>
      </c>
      <c r="AV107" s="65">
        <v>949.0</v>
      </c>
      <c r="AW107" s="65">
        <v>269.0</v>
      </c>
      <c r="AX107" s="65">
        <v>801.0</v>
      </c>
      <c r="AY107" s="65">
        <v>980.0</v>
      </c>
      <c r="AZ107" s="65">
        <v>2159.0</v>
      </c>
      <c r="BA107" s="65">
        <v>1378.0</v>
      </c>
      <c r="BB107" s="65">
        <v>1173.0</v>
      </c>
      <c r="BC107" s="65">
        <v>2735.0</v>
      </c>
      <c r="BD107" s="65">
        <v>2831.0</v>
      </c>
      <c r="BE107" s="65">
        <v>8273.0</v>
      </c>
      <c r="BF107" s="65">
        <v>4309.0</v>
      </c>
      <c r="BG107" s="65">
        <v>6835.0</v>
      </c>
      <c r="BH107" s="65">
        <v>13314.0</v>
      </c>
      <c r="BI107" s="65">
        <v>48550.0</v>
      </c>
      <c r="BJ107" s="65">
        <v>70577.0</v>
      </c>
      <c r="BK107" s="65">
        <v>134148.0</v>
      </c>
    </row>
    <row r="108">
      <c r="A108" s="65">
        <v>100.0</v>
      </c>
      <c r="B108" s="65">
        <v>1000000.0</v>
      </c>
      <c r="C108" s="65">
        <v>954840.742037102</v>
      </c>
      <c r="D108" s="65">
        <v>0.954840742037102</v>
      </c>
      <c r="E108" s="68">
        <v>0.243670846618198</v>
      </c>
      <c r="F108" s="68">
        <v>0.0254404205476486</v>
      </c>
      <c r="G108" s="65">
        <v>301105.0</v>
      </c>
      <c r="H108" s="65">
        <v>0.301105</v>
      </c>
      <c r="I108" s="65">
        <v>439236.0</v>
      </c>
      <c r="J108" s="65">
        <v>129537.0</v>
      </c>
      <c r="K108" s="65">
        <v>53928.0</v>
      </c>
      <c r="L108" s="65">
        <v>25948.0</v>
      </c>
      <c r="M108" s="65">
        <v>0.0</v>
      </c>
      <c r="N108" s="65">
        <v>2.0</v>
      </c>
      <c r="O108" s="65">
        <v>2.0</v>
      </c>
      <c r="P108" s="65">
        <v>5.0</v>
      </c>
      <c r="Q108" s="65">
        <v>2.0</v>
      </c>
      <c r="R108" s="65">
        <v>1.0</v>
      </c>
      <c r="S108" s="65">
        <v>1.0</v>
      </c>
      <c r="T108" s="65">
        <v>3.0</v>
      </c>
      <c r="U108" s="65">
        <v>1.0</v>
      </c>
      <c r="V108" s="65">
        <v>1.0</v>
      </c>
      <c r="W108" s="65">
        <v>2.0</v>
      </c>
      <c r="X108" s="65">
        <v>6.0</v>
      </c>
      <c r="Y108" s="65">
        <v>3.0</v>
      </c>
      <c r="Z108" s="65">
        <v>2.0</v>
      </c>
      <c r="AA108" s="65">
        <v>11.0</v>
      </c>
      <c r="AB108" s="65">
        <v>7.0</v>
      </c>
      <c r="AC108" s="65">
        <v>19.0</v>
      </c>
      <c r="AD108" s="65">
        <v>22.0</v>
      </c>
      <c r="AE108" s="65">
        <v>14.0</v>
      </c>
      <c r="AF108" s="65">
        <v>46.0</v>
      </c>
      <c r="AG108" s="65">
        <v>9.0</v>
      </c>
      <c r="AH108" s="65">
        <v>13.0</v>
      </c>
      <c r="AI108" s="65">
        <v>21.0</v>
      </c>
      <c r="AJ108" s="65">
        <v>54.0</v>
      </c>
      <c r="AK108" s="65">
        <v>17.0</v>
      </c>
      <c r="AL108" s="65">
        <v>32.0</v>
      </c>
      <c r="AM108" s="65">
        <v>87.0</v>
      </c>
      <c r="AN108" s="65">
        <v>128.0</v>
      </c>
      <c r="AO108" s="65">
        <v>142.0</v>
      </c>
      <c r="AP108" s="65">
        <v>172.0</v>
      </c>
      <c r="AQ108" s="65">
        <v>241.0</v>
      </c>
      <c r="AR108" s="65">
        <v>241.0</v>
      </c>
      <c r="AS108" s="65">
        <v>257.0</v>
      </c>
      <c r="AT108" s="65">
        <v>486.0</v>
      </c>
      <c r="AU108" s="65">
        <v>625.0</v>
      </c>
      <c r="AV108" s="65">
        <v>883.0</v>
      </c>
      <c r="AW108" s="65">
        <v>288.0</v>
      </c>
      <c r="AX108" s="65">
        <v>720.0</v>
      </c>
      <c r="AY108" s="65">
        <v>960.0</v>
      </c>
      <c r="AZ108" s="65">
        <v>2111.0</v>
      </c>
      <c r="BA108" s="65">
        <v>1375.0</v>
      </c>
      <c r="BB108" s="65">
        <v>1261.0</v>
      </c>
      <c r="BC108" s="65">
        <v>2794.0</v>
      </c>
      <c r="BD108" s="65">
        <v>2839.0</v>
      </c>
      <c r="BE108" s="65">
        <v>8052.0</v>
      </c>
      <c r="BF108" s="65">
        <v>4213.0</v>
      </c>
      <c r="BG108" s="65">
        <v>6773.0</v>
      </c>
      <c r="BH108" s="65">
        <v>13230.0</v>
      </c>
      <c r="BI108" s="65">
        <v>48485.0</v>
      </c>
      <c r="BJ108" s="65">
        <v>70857.0</v>
      </c>
      <c r="BK108" s="65">
        <v>133589.0</v>
      </c>
    </row>
    <row r="109">
      <c r="A109" s="65">
        <v>101.0</v>
      </c>
      <c r="B109" s="65">
        <v>1000000.0</v>
      </c>
      <c r="C109" s="65">
        <v>937954.897744887</v>
      </c>
      <c r="D109" s="65">
        <v>0.937954897744887</v>
      </c>
      <c r="E109" s="68">
        <v>0.249160204400415</v>
      </c>
      <c r="F109" s="68">
        <v>0.0253687359400601</v>
      </c>
      <c r="G109" s="65">
        <v>299924.0</v>
      </c>
      <c r="H109" s="65">
        <v>0.299924</v>
      </c>
      <c r="I109" s="65">
        <v>440208.0</v>
      </c>
      <c r="J109" s="65">
        <v>129606.0</v>
      </c>
      <c r="K109" s="65">
        <v>54476.0</v>
      </c>
      <c r="L109" s="65">
        <v>26063.0</v>
      </c>
      <c r="M109" s="65">
        <v>1.0</v>
      </c>
      <c r="N109" s="65">
        <v>2.0</v>
      </c>
      <c r="O109" s="65">
        <v>1.0</v>
      </c>
      <c r="P109" s="65">
        <v>2.0</v>
      </c>
      <c r="Q109" s="65">
        <v>2.0</v>
      </c>
      <c r="R109" s="65">
        <v>1.0</v>
      </c>
      <c r="S109" s="65">
        <v>1.0</v>
      </c>
      <c r="T109" s="65">
        <v>6.0</v>
      </c>
      <c r="U109" s="65">
        <v>2.0</v>
      </c>
      <c r="V109" s="65">
        <v>1.0</v>
      </c>
      <c r="W109" s="65">
        <v>3.0</v>
      </c>
      <c r="X109" s="65">
        <v>6.0</v>
      </c>
      <c r="Y109" s="65">
        <v>4.0</v>
      </c>
      <c r="Z109" s="65">
        <v>1.0</v>
      </c>
      <c r="AA109" s="65">
        <v>7.0</v>
      </c>
      <c r="AB109" s="65">
        <v>4.0</v>
      </c>
      <c r="AC109" s="65">
        <v>13.0</v>
      </c>
      <c r="AD109" s="65">
        <v>11.0</v>
      </c>
      <c r="AE109" s="65">
        <v>22.0</v>
      </c>
      <c r="AF109" s="65">
        <v>37.0</v>
      </c>
      <c r="AG109" s="65">
        <v>15.0</v>
      </c>
      <c r="AH109" s="65">
        <v>11.0</v>
      </c>
      <c r="AI109" s="65">
        <v>24.0</v>
      </c>
      <c r="AJ109" s="65">
        <v>50.0</v>
      </c>
      <c r="AK109" s="65">
        <v>18.0</v>
      </c>
      <c r="AL109" s="65">
        <v>27.0</v>
      </c>
      <c r="AM109" s="65">
        <v>83.0</v>
      </c>
      <c r="AN109" s="65">
        <v>138.0</v>
      </c>
      <c r="AO109" s="65">
        <v>138.0</v>
      </c>
      <c r="AP109" s="65">
        <v>201.0</v>
      </c>
      <c r="AQ109" s="65">
        <v>240.0</v>
      </c>
      <c r="AR109" s="65">
        <v>242.0</v>
      </c>
      <c r="AS109" s="65">
        <v>264.0</v>
      </c>
      <c r="AT109" s="65">
        <v>460.0</v>
      </c>
      <c r="AU109" s="65">
        <v>595.0</v>
      </c>
      <c r="AV109" s="65">
        <v>905.0</v>
      </c>
      <c r="AW109" s="65">
        <v>271.0</v>
      </c>
      <c r="AX109" s="65">
        <v>745.0</v>
      </c>
      <c r="AY109" s="65">
        <v>948.0</v>
      </c>
      <c r="AZ109" s="65">
        <v>2006.0</v>
      </c>
      <c r="BA109" s="65">
        <v>1424.0</v>
      </c>
      <c r="BB109" s="65">
        <v>1182.0</v>
      </c>
      <c r="BC109" s="65">
        <v>2754.0</v>
      </c>
      <c r="BD109" s="65">
        <v>2858.0</v>
      </c>
      <c r="BE109" s="65">
        <v>8122.0</v>
      </c>
      <c r="BF109" s="65">
        <v>4184.0</v>
      </c>
      <c r="BG109" s="65">
        <v>6876.0</v>
      </c>
      <c r="BH109" s="65">
        <v>13206.0</v>
      </c>
      <c r="BI109" s="65">
        <v>48201.0</v>
      </c>
      <c r="BJ109" s="65">
        <v>70734.0</v>
      </c>
      <c r="BK109" s="65">
        <v>132875.0</v>
      </c>
    </row>
    <row r="110">
      <c r="A110" s="65">
        <v>102.0</v>
      </c>
      <c r="B110" s="65">
        <v>1000000.0</v>
      </c>
      <c r="C110" s="65">
        <v>956392.819640982</v>
      </c>
      <c r="D110" s="65">
        <v>0.956392819640982</v>
      </c>
      <c r="E110" s="68">
        <v>0.264085495943713</v>
      </c>
      <c r="F110" s="68">
        <v>0.0252433963144919</v>
      </c>
      <c r="G110" s="65">
        <v>301779.0</v>
      </c>
      <c r="H110" s="65">
        <v>0.301779</v>
      </c>
      <c r="I110" s="65">
        <v>438277.0</v>
      </c>
      <c r="J110" s="65">
        <v>130113.0</v>
      </c>
      <c r="K110" s="65">
        <v>54020.0</v>
      </c>
      <c r="L110" s="65">
        <v>25907.0</v>
      </c>
      <c r="M110" s="65">
        <v>0.0</v>
      </c>
      <c r="N110" s="65">
        <v>3.0</v>
      </c>
      <c r="O110" s="65">
        <v>2.0</v>
      </c>
      <c r="P110" s="65">
        <v>1.0</v>
      </c>
      <c r="Q110" s="65">
        <v>2.0</v>
      </c>
      <c r="R110" s="65">
        <v>5.0</v>
      </c>
      <c r="S110" s="65">
        <v>2.0</v>
      </c>
      <c r="T110" s="65">
        <v>2.0</v>
      </c>
      <c r="U110" s="65">
        <v>2.0</v>
      </c>
      <c r="V110" s="65">
        <v>1.0</v>
      </c>
      <c r="W110" s="65">
        <v>3.0</v>
      </c>
      <c r="X110" s="65">
        <v>5.0</v>
      </c>
      <c r="Y110" s="65">
        <v>1.0</v>
      </c>
      <c r="Z110" s="65">
        <v>3.0</v>
      </c>
      <c r="AA110" s="65">
        <v>9.0</v>
      </c>
      <c r="AB110" s="65">
        <v>12.0</v>
      </c>
      <c r="AC110" s="65">
        <v>17.0</v>
      </c>
      <c r="AD110" s="65">
        <v>15.0</v>
      </c>
      <c r="AE110" s="65">
        <v>18.0</v>
      </c>
      <c r="AF110" s="65">
        <v>40.0</v>
      </c>
      <c r="AG110" s="65">
        <v>7.0</v>
      </c>
      <c r="AH110" s="65">
        <v>13.0</v>
      </c>
      <c r="AI110" s="65">
        <v>24.0</v>
      </c>
      <c r="AJ110" s="65">
        <v>40.0</v>
      </c>
      <c r="AK110" s="65">
        <v>17.0</v>
      </c>
      <c r="AL110" s="65">
        <v>28.0</v>
      </c>
      <c r="AM110" s="65">
        <v>78.0</v>
      </c>
      <c r="AN110" s="65">
        <v>129.0</v>
      </c>
      <c r="AO110" s="65">
        <v>140.0</v>
      </c>
      <c r="AP110" s="65">
        <v>172.0</v>
      </c>
      <c r="AQ110" s="65">
        <v>249.0</v>
      </c>
      <c r="AR110" s="65">
        <v>212.0</v>
      </c>
      <c r="AS110" s="65">
        <v>275.0</v>
      </c>
      <c r="AT110" s="65">
        <v>483.0</v>
      </c>
      <c r="AU110" s="65">
        <v>647.0</v>
      </c>
      <c r="AV110" s="65">
        <v>899.0</v>
      </c>
      <c r="AW110" s="65">
        <v>294.0</v>
      </c>
      <c r="AX110" s="65">
        <v>801.0</v>
      </c>
      <c r="AY110" s="65">
        <v>956.0</v>
      </c>
      <c r="AZ110" s="65">
        <v>2140.0</v>
      </c>
      <c r="BA110" s="65">
        <v>1446.0</v>
      </c>
      <c r="BB110" s="65">
        <v>1186.0</v>
      </c>
      <c r="BC110" s="65">
        <v>2704.0</v>
      </c>
      <c r="BD110" s="65">
        <v>2783.0</v>
      </c>
      <c r="BE110" s="65">
        <v>8125.0</v>
      </c>
      <c r="BF110" s="65">
        <v>4295.0</v>
      </c>
      <c r="BG110" s="65">
        <v>6680.0</v>
      </c>
      <c r="BH110" s="65">
        <v>13410.0</v>
      </c>
      <c r="BI110" s="65">
        <v>48947.0</v>
      </c>
      <c r="BJ110" s="65">
        <v>70375.0</v>
      </c>
      <c r="BK110" s="65">
        <v>134081.0</v>
      </c>
    </row>
    <row r="111">
      <c r="A111" s="65">
        <v>103.0</v>
      </c>
      <c r="B111" s="65">
        <v>1000000.0</v>
      </c>
      <c r="C111" s="65">
        <v>918170.908545427</v>
      </c>
      <c r="D111" s="65">
        <v>0.918170908545427</v>
      </c>
      <c r="E111" s="68">
        <v>0.201494885498452</v>
      </c>
      <c r="F111" s="68">
        <v>0.0253760556332892</v>
      </c>
      <c r="G111" s="65">
        <v>300573.0</v>
      </c>
      <c r="H111" s="65">
        <v>0.300573</v>
      </c>
      <c r="I111" s="65">
        <v>439444.0</v>
      </c>
      <c r="J111" s="65">
        <v>129662.0</v>
      </c>
      <c r="K111" s="65">
        <v>54101.0</v>
      </c>
      <c r="L111" s="65">
        <v>25915.0</v>
      </c>
      <c r="M111" s="65">
        <v>0.0</v>
      </c>
      <c r="N111" s="65">
        <v>1.0</v>
      </c>
      <c r="O111" s="65">
        <v>0.0</v>
      </c>
      <c r="P111" s="65">
        <v>1.0</v>
      </c>
      <c r="Q111" s="65">
        <v>2.0</v>
      </c>
      <c r="R111" s="65">
        <v>2.0</v>
      </c>
      <c r="S111" s="65">
        <v>3.0</v>
      </c>
      <c r="T111" s="65">
        <v>5.0</v>
      </c>
      <c r="U111" s="65">
        <v>2.0</v>
      </c>
      <c r="V111" s="65">
        <v>0.0</v>
      </c>
      <c r="W111" s="65">
        <v>2.0</v>
      </c>
      <c r="X111" s="65">
        <v>6.0</v>
      </c>
      <c r="Y111" s="65">
        <v>3.0</v>
      </c>
      <c r="Z111" s="65">
        <v>2.0</v>
      </c>
      <c r="AA111" s="65">
        <v>6.0</v>
      </c>
      <c r="AB111" s="65">
        <v>13.0</v>
      </c>
      <c r="AC111" s="65">
        <v>12.0</v>
      </c>
      <c r="AD111" s="65">
        <v>22.0</v>
      </c>
      <c r="AE111" s="65">
        <v>12.0</v>
      </c>
      <c r="AF111" s="65">
        <v>28.0</v>
      </c>
      <c r="AG111" s="65">
        <v>10.0</v>
      </c>
      <c r="AH111" s="65">
        <v>17.0</v>
      </c>
      <c r="AI111" s="65">
        <v>18.0</v>
      </c>
      <c r="AJ111" s="65">
        <v>54.0</v>
      </c>
      <c r="AK111" s="65">
        <v>18.0</v>
      </c>
      <c r="AL111" s="65">
        <v>26.0</v>
      </c>
      <c r="AM111" s="65">
        <v>81.0</v>
      </c>
      <c r="AN111" s="65">
        <v>158.0</v>
      </c>
      <c r="AO111" s="65">
        <v>145.0</v>
      </c>
      <c r="AP111" s="65">
        <v>209.0</v>
      </c>
      <c r="AQ111" s="65">
        <v>240.0</v>
      </c>
      <c r="AR111" s="65">
        <v>227.0</v>
      </c>
      <c r="AS111" s="65">
        <v>269.0</v>
      </c>
      <c r="AT111" s="65">
        <v>450.0</v>
      </c>
      <c r="AU111" s="65">
        <v>649.0</v>
      </c>
      <c r="AV111" s="65">
        <v>961.0</v>
      </c>
      <c r="AW111" s="65">
        <v>287.0</v>
      </c>
      <c r="AX111" s="65">
        <v>785.0</v>
      </c>
      <c r="AY111" s="65">
        <v>946.0</v>
      </c>
      <c r="AZ111" s="65">
        <v>2158.0</v>
      </c>
      <c r="BA111" s="65">
        <v>1404.0</v>
      </c>
      <c r="BB111" s="65">
        <v>1243.0</v>
      </c>
      <c r="BC111" s="65">
        <v>2678.0</v>
      </c>
      <c r="BD111" s="65">
        <v>2904.0</v>
      </c>
      <c r="BE111" s="65">
        <v>8022.0</v>
      </c>
      <c r="BF111" s="65">
        <v>4174.0</v>
      </c>
      <c r="BG111" s="65">
        <v>6787.0</v>
      </c>
      <c r="BH111" s="65">
        <v>13226.0</v>
      </c>
      <c r="BI111" s="65">
        <v>48188.0</v>
      </c>
      <c r="BJ111" s="65">
        <v>71092.0</v>
      </c>
      <c r="BK111" s="65">
        <v>133025.0</v>
      </c>
    </row>
    <row r="112">
      <c r="A112" s="65">
        <v>104.0</v>
      </c>
      <c r="B112" s="65">
        <v>1000000.0</v>
      </c>
      <c r="C112" s="65">
        <v>949688.484424221</v>
      </c>
      <c r="D112" s="65">
        <v>0.949688484424221</v>
      </c>
      <c r="E112" s="68">
        <v>0.306829510578956</v>
      </c>
      <c r="F112" s="68">
        <v>0.0252567171715612</v>
      </c>
      <c r="G112" s="65">
        <v>299789.0</v>
      </c>
      <c r="H112" s="65">
        <v>0.299789</v>
      </c>
      <c r="I112" s="65">
        <v>439810.0</v>
      </c>
      <c r="J112" s="65">
        <v>129817.0</v>
      </c>
      <c r="K112" s="65">
        <v>54342.0</v>
      </c>
      <c r="L112" s="65">
        <v>26069.0</v>
      </c>
      <c r="M112" s="65">
        <v>1.0</v>
      </c>
      <c r="N112" s="65">
        <v>5.0</v>
      </c>
      <c r="O112" s="65">
        <v>2.0</v>
      </c>
      <c r="P112" s="65">
        <v>2.0</v>
      </c>
      <c r="Q112" s="65">
        <v>1.0</v>
      </c>
      <c r="R112" s="65">
        <v>0.0</v>
      </c>
      <c r="S112" s="65">
        <v>0.0</v>
      </c>
      <c r="T112" s="65">
        <v>6.0</v>
      </c>
      <c r="U112" s="65">
        <v>1.0</v>
      </c>
      <c r="V112" s="65">
        <v>0.0</v>
      </c>
      <c r="W112" s="65">
        <v>0.0</v>
      </c>
      <c r="X112" s="65">
        <v>5.0</v>
      </c>
      <c r="Y112" s="65">
        <v>4.0</v>
      </c>
      <c r="Z112" s="65">
        <v>5.0</v>
      </c>
      <c r="AA112" s="65">
        <v>11.0</v>
      </c>
      <c r="AB112" s="65">
        <v>10.0</v>
      </c>
      <c r="AC112" s="65">
        <v>13.0</v>
      </c>
      <c r="AD112" s="65">
        <v>10.0</v>
      </c>
      <c r="AE112" s="65">
        <v>11.0</v>
      </c>
      <c r="AF112" s="65">
        <v>30.0</v>
      </c>
      <c r="AG112" s="65">
        <v>13.0</v>
      </c>
      <c r="AH112" s="65">
        <v>10.0</v>
      </c>
      <c r="AI112" s="65">
        <v>10.0</v>
      </c>
      <c r="AJ112" s="65">
        <v>38.0</v>
      </c>
      <c r="AK112" s="65">
        <v>11.0</v>
      </c>
      <c r="AL112" s="65">
        <v>30.0</v>
      </c>
      <c r="AM112" s="65">
        <v>75.0</v>
      </c>
      <c r="AN112" s="65">
        <v>125.0</v>
      </c>
      <c r="AO112" s="65">
        <v>141.0</v>
      </c>
      <c r="AP112" s="65">
        <v>197.0</v>
      </c>
      <c r="AQ112" s="65">
        <v>249.0</v>
      </c>
      <c r="AR112" s="65">
        <v>242.0</v>
      </c>
      <c r="AS112" s="65">
        <v>306.0</v>
      </c>
      <c r="AT112" s="65">
        <v>488.0</v>
      </c>
      <c r="AU112" s="65">
        <v>583.0</v>
      </c>
      <c r="AV112" s="65">
        <v>861.0</v>
      </c>
      <c r="AW112" s="65">
        <v>302.0</v>
      </c>
      <c r="AX112" s="65">
        <v>749.0</v>
      </c>
      <c r="AY112" s="65">
        <v>892.0</v>
      </c>
      <c r="AZ112" s="65">
        <v>2031.0</v>
      </c>
      <c r="BA112" s="65">
        <v>1437.0</v>
      </c>
      <c r="BB112" s="65">
        <v>1188.0</v>
      </c>
      <c r="BC112" s="65">
        <v>2792.0</v>
      </c>
      <c r="BD112" s="65">
        <v>2886.0</v>
      </c>
      <c r="BE112" s="65">
        <v>8090.0</v>
      </c>
      <c r="BF112" s="65">
        <v>4324.0</v>
      </c>
      <c r="BG112" s="65">
        <v>6733.0</v>
      </c>
      <c r="BH112" s="65">
        <v>13359.0</v>
      </c>
      <c r="BI112" s="65">
        <v>48294.0</v>
      </c>
      <c r="BJ112" s="65">
        <v>70035.0</v>
      </c>
      <c r="BK112" s="65">
        <v>133181.0</v>
      </c>
    </row>
    <row r="113">
      <c r="A113" s="65">
        <v>105.0</v>
      </c>
      <c r="B113" s="65">
        <v>1000000.0</v>
      </c>
      <c r="C113" s="65">
        <v>930036.501825091</v>
      </c>
      <c r="D113" s="65">
        <v>0.930036501825091</v>
      </c>
      <c r="E113" s="68">
        <v>0.269441421810924</v>
      </c>
      <c r="F113" s="68">
        <v>0.0252463841433125</v>
      </c>
      <c r="G113" s="65">
        <v>300935.0</v>
      </c>
      <c r="H113" s="65">
        <v>0.300935</v>
      </c>
      <c r="I113" s="65">
        <v>438437.0</v>
      </c>
      <c r="J113" s="65">
        <v>130255.0</v>
      </c>
      <c r="K113" s="65">
        <v>54369.0</v>
      </c>
      <c r="L113" s="65">
        <v>26002.0</v>
      </c>
      <c r="M113" s="65">
        <v>1.0</v>
      </c>
      <c r="N113" s="65">
        <v>2.0</v>
      </c>
      <c r="O113" s="65">
        <v>2.0</v>
      </c>
      <c r="P113" s="65">
        <v>2.0</v>
      </c>
      <c r="Q113" s="65">
        <v>3.0</v>
      </c>
      <c r="R113" s="65">
        <v>0.0</v>
      </c>
      <c r="S113" s="65">
        <v>1.0</v>
      </c>
      <c r="T113" s="65">
        <v>1.0</v>
      </c>
      <c r="U113" s="65">
        <v>1.0</v>
      </c>
      <c r="V113" s="65">
        <v>2.0</v>
      </c>
      <c r="W113" s="65">
        <v>0.0</v>
      </c>
      <c r="X113" s="65">
        <v>4.0</v>
      </c>
      <c r="Y113" s="65">
        <v>7.0</v>
      </c>
      <c r="Z113" s="65">
        <v>5.0</v>
      </c>
      <c r="AA113" s="65">
        <v>8.0</v>
      </c>
      <c r="AB113" s="65">
        <v>12.0</v>
      </c>
      <c r="AC113" s="65">
        <v>17.0</v>
      </c>
      <c r="AD113" s="65">
        <v>12.0</v>
      </c>
      <c r="AE113" s="65">
        <v>15.0</v>
      </c>
      <c r="AF113" s="65">
        <v>31.0</v>
      </c>
      <c r="AG113" s="65">
        <v>8.0</v>
      </c>
      <c r="AH113" s="65">
        <v>11.0</v>
      </c>
      <c r="AI113" s="65">
        <v>17.0</v>
      </c>
      <c r="AJ113" s="65">
        <v>41.0</v>
      </c>
      <c r="AK113" s="65">
        <v>15.0</v>
      </c>
      <c r="AL113" s="65">
        <v>23.0</v>
      </c>
      <c r="AM113" s="65">
        <v>71.0</v>
      </c>
      <c r="AN113" s="65">
        <v>134.0</v>
      </c>
      <c r="AO113" s="65">
        <v>140.0</v>
      </c>
      <c r="AP113" s="65">
        <v>198.0</v>
      </c>
      <c r="AQ113" s="65">
        <v>212.0</v>
      </c>
      <c r="AR113" s="65">
        <v>222.0</v>
      </c>
      <c r="AS113" s="65">
        <v>278.0</v>
      </c>
      <c r="AT113" s="65">
        <v>463.0</v>
      </c>
      <c r="AU113" s="65">
        <v>644.0</v>
      </c>
      <c r="AV113" s="65">
        <v>891.0</v>
      </c>
      <c r="AW113" s="65">
        <v>293.0</v>
      </c>
      <c r="AX113" s="65">
        <v>773.0</v>
      </c>
      <c r="AY113" s="65">
        <v>1003.0</v>
      </c>
      <c r="AZ113" s="65">
        <v>2080.0</v>
      </c>
      <c r="BA113" s="65">
        <v>1367.0</v>
      </c>
      <c r="BB113" s="65">
        <v>1221.0</v>
      </c>
      <c r="BC113" s="65">
        <v>2634.0</v>
      </c>
      <c r="BD113" s="65">
        <v>2866.0</v>
      </c>
      <c r="BE113" s="65">
        <v>8102.0</v>
      </c>
      <c r="BF113" s="65">
        <v>4231.0</v>
      </c>
      <c r="BG113" s="65">
        <v>6897.0</v>
      </c>
      <c r="BH113" s="65">
        <v>13263.0</v>
      </c>
      <c r="BI113" s="65">
        <v>48483.0</v>
      </c>
      <c r="BJ113" s="65">
        <v>70772.0</v>
      </c>
      <c r="BK113" s="65">
        <v>133456.0</v>
      </c>
    </row>
    <row r="114">
      <c r="A114" s="65">
        <v>106.0</v>
      </c>
      <c r="B114" s="65">
        <v>1000000.0</v>
      </c>
      <c r="C114" s="65">
        <v>953493.674683734</v>
      </c>
      <c r="D114" s="65">
        <v>0.953493674683734</v>
      </c>
      <c r="E114" s="68">
        <v>0.270346186822407</v>
      </c>
      <c r="F114" s="68">
        <v>0.0251259401075542</v>
      </c>
      <c r="G114" s="65">
        <v>301942.0</v>
      </c>
      <c r="H114" s="65">
        <v>0.301942</v>
      </c>
      <c r="I114" s="65">
        <v>438672.0</v>
      </c>
      <c r="J114" s="65">
        <v>129281.0</v>
      </c>
      <c r="K114" s="65">
        <v>54202.0</v>
      </c>
      <c r="L114" s="65">
        <v>25829.0</v>
      </c>
      <c r="M114" s="65">
        <v>1.0</v>
      </c>
      <c r="N114" s="65">
        <v>2.0</v>
      </c>
      <c r="O114" s="65">
        <v>1.0</v>
      </c>
      <c r="P114" s="65">
        <v>4.0</v>
      </c>
      <c r="Q114" s="65">
        <v>0.0</v>
      </c>
      <c r="R114" s="65">
        <v>0.0</v>
      </c>
      <c r="S114" s="65">
        <v>4.0</v>
      </c>
      <c r="T114" s="65">
        <v>4.0</v>
      </c>
      <c r="U114" s="65">
        <v>0.0</v>
      </c>
      <c r="V114" s="65">
        <v>1.0</v>
      </c>
      <c r="W114" s="65">
        <v>1.0</v>
      </c>
      <c r="X114" s="65">
        <v>7.0</v>
      </c>
      <c r="Y114" s="65">
        <v>4.0</v>
      </c>
      <c r="Z114" s="65">
        <v>3.0</v>
      </c>
      <c r="AA114" s="65">
        <v>13.0</v>
      </c>
      <c r="AB114" s="65">
        <v>8.0</v>
      </c>
      <c r="AC114" s="65">
        <v>13.0</v>
      </c>
      <c r="AD114" s="65">
        <v>16.0</v>
      </c>
      <c r="AE114" s="65">
        <v>21.0</v>
      </c>
      <c r="AF114" s="65">
        <v>30.0</v>
      </c>
      <c r="AG114" s="65">
        <v>9.0</v>
      </c>
      <c r="AH114" s="65">
        <v>10.0</v>
      </c>
      <c r="AI114" s="65">
        <v>21.0</v>
      </c>
      <c r="AJ114" s="65">
        <v>46.0</v>
      </c>
      <c r="AK114" s="65">
        <v>13.0</v>
      </c>
      <c r="AL114" s="65">
        <v>28.0</v>
      </c>
      <c r="AM114" s="65">
        <v>78.0</v>
      </c>
      <c r="AN114" s="65">
        <v>146.0</v>
      </c>
      <c r="AO114" s="65">
        <v>163.0</v>
      </c>
      <c r="AP114" s="65">
        <v>206.0</v>
      </c>
      <c r="AQ114" s="65">
        <v>240.0</v>
      </c>
      <c r="AR114" s="65">
        <v>225.0</v>
      </c>
      <c r="AS114" s="65">
        <v>294.0</v>
      </c>
      <c r="AT114" s="65">
        <v>484.0</v>
      </c>
      <c r="AU114" s="65">
        <v>631.0</v>
      </c>
      <c r="AV114" s="65">
        <v>943.0</v>
      </c>
      <c r="AW114" s="65">
        <v>277.0</v>
      </c>
      <c r="AX114" s="65">
        <v>748.0</v>
      </c>
      <c r="AY114" s="65">
        <v>989.0</v>
      </c>
      <c r="AZ114" s="65">
        <v>2223.0</v>
      </c>
      <c r="BA114" s="65">
        <v>1421.0</v>
      </c>
      <c r="BB114" s="65">
        <v>1197.0</v>
      </c>
      <c r="BC114" s="65">
        <v>2697.0</v>
      </c>
      <c r="BD114" s="65">
        <v>2780.0</v>
      </c>
      <c r="BE114" s="65">
        <v>8073.0</v>
      </c>
      <c r="BF114" s="65">
        <v>4375.0</v>
      </c>
      <c r="BG114" s="65">
        <v>7041.0</v>
      </c>
      <c r="BH114" s="65">
        <v>13135.0</v>
      </c>
      <c r="BI114" s="65">
        <v>48812.0</v>
      </c>
      <c r="BJ114" s="65">
        <v>70883.0</v>
      </c>
      <c r="BK114" s="65">
        <v>133621.0</v>
      </c>
    </row>
    <row r="115">
      <c r="A115" s="65">
        <v>107.0</v>
      </c>
      <c r="B115" s="65">
        <v>1000000.0</v>
      </c>
      <c r="C115" s="65">
        <v>996752.837641882</v>
      </c>
      <c r="D115" s="65">
        <v>0.996752837641882</v>
      </c>
      <c r="E115" s="68">
        <v>0.372739175010866</v>
      </c>
      <c r="F115" s="68">
        <v>0.0253452209928677</v>
      </c>
      <c r="G115" s="65">
        <v>301165.0</v>
      </c>
      <c r="H115" s="65">
        <v>0.301165</v>
      </c>
      <c r="I115" s="65">
        <v>439230.0</v>
      </c>
      <c r="J115" s="65">
        <v>129715.0</v>
      </c>
      <c r="K115" s="65">
        <v>53808.0</v>
      </c>
      <c r="L115" s="65">
        <v>26011.0</v>
      </c>
      <c r="M115" s="65">
        <v>2.0</v>
      </c>
      <c r="N115" s="65">
        <v>5.0</v>
      </c>
      <c r="O115" s="65">
        <v>0.0</v>
      </c>
      <c r="P115" s="65">
        <v>5.0</v>
      </c>
      <c r="Q115" s="65">
        <v>1.0</v>
      </c>
      <c r="R115" s="65">
        <v>0.0</v>
      </c>
      <c r="S115" s="65">
        <v>2.0</v>
      </c>
      <c r="T115" s="65">
        <v>6.0</v>
      </c>
      <c r="U115" s="65">
        <v>2.0</v>
      </c>
      <c r="V115" s="65">
        <v>2.0</v>
      </c>
      <c r="W115" s="65">
        <v>1.0</v>
      </c>
      <c r="X115" s="65">
        <v>5.0</v>
      </c>
      <c r="Y115" s="65">
        <v>3.0</v>
      </c>
      <c r="Z115" s="65">
        <v>5.0</v>
      </c>
      <c r="AA115" s="65">
        <v>10.0</v>
      </c>
      <c r="AB115" s="65">
        <v>9.0</v>
      </c>
      <c r="AC115" s="65">
        <v>22.0</v>
      </c>
      <c r="AD115" s="65">
        <v>17.0</v>
      </c>
      <c r="AE115" s="65">
        <v>18.0</v>
      </c>
      <c r="AF115" s="65">
        <v>40.0</v>
      </c>
      <c r="AG115" s="65">
        <v>11.0</v>
      </c>
      <c r="AH115" s="65">
        <v>9.0</v>
      </c>
      <c r="AI115" s="65">
        <v>20.0</v>
      </c>
      <c r="AJ115" s="65">
        <v>48.0</v>
      </c>
      <c r="AK115" s="65">
        <v>11.0</v>
      </c>
      <c r="AL115" s="65">
        <v>27.0</v>
      </c>
      <c r="AM115" s="65">
        <v>67.0</v>
      </c>
      <c r="AN115" s="65">
        <v>136.0</v>
      </c>
      <c r="AO115" s="65">
        <v>151.0</v>
      </c>
      <c r="AP115" s="65">
        <v>171.0</v>
      </c>
      <c r="AQ115" s="65">
        <v>246.0</v>
      </c>
      <c r="AR115" s="65">
        <v>244.0</v>
      </c>
      <c r="AS115" s="65">
        <v>292.0</v>
      </c>
      <c r="AT115" s="65">
        <v>486.0</v>
      </c>
      <c r="AU115" s="65">
        <v>664.0</v>
      </c>
      <c r="AV115" s="65">
        <v>926.0</v>
      </c>
      <c r="AW115" s="65">
        <v>277.0</v>
      </c>
      <c r="AX115" s="65">
        <v>776.0</v>
      </c>
      <c r="AY115" s="65">
        <v>988.0</v>
      </c>
      <c r="AZ115" s="65">
        <v>2041.0</v>
      </c>
      <c r="BA115" s="65">
        <v>1439.0</v>
      </c>
      <c r="BB115" s="65">
        <v>1207.0</v>
      </c>
      <c r="BC115" s="65">
        <v>2760.0</v>
      </c>
      <c r="BD115" s="65">
        <v>2846.0</v>
      </c>
      <c r="BE115" s="65">
        <v>8068.0</v>
      </c>
      <c r="BF115" s="65">
        <v>4317.0</v>
      </c>
      <c r="BG115" s="65">
        <v>6592.0</v>
      </c>
      <c r="BH115" s="65">
        <v>13300.0</v>
      </c>
      <c r="BI115" s="65">
        <v>48618.0</v>
      </c>
      <c r="BJ115" s="65">
        <v>70513.0</v>
      </c>
      <c r="BK115" s="65">
        <v>133759.0</v>
      </c>
    </row>
    <row r="116">
      <c r="A116" s="65">
        <v>108.0</v>
      </c>
      <c r="B116" s="65">
        <v>1000000.0</v>
      </c>
      <c r="C116" s="65">
        <v>929452.472623631</v>
      </c>
      <c r="D116" s="65">
        <v>0.929452472623631</v>
      </c>
      <c r="E116" s="68">
        <v>0.241285213804748</v>
      </c>
      <c r="F116" s="68">
        <v>0.0253411363969196</v>
      </c>
      <c r="G116" s="65">
        <v>301571.0</v>
      </c>
      <c r="H116" s="65">
        <v>0.301571</v>
      </c>
      <c r="I116" s="65">
        <v>439262.0</v>
      </c>
      <c r="J116" s="65">
        <v>129413.0</v>
      </c>
      <c r="K116" s="65">
        <v>53971.0</v>
      </c>
      <c r="L116" s="65">
        <v>25980.0</v>
      </c>
      <c r="M116" s="65">
        <v>0.0</v>
      </c>
      <c r="N116" s="65">
        <v>1.0</v>
      </c>
      <c r="O116" s="65">
        <v>2.0</v>
      </c>
      <c r="P116" s="65">
        <v>2.0</v>
      </c>
      <c r="Q116" s="65">
        <v>2.0</v>
      </c>
      <c r="R116" s="65">
        <v>2.0</v>
      </c>
      <c r="S116" s="65">
        <v>2.0</v>
      </c>
      <c r="T116" s="65">
        <v>5.0</v>
      </c>
      <c r="U116" s="65">
        <v>1.0</v>
      </c>
      <c r="V116" s="65">
        <v>0.0</v>
      </c>
      <c r="W116" s="65">
        <v>1.0</v>
      </c>
      <c r="X116" s="65">
        <v>5.0</v>
      </c>
      <c r="Y116" s="65">
        <v>6.0</v>
      </c>
      <c r="Z116" s="65">
        <v>3.0</v>
      </c>
      <c r="AA116" s="65">
        <v>14.0</v>
      </c>
      <c r="AB116" s="65">
        <v>9.0</v>
      </c>
      <c r="AC116" s="65">
        <v>15.0</v>
      </c>
      <c r="AD116" s="65">
        <v>13.0</v>
      </c>
      <c r="AE116" s="65">
        <v>11.0</v>
      </c>
      <c r="AF116" s="65">
        <v>36.0</v>
      </c>
      <c r="AG116" s="65">
        <v>11.0</v>
      </c>
      <c r="AH116" s="65">
        <v>8.0</v>
      </c>
      <c r="AI116" s="65">
        <v>16.0</v>
      </c>
      <c r="AJ116" s="65">
        <v>41.0</v>
      </c>
      <c r="AK116" s="65">
        <v>12.0</v>
      </c>
      <c r="AL116" s="65">
        <v>28.0</v>
      </c>
      <c r="AM116" s="65">
        <v>68.0</v>
      </c>
      <c r="AN116" s="65">
        <v>146.0</v>
      </c>
      <c r="AO116" s="65">
        <v>147.0</v>
      </c>
      <c r="AP116" s="65">
        <v>175.0</v>
      </c>
      <c r="AQ116" s="65">
        <v>256.0</v>
      </c>
      <c r="AR116" s="65">
        <v>204.0</v>
      </c>
      <c r="AS116" s="65">
        <v>290.0</v>
      </c>
      <c r="AT116" s="65">
        <v>460.0</v>
      </c>
      <c r="AU116" s="65">
        <v>598.0</v>
      </c>
      <c r="AV116" s="65">
        <v>933.0</v>
      </c>
      <c r="AW116" s="65">
        <v>275.0</v>
      </c>
      <c r="AX116" s="65">
        <v>754.0</v>
      </c>
      <c r="AY116" s="65">
        <v>950.0</v>
      </c>
      <c r="AZ116" s="65">
        <v>2085.0</v>
      </c>
      <c r="BA116" s="65">
        <v>1421.0</v>
      </c>
      <c r="BB116" s="65">
        <v>1274.0</v>
      </c>
      <c r="BC116" s="65">
        <v>2717.0</v>
      </c>
      <c r="BD116" s="65">
        <v>2809.0</v>
      </c>
      <c r="BE116" s="65">
        <v>8175.0</v>
      </c>
      <c r="BF116" s="65">
        <v>4358.0</v>
      </c>
      <c r="BG116" s="65">
        <v>6837.0</v>
      </c>
      <c r="BH116" s="65">
        <v>13213.0</v>
      </c>
      <c r="BI116" s="65">
        <v>48420.0</v>
      </c>
      <c r="BJ116" s="65">
        <v>70697.0</v>
      </c>
      <c r="BK116" s="65">
        <v>134063.0</v>
      </c>
    </row>
    <row r="117">
      <c r="A117" s="65">
        <v>109.0</v>
      </c>
      <c r="B117" s="65">
        <v>1000000.0</v>
      </c>
      <c r="C117" s="65">
        <v>938415.92079604</v>
      </c>
      <c r="D117" s="65">
        <v>0.93841592079604</v>
      </c>
      <c r="E117" s="68">
        <v>0.246852219836875</v>
      </c>
      <c r="F117" s="68">
        <v>0.0252690478226081</v>
      </c>
      <c r="G117" s="65">
        <v>300069.0</v>
      </c>
      <c r="H117" s="65">
        <v>0.300069</v>
      </c>
      <c r="I117" s="65">
        <v>440389.0</v>
      </c>
      <c r="J117" s="65">
        <v>130157.0</v>
      </c>
      <c r="K117" s="65">
        <v>53616.0</v>
      </c>
      <c r="L117" s="65">
        <v>25878.0</v>
      </c>
      <c r="M117" s="65">
        <v>0.0</v>
      </c>
      <c r="N117" s="65">
        <v>1.0</v>
      </c>
      <c r="O117" s="65">
        <v>2.0</v>
      </c>
      <c r="P117" s="65">
        <v>2.0</v>
      </c>
      <c r="Q117" s="65">
        <v>3.0</v>
      </c>
      <c r="R117" s="65">
        <v>1.0</v>
      </c>
      <c r="S117" s="65">
        <v>2.0</v>
      </c>
      <c r="T117" s="65">
        <v>5.0</v>
      </c>
      <c r="U117" s="65">
        <v>0.0</v>
      </c>
      <c r="V117" s="65">
        <v>1.0</v>
      </c>
      <c r="W117" s="65">
        <v>1.0</v>
      </c>
      <c r="X117" s="65">
        <v>7.0</v>
      </c>
      <c r="Y117" s="65">
        <v>5.0</v>
      </c>
      <c r="Z117" s="65">
        <v>2.0</v>
      </c>
      <c r="AA117" s="65">
        <v>11.0</v>
      </c>
      <c r="AB117" s="65">
        <v>12.0</v>
      </c>
      <c r="AC117" s="65">
        <v>19.0</v>
      </c>
      <c r="AD117" s="65">
        <v>14.0</v>
      </c>
      <c r="AE117" s="65">
        <v>13.0</v>
      </c>
      <c r="AF117" s="65">
        <v>40.0</v>
      </c>
      <c r="AG117" s="65">
        <v>13.0</v>
      </c>
      <c r="AH117" s="65">
        <v>13.0</v>
      </c>
      <c r="AI117" s="65">
        <v>8.0</v>
      </c>
      <c r="AJ117" s="65">
        <v>38.0</v>
      </c>
      <c r="AK117" s="65">
        <v>16.0</v>
      </c>
      <c r="AL117" s="65">
        <v>33.0</v>
      </c>
      <c r="AM117" s="65">
        <v>68.0</v>
      </c>
      <c r="AN117" s="65">
        <v>157.0</v>
      </c>
      <c r="AO117" s="65">
        <v>150.0</v>
      </c>
      <c r="AP117" s="65">
        <v>186.0</v>
      </c>
      <c r="AQ117" s="65">
        <v>242.0</v>
      </c>
      <c r="AR117" s="65">
        <v>242.0</v>
      </c>
      <c r="AS117" s="65">
        <v>258.0</v>
      </c>
      <c r="AT117" s="65">
        <v>467.0</v>
      </c>
      <c r="AU117" s="65">
        <v>638.0</v>
      </c>
      <c r="AV117" s="65">
        <v>902.0</v>
      </c>
      <c r="AW117" s="65">
        <v>278.0</v>
      </c>
      <c r="AX117" s="65">
        <v>772.0</v>
      </c>
      <c r="AY117" s="65">
        <v>951.0</v>
      </c>
      <c r="AZ117" s="65">
        <v>2150.0</v>
      </c>
      <c r="BA117" s="65">
        <v>1453.0</v>
      </c>
      <c r="BB117" s="65">
        <v>1270.0</v>
      </c>
      <c r="BC117" s="65">
        <v>2784.0</v>
      </c>
      <c r="BD117" s="65">
        <v>2856.0</v>
      </c>
      <c r="BE117" s="65">
        <v>8213.0</v>
      </c>
      <c r="BF117" s="65">
        <v>4251.0</v>
      </c>
      <c r="BG117" s="65">
        <v>6864.0</v>
      </c>
      <c r="BH117" s="65">
        <v>13326.0</v>
      </c>
      <c r="BI117" s="65">
        <v>48524.0</v>
      </c>
      <c r="BJ117" s="65">
        <v>70245.0</v>
      </c>
      <c r="BK117" s="65">
        <v>132560.0</v>
      </c>
    </row>
    <row r="118">
      <c r="A118" s="65">
        <v>110.0</v>
      </c>
      <c r="B118" s="65">
        <v>1000000.0</v>
      </c>
      <c r="C118" s="65">
        <v>941192.05960298</v>
      </c>
      <c r="D118" s="65">
        <v>0.94119205960298</v>
      </c>
      <c r="E118" s="68">
        <v>0.287068448340241</v>
      </c>
      <c r="F118" s="68">
        <v>0.0251829409729395</v>
      </c>
      <c r="G118" s="65">
        <v>300923.0</v>
      </c>
      <c r="H118" s="65">
        <v>0.300923</v>
      </c>
      <c r="I118" s="65">
        <v>439210.0</v>
      </c>
      <c r="J118" s="65">
        <v>129702.0</v>
      </c>
      <c r="K118" s="65">
        <v>54049.0</v>
      </c>
      <c r="L118" s="65">
        <v>26221.0</v>
      </c>
      <c r="M118" s="65">
        <v>1.0</v>
      </c>
      <c r="N118" s="65">
        <v>1.0</v>
      </c>
      <c r="O118" s="65">
        <v>2.0</v>
      </c>
      <c r="P118" s="65">
        <v>1.0</v>
      </c>
      <c r="Q118" s="65">
        <v>2.0</v>
      </c>
      <c r="R118" s="65">
        <v>2.0</v>
      </c>
      <c r="S118" s="65">
        <v>2.0</v>
      </c>
      <c r="T118" s="65">
        <v>3.0</v>
      </c>
      <c r="U118" s="65">
        <v>2.0</v>
      </c>
      <c r="V118" s="65">
        <v>1.0</v>
      </c>
      <c r="W118" s="65">
        <v>0.0</v>
      </c>
      <c r="X118" s="65">
        <v>4.0</v>
      </c>
      <c r="Y118" s="65">
        <v>3.0</v>
      </c>
      <c r="Z118" s="65">
        <v>4.0</v>
      </c>
      <c r="AA118" s="65">
        <v>11.0</v>
      </c>
      <c r="AB118" s="65">
        <v>11.0</v>
      </c>
      <c r="AC118" s="65">
        <v>13.0</v>
      </c>
      <c r="AD118" s="65">
        <v>15.0</v>
      </c>
      <c r="AE118" s="65">
        <v>25.0</v>
      </c>
      <c r="AF118" s="65">
        <v>41.0</v>
      </c>
      <c r="AG118" s="65">
        <v>14.0</v>
      </c>
      <c r="AH118" s="65">
        <v>12.0</v>
      </c>
      <c r="AI118" s="65">
        <v>15.0</v>
      </c>
      <c r="AJ118" s="65">
        <v>49.0</v>
      </c>
      <c r="AK118" s="65">
        <v>9.0</v>
      </c>
      <c r="AL118" s="65">
        <v>30.0</v>
      </c>
      <c r="AM118" s="65">
        <v>71.0</v>
      </c>
      <c r="AN118" s="65">
        <v>131.0</v>
      </c>
      <c r="AO118" s="65">
        <v>147.0</v>
      </c>
      <c r="AP118" s="65">
        <v>212.0</v>
      </c>
      <c r="AQ118" s="65">
        <v>251.0</v>
      </c>
      <c r="AR118" s="65">
        <v>271.0</v>
      </c>
      <c r="AS118" s="65">
        <v>308.0</v>
      </c>
      <c r="AT118" s="65">
        <v>486.0</v>
      </c>
      <c r="AU118" s="65">
        <v>636.0</v>
      </c>
      <c r="AV118" s="65">
        <v>959.0</v>
      </c>
      <c r="AW118" s="65">
        <v>294.0</v>
      </c>
      <c r="AX118" s="65">
        <v>681.0</v>
      </c>
      <c r="AY118" s="65">
        <v>971.0</v>
      </c>
      <c r="AZ118" s="65">
        <v>2089.0</v>
      </c>
      <c r="BA118" s="65">
        <v>1436.0</v>
      </c>
      <c r="BB118" s="65">
        <v>1260.0</v>
      </c>
      <c r="BC118" s="65">
        <v>2846.0</v>
      </c>
      <c r="BD118" s="65">
        <v>2824.0</v>
      </c>
      <c r="BE118" s="65">
        <v>8173.0</v>
      </c>
      <c r="BF118" s="65">
        <v>4240.0</v>
      </c>
      <c r="BG118" s="65">
        <v>6854.0</v>
      </c>
      <c r="BH118" s="65">
        <v>13161.0</v>
      </c>
      <c r="BI118" s="65">
        <v>48463.0</v>
      </c>
      <c r="BJ118" s="65">
        <v>70792.0</v>
      </c>
      <c r="BK118" s="65">
        <v>133094.0</v>
      </c>
    </row>
    <row r="119">
      <c r="A119" s="65">
        <v>111.0</v>
      </c>
      <c r="B119" s="65">
        <v>1000000.0</v>
      </c>
      <c r="C119" s="65">
        <v>928957.447872394</v>
      </c>
      <c r="D119" s="65">
        <v>0.928957447872394</v>
      </c>
      <c r="E119" s="68">
        <v>0.274462249645531</v>
      </c>
      <c r="F119" s="68">
        <v>0.0251804583509928</v>
      </c>
      <c r="G119" s="65">
        <v>301167.0</v>
      </c>
      <c r="H119" s="65">
        <v>0.301167</v>
      </c>
      <c r="I119" s="65">
        <v>439525.0</v>
      </c>
      <c r="J119" s="65">
        <v>129196.0</v>
      </c>
      <c r="K119" s="65">
        <v>54087.0</v>
      </c>
      <c r="L119" s="65">
        <v>25948.0</v>
      </c>
      <c r="M119" s="65">
        <v>2.0</v>
      </c>
      <c r="N119" s="65">
        <v>1.0</v>
      </c>
      <c r="O119" s="65">
        <v>2.0</v>
      </c>
      <c r="P119" s="65">
        <v>2.0</v>
      </c>
      <c r="Q119" s="65">
        <v>0.0</v>
      </c>
      <c r="R119" s="65">
        <v>0.0</v>
      </c>
      <c r="S119" s="65">
        <v>1.0</v>
      </c>
      <c r="T119" s="65">
        <v>4.0</v>
      </c>
      <c r="U119" s="65">
        <v>0.0</v>
      </c>
      <c r="V119" s="65">
        <v>0.0</v>
      </c>
      <c r="W119" s="65">
        <v>1.0</v>
      </c>
      <c r="X119" s="65">
        <v>7.0</v>
      </c>
      <c r="Y119" s="65">
        <v>5.0</v>
      </c>
      <c r="Z119" s="65">
        <v>4.0</v>
      </c>
      <c r="AA119" s="65">
        <v>7.0</v>
      </c>
      <c r="AB119" s="65">
        <v>11.0</v>
      </c>
      <c r="AC119" s="65">
        <v>15.0</v>
      </c>
      <c r="AD119" s="65">
        <v>12.0</v>
      </c>
      <c r="AE119" s="65">
        <v>12.0</v>
      </c>
      <c r="AF119" s="65">
        <v>47.0</v>
      </c>
      <c r="AG119" s="65">
        <v>11.0</v>
      </c>
      <c r="AH119" s="65">
        <v>17.0</v>
      </c>
      <c r="AI119" s="65">
        <v>29.0</v>
      </c>
      <c r="AJ119" s="65">
        <v>44.0</v>
      </c>
      <c r="AK119" s="65">
        <v>11.0</v>
      </c>
      <c r="AL119" s="65">
        <v>33.0</v>
      </c>
      <c r="AM119" s="65">
        <v>63.0</v>
      </c>
      <c r="AN119" s="65">
        <v>131.0</v>
      </c>
      <c r="AO119" s="65">
        <v>124.0</v>
      </c>
      <c r="AP119" s="65">
        <v>205.0</v>
      </c>
      <c r="AQ119" s="65">
        <v>237.0</v>
      </c>
      <c r="AR119" s="65">
        <v>225.0</v>
      </c>
      <c r="AS119" s="65">
        <v>303.0</v>
      </c>
      <c r="AT119" s="65">
        <v>502.0</v>
      </c>
      <c r="AU119" s="65">
        <v>614.0</v>
      </c>
      <c r="AV119" s="65">
        <v>878.0</v>
      </c>
      <c r="AW119" s="65">
        <v>288.0</v>
      </c>
      <c r="AX119" s="65">
        <v>721.0</v>
      </c>
      <c r="AY119" s="65">
        <v>908.0</v>
      </c>
      <c r="AZ119" s="65">
        <v>2129.0</v>
      </c>
      <c r="BA119" s="65">
        <v>1412.0</v>
      </c>
      <c r="BB119" s="65">
        <v>1221.0</v>
      </c>
      <c r="BC119" s="65">
        <v>2862.0</v>
      </c>
      <c r="BD119" s="65">
        <v>2859.0</v>
      </c>
      <c r="BE119" s="65">
        <v>8006.0</v>
      </c>
      <c r="BF119" s="65">
        <v>4341.0</v>
      </c>
      <c r="BG119" s="65">
        <v>6928.0</v>
      </c>
      <c r="BH119" s="65">
        <v>13307.0</v>
      </c>
      <c r="BI119" s="65">
        <v>48510.0</v>
      </c>
      <c r="BJ119" s="65">
        <v>70744.0</v>
      </c>
      <c r="BK119" s="65">
        <v>133371.0</v>
      </c>
    </row>
    <row r="120">
      <c r="A120" s="65">
        <v>112.0</v>
      </c>
      <c r="B120" s="65">
        <v>1000000.0</v>
      </c>
      <c r="C120" s="65">
        <v>984228.21141057</v>
      </c>
      <c r="D120" s="65">
        <v>0.98422821141057</v>
      </c>
      <c r="E120" s="68">
        <v>0.300948538953269</v>
      </c>
      <c r="F120" s="68">
        <v>0.0252316345409617</v>
      </c>
      <c r="G120" s="65">
        <v>301872.0</v>
      </c>
      <c r="H120" s="65">
        <v>0.301872</v>
      </c>
      <c r="I120" s="65">
        <v>438586.0</v>
      </c>
      <c r="J120" s="65">
        <v>129340.0</v>
      </c>
      <c r="K120" s="65">
        <v>54163.0</v>
      </c>
      <c r="L120" s="65">
        <v>26085.0</v>
      </c>
      <c r="M120" s="65">
        <v>1.0</v>
      </c>
      <c r="N120" s="65">
        <v>3.0</v>
      </c>
      <c r="O120" s="65">
        <v>2.0</v>
      </c>
      <c r="P120" s="65">
        <v>3.0</v>
      </c>
      <c r="Q120" s="65">
        <v>4.0</v>
      </c>
      <c r="R120" s="65">
        <v>1.0</v>
      </c>
      <c r="S120" s="65">
        <v>2.0</v>
      </c>
      <c r="T120" s="65">
        <v>3.0</v>
      </c>
      <c r="U120" s="65">
        <v>2.0</v>
      </c>
      <c r="V120" s="65">
        <v>1.0</v>
      </c>
      <c r="W120" s="65">
        <v>1.0</v>
      </c>
      <c r="X120" s="65">
        <v>6.0</v>
      </c>
      <c r="Y120" s="65">
        <v>3.0</v>
      </c>
      <c r="Z120" s="65">
        <v>2.0</v>
      </c>
      <c r="AA120" s="65">
        <v>11.0</v>
      </c>
      <c r="AB120" s="65">
        <v>12.0</v>
      </c>
      <c r="AC120" s="65">
        <v>26.0</v>
      </c>
      <c r="AD120" s="65">
        <v>22.0</v>
      </c>
      <c r="AE120" s="65">
        <v>15.0</v>
      </c>
      <c r="AF120" s="65">
        <v>36.0</v>
      </c>
      <c r="AG120" s="65">
        <v>11.0</v>
      </c>
      <c r="AH120" s="65">
        <v>10.0</v>
      </c>
      <c r="AI120" s="65">
        <v>22.0</v>
      </c>
      <c r="AJ120" s="65">
        <v>58.0</v>
      </c>
      <c r="AK120" s="65">
        <v>17.0</v>
      </c>
      <c r="AL120" s="65">
        <v>32.0</v>
      </c>
      <c r="AM120" s="65">
        <v>78.0</v>
      </c>
      <c r="AN120" s="65">
        <v>136.0</v>
      </c>
      <c r="AO120" s="65">
        <v>134.0</v>
      </c>
      <c r="AP120" s="65">
        <v>181.0</v>
      </c>
      <c r="AQ120" s="65">
        <v>224.0</v>
      </c>
      <c r="AR120" s="65">
        <v>239.0</v>
      </c>
      <c r="AS120" s="65">
        <v>284.0</v>
      </c>
      <c r="AT120" s="65">
        <v>465.0</v>
      </c>
      <c r="AU120" s="65">
        <v>588.0</v>
      </c>
      <c r="AV120" s="65">
        <v>924.0</v>
      </c>
      <c r="AW120" s="65">
        <v>277.0</v>
      </c>
      <c r="AX120" s="65">
        <v>755.0</v>
      </c>
      <c r="AY120" s="65">
        <v>958.0</v>
      </c>
      <c r="AZ120" s="65">
        <v>2155.0</v>
      </c>
      <c r="BA120" s="65">
        <v>1417.0</v>
      </c>
      <c r="BB120" s="65">
        <v>1279.0</v>
      </c>
      <c r="BC120" s="65">
        <v>2847.0</v>
      </c>
      <c r="BD120" s="65">
        <v>2886.0</v>
      </c>
      <c r="BE120" s="65">
        <v>8035.0</v>
      </c>
      <c r="BF120" s="65">
        <v>4233.0</v>
      </c>
      <c r="BG120" s="65">
        <v>6987.0</v>
      </c>
      <c r="BH120" s="65">
        <v>13453.0</v>
      </c>
      <c r="BI120" s="65">
        <v>48107.0</v>
      </c>
      <c r="BJ120" s="65">
        <v>71210.0</v>
      </c>
      <c r="BK120" s="65">
        <v>133714.0</v>
      </c>
    </row>
    <row r="121">
      <c r="A121" s="65">
        <v>113.0</v>
      </c>
      <c r="B121" s="65">
        <v>1000000.0</v>
      </c>
      <c r="C121" s="65">
        <v>1006652.33261663</v>
      </c>
      <c r="D121" s="65">
        <v>1.00665233261663</v>
      </c>
      <c r="E121" s="68">
        <v>0.316429372934944</v>
      </c>
      <c r="F121" s="68">
        <v>0.0256019679477067</v>
      </c>
      <c r="G121" s="65">
        <v>300534.0</v>
      </c>
      <c r="H121" s="65">
        <v>0.300534</v>
      </c>
      <c r="I121" s="65">
        <v>438966.0</v>
      </c>
      <c r="J121" s="65">
        <v>129962.0</v>
      </c>
      <c r="K121" s="65">
        <v>54111.0</v>
      </c>
      <c r="L121" s="65">
        <v>26068.0</v>
      </c>
      <c r="M121" s="65">
        <v>2.0</v>
      </c>
      <c r="N121" s="65">
        <v>1.0</v>
      </c>
      <c r="O121" s="65">
        <v>6.0</v>
      </c>
      <c r="P121" s="65">
        <v>3.0</v>
      </c>
      <c r="Q121" s="65">
        <v>3.0</v>
      </c>
      <c r="R121" s="65">
        <v>2.0</v>
      </c>
      <c r="S121" s="65">
        <v>0.0</v>
      </c>
      <c r="T121" s="65">
        <v>6.0</v>
      </c>
      <c r="U121" s="65">
        <v>0.0</v>
      </c>
      <c r="V121" s="65">
        <v>0.0</v>
      </c>
      <c r="W121" s="65">
        <v>2.0</v>
      </c>
      <c r="X121" s="65">
        <v>9.0</v>
      </c>
      <c r="Y121" s="65">
        <v>3.0</v>
      </c>
      <c r="Z121" s="65">
        <v>8.0</v>
      </c>
      <c r="AA121" s="65">
        <v>7.0</v>
      </c>
      <c r="AB121" s="65">
        <v>11.0</v>
      </c>
      <c r="AC121" s="65">
        <v>23.0</v>
      </c>
      <c r="AD121" s="65">
        <v>18.0</v>
      </c>
      <c r="AE121" s="65">
        <v>16.0</v>
      </c>
      <c r="AF121" s="65">
        <v>41.0</v>
      </c>
      <c r="AG121" s="65">
        <v>9.0</v>
      </c>
      <c r="AH121" s="65">
        <v>12.0</v>
      </c>
      <c r="AI121" s="65">
        <v>12.0</v>
      </c>
      <c r="AJ121" s="65">
        <v>48.0</v>
      </c>
      <c r="AK121" s="65">
        <v>9.0</v>
      </c>
      <c r="AL121" s="65">
        <v>22.0</v>
      </c>
      <c r="AM121" s="65">
        <v>74.0</v>
      </c>
      <c r="AN121" s="65">
        <v>158.0</v>
      </c>
      <c r="AO121" s="65">
        <v>154.0</v>
      </c>
      <c r="AP121" s="65">
        <v>188.0</v>
      </c>
      <c r="AQ121" s="65">
        <v>229.0</v>
      </c>
      <c r="AR121" s="65">
        <v>258.0</v>
      </c>
      <c r="AS121" s="65">
        <v>306.0</v>
      </c>
      <c r="AT121" s="65">
        <v>452.0</v>
      </c>
      <c r="AU121" s="65">
        <v>641.0</v>
      </c>
      <c r="AV121" s="65">
        <v>1013.0</v>
      </c>
      <c r="AW121" s="65">
        <v>299.0</v>
      </c>
      <c r="AX121" s="65">
        <v>743.0</v>
      </c>
      <c r="AY121" s="65">
        <v>972.0</v>
      </c>
      <c r="AZ121" s="65">
        <v>2103.0</v>
      </c>
      <c r="BA121" s="65">
        <v>1445.0</v>
      </c>
      <c r="BB121" s="65">
        <v>1257.0</v>
      </c>
      <c r="BC121" s="65">
        <v>2719.0</v>
      </c>
      <c r="BD121" s="65">
        <v>2822.0</v>
      </c>
      <c r="BE121" s="65">
        <v>7979.0</v>
      </c>
      <c r="BF121" s="65">
        <v>4123.0</v>
      </c>
      <c r="BG121" s="65">
        <v>6856.0</v>
      </c>
      <c r="BH121" s="65">
        <v>13279.0</v>
      </c>
      <c r="BI121" s="65">
        <v>48359.0</v>
      </c>
      <c r="BJ121" s="65">
        <v>70780.0</v>
      </c>
      <c r="BK121" s="65">
        <v>133052.0</v>
      </c>
    </row>
    <row r="122">
      <c r="A122" s="65">
        <v>114.0</v>
      </c>
      <c r="B122" s="65">
        <v>1000000.0</v>
      </c>
      <c r="C122" s="65">
        <v>978991.949597479</v>
      </c>
      <c r="D122" s="65">
        <v>0.978991949597479</v>
      </c>
      <c r="E122" s="68">
        <v>0.279062475480179</v>
      </c>
      <c r="F122" s="68">
        <v>0.0255915201719246</v>
      </c>
      <c r="G122" s="65">
        <v>300297.0</v>
      </c>
      <c r="H122" s="65">
        <v>0.300297</v>
      </c>
      <c r="I122" s="65">
        <v>438742.0</v>
      </c>
      <c r="J122" s="65">
        <v>130223.0</v>
      </c>
      <c r="K122" s="65">
        <v>54303.0</v>
      </c>
      <c r="L122" s="65">
        <v>26294.0</v>
      </c>
      <c r="M122" s="65">
        <v>0.0</v>
      </c>
      <c r="N122" s="65">
        <v>5.0</v>
      </c>
      <c r="O122" s="65">
        <v>2.0</v>
      </c>
      <c r="P122" s="65">
        <v>4.0</v>
      </c>
      <c r="Q122" s="65">
        <v>0.0</v>
      </c>
      <c r="R122" s="65">
        <v>1.0</v>
      </c>
      <c r="S122" s="65">
        <v>1.0</v>
      </c>
      <c r="T122" s="65">
        <v>5.0</v>
      </c>
      <c r="U122" s="65">
        <v>2.0</v>
      </c>
      <c r="V122" s="65">
        <v>1.0</v>
      </c>
      <c r="W122" s="65">
        <v>4.0</v>
      </c>
      <c r="X122" s="65">
        <v>6.0</v>
      </c>
      <c r="Y122" s="65">
        <v>6.0</v>
      </c>
      <c r="Z122" s="65">
        <v>2.0</v>
      </c>
      <c r="AA122" s="65">
        <v>11.0</v>
      </c>
      <c r="AB122" s="65">
        <v>3.0</v>
      </c>
      <c r="AC122" s="65">
        <v>21.0</v>
      </c>
      <c r="AD122" s="65">
        <v>21.0</v>
      </c>
      <c r="AE122" s="65">
        <v>7.0</v>
      </c>
      <c r="AF122" s="65">
        <v>33.0</v>
      </c>
      <c r="AG122" s="65">
        <v>11.0</v>
      </c>
      <c r="AH122" s="65">
        <v>7.0</v>
      </c>
      <c r="AI122" s="65">
        <v>20.0</v>
      </c>
      <c r="AJ122" s="65">
        <v>51.0</v>
      </c>
      <c r="AK122" s="65">
        <v>18.0</v>
      </c>
      <c r="AL122" s="65">
        <v>24.0</v>
      </c>
      <c r="AM122" s="65">
        <v>61.0</v>
      </c>
      <c r="AN122" s="65">
        <v>153.0</v>
      </c>
      <c r="AO122" s="65">
        <v>143.0</v>
      </c>
      <c r="AP122" s="65">
        <v>221.0</v>
      </c>
      <c r="AQ122" s="65">
        <v>235.0</v>
      </c>
      <c r="AR122" s="65">
        <v>239.0</v>
      </c>
      <c r="AS122" s="65">
        <v>304.0</v>
      </c>
      <c r="AT122" s="65">
        <v>493.0</v>
      </c>
      <c r="AU122" s="65">
        <v>627.0</v>
      </c>
      <c r="AV122" s="65">
        <v>995.0</v>
      </c>
      <c r="AW122" s="65">
        <v>298.0</v>
      </c>
      <c r="AX122" s="65">
        <v>755.0</v>
      </c>
      <c r="AY122" s="65">
        <v>931.0</v>
      </c>
      <c r="AZ122" s="65">
        <v>2117.0</v>
      </c>
      <c r="BA122" s="65">
        <v>1408.0</v>
      </c>
      <c r="BB122" s="65">
        <v>1197.0</v>
      </c>
      <c r="BC122" s="65">
        <v>2727.0</v>
      </c>
      <c r="BD122" s="65">
        <v>2988.0</v>
      </c>
      <c r="BE122" s="65">
        <v>7904.0</v>
      </c>
      <c r="BF122" s="65">
        <v>4337.0</v>
      </c>
      <c r="BG122" s="65">
        <v>6736.0</v>
      </c>
      <c r="BH122" s="65">
        <v>13206.0</v>
      </c>
      <c r="BI122" s="65">
        <v>48490.0</v>
      </c>
      <c r="BJ122" s="65">
        <v>70598.0</v>
      </c>
      <c r="BK122" s="65">
        <v>132868.0</v>
      </c>
    </row>
    <row r="123">
      <c r="A123" s="65">
        <v>115.0</v>
      </c>
      <c r="B123" s="65">
        <v>1000000.0</v>
      </c>
      <c r="C123" s="65">
        <v>984329.216460822</v>
      </c>
      <c r="D123" s="65">
        <v>0.984329216460822</v>
      </c>
      <c r="E123" s="68">
        <v>0.358582773308793</v>
      </c>
      <c r="F123" s="68">
        <v>0.0256283363861435</v>
      </c>
      <c r="G123" s="65">
        <v>301988.0</v>
      </c>
      <c r="H123" s="65">
        <v>0.301988</v>
      </c>
      <c r="I123" s="65">
        <v>439332.0</v>
      </c>
      <c r="J123" s="65">
        <v>129357.0</v>
      </c>
      <c r="K123" s="65">
        <v>53720.0</v>
      </c>
      <c r="L123" s="65">
        <v>25849.0</v>
      </c>
      <c r="M123" s="65">
        <v>3.0</v>
      </c>
      <c r="N123" s="65">
        <v>4.0</v>
      </c>
      <c r="O123" s="65">
        <v>0.0</v>
      </c>
      <c r="P123" s="65">
        <v>0.0</v>
      </c>
      <c r="Q123" s="65">
        <v>4.0</v>
      </c>
      <c r="R123" s="65">
        <v>2.0</v>
      </c>
      <c r="S123" s="65">
        <v>3.0</v>
      </c>
      <c r="T123" s="65">
        <v>7.0</v>
      </c>
      <c r="U123" s="65">
        <v>1.0</v>
      </c>
      <c r="V123" s="65">
        <v>1.0</v>
      </c>
      <c r="W123" s="65">
        <v>0.0</v>
      </c>
      <c r="X123" s="65">
        <v>3.0</v>
      </c>
      <c r="Y123" s="65">
        <v>6.0</v>
      </c>
      <c r="Z123" s="65">
        <v>6.0</v>
      </c>
      <c r="AA123" s="65">
        <v>12.0</v>
      </c>
      <c r="AB123" s="65">
        <v>13.0</v>
      </c>
      <c r="AC123" s="65">
        <v>15.0</v>
      </c>
      <c r="AD123" s="65">
        <v>10.0</v>
      </c>
      <c r="AE123" s="65">
        <v>14.0</v>
      </c>
      <c r="AF123" s="65">
        <v>34.0</v>
      </c>
      <c r="AG123" s="65">
        <v>7.0</v>
      </c>
      <c r="AH123" s="65">
        <v>14.0</v>
      </c>
      <c r="AI123" s="65">
        <v>13.0</v>
      </c>
      <c r="AJ123" s="65">
        <v>51.0</v>
      </c>
      <c r="AK123" s="65">
        <v>14.0</v>
      </c>
      <c r="AL123" s="65">
        <v>26.0</v>
      </c>
      <c r="AM123" s="65">
        <v>75.0</v>
      </c>
      <c r="AN123" s="65">
        <v>143.0</v>
      </c>
      <c r="AO123" s="65">
        <v>130.0</v>
      </c>
      <c r="AP123" s="65">
        <v>180.0</v>
      </c>
      <c r="AQ123" s="65">
        <v>246.0</v>
      </c>
      <c r="AR123" s="65">
        <v>236.0</v>
      </c>
      <c r="AS123" s="65">
        <v>295.0</v>
      </c>
      <c r="AT123" s="65">
        <v>440.0</v>
      </c>
      <c r="AU123" s="65">
        <v>601.0</v>
      </c>
      <c r="AV123" s="65">
        <v>988.0</v>
      </c>
      <c r="AW123" s="65">
        <v>274.0</v>
      </c>
      <c r="AX123" s="65">
        <v>796.0</v>
      </c>
      <c r="AY123" s="65">
        <v>902.0</v>
      </c>
      <c r="AZ123" s="65">
        <v>2085.0</v>
      </c>
      <c r="BA123" s="65">
        <v>1469.0</v>
      </c>
      <c r="BB123" s="65">
        <v>1243.0</v>
      </c>
      <c r="BC123" s="65">
        <v>2690.0</v>
      </c>
      <c r="BD123" s="65">
        <v>2808.0</v>
      </c>
      <c r="BE123" s="65">
        <v>8069.0</v>
      </c>
      <c r="BF123" s="65">
        <v>4244.0</v>
      </c>
      <c r="BG123" s="65">
        <v>6727.0</v>
      </c>
      <c r="BH123" s="65">
        <v>13372.0</v>
      </c>
      <c r="BI123" s="65">
        <v>48420.0</v>
      </c>
      <c r="BJ123" s="65">
        <v>71230.0</v>
      </c>
      <c r="BK123" s="65">
        <v>134062.0</v>
      </c>
    </row>
    <row r="124">
      <c r="A124" s="65">
        <v>116.0</v>
      </c>
      <c r="B124" s="65">
        <v>1000000.0</v>
      </c>
      <c r="C124" s="65">
        <v>989191.459572978</v>
      </c>
      <c r="D124" s="65">
        <v>0.989191459572978</v>
      </c>
      <c r="E124" s="68">
        <v>0.277814905636782</v>
      </c>
      <c r="F124" s="68">
        <v>0.0257138037151208</v>
      </c>
      <c r="G124" s="65">
        <v>301580.0</v>
      </c>
      <c r="H124" s="65">
        <v>0.30158</v>
      </c>
      <c r="I124" s="65">
        <v>438837.0</v>
      </c>
      <c r="J124" s="65">
        <v>129843.0</v>
      </c>
      <c r="K124" s="65">
        <v>54136.0</v>
      </c>
      <c r="L124" s="65">
        <v>25842.0</v>
      </c>
      <c r="M124" s="65">
        <v>1.0</v>
      </c>
      <c r="N124" s="65">
        <v>2.0</v>
      </c>
      <c r="O124" s="65">
        <v>4.0</v>
      </c>
      <c r="P124" s="65">
        <v>1.0</v>
      </c>
      <c r="Q124" s="65">
        <v>2.0</v>
      </c>
      <c r="R124" s="65">
        <v>5.0</v>
      </c>
      <c r="S124" s="65">
        <v>5.0</v>
      </c>
      <c r="T124" s="65">
        <v>1.0</v>
      </c>
      <c r="U124" s="65">
        <v>1.0</v>
      </c>
      <c r="V124" s="65">
        <v>2.0</v>
      </c>
      <c r="W124" s="65">
        <v>2.0</v>
      </c>
      <c r="X124" s="65">
        <v>9.0</v>
      </c>
      <c r="Y124" s="65">
        <v>8.0</v>
      </c>
      <c r="Z124" s="65">
        <v>2.0</v>
      </c>
      <c r="AA124" s="65">
        <v>5.0</v>
      </c>
      <c r="AB124" s="65">
        <v>10.0</v>
      </c>
      <c r="AC124" s="65">
        <v>17.0</v>
      </c>
      <c r="AD124" s="65">
        <v>14.0</v>
      </c>
      <c r="AE124" s="65">
        <v>14.0</v>
      </c>
      <c r="AF124" s="65">
        <v>37.0</v>
      </c>
      <c r="AG124" s="65">
        <v>18.0</v>
      </c>
      <c r="AH124" s="65">
        <v>12.0</v>
      </c>
      <c r="AI124" s="65">
        <v>15.0</v>
      </c>
      <c r="AJ124" s="65">
        <v>44.0</v>
      </c>
      <c r="AK124" s="65">
        <v>22.0</v>
      </c>
      <c r="AL124" s="65">
        <v>28.0</v>
      </c>
      <c r="AM124" s="65">
        <v>76.0</v>
      </c>
      <c r="AN124" s="65">
        <v>130.0</v>
      </c>
      <c r="AO124" s="65">
        <v>150.0</v>
      </c>
      <c r="AP124" s="65">
        <v>196.0</v>
      </c>
      <c r="AQ124" s="65">
        <v>223.0</v>
      </c>
      <c r="AR124" s="65">
        <v>242.0</v>
      </c>
      <c r="AS124" s="65">
        <v>281.0</v>
      </c>
      <c r="AT124" s="65">
        <v>472.0</v>
      </c>
      <c r="AU124" s="65">
        <v>633.0</v>
      </c>
      <c r="AV124" s="65">
        <v>1001.0</v>
      </c>
      <c r="AW124" s="65">
        <v>294.0</v>
      </c>
      <c r="AX124" s="65">
        <v>775.0</v>
      </c>
      <c r="AY124" s="65">
        <v>983.0</v>
      </c>
      <c r="AZ124" s="65">
        <v>2080.0</v>
      </c>
      <c r="BA124" s="65">
        <v>1453.0</v>
      </c>
      <c r="BB124" s="65">
        <v>1183.0</v>
      </c>
      <c r="BC124" s="65">
        <v>2716.0</v>
      </c>
      <c r="BD124" s="65">
        <v>2833.0</v>
      </c>
      <c r="BE124" s="65">
        <v>8113.0</v>
      </c>
      <c r="BF124" s="65">
        <v>4305.0</v>
      </c>
      <c r="BG124" s="65">
        <v>6916.0</v>
      </c>
      <c r="BH124" s="65">
        <v>13346.0</v>
      </c>
      <c r="BI124" s="65">
        <v>48400.0</v>
      </c>
      <c r="BJ124" s="65">
        <v>70736.0</v>
      </c>
      <c r="BK124" s="65">
        <v>133762.0</v>
      </c>
    </row>
    <row r="125">
      <c r="A125" s="65">
        <v>117.0</v>
      </c>
      <c r="B125" s="65">
        <v>1000000.0</v>
      </c>
      <c r="C125" s="65">
        <v>932891.644582229</v>
      </c>
      <c r="D125" s="65">
        <v>0.932891644582229</v>
      </c>
      <c r="E125" s="68">
        <v>0.236789311339199</v>
      </c>
      <c r="F125" s="68">
        <v>0.0256860987645922</v>
      </c>
      <c r="G125" s="65">
        <v>301320.0</v>
      </c>
      <c r="H125" s="65">
        <v>0.30132</v>
      </c>
      <c r="I125" s="65">
        <v>438730.0</v>
      </c>
      <c r="J125" s="65">
        <v>129869.0</v>
      </c>
      <c r="K125" s="65">
        <v>53942.0</v>
      </c>
      <c r="L125" s="65">
        <v>26138.0</v>
      </c>
      <c r="M125" s="65">
        <v>1.0</v>
      </c>
      <c r="N125" s="65">
        <v>1.0</v>
      </c>
      <c r="O125" s="65">
        <v>0.0</v>
      </c>
      <c r="P125" s="65">
        <v>2.0</v>
      </c>
      <c r="Q125" s="65">
        <v>1.0</v>
      </c>
      <c r="R125" s="65">
        <v>1.0</v>
      </c>
      <c r="S125" s="65">
        <v>4.0</v>
      </c>
      <c r="T125" s="65">
        <v>3.0</v>
      </c>
      <c r="U125" s="65">
        <v>3.0</v>
      </c>
      <c r="V125" s="65">
        <v>1.0</v>
      </c>
      <c r="W125" s="65">
        <v>7.0</v>
      </c>
      <c r="X125" s="65">
        <v>3.0</v>
      </c>
      <c r="Y125" s="65">
        <v>2.0</v>
      </c>
      <c r="Z125" s="65">
        <v>6.0</v>
      </c>
      <c r="AA125" s="65">
        <v>14.0</v>
      </c>
      <c r="AB125" s="65">
        <v>3.0</v>
      </c>
      <c r="AC125" s="65">
        <v>18.0</v>
      </c>
      <c r="AD125" s="65">
        <v>13.0</v>
      </c>
      <c r="AE125" s="65">
        <v>11.0</v>
      </c>
      <c r="AF125" s="65">
        <v>43.0</v>
      </c>
      <c r="AG125" s="65">
        <v>10.0</v>
      </c>
      <c r="AH125" s="65">
        <v>10.0</v>
      </c>
      <c r="AI125" s="65">
        <v>12.0</v>
      </c>
      <c r="AJ125" s="65">
        <v>60.0</v>
      </c>
      <c r="AK125" s="65">
        <v>6.0</v>
      </c>
      <c r="AL125" s="65">
        <v>25.0</v>
      </c>
      <c r="AM125" s="65">
        <v>79.0</v>
      </c>
      <c r="AN125" s="65">
        <v>151.0</v>
      </c>
      <c r="AO125" s="65">
        <v>142.0</v>
      </c>
      <c r="AP125" s="65">
        <v>189.0</v>
      </c>
      <c r="AQ125" s="65">
        <v>247.0</v>
      </c>
      <c r="AR125" s="65">
        <v>219.0</v>
      </c>
      <c r="AS125" s="65">
        <v>274.0</v>
      </c>
      <c r="AT125" s="65">
        <v>448.0</v>
      </c>
      <c r="AU125" s="65">
        <v>571.0</v>
      </c>
      <c r="AV125" s="65">
        <v>997.0</v>
      </c>
      <c r="AW125" s="65">
        <v>280.0</v>
      </c>
      <c r="AX125" s="65">
        <v>739.0</v>
      </c>
      <c r="AY125" s="65">
        <v>918.0</v>
      </c>
      <c r="AZ125" s="65">
        <v>2088.0</v>
      </c>
      <c r="BA125" s="65">
        <v>1439.0</v>
      </c>
      <c r="BB125" s="65">
        <v>1291.0</v>
      </c>
      <c r="BC125" s="65">
        <v>2775.0</v>
      </c>
      <c r="BD125" s="65">
        <v>2860.0</v>
      </c>
      <c r="BE125" s="65">
        <v>8042.0</v>
      </c>
      <c r="BF125" s="65">
        <v>4286.0</v>
      </c>
      <c r="BG125" s="65">
        <v>6801.0</v>
      </c>
      <c r="BH125" s="65">
        <v>13221.0</v>
      </c>
      <c r="BI125" s="65">
        <v>48330.0</v>
      </c>
      <c r="BJ125" s="65">
        <v>70866.0</v>
      </c>
      <c r="BK125" s="65">
        <v>133807.0</v>
      </c>
    </row>
    <row r="126">
      <c r="A126" s="65">
        <v>118.0</v>
      </c>
      <c r="B126" s="65">
        <v>1000000.0</v>
      </c>
      <c r="C126" s="65">
        <v>939726.986349317</v>
      </c>
      <c r="D126" s="65">
        <v>0.939726986349317</v>
      </c>
      <c r="E126" s="68">
        <v>0.235578985684196</v>
      </c>
      <c r="F126" s="68">
        <v>0.0256150525797763</v>
      </c>
      <c r="G126" s="65">
        <v>300503.0</v>
      </c>
      <c r="H126" s="65">
        <v>0.300503</v>
      </c>
      <c r="I126" s="65">
        <v>439510.0</v>
      </c>
      <c r="J126" s="65">
        <v>129788.0</v>
      </c>
      <c r="K126" s="65">
        <v>53951.0</v>
      </c>
      <c r="L126" s="65">
        <v>25790.0</v>
      </c>
      <c r="M126" s="65">
        <v>0.0</v>
      </c>
      <c r="N126" s="65">
        <v>2.0</v>
      </c>
      <c r="O126" s="65">
        <v>1.0</v>
      </c>
      <c r="P126" s="65">
        <v>3.0</v>
      </c>
      <c r="Q126" s="65">
        <v>0.0</v>
      </c>
      <c r="R126" s="65">
        <v>1.0</v>
      </c>
      <c r="S126" s="65">
        <v>2.0</v>
      </c>
      <c r="T126" s="65">
        <v>5.0</v>
      </c>
      <c r="U126" s="65">
        <v>1.0</v>
      </c>
      <c r="V126" s="65">
        <v>3.0</v>
      </c>
      <c r="W126" s="65">
        <v>3.0</v>
      </c>
      <c r="X126" s="65">
        <v>8.0</v>
      </c>
      <c r="Y126" s="65">
        <v>4.0</v>
      </c>
      <c r="Z126" s="65">
        <v>3.0</v>
      </c>
      <c r="AA126" s="65">
        <v>9.0</v>
      </c>
      <c r="AB126" s="65">
        <v>10.0</v>
      </c>
      <c r="AC126" s="65">
        <v>24.0</v>
      </c>
      <c r="AD126" s="65">
        <v>17.0</v>
      </c>
      <c r="AE126" s="65">
        <v>11.0</v>
      </c>
      <c r="AF126" s="65">
        <v>31.0</v>
      </c>
      <c r="AG126" s="65">
        <v>12.0</v>
      </c>
      <c r="AH126" s="65">
        <v>16.0</v>
      </c>
      <c r="AI126" s="65">
        <v>20.0</v>
      </c>
      <c r="AJ126" s="65">
        <v>37.0</v>
      </c>
      <c r="AK126" s="65">
        <v>9.0</v>
      </c>
      <c r="AL126" s="65">
        <v>27.0</v>
      </c>
      <c r="AM126" s="65">
        <v>69.0</v>
      </c>
      <c r="AN126" s="65">
        <v>123.0</v>
      </c>
      <c r="AO126" s="65">
        <v>129.0</v>
      </c>
      <c r="AP126" s="65">
        <v>179.0</v>
      </c>
      <c r="AQ126" s="65">
        <v>238.0</v>
      </c>
      <c r="AR126" s="65">
        <v>246.0</v>
      </c>
      <c r="AS126" s="65">
        <v>280.0</v>
      </c>
      <c r="AT126" s="65">
        <v>512.0</v>
      </c>
      <c r="AU126" s="65">
        <v>611.0</v>
      </c>
      <c r="AV126" s="65">
        <v>953.0</v>
      </c>
      <c r="AW126" s="65">
        <v>316.0</v>
      </c>
      <c r="AX126" s="65">
        <v>778.0</v>
      </c>
      <c r="AY126" s="65">
        <v>963.0</v>
      </c>
      <c r="AZ126" s="65">
        <v>2086.0</v>
      </c>
      <c r="BA126" s="65">
        <v>1442.0</v>
      </c>
      <c r="BB126" s="65">
        <v>1210.0</v>
      </c>
      <c r="BC126" s="65">
        <v>2738.0</v>
      </c>
      <c r="BD126" s="65">
        <v>2867.0</v>
      </c>
      <c r="BE126" s="65">
        <v>8000.0</v>
      </c>
      <c r="BF126" s="65">
        <v>4255.0</v>
      </c>
      <c r="BG126" s="65">
        <v>6995.0</v>
      </c>
      <c r="BH126" s="65">
        <v>13210.0</v>
      </c>
      <c r="BI126" s="65">
        <v>48599.0</v>
      </c>
      <c r="BJ126" s="65">
        <v>70711.0</v>
      </c>
      <c r="BK126" s="65">
        <v>132734.0</v>
      </c>
    </row>
    <row r="127">
      <c r="A127" s="65">
        <v>119.0</v>
      </c>
      <c r="B127" s="65">
        <v>1000000.0</v>
      </c>
      <c r="C127" s="65">
        <v>943009.150457523</v>
      </c>
      <c r="D127" s="65">
        <v>0.943009150457523</v>
      </c>
      <c r="E127" s="68">
        <v>0.249255447042884</v>
      </c>
      <c r="F127" s="68">
        <v>0.0255297117301839</v>
      </c>
      <c r="G127" s="65">
        <v>300857.0</v>
      </c>
      <c r="H127" s="65">
        <v>0.300857</v>
      </c>
      <c r="I127" s="65">
        <v>438792.0</v>
      </c>
      <c r="J127" s="65">
        <v>129987.0</v>
      </c>
      <c r="K127" s="65">
        <v>54560.0</v>
      </c>
      <c r="L127" s="65">
        <v>25954.0</v>
      </c>
      <c r="M127" s="65">
        <v>1.0</v>
      </c>
      <c r="N127" s="65">
        <v>2.0</v>
      </c>
      <c r="O127" s="65">
        <v>2.0</v>
      </c>
      <c r="P127" s="65">
        <v>2.0</v>
      </c>
      <c r="Q127" s="65">
        <v>1.0</v>
      </c>
      <c r="R127" s="65">
        <v>0.0</v>
      </c>
      <c r="S127" s="65">
        <v>2.0</v>
      </c>
      <c r="T127" s="65">
        <v>3.0</v>
      </c>
      <c r="U127" s="65">
        <v>0.0</v>
      </c>
      <c r="V127" s="65">
        <v>0.0</v>
      </c>
      <c r="W127" s="65">
        <v>1.0</v>
      </c>
      <c r="X127" s="65">
        <v>5.0</v>
      </c>
      <c r="Y127" s="65">
        <v>6.0</v>
      </c>
      <c r="Z127" s="65">
        <v>8.0</v>
      </c>
      <c r="AA127" s="65">
        <v>10.0</v>
      </c>
      <c r="AB127" s="65">
        <v>9.0</v>
      </c>
      <c r="AC127" s="65">
        <v>15.0</v>
      </c>
      <c r="AD127" s="65">
        <v>14.0</v>
      </c>
      <c r="AE127" s="65">
        <v>13.0</v>
      </c>
      <c r="AF127" s="65">
        <v>41.0</v>
      </c>
      <c r="AG127" s="65">
        <v>9.0</v>
      </c>
      <c r="AH127" s="65">
        <v>12.0</v>
      </c>
      <c r="AI127" s="65">
        <v>15.0</v>
      </c>
      <c r="AJ127" s="65">
        <v>48.0</v>
      </c>
      <c r="AK127" s="65">
        <v>12.0</v>
      </c>
      <c r="AL127" s="65">
        <v>34.0</v>
      </c>
      <c r="AM127" s="65">
        <v>73.0</v>
      </c>
      <c r="AN127" s="65">
        <v>139.0</v>
      </c>
      <c r="AO127" s="65">
        <v>149.0</v>
      </c>
      <c r="AP127" s="65">
        <v>216.0</v>
      </c>
      <c r="AQ127" s="65">
        <v>235.0</v>
      </c>
      <c r="AR127" s="65">
        <v>233.0</v>
      </c>
      <c r="AS127" s="65">
        <v>289.0</v>
      </c>
      <c r="AT127" s="65">
        <v>531.0</v>
      </c>
      <c r="AU127" s="65">
        <v>650.0</v>
      </c>
      <c r="AV127" s="65">
        <v>909.0</v>
      </c>
      <c r="AW127" s="65">
        <v>285.0</v>
      </c>
      <c r="AX127" s="65">
        <v>783.0</v>
      </c>
      <c r="AY127" s="65">
        <v>969.0</v>
      </c>
      <c r="AZ127" s="65">
        <v>2139.0</v>
      </c>
      <c r="BA127" s="65">
        <v>1469.0</v>
      </c>
      <c r="BB127" s="65">
        <v>1216.0</v>
      </c>
      <c r="BC127" s="65">
        <v>2799.0</v>
      </c>
      <c r="BD127" s="65">
        <v>2744.0</v>
      </c>
      <c r="BE127" s="65">
        <v>8125.0</v>
      </c>
      <c r="BF127" s="65">
        <v>4373.0</v>
      </c>
      <c r="BG127" s="65">
        <v>6949.0</v>
      </c>
      <c r="BH127" s="65">
        <v>13220.0</v>
      </c>
      <c r="BI127" s="65">
        <v>48626.0</v>
      </c>
      <c r="BJ127" s="65">
        <v>70655.0</v>
      </c>
      <c r="BK127" s="65">
        <v>132816.0</v>
      </c>
    </row>
    <row r="128">
      <c r="A128" s="65">
        <v>120.0</v>
      </c>
      <c r="B128" s="65">
        <v>1000000.0</v>
      </c>
      <c r="C128" s="65">
        <v>957571.878593929</v>
      </c>
      <c r="D128" s="65">
        <v>0.957571878593929</v>
      </c>
      <c r="E128" s="68">
        <v>0.284476465772812</v>
      </c>
      <c r="F128" s="68">
        <v>0.0254234432789455</v>
      </c>
      <c r="G128" s="65">
        <v>301104.0</v>
      </c>
      <c r="H128" s="65">
        <v>0.301104</v>
      </c>
      <c r="I128" s="65">
        <v>439843.0</v>
      </c>
      <c r="J128" s="65">
        <v>129015.0</v>
      </c>
      <c r="K128" s="65">
        <v>54207.0</v>
      </c>
      <c r="L128" s="65">
        <v>26042.0</v>
      </c>
      <c r="M128" s="65">
        <v>3.0</v>
      </c>
      <c r="N128" s="65">
        <v>3.0</v>
      </c>
      <c r="O128" s="65">
        <v>2.0</v>
      </c>
      <c r="P128" s="65">
        <v>0.0</v>
      </c>
      <c r="Q128" s="65">
        <v>0.0</v>
      </c>
      <c r="R128" s="65">
        <v>2.0</v>
      </c>
      <c r="S128" s="65">
        <v>3.0</v>
      </c>
      <c r="T128" s="65">
        <v>3.0</v>
      </c>
      <c r="U128" s="65">
        <v>1.0</v>
      </c>
      <c r="V128" s="65">
        <v>0.0</v>
      </c>
      <c r="W128" s="65">
        <v>1.0</v>
      </c>
      <c r="X128" s="65">
        <v>4.0</v>
      </c>
      <c r="Y128" s="65">
        <v>4.0</v>
      </c>
      <c r="Z128" s="65">
        <v>3.0</v>
      </c>
      <c r="AA128" s="65">
        <v>9.0</v>
      </c>
      <c r="AB128" s="65">
        <v>13.0</v>
      </c>
      <c r="AC128" s="65">
        <v>14.0</v>
      </c>
      <c r="AD128" s="65">
        <v>17.0</v>
      </c>
      <c r="AE128" s="65">
        <v>13.0</v>
      </c>
      <c r="AF128" s="65">
        <v>36.0</v>
      </c>
      <c r="AG128" s="65">
        <v>14.0</v>
      </c>
      <c r="AH128" s="65">
        <v>12.0</v>
      </c>
      <c r="AI128" s="65">
        <v>16.0</v>
      </c>
      <c r="AJ128" s="65">
        <v>53.0</v>
      </c>
      <c r="AK128" s="65">
        <v>11.0</v>
      </c>
      <c r="AL128" s="65">
        <v>28.0</v>
      </c>
      <c r="AM128" s="65">
        <v>79.0</v>
      </c>
      <c r="AN128" s="65">
        <v>128.0</v>
      </c>
      <c r="AO128" s="65">
        <v>119.0</v>
      </c>
      <c r="AP128" s="65">
        <v>202.0</v>
      </c>
      <c r="AQ128" s="65">
        <v>235.0</v>
      </c>
      <c r="AR128" s="65">
        <v>285.0</v>
      </c>
      <c r="AS128" s="65">
        <v>272.0</v>
      </c>
      <c r="AT128" s="65">
        <v>490.0</v>
      </c>
      <c r="AU128" s="65">
        <v>626.0</v>
      </c>
      <c r="AV128" s="65">
        <v>950.0</v>
      </c>
      <c r="AW128" s="65">
        <v>293.0</v>
      </c>
      <c r="AX128" s="65">
        <v>771.0</v>
      </c>
      <c r="AY128" s="65">
        <v>936.0</v>
      </c>
      <c r="AZ128" s="65">
        <v>2050.0</v>
      </c>
      <c r="BA128" s="65">
        <v>1447.0</v>
      </c>
      <c r="BB128" s="65">
        <v>1220.0</v>
      </c>
      <c r="BC128" s="65">
        <v>2675.0</v>
      </c>
      <c r="BD128" s="65">
        <v>2843.0</v>
      </c>
      <c r="BE128" s="65">
        <v>8106.0</v>
      </c>
      <c r="BF128" s="65">
        <v>4310.0</v>
      </c>
      <c r="BG128" s="65">
        <v>6770.0</v>
      </c>
      <c r="BH128" s="65">
        <v>13094.0</v>
      </c>
      <c r="BI128" s="65">
        <v>48336.0</v>
      </c>
      <c r="BJ128" s="65">
        <v>70995.0</v>
      </c>
      <c r="BK128" s="65">
        <v>133607.0</v>
      </c>
    </row>
    <row r="129">
      <c r="A129" s="65">
        <v>121.0</v>
      </c>
      <c r="B129" s="65">
        <v>1000000.0</v>
      </c>
      <c r="C129" s="65">
        <v>935293.764688235</v>
      </c>
      <c r="D129" s="65">
        <v>0.935293764688235</v>
      </c>
      <c r="E129" s="68">
        <v>0.22022739965132</v>
      </c>
      <c r="F129" s="68">
        <v>0.0253797004767594</v>
      </c>
      <c r="G129" s="65">
        <v>301665.0</v>
      </c>
      <c r="H129" s="65">
        <v>0.301665</v>
      </c>
      <c r="I129" s="65">
        <v>438178.0</v>
      </c>
      <c r="J129" s="65">
        <v>129517.0</v>
      </c>
      <c r="K129" s="65">
        <v>54180.0</v>
      </c>
      <c r="L129" s="65">
        <v>26187.0</v>
      </c>
      <c r="M129" s="65">
        <v>1.0</v>
      </c>
      <c r="N129" s="65">
        <v>0.0</v>
      </c>
      <c r="O129" s="65">
        <v>2.0</v>
      </c>
      <c r="P129" s="65">
        <v>2.0</v>
      </c>
      <c r="Q129" s="65">
        <v>1.0</v>
      </c>
      <c r="R129" s="65">
        <v>3.0</v>
      </c>
      <c r="S129" s="65">
        <v>1.0</v>
      </c>
      <c r="T129" s="65">
        <v>5.0</v>
      </c>
      <c r="U129" s="65">
        <v>3.0</v>
      </c>
      <c r="V129" s="65">
        <v>1.0</v>
      </c>
      <c r="W129" s="65">
        <v>1.0</v>
      </c>
      <c r="X129" s="65">
        <v>4.0</v>
      </c>
      <c r="Y129" s="65">
        <v>5.0</v>
      </c>
      <c r="Z129" s="65">
        <v>6.0</v>
      </c>
      <c r="AA129" s="65">
        <v>9.0</v>
      </c>
      <c r="AB129" s="65">
        <v>7.0</v>
      </c>
      <c r="AC129" s="65">
        <v>20.0</v>
      </c>
      <c r="AD129" s="65">
        <v>14.0</v>
      </c>
      <c r="AE129" s="65">
        <v>7.0</v>
      </c>
      <c r="AF129" s="65">
        <v>38.0</v>
      </c>
      <c r="AG129" s="65">
        <v>15.0</v>
      </c>
      <c r="AH129" s="65">
        <v>11.0</v>
      </c>
      <c r="AI129" s="65">
        <v>23.0</v>
      </c>
      <c r="AJ129" s="65">
        <v>40.0</v>
      </c>
      <c r="AK129" s="65">
        <v>13.0</v>
      </c>
      <c r="AL129" s="65">
        <v>31.0</v>
      </c>
      <c r="AM129" s="65">
        <v>81.0</v>
      </c>
      <c r="AN129" s="65">
        <v>125.0</v>
      </c>
      <c r="AO129" s="65">
        <v>134.0</v>
      </c>
      <c r="AP129" s="65">
        <v>186.0</v>
      </c>
      <c r="AQ129" s="65">
        <v>249.0</v>
      </c>
      <c r="AR129" s="65">
        <v>237.0</v>
      </c>
      <c r="AS129" s="65">
        <v>295.0</v>
      </c>
      <c r="AT129" s="65">
        <v>495.0</v>
      </c>
      <c r="AU129" s="65">
        <v>618.0</v>
      </c>
      <c r="AV129" s="65">
        <v>949.0</v>
      </c>
      <c r="AW129" s="65">
        <v>295.0</v>
      </c>
      <c r="AX129" s="65">
        <v>751.0</v>
      </c>
      <c r="AY129" s="65">
        <v>967.0</v>
      </c>
      <c r="AZ129" s="65">
        <v>2105.0</v>
      </c>
      <c r="BA129" s="65">
        <v>1414.0</v>
      </c>
      <c r="BB129" s="65">
        <v>1259.0</v>
      </c>
      <c r="BC129" s="65">
        <v>2728.0</v>
      </c>
      <c r="BD129" s="65">
        <v>2816.0</v>
      </c>
      <c r="BE129" s="65">
        <v>8143.0</v>
      </c>
      <c r="BF129" s="65">
        <v>4308.0</v>
      </c>
      <c r="BG129" s="65">
        <v>6874.0</v>
      </c>
      <c r="BH129" s="65">
        <v>13159.0</v>
      </c>
      <c r="BI129" s="65">
        <v>48922.0</v>
      </c>
      <c r="BJ129" s="65">
        <v>71031.0</v>
      </c>
      <c r="BK129" s="65">
        <v>133261.0</v>
      </c>
    </row>
    <row r="130">
      <c r="A130" s="65">
        <v>122.0</v>
      </c>
      <c r="B130" s="65">
        <v>1000000.0</v>
      </c>
      <c r="C130" s="65">
        <v>974018.700935046</v>
      </c>
      <c r="D130" s="65">
        <v>0.974018700935046</v>
      </c>
      <c r="E130" s="68">
        <v>0.291120441683413</v>
      </c>
      <c r="F130" s="68">
        <v>0.025335063221875</v>
      </c>
      <c r="G130" s="65">
        <v>300830.0</v>
      </c>
      <c r="H130" s="65">
        <v>0.30083</v>
      </c>
      <c r="I130" s="65">
        <v>439439.0</v>
      </c>
      <c r="J130" s="65">
        <v>129778.0</v>
      </c>
      <c r="K130" s="65">
        <v>53791.0</v>
      </c>
      <c r="L130" s="65">
        <v>26115.0</v>
      </c>
      <c r="M130" s="65">
        <v>1.0</v>
      </c>
      <c r="N130" s="65">
        <v>4.0</v>
      </c>
      <c r="O130" s="65">
        <v>1.0</v>
      </c>
      <c r="P130" s="65">
        <v>3.0</v>
      </c>
      <c r="Q130" s="65">
        <v>1.0</v>
      </c>
      <c r="R130" s="65">
        <v>5.0</v>
      </c>
      <c r="S130" s="65">
        <v>3.0</v>
      </c>
      <c r="T130" s="65">
        <v>3.0</v>
      </c>
      <c r="U130" s="65">
        <v>1.0</v>
      </c>
      <c r="V130" s="65">
        <v>1.0</v>
      </c>
      <c r="W130" s="65">
        <v>2.0</v>
      </c>
      <c r="X130" s="65">
        <v>5.0</v>
      </c>
      <c r="Y130" s="65">
        <v>4.0</v>
      </c>
      <c r="Z130" s="65">
        <v>4.0</v>
      </c>
      <c r="AA130" s="65">
        <v>6.0</v>
      </c>
      <c r="AB130" s="65">
        <v>8.0</v>
      </c>
      <c r="AC130" s="65">
        <v>16.0</v>
      </c>
      <c r="AD130" s="65">
        <v>16.0</v>
      </c>
      <c r="AE130" s="65">
        <v>11.0</v>
      </c>
      <c r="AF130" s="65">
        <v>37.0</v>
      </c>
      <c r="AG130" s="65">
        <v>10.0</v>
      </c>
      <c r="AH130" s="65">
        <v>9.0</v>
      </c>
      <c r="AI130" s="65">
        <v>25.0</v>
      </c>
      <c r="AJ130" s="65">
        <v>52.0</v>
      </c>
      <c r="AK130" s="65">
        <v>14.0</v>
      </c>
      <c r="AL130" s="65">
        <v>24.0</v>
      </c>
      <c r="AM130" s="65">
        <v>59.0</v>
      </c>
      <c r="AN130" s="65">
        <v>129.0</v>
      </c>
      <c r="AO130" s="65">
        <v>138.0</v>
      </c>
      <c r="AP130" s="65">
        <v>185.0</v>
      </c>
      <c r="AQ130" s="65">
        <v>215.0</v>
      </c>
      <c r="AR130" s="65">
        <v>248.0</v>
      </c>
      <c r="AS130" s="65">
        <v>268.0</v>
      </c>
      <c r="AT130" s="65">
        <v>487.0</v>
      </c>
      <c r="AU130" s="65">
        <v>626.0</v>
      </c>
      <c r="AV130" s="65">
        <v>992.0</v>
      </c>
      <c r="AW130" s="65">
        <v>280.0</v>
      </c>
      <c r="AX130" s="65">
        <v>787.0</v>
      </c>
      <c r="AY130" s="65">
        <v>1002.0</v>
      </c>
      <c r="AZ130" s="65">
        <v>2100.0</v>
      </c>
      <c r="BA130" s="65">
        <v>1374.0</v>
      </c>
      <c r="BB130" s="65">
        <v>1212.0</v>
      </c>
      <c r="BC130" s="65">
        <v>2787.0</v>
      </c>
      <c r="BD130" s="65">
        <v>2870.0</v>
      </c>
      <c r="BE130" s="65">
        <v>8097.0</v>
      </c>
      <c r="BF130" s="65">
        <v>4201.0</v>
      </c>
      <c r="BG130" s="65">
        <v>6898.0</v>
      </c>
      <c r="BH130" s="65">
        <v>13150.0</v>
      </c>
      <c r="BI130" s="65">
        <v>48021.0</v>
      </c>
      <c r="BJ130" s="65">
        <v>70903.0</v>
      </c>
      <c r="BK130" s="65">
        <v>133535.0</v>
      </c>
    </row>
    <row r="131">
      <c r="A131" s="65">
        <v>123.0</v>
      </c>
      <c r="B131" s="65">
        <v>1000000.0</v>
      </c>
      <c r="C131" s="65">
        <v>982073.103655183</v>
      </c>
      <c r="D131" s="65">
        <v>0.982073103655183</v>
      </c>
      <c r="E131" s="68">
        <v>0.332178513320666</v>
      </c>
      <c r="F131" s="68">
        <v>0.0253500771632815</v>
      </c>
      <c r="G131" s="65">
        <v>301526.0</v>
      </c>
      <c r="H131" s="65">
        <v>0.301526</v>
      </c>
      <c r="I131" s="65">
        <v>437760.0</v>
      </c>
      <c r="J131" s="65">
        <v>130294.0</v>
      </c>
      <c r="K131" s="65">
        <v>54560.0</v>
      </c>
      <c r="L131" s="65">
        <v>25915.0</v>
      </c>
      <c r="M131" s="65">
        <v>3.0</v>
      </c>
      <c r="N131" s="65">
        <v>3.0</v>
      </c>
      <c r="O131" s="65">
        <v>4.0</v>
      </c>
      <c r="P131" s="65">
        <v>2.0</v>
      </c>
      <c r="Q131" s="65">
        <v>2.0</v>
      </c>
      <c r="R131" s="65">
        <v>3.0</v>
      </c>
      <c r="S131" s="65">
        <v>3.0</v>
      </c>
      <c r="T131" s="65">
        <v>1.0</v>
      </c>
      <c r="U131" s="65">
        <v>1.0</v>
      </c>
      <c r="V131" s="65">
        <v>1.0</v>
      </c>
      <c r="W131" s="65">
        <v>0.0</v>
      </c>
      <c r="X131" s="65">
        <v>2.0</v>
      </c>
      <c r="Y131" s="65">
        <v>6.0</v>
      </c>
      <c r="Z131" s="65">
        <v>3.0</v>
      </c>
      <c r="AA131" s="65">
        <v>7.0</v>
      </c>
      <c r="AB131" s="65">
        <v>3.0</v>
      </c>
      <c r="AC131" s="65">
        <v>17.0</v>
      </c>
      <c r="AD131" s="65">
        <v>12.0</v>
      </c>
      <c r="AE131" s="65">
        <v>10.0</v>
      </c>
      <c r="AF131" s="65">
        <v>39.0</v>
      </c>
      <c r="AG131" s="65">
        <v>13.0</v>
      </c>
      <c r="AH131" s="65">
        <v>16.0</v>
      </c>
      <c r="AI131" s="65">
        <v>19.0</v>
      </c>
      <c r="AJ131" s="65">
        <v>39.0</v>
      </c>
      <c r="AK131" s="65">
        <v>10.0</v>
      </c>
      <c r="AL131" s="65">
        <v>32.0</v>
      </c>
      <c r="AM131" s="65">
        <v>69.0</v>
      </c>
      <c r="AN131" s="65">
        <v>133.0</v>
      </c>
      <c r="AO131" s="65">
        <v>145.0</v>
      </c>
      <c r="AP131" s="65">
        <v>189.0</v>
      </c>
      <c r="AQ131" s="65">
        <v>263.0</v>
      </c>
      <c r="AR131" s="65">
        <v>228.0</v>
      </c>
      <c r="AS131" s="65">
        <v>278.0</v>
      </c>
      <c r="AT131" s="65">
        <v>441.0</v>
      </c>
      <c r="AU131" s="65">
        <v>590.0</v>
      </c>
      <c r="AV131" s="65">
        <v>934.0</v>
      </c>
      <c r="AW131" s="65">
        <v>305.0</v>
      </c>
      <c r="AX131" s="65">
        <v>747.0</v>
      </c>
      <c r="AY131" s="65">
        <v>953.0</v>
      </c>
      <c r="AZ131" s="65">
        <v>2091.0</v>
      </c>
      <c r="BA131" s="65">
        <v>1422.0</v>
      </c>
      <c r="BB131" s="65">
        <v>1203.0</v>
      </c>
      <c r="BC131" s="65">
        <v>2738.0</v>
      </c>
      <c r="BD131" s="65">
        <v>2818.0</v>
      </c>
      <c r="BE131" s="65">
        <v>8127.0</v>
      </c>
      <c r="BF131" s="65">
        <v>4224.0</v>
      </c>
      <c r="BG131" s="65">
        <v>6948.0</v>
      </c>
      <c r="BH131" s="65">
        <v>13403.0</v>
      </c>
      <c r="BI131" s="65">
        <v>48565.0</v>
      </c>
      <c r="BJ131" s="65">
        <v>71209.0</v>
      </c>
      <c r="BK131" s="65">
        <v>133252.0</v>
      </c>
    </row>
    <row r="132">
      <c r="A132" s="65">
        <v>124.0</v>
      </c>
      <c r="B132" s="65">
        <v>1000000.0</v>
      </c>
      <c r="C132" s="65">
        <v>931009.550477524</v>
      </c>
      <c r="D132" s="65">
        <v>0.931009550477524</v>
      </c>
      <c r="E132" s="68">
        <v>0.22046109191282</v>
      </c>
      <c r="F132" s="68">
        <v>0.0253391698220137</v>
      </c>
      <c r="G132" s="65">
        <v>300498.0</v>
      </c>
      <c r="H132" s="65">
        <v>0.300498</v>
      </c>
      <c r="I132" s="65">
        <v>438966.0</v>
      </c>
      <c r="J132" s="65">
        <v>130126.0</v>
      </c>
      <c r="K132" s="65">
        <v>54065.0</v>
      </c>
      <c r="L132" s="65">
        <v>26008.0</v>
      </c>
      <c r="M132" s="65">
        <v>3.0</v>
      </c>
      <c r="N132" s="65">
        <v>0.0</v>
      </c>
      <c r="O132" s="65">
        <v>1.0</v>
      </c>
      <c r="P132" s="65">
        <v>1.0</v>
      </c>
      <c r="Q132" s="65">
        <v>0.0</v>
      </c>
      <c r="R132" s="65">
        <v>1.0</v>
      </c>
      <c r="S132" s="65">
        <v>0.0</v>
      </c>
      <c r="T132" s="65">
        <v>3.0</v>
      </c>
      <c r="U132" s="65">
        <v>3.0</v>
      </c>
      <c r="V132" s="65">
        <v>1.0</v>
      </c>
      <c r="W132" s="65">
        <v>2.0</v>
      </c>
      <c r="X132" s="65">
        <v>6.0</v>
      </c>
      <c r="Y132" s="65">
        <v>2.0</v>
      </c>
      <c r="Z132" s="65">
        <v>6.0</v>
      </c>
      <c r="AA132" s="65">
        <v>15.0</v>
      </c>
      <c r="AB132" s="65">
        <v>13.0</v>
      </c>
      <c r="AC132" s="65">
        <v>20.0</v>
      </c>
      <c r="AD132" s="65">
        <v>13.0</v>
      </c>
      <c r="AE132" s="65">
        <v>21.0</v>
      </c>
      <c r="AF132" s="65">
        <v>38.0</v>
      </c>
      <c r="AG132" s="65">
        <v>12.0</v>
      </c>
      <c r="AH132" s="65">
        <v>9.0</v>
      </c>
      <c r="AI132" s="65">
        <v>20.0</v>
      </c>
      <c r="AJ132" s="65">
        <v>60.0</v>
      </c>
      <c r="AK132" s="65">
        <v>12.0</v>
      </c>
      <c r="AL132" s="65">
        <v>30.0</v>
      </c>
      <c r="AM132" s="65">
        <v>57.0</v>
      </c>
      <c r="AN132" s="65">
        <v>156.0</v>
      </c>
      <c r="AO132" s="65">
        <v>151.0</v>
      </c>
      <c r="AP132" s="65">
        <v>174.0</v>
      </c>
      <c r="AQ132" s="65">
        <v>253.0</v>
      </c>
      <c r="AR132" s="65">
        <v>247.0</v>
      </c>
      <c r="AS132" s="65">
        <v>299.0</v>
      </c>
      <c r="AT132" s="65">
        <v>482.0</v>
      </c>
      <c r="AU132" s="65">
        <v>616.0</v>
      </c>
      <c r="AV132" s="65">
        <v>960.0</v>
      </c>
      <c r="AW132" s="65">
        <v>287.0</v>
      </c>
      <c r="AX132" s="65">
        <v>729.0</v>
      </c>
      <c r="AY132" s="65">
        <v>940.0</v>
      </c>
      <c r="AZ132" s="65">
        <v>2044.0</v>
      </c>
      <c r="BA132" s="65">
        <v>1447.0</v>
      </c>
      <c r="BB132" s="65">
        <v>1223.0</v>
      </c>
      <c r="BC132" s="65">
        <v>2732.0</v>
      </c>
      <c r="BD132" s="65">
        <v>2803.0</v>
      </c>
      <c r="BE132" s="65">
        <v>8016.0</v>
      </c>
      <c r="BF132" s="65">
        <v>4302.0</v>
      </c>
      <c r="BG132" s="65">
        <v>6761.0</v>
      </c>
      <c r="BH132" s="65">
        <v>13230.0</v>
      </c>
      <c r="BI132" s="65">
        <v>48358.0</v>
      </c>
      <c r="BJ132" s="65">
        <v>70267.0</v>
      </c>
      <c r="BK132" s="65">
        <v>133672.0</v>
      </c>
    </row>
    <row r="133">
      <c r="A133" s="65">
        <v>125.0</v>
      </c>
      <c r="B133" s="65">
        <v>1000000.0</v>
      </c>
      <c r="C133" s="65">
        <v>916229.811490575</v>
      </c>
      <c r="D133" s="65">
        <v>0.916229811490574</v>
      </c>
      <c r="E133" s="68">
        <v>0.207203279449406</v>
      </c>
      <c r="F133" s="68">
        <v>0.0254725079591296</v>
      </c>
      <c r="G133" s="65">
        <v>301758.0</v>
      </c>
      <c r="H133" s="65">
        <v>0.301758</v>
      </c>
      <c r="I133" s="65">
        <v>438387.0</v>
      </c>
      <c r="J133" s="65">
        <v>129589.0</v>
      </c>
      <c r="K133" s="65">
        <v>54250.0</v>
      </c>
      <c r="L133" s="65">
        <v>25911.0</v>
      </c>
      <c r="M133" s="65">
        <v>0.0</v>
      </c>
      <c r="N133" s="65">
        <v>0.0</v>
      </c>
      <c r="O133" s="65">
        <v>3.0</v>
      </c>
      <c r="P133" s="65">
        <v>1.0</v>
      </c>
      <c r="Q133" s="65">
        <v>0.0</v>
      </c>
      <c r="R133" s="65">
        <v>3.0</v>
      </c>
      <c r="S133" s="65">
        <v>1.0</v>
      </c>
      <c r="T133" s="65">
        <v>7.0</v>
      </c>
      <c r="U133" s="65">
        <v>0.0</v>
      </c>
      <c r="V133" s="65">
        <v>1.0</v>
      </c>
      <c r="W133" s="65">
        <v>2.0</v>
      </c>
      <c r="X133" s="65">
        <v>7.0</v>
      </c>
      <c r="Y133" s="65">
        <v>0.0</v>
      </c>
      <c r="Z133" s="65">
        <v>1.0</v>
      </c>
      <c r="AA133" s="65">
        <v>3.0</v>
      </c>
      <c r="AB133" s="65">
        <v>10.0</v>
      </c>
      <c r="AC133" s="65">
        <v>16.0</v>
      </c>
      <c r="AD133" s="65">
        <v>16.0</v>
      </c>
      <c r="AE133" s="65">
        <v>18.0</v>
      </c>
      <c r="AF133" s="65">
        <v>36.0</v>
      </c>
      <c r="AG133" s="65">
        <v>7.0</v>
      </c>
      <c r="AH133" s="65">
        <v>9.0</v>
      </c>
      <c r="AI133" s="65">
        <v>13.0</v>
      </c>
      <c r="AJ133" s="65">
        <v>53.0</v>
      </c>
      <c r="AK133" s="65">
        <v>10.0</v>
      </c>
      <c r="AL133" s="65">
        <v>34.0</v>
      </c>
      <c r="AM133" s="65">
        <v>78.0</v>
      </c>
      <c r="AN133" s="65">
        <v>134.0</v>
      </c>
      <c r="AO133" s="65">
        <v>133.0</v>
      </c>
      <c r="AP133" s="65">
        <v>204.0</v>
      </c>
      <c r="AQ133" s="65">
        <v>246.0</v>
      </c>
      <c r="AR133" s="65">
        <v>245.0</v>
      </c>
      <c r="AS133" s="65">
        <v>281.0</v>
      </c>
      <c r="AT133" s="65">
        <v>475.0</v>
      </c>
      <c r="AU133" s="65">
        <v>610.0</v>
      </c>
      <c r="AV133" s="65">
        <v>961.0</v>
      </c>
      <c r="AW133" s="65">
        <v>278.0</v>
      </c>
      <c r="AX133" s="65">
        <v>758.0</v>
      </c>
      <c r="AY133" s="65">
        <v>934.0</v>
      </c>
      <c r="AZ133" s="65">
        <v>2074.0</v>
      </c>
      <c r="BA133" s="65">
        <v>1423.0</v>
      </c>
      <c r="BB133" s="65">
        <v>1274.0</v>
      </c>
      <c r="BC133" s="65">
        <v>2822.0</v>
      </c>
      <c r="BD133" s="65">
        <v>2828.0</v>
      </c>
      <c r="BE133" s="65">
        <v>8011.0</v>
      </c>
      <c r="BF133" s="65">
        <v>4313.0</v>
      </c>
      <c r="BG133" s="65">
        <v>6812.0</v>
      </c>
      <c r="BH133" s="65">
        <v>13569.0</v>
      </c>
      <c r="BI133" s="65">
        <v>48499.0</v>
      </c>
      <c r="BJ133" s="65">
        <v>71055.0</v>
      </c>
      <c r="BK133" s="65">
        <v>133490.0</v>
      </c>
    </row>
    <row r="134">
      <c r="A134" s="65">
        <v>126.0</v>
      </c>
      <c r="B134" s="65">
        <v>1000000.0</v>
      </c>
      <c r="C134" s="65">
        <v>941667.083354168</v>
      </c>
      <c r="D134" s="65">
        <v>0.941667083354167</v>
      </c>
      <c r="E134" s="68">
        <v>0.242971090091397</v>
      </c>
      <c r="F134" s="68">
        <v>0.0253964594514029</v>
      </c>
      <c r="G134" s="65">
        <v>300918.0</v>
      </c>
      <c r="H134" s="65">
        <v>0.300918</v>
      </c>
      <c r="I134" s="65">
        <v>438908.0</v>
      </c>
      <c r="J134" s="65">
        <v>129877.0</v>
      </c>
      <c r="K134" s="65">
        <v>54288.0</v>
      </c>
      <c r="L134" s="65">
        <v>25914.0</v>
      </c>
      <c r="M134" s="65">
        <v>1.0</v>
      </c>
      <c r="N134" s="65">
        <v>1.0</v>
      </c>
      <c r="O134" s="65">
        <v>1.0</v>
      </c>
      <c r="P134" s="65">
        <v>2.0</v>
      </c>
      <c r="Q134" s="65">
        <v>2.0</v>
      </c>
      <c r="R134" s="65">
        <v>1.0</v>
      </c>
      <c r="S134" s="65">
        <v>5.0</v>
      </c>
      <c r="T134" s="65">
        <v>4.0</v>
      </c>
      <c r="U134" s="65">
        <v>1.0</v>
      </c>
      <c r="V134" s="65">
        <v>2.0</v>
      </c>
      <c r="W134" s="65">
        <v>2.0</v>
      </c>
      <c r="X134" s="65">
        <v>5.0</v>
      </c>
      <c r="Y134" s="65">
        <v>5.0</v>
      </c>
      <c r="Z134" s="65">
        <v>0.0</v>
      </c>
      <c r="AA134" s="65">
        <v>16.0</v>
      </c>
      <c r="AB134" s="65">
        <v>7.0</v>
      </c>
      <c r="AC134" s="65">
        <v>15.0</v>
      </c>
      <c r="AD134" s="65">
        <v>10.0</v>
      </c>
      <c r="AE134" s="65">
        <v>12.0</v>
      </c>
      <c r="AF134" s="65">
        <v>29.0</v>
      </c>
      <c r="AG134" s="65">
        <v>8.0</v>
      </c>
      <c r="AH134" s="65">
        <v>12.0</v>
      </c>
      <c r="AI134" s="65">
        <v>19.0</v>
      </c>
      <c r="AJ134" s="65">
        <v>57.0</v>
      </c>
      <c r="AK134" s="65">
        <v>17.0</v>
      </c>
      <c r="AL134" s="65">
        <v>32.0</v>
      </c>
      <c r="AM134" s="65">
        <v>72.0</v>
      </c>
      <c r="AN134" s="65">
        <v>124.0</v>
      </c>
      <c r="AO134" s="65">
        <v>137.0</v>
      </c>
      <c r="AP134" s="65">
        <v>189.0</v>
      </c>
      <c r="AQ134" s="65">
        <v>245.0</v>
      </c>
      <c r="AR134" s="65">
        <v>233.0</v>
      </c>
      <c r="AS134" s="65">
        <v>316.0</v>
      </c>
      <c r="AT134" s="65">
        <v>503.0</v>
      </c>
      <c r="AU134" s="65">
        <v>597.0</v>
      </c>
      <c r="AV134" s="65">
        <v>946.0</v>
      </c>
      <c r="AW134" s="65">
        <v>285.0</v>
      </c>
      <c r="AX134" s="65">
        <v>755.0</v>
      </c>
      <c r="AY134" s="65">
        <v>934.0</v>
      </c>
      <c r="AZ134" s="65">
        <v>2089.0</v>
      </c>
      <c r="BA134" s="65">
        <v>1386.0</v>
      </c>
      <c r="BB134" s="65">
        <v>1298.0</v>
      </c>
      <c r="BC134" s="65">
        <v>2753.0</v>
      </c>
      <c r="BD134" s="65">
        <v>2866.0</v>
      </c>
      <c r="BE134" s="65">
        <v>8172.0</v>
      </c>
      <c r="BF134" s="65">
        <v>4145.0</v>
      </c>
      <c r="BG134" s="65">
        <v>6928.0</v>
      </c>
      <c r="BH134" s="65">
        <v>13112.0</v>
      </c>
      <c r="BI134" s="65">
        <v>48517.0</v>
      </c>
      <c r="BJ134" s="65">
        <v>70468.0</v>
      </c>
      <c r="BK134" s="65">
        <v>133582.0</v>
      </c>
    </row>
    <row r="135">
      <c r="A135" s="65">
        <v>127.0</v>
      </c>
      <c r="B135" s="65">
        <v>1000000.0</v>
      </c>
      <c r="C135" s="65">
        <v>964955.247762388</v>
      </c>
      <c r="D135" s="65">
        <v>0.964955247762388</v>
      </c>
      <c r="E135" s="68">
        <v>0.270972201482919</v>
      </c>
      <c r="F135" s="68">
        <v>0.0253125770627815</v>
      </c>
      <c r="G135" s="65">
        <v>301049.0</v>
      </c>
      <c r="H135" s="65">
        <v>0.301049</v>
      </c>
      <c r="I135" s="65">
        <v>439187.0</v>
      </c>
      <c r="J135" s="65">
        <v>130002.0</v>
      </c>
      <c r="K135" s="65">
        <v>53893.0</v>
      </c>
      <c r="L135" s="65">
        <v>25941.0</v>
      </c>
      <c r="M135" s="65">
        <v>1.0</v>
      </c>
      <c r="N135" s="65">
        <v>3.0</v>
      </c>
      <c r="O135" s="65">
        <v>0.0</v>
      </c>
      <c r="P135" s="65">
        <v>4.0</v>
      </c>
      <c r="Q135" s="65">
        <v>3.0</v>
      </c>
      <c r="R135" s="65">
        <v>0.0</v>
      </c>
      <c r="S135" s="65">
        <v>1.0</v>
      </c>
      <c r="T135" s="65">
        <v>4.0</v>
      </c>
      <c r="U135" s="65">
        <v>1.0</v>
      </c>
      <c r="V135" s="65">
        <v>3.0</v>
      </c>
      <c r="W135" s="65">
        <v>2.0</v>
      </c>
      <c r="X135" s="65">
        <v>5.0</v>
      </c>
      <c r="Y135" s="65">
        <v>4.0</v>
      </c>
      <c r="Z135" s="65">
        <v>8.0</v>
      </c>
      <c r="AA135" s="65">
        <v>5.0</v>
      </c>
      <c r="AB135" s="65">
        <v>15.0</v>
      </c>
      <c r="AC135" s="65">
        <v>21.0</v>
      </c>
      <c r="AD135" s="65">
        <v>15.0</v>
      </c>
      <c r="AE135" s="65">
        <v>13.0</v>
      </c>
      <c r="AF135" s="65">
        <v>39.0</v>
      </c>
      <c r="AG135" s="65">
        <v>10.0</v>
      </c>
      <c r="AH135" s="65">
        <v>12.0</v>
      </c>
      <c r="AI135" s="65">
        <v>16.0</v>
      </c>
      <c r="AJ135" s="65">
        <v>51.0</v>
      </c>
      <c r="AK135" s="65">
        <v>13.0</v>
      </c>
      <c r="AL135" s="65">
        <v>34.0</v>
      </c>
      <c r="AM135" s="65">
        <v>75.0</v>
      </c>
      <c r="AN135" s="65">
        <v>126.0</v>
      </c>
      <c r="AO135" s="65">
        <v>141.0</v>
      </c>
      <c r="AP135" s="65">
        <v>183.0</v>
      </c>
      <c r="AQ135" s="65">
        <v>238.0</v>
      </c>
      <c r="AR135" s="65">
        <v>263.0</v>
      </c>
      <c r="AS135" s="65">
        <v>281.0</v>
      </c>
      <c r="AT135" s="65">
        <v>494.0</v>
      </c>
      <c r="AU135" s="65">
        <v>577.0</v>
      </c>
      <c r="AV135" s="65">
        <v>988.0</v>
      </c>
      <c r="AW135" s="65">
        <v>284.0</v>
      </c>
      <c r="AX135" s="65">
        <v>766.0</v>
      </c>
      <c r="AY135" s="65">
        <v>1007.0</v>
      </c>
      <c r="AZ135" s="65">
        <v>2081.0</v>
      </c>
      <c r="BA135" s="65">
        <v>1419.0</v>
      </c>
      <c r="BB135" s="65">
        <v>1286.0</v>
      </c>
      <c r="BC135" s="65">
        <v>2749.0</v>
      </c>
      <c r="BD135" s="65">
        <v>2859.0</v>
      </c>
      <c r="BE135" s="65">
        <v>8077.0</v>
      </c>
      <c r="BF135" s="65">
        <v>4286.0</v>
      </c>
      <c r="BG135" s="65">
        <v>6763.0</v>
      </c>
      <c r="BH135" s="65">
        <v>13389.0</v>
      </c>
      <c r="BI135" s="65">
        <v>48669.0</v>
      </c>
      <c r="BJ135" s="65">
        <v>70460.0</v>
      </c>
      <c r="BK135" s="65">
        <v>133305.0</v>
      </c>
    </row>
    <row r="136">
      <c r="A136" s="65">
        <v>128.0</v>
      </c>
      <c r="B136" s="65">
        <v>1000000.0</v>
      </c>
      <c r="C136" s="65">
        <v>939088.954447723</v>
      </c>
      <c r="D136" s="65">
        <v>0.939088954447723</v>
      </c>
      <c r="E136" s="68">
        <v>0.225890515483803</v>
      </c>
      <c r="F136" s="68">
        <v>0.0252497557272879</v>
      </c>
      <c r="G136" s="65">
        <v>300953.0</v>
      </c>
      <c r="H136" s="65">
        <v>0.300953</v>
      </c>
      <c r="I136" s="65">
        <v>439063.0</v>
      </c>
      <c r="J136" s="65">
        <v>130265.0</v>
      </c>
      <c r="K136" s="65">
        <v>53816.0</v>
      </c>
      <c r="L136" s="65">
        <v>25735.0</v>
      </c>
      <c r="M136" s="65">
        <v>1.0</v>
      </c>
      <c r="N136" s="65">
        <v>0.0</v>
      </c>
      <c r="O136" s="65">
        <v>3.0</v>
      </c>
      <c r="P136" s="65">
        <v>3.0</v>
      </c>
      <c r="Q136" s="65">
        <v>3.0</v>
      </c>
      <c r="R136" s="65">
        <v>1.0</v>
      </c>
      <c r="S136" s="65">
        <v>2.0</v>
      </c>
      <c r="T136" s="65">
        <v>3.0</v>
      </c>
      <c r="U136" s="65">
        <v>0.0</v>
      </c>
      <c r="V136" s="65">
        <v>1.0</v>
      </c>
      <c r="W136" s="65">
        <v>0.0</v>
      </c>
      <c r="X136" s="65">
        <v>4.0</v>
      </c>
      <c r="Y136" s="65">
        <v>2.0</v>
      </c>
      <c r="Z136" s="65">
        <v>4.0</v>
      </c>
      <c r="AA136" s="65">
        <v>8.0</v>
      </c>
      <c r="AB136" s="65">
        <v>6.0</v>
      </c>
      <c r="AC136" s="65">
        <v>20.0</v>
      </c>
      <c r="AD136" s="65">
        <v>18.0</v>
      </c>
      <c r="AE136" s="65">
        <v>11.0</v>
      </c>
      <c r="AF136" s="65">
        <v>37.0</v>
      </c>
      <c r="AG136" s="65">
        <v>10.0</v>
      </c>
      <c r="AH136" s="65">
        <v>11.0</v>
      </c>
      <c r="AI136" s="65">
        <v>20.0</v>
      </c>
      <c r="AJ136" s="65">
        <v>37.0</v>
      </c>
      <c r="AK136" s="65">
        <v>20.0</v>
      </c>
      <c r="AL136" s="65">
        <v>26.0</v>
      </c>
      <c r="AM136" s="65">
        <v>85.0</v>
      </c>
      <c r="AN136" s="65">
        <v>149.0</v>
      </c>
      <c r="AO136" s="65">
        <v>154.0</v>
      </c>
      <c r="AP136" s="65">
        <v>172.0</v>
      </c>
      <c r="AQ136" s="65">
        <v>269.0</v>
      </c>
      <c r="AR136" s="65">
        <v>260.0</v>
      </c>
      <c r="AS136" s="65">
        <v>302.0</v>
      </c>
      <c r="AT136" s="65">
        <v>446.0</v>
      </c>
      <c r="AU136" s="65">
        <v>619.0</v>
      </c>
      <c r="AV136" s="65">
        <v>933.0</v>
      </c>
      <c r="AW136" s="65">
        <v>298.0</v>
      </c>
      <c r="AX136" s="65">
        <v>797.0</v>
      </c>
      <c r="AY136" s="65">
        <v>983.0</v>
      </c>
      <c r="AZ136" s="65">
        <v>2094.0</v>
      </c>
      <c r="BA136" s="65">
        <v>1448.0</v>
      </c>
      <c r="BB136" s="65">
        <v>1249.0</v>
      </c>
      <c r="BC136" s="65">
        <v>2742.0</v>
      </c>
      <c r="BD136" s="65">
        <v>2956.0</v>
      </c>
      <c r="BE136" s="65">
        <v>8012.0</v>
      </c>
      <c r="BF136" s="65">
        <v>4342.0</v>
      </c>
      <c r="BG136" s="65">
        <v>6718.0</v>
      </c>
      <c r="BH136" s="65">
        <v>13172.0</v>
      </c>
      <c r="BI136" s="65">
        <v>48653.0</v>
      </c>
      <c r="BJ136" s="65">
        <v>70854.0</v>
      </c>
      <c r="BK136" s="65">
        <v>132995.0</v>
      </c>
    </row>
    <row r="137">
      <c r="A137" s="65">
        <v>129.0</v>
      </c>
      <c r="B137" s="65">
        <v>1000000.0</v>
      </c>
      <c r="C137" s="65">
        <v>946818.340917045</v>
      </c>
      <c r="D137" s="65">
        <v>0.946818340917045</v>
      </c>
      <c r="E137" s="68">
        <v>0.245331154182067</v>
      </c>
      <c r="F137" s="68">
        <v>0.0251598669097752</v>
      </c>
      <c r="G137" s="65">
        <v>301609.0</v>
      </c>
      <c r="H137" s="65">
        <v>0.301609</v>
      </c>
      <c r="I137" s="65">
        <v>438438.0</v>
      </c>
      <c r="J137" s="65">
        <v>130390.0</v>
      </c>
      <c r="K137" s="65">
        <v>53671.0</v>
      </c>
      <c r="L137" s="65">
        <v>25893.0</v>
      </c>
      <c r="M137" s="65">
        <v>0.0</v>
      </c>
      <c r="N137" s="65">
        <v>2.0</v>
      </c>
      <c r="O137" s="65">
        <v>2.0</v>
      </c>
      <c r="P137" s="65">
        <v>3.0</v>
      </c>
      <c r="Q137" s="65">
        <v>3.0</v>
      </c>
      <c r="R137" s="65">
        <v>2.0</v>
      </c>
      <c r="S137" s="65">
        <v>2.0</v>
      </c>
      <c r="T137" s="65">
        <v>1.0</v>
      </c>
      <c r="U137" s="65">
        <v>0.0</v>
      </c>
      <c r="V137" s="65">
        <v>0.0</v>
      </c>
      <c r="W137" s="65">
        <v>2.0</v>
      </c>
      <c r="X137" s="65">
        <v>7.0</v>
      </c>
      <c r="Y137" s="65">
        <v>5.0</v>
      </c>
      <c r="Z137" s="65">
        <v>1.0</v>
      </c>
      <c r="AA137" s="65">
        <v>12.0</v>
      </c>
      <c r="AB137" s="65">
        <v>8.0</v>
      </c>
      <c r="AC137" s="65">
        <v>22.0</v>
      </c>
      <c r="AD137" s="65">
        <v>18.0</v>
      </c>
      <c r="AE137" s="65">
        <v>20.0</v>
      </c>
      <c r="AF137" s="65">
        <v>36.0</v>
      </c>
      <c r="AG137" s="65">
        <v>9.0</v>
      </c>
      <c r="AH137" s="65">
        <v>15.0</v>
      </c>
      <c r="AI137" s="65">
        <v>19.0</v>
      </c>
      <c r="AJ137" s="65">
        <v>35.0</v>
      </c>
      <c r="AK137" s="65">
        <v>15.0</v>
      </c>
      <c r="AL137" s="65">
        <v>32.0</v>
      </c>
      <c r="AM137" s="65">
        <v>65.0</v>
      </c>
      <c r="AN137" s="65">
        <v>143.0</v>
      </c>
      <c r="AO137" s="65">
        <v>141.0</v>
      </c>
      <c r="AP137" s="65">
        <v>176.0</v>
      </c>
      <c r="AQ137" s="65">
        <v>228.0</v>
      </c>
      <c r="AR137" s="65">
        <v>218.0</v>
      </c>
      <c r="AS137" s="65">
        <v>285.0</v>
      </c>
      <c r="AT137" s="65">
        <v>465.0</v>
      </c>
      <c r="AU137" s="65">
        <v>604.0</v>
      </c>
      <c r="AV137" s="65">
        <v>984.0</v>
      </c>
      <c r="AW137" s="65">
        <v>288.0</v>
      </c>
      <c r="AX137" s="65">
        <v>828.0</v>
      </c>
      <c r="AY137" s="65">
        <v>894.0</v>
      </c>
      <c r="AZ137" s="65">
        <v>2099.0</v>
      </c>
      <c r="BA137" s="65">
        <v>1429.0</v>
      </c>
      <c r="BB137" s="65">
        <v>1221.0</v>
      </c>
      <c r="BC137" s="65">
        <v>2781.0</v>
      </c>
      <c r="BD137" s="65">
        <v>2800.0</v>
      </c>
      <c r="BE137" s="65">
        <v>7929.0</v>
      </c>
      <c r="BF137" s="65">
        <v>4457.0</v>
      </c>
      <c r="BG137" s="65">
        <v>6762.0</v>
      </c>
      <c r="BH137" s="65">
        <v>13270.0</v>
      </c>
      <c r="BI137" s="65">
        <v>48004.0</v>
      </c>
      <c r="BJ137" s="65">
        <v>71387.0</v>
      </c>
      <c r="BK137" s="65">
        <v>133880.0</v>
      </c>
    </row>
    <row r="138">
      <c r="A138" s="65">
        <v>130.0</v>
      </c>
      <c r="B138" s="65">
        <v>1000000.0</v>
      </c>
      <c r="C138" s="65">
        <v>961470.073503675</v>
      </c>
      <c r="D138" s="65">
        <v>0.961470073503675</v>
      </c>
      <c r="E138" s="68">
        <v>0.253668862328766</v>
      </c>
      <c r="F138" s="68">
        <v>0.0250698826194794</v>
      </c>
      <c r="G138" s="65">
        <v>301557.0</v>
      </c>
      <c r="H138" s="65">
        <v>0.301557</v>
      </c>
      <c r="I138" s="65">
        <v>439178.0</v>
      </c>
      <c r="J138" s="65">
        <v>129817.0</v>
      </c>
      <c r="K138" s="65">
        <v>53979.0</v>
      </c>
      <c r="L138" s="65">
        <v>25756.0</v>
      </c>
      <c r="M138" s="65">
        <v>0.0</v>
      </c>
      <c r="N138" s="65">
        <v>3.0</v>
      </c>
      <c r="O138" s="65">
        <v>1.0</v>
      </c>
      <c r="P138" s="65">
        <v>2.0</v>
      </c>
      <c r="Q138" s="65">
        <v>5.0</v>
      </c>
      <c r="R138" s="65">
        <v>6.0</v>
      </c>
      <c r="S138" s="65">
        <v>1.0</v>
      </c>
      <c r="T138" s="65">
        <v>3.0</v>
      </c>
      <c r="U138" s="65">
        <v>1.0</v>
      </c>
      <c r="V138" s="65">
        <v>0.0</v>
      </c>
      <c r="W138" s="65">
        <v>1.0</v>
      </c>
      <c r="X138" s="65">
        <v>3.0</v>
      </c>
      <c r="Y138" s="65">
        <v>7.0</v>
      </c>
      <c r="Z138" s="65">
        <v>4.0</v>
      </c>
      <c r="AA138" s="65">
        <v>10.0</v>
      </c>
      <c r="AB138" s="65">
        <v>7.0</v>
      </c>
      <c r="AC138" s="65">
        <v>18.0</v>
      </c>
      <c r="AD138" s="65">
        <v>7.0</v>
      </c>
      <c r="AE138" s="65">
        <v>17.0</v>
      </c>
      <c r="AF138" s="65">
        <v>31.0</v>
      </c>
      <c r="AG138" s="65">
        <v>5.0</v>
      </c>
      <c r="AH138" s="65">
        <v>11.0</v>
      </c>
      <c r="AI138" s="65">
        <v>15.0</v>
      </c>
      <c r="AJ138" s="65">
        <v>50.0</v>
      </c>
      <c r="AK138" s="65">
        <v>18.0</v>
      </c>
      <c r="AL138" s="65">
        <v>19.0</v>
      </c>
      <c r="AM138" s="65">
        <v>75.0</v>
      </c>
      <c r="AN138" s="65">
        <v>136.0</v>
      </c>
      <c r="AO138" s="65">
        <v>144.0</v>
      </c>
      <c r="AP138" s="65">
        <v>199.0</v>
      </c>
      <c r="AQ138" s="65">
        <v>247.0</v>
      </c>
      <c r="AR138" s="65">
        <v>231.0</v>
      </c>
      <c r="AS138" s="65">
        <v>285.0</v>
      </c>
      <c r="AT138" s="65">
        <v>478.0</v>
      </c>
      <c r="AU138" s="65">
        <v>592.0</v>
      </c>
      <c r="AV138" s="65">
        <v>910.0</v>
      </c>
      <c r="AW138" s="65">
        <v>286.0</v>
      </c>
      <c r="AX138" s="65">
        <v>805.0</v>
      </c>
      <c r="AY138" s="65">
        <v>943.0</v>
      </c>
      <c r="AZ138" s="65">
        <v>2125.0</v>
      </c>
      <c r="BA138" s="65">
        <v>1413.0</v>
      </c>
      <c r="BB138" s="65">
        <v>1256.0</v>
      </c>
      <c r="BC138" s="65">
        <v>2776.0</v>
      </c>
      <c r="BD138" s="65">
        <v>2901.0</v>
      </c>
      <c r="BE138" s="65">
        <v>8033.0</v>
      </c>
      <c r="BF138" s="65">
        <v>4270.0</v>
      </c>
      <c r="BG138" s="65">
        <v>6899.0</v>
      </c>
      <c r="BH138" s="65">
        <v>13296.0</v>
      </c>
      <c r="BI138" s="65">
        <v>48291.0</v>
      </c>
      <c r="BJ138" s="65">
        <v>71481.0</v>
      </c>
      <c r="BK138" s="65">
        <v>133240.0</v>
      </c>
    </row>
    <row r="139">
      <c r="A139" s="65">
        <v>131.0</v>
      </c>
      <c r="B139" s="65">
        <v>1000000.0</v>
      </c>
      <c r="C139" s="65">
        <v>943186.159307965</v>
      </c>
      <c r="D139" s="65">
        <v>0.943186159307965</v>
      </c>
      <c r="E139" s="68">
        <v>0.246025164884716</v>
      </c>
      <c r="F139" s="68">
        <v>0.0249925868392325</v>
      </c>
      <c r="G139" s="65">
        <v>301285.0</v>
      </c>
      <c r="H139" s="65">
        <v>0.301285</v>
      </c>
      <c r="I139" s="65">
        <v>438288.0</v>
      </c>
      <c r="J139" s="65">
        <v>130061.0</v>
      </c>
      <c r="K139" s="65">
        <v>54244.0</v>
      </c>
      <c r="L139" s="65">
        <v>25899.0</v>
      </c>
      <c r="M139" s="65">
        <v>2.0</v>
      </c>
      <c r="N139" s="65">
        <v>2.0</v>
      </c>
      <c r="O139" s="65">
        <v>2.0</v>
      </c>
      <c r="P139" s="65">
        <v>0.0</v>
      </c>
      <c r="Q139" s="65">
        <v>2.0</v>
      </c>
      <c r="R139" s="65">
        <v>3.0</v>
      </c>
      <c r="S139" s="65">
        <v>1.0</v>
      </c>
      <c r="T139" s="65">
        <v>1.0</v>
      </c>
      <c r="U139" s="65">
        <v>0.0</v>
      </c>
      <c r="V139" s="65">
        <v>0.0</v>
      </c>
      <c r="W139" s="65">
        <v>1.0</v>
      </c>
      <c r="X139" s="65">
        <v>7.0</v>
      </c>
      <c r="Y139" s="65">
        <v>0.0</v>
      </c>
      <c r="Z139" s="65">
        <v>2.0</v>
      </c>
      <c r="AA139" s="65">
        <v>9.0</v>
      </c>
      <c r="AB139" s="65">
        <v>20.0</v>
      </c>
      <c r="AC139" s="65">
        <v>23.0</v>
      </c>
      <c r="AD139" s="65">
        <v>12.0</v>
      </c>
      <c r="AE139" s="65">
        <v>11.0</v>
      </c>
      <c r="AF139" s="65">
        <v>41.0</v>
      </c>
      <c r="AG139" s="65">
        <v>6.0</v>
      </c>
      <c r="AH139" s="65">
        <v>25.0</v>
      </c>
      <c r="AI139" s="65">
        <v>25.0</v>
      </c>
      <c r="AJ139" s="65">
        <v>46.0</v>
      </c>
      <c r="AK139" s="65">
        <v>21.0</v>
      </c>
      <c r="AL139" s="65">
        <v>34.0</v>
      </c>
      <c r="AM139" s="65">
        <v>66.0</v>
      </c>
      <c r="AN139" s="65">
        <v>143.0</v>
      </c>
      <c r="AO139" s="65">
        <v>144.0</v>
      </c>
      <c r="AP139" s="65">
        <v>173.0</v>
      </c>
      <c r="AQ139" s="65">
        <v>228.0</v>
      </c>
      <c r="AR139" s="65">
        <v>238.0</v>
      </c>
      <c r="AS139" s="65">
        <v>270.0</v>
      </c>
      <c r="AT139" s="65">
        <v>464.0</v>
      </c>
      <c r="AU139" s="65">
        <v>585.0</v>
      </c>
      <c r="AV139" s="65">
        <v>948.0</v>
      </c>
      <c r="AW139" s="65">
        <v>295.0</v>
      </c>
      <c r="AX139" s="65">
        <v>790.0</v>
      </c>
      <c r="AY139" s="65">
        <v>959.0</v>
      </c>
      <c r="AZ139" s="65">
        <v>2119.0</v>
      </c>
      <c r="BA139" s="65">
        <v>1409.0</v>
      </c>
      <c r="BB139" s="65">
        <v>1170.0</v>
      </c>
      <c r="BC139" s="65">
        <v>2699.0</v>
      </c>
      <c r="BD139" s="65">
        <v>2909.0</v>
      </c>
      <c r="BE139" s="65">
        <v>8180.0</v>
      </c>
      <c r="BF139" s="65">
        <v>4340.0</v>
      </c>
      <c r="BG139" s="65">
        <v>6806.0</v>
      </c>
      <c r="BH139" s="65">
        <v>13221.0</v>
      </c>
      <c r="BI139" s="65">
        <v>48583.0</v>
      </c>
      <c r="BJ139" s="65">
        <v>70645.0</v>
      </c>
      <c r="BK139" s="65">
        <v>133605.0</v>
      </c>
    </row>
    <row r="140">
      <c r="A140" s="65">
        <v>132.0</v>
      </c>
      <c r="B140" s="65">
        <v>1000000.0</v>
      </c>
      <c r="C140" s="65">
        <v>946228.31141557</v>
      </c>
      <c r="D140" s="65">
        <v>0.94622831141557</v>
      </c>
      <c r="E140" s="68">
        <v>0.270538290319184</v>
      </c>
      <c r="F140" s="68">
        <v>0.0249070305645227</v>
      </c>
      <c r="G140" s="65">
        <v>301603.0</v>
      </c>
      <c r="H140" s="65">
        <v>0.301603</v>
      </c>
      <c r="I140" s="65">
        <v>438488.0</v>
      </c>
      <c r="J140" s="65">
        <v>129759.0</v>
      </c>
      <c r="K140" s="65">
        <v>54020.0</v>
      </c>
      <c r="L140" s="65">
        <v>26013.0</v>
      </c>
      <c r="M140" s="65">
        <v>2.0</v>
      </c>
      <c r="N140" s="65">
        <v>1.0</v>
      </c>
      <c r="O140" s="65">
        <v>0.0</v>
      </c>
      <c r="P140" s="65">
        <v>5.0</v>
      </c>
      <c r="Q140" s="65">
        <v>1.0</v>
      </c>
      <c r="R140" s="65">
        <v>1.0</v>
      </c>
      <c r="S140" s="65">
        <v>2.0</v>
      </c>
      <c r="T140" s="65">
        <v>4.0</v>
      </c>
      <c r="U140" s="65">
        <v>1.0</v>
      </c>
      <c r="V140" s="65">
        <v>2.0</v>
      </c>
      <c r="W140" s="65">
        <v>1.0</v>
      </c>
      <c r="X140" s="65">
        <v>6.0</v>
      </c>
      <c r="Y140" s="65">
        <v>8.0</v>
      </c>
      <c r="Z140" s="65">
        <v>2.0</v>
      </c>
      <c r="AA140" s="65">
        <v>4.0</v>
      </c>
      <c r="AB140" s="65">
        <v>3.0</v>
      </c>
      <c r="AC140" s="65">
        <v>25.0</v>
      </c>
      <c r="AD140" s="65">
        <v>16.0</v>
      </c>
      <c r="AE140" s="65">
        <v>4.0</v>
      </c>
      <c r="AF140" s="65">
        <v>36.0</v>
      </c>
      <c r="AG140" s="65">
        <v>13.0</v>
      </c>
      <c r="AH140" s="65">
        <v>16.0</v>
      </c>
      <c r="AI140" s="65">
        <v>14.0</v>
      </c>
      <c r="AJ140" s="65">
        <v>65.0</v>
      </c>
      <c r="AK140" s="65">
        <v>20.0</v>
      </c>
      <c r="AL140" s="65">
        <v>22.0</v>
      </c>
      <c r="AM140" s="65">
        <v>69.0</v>
      </c>
      <c r="AN140" s="65">
        <v>139.0</v>
      </c>
      <c r="AO140" s="65">
        <v>131.0</v>
      </c>
      <c r="AP140" s="65">
        <v>215.0</v>
      </c>
      <c r="AQ140" s="65">
        <v>265.0</v>
      </c>
      <c r="AR140" s="65">
        <v>197.0</v>
      </c>
      <c r="AS140" s="65">
        <v>279.0</v>
      </c>
      <c r="AT140" s="65">
        <v>524.0</v>
      </c>
      <c r="AU140" s="65">
        <v>595.0</v>
      </c>
      <c r="AV140" s="65">
        <v>907.0</v>
      </c>
      <c r="AW140" s="65">
        <v>274.0</v>
      </c>
      <c r="AX140" s="65">
        <v>749.0</v>
      </c>
      <c r="AY140" s="65">
        <v>962.0</v>
      </c>
      <c r="AZ140" s="65">
        <v>2101.0</v>
      </c>
      <c r="BA140" s="65">
        <v>1438.0</v>
      </c>
      <c r="BB140" s="65">
        <v>1291.0</v>
      </c>
      <c r="BC140" s="65">
        <v>2734.0</v>
      </c>
      <c r="BD140" s="65">
        <v>2858.0</v>
      </c>
      <c r="BE140" s="65">
        <v>8034.0</v>
      </c>
      <c r="BF140" s="65">
        <v>4304.0</v>
      </c>
      <c r="BG140" s="65">
        <v>6843.0</v>
      </c>
      <c r="BH140" s="65">
        <v>13453.0</v>
      </c>
      <c r="BI140" s="65">
        <v>48096.0</v>
      </c>
      <c r="BJ140" s="65">
        <v>71136.0</v>
      </c>
      <c r="BK140" s="65">
        <v>133735.0</v>
      </c>
    </row>
    <row r="141">
      <c r="A141" s="65">
        <v>133.0</v>
      </c>
      <c r="B141" s="65">
        <v>1000000.0</v>
      </c>
      <c r="C141" s="65">
        <v>945680.284014201</v>
      </c>
      <c r="D141" s="65">
        <v>0.945680284014201</v>
      </c>
      <c r="E141" s="68">
        <v>0.249832891801069</v>
      </c>
      <c r="F141" s="68">
        <v>0.0248237147919651</v>
      </c>
      <c r="G141" s="65">
        <v>301290.0</v>
      </c>
      <c r="H141" s="65">
        <v>0.30129</v>
      </c>
      <c r="I141" s="65">
        <v>439037.0</v>
      </c>
      <c r="J141" s="65">
        <v>129624.0</v>
      </c>
      <c r="K141" s="65">
        <v>54010.0</v>
      </c>
      <c r="L141" s="65">
        <v>26089.0</v>
      </c>
      <c r="M141" s="65">
        <v>1.0</v>
      </c>
      <c r="N141" s="65">
        <v>2.0</v>
      </c>
      <c r="O141" s="65">
        <v>1.0</v>
      </c>
      <c r="P141" s="65">
        <v>3.0</v>
      </c>
      <c r="Q141" s="65">
        <v>1.0</v>
      </c>
      <c r="R141" s="65">
        <v>3.0</v>
      </c>
      <c r="S141" s="65">
        <v>2.0</v>
      </c>
      <c r="T141" s="65">
        <v>3.0</v>
      </c>
      <c r="U141" s="65">
        <v>2.0</v>
      </c>
      <c r="V141" s="65">
        <v>2.0</v>
      </c>
      <c r="W141" s="65">
        <v>1.0</v>
      </c>
      <c r="X141" s="65">
        <v>4.0</v>
      </c>
      <c r="Y141" s="65">
        <v>3.0</v>
      </c>
      <c r="Z141" s="65">
        <v>3.0</v>
      </c>
      <c r="AA141" s="65">
        <v>10.0</v>
      </c>
      <c r="AB141" s="65">
        <v>8.0</v>
      </c>
      <c r="AC141" s="65">
        <v>18.0</v>
      </c>
      <c r="AD141" s="65">
        <v>9.0</v>
      </c>
      <c r="AE141" s="65">
        <v>12.0</v>
      </c>
      <c r="AF141" s="65">
        <v>40.0</v>
      </c>
      <c r="AG141" s="65">
        <v>16.0</v>
      </c>
      <c r="AH141" s="65">
        <v>11.0</v>
      </c>
      <c r="AI141" s="65">
        <v>18.0</v>
      </c>
      <c r="AJ141" s="65">
        <v>53.0</v>
      </c>
      <c r="AK141" s="65">
        <v>19.0</v>
      </c>
      <c r="AL141" s="65">
        <v>27.0</v>
      </c>
      <c r="AM141" s="65">
        <v>75.0</v>
      </c>
      <c r="AN141" s="65">
        <v>123.0</v>
      </c>
      <c r="AO141" s="65">
        <v>155.0</v>
      </c>
      <c r="AP141" s="65">
        <v>186.0</v>
      </c>
      <c r="AQ141" s="65">
        <v>241.0</v>
      </c>
      <c r="AR141" s="65">
        <v>226.0</v>
      </c>
      <c r="AS141" s="65">
        <v>262.0</v>
      </c>
      <c r="AT141" s="65">
        <v>466.0</v>
      </c>
      <c r="AU141" s="65">
        <v>643.0</v>
      </c>
      <c r="AV141" s="65">
        <v>942.0</v>
      </c>
      <c r="AW141" s="65">
        <v>295.0</v>
      </c>
      <c r="AX141" s="65">
        <v>765.0</v>
      </c>
      <c r="AY141" s="65">
        <v>955.0</v>
      </c>
      <c r="AZ141" s="65">
        <v>2077.0</v>
      </c>
      <c r="BA141" s="65">
        <v>1426.0</v>
      </c>
      <c r="BB141" s="65">
        <v>1263.0</v>
      </c>
      <c r="BC141" s="65">
        <v>2684.0</v>
      </c>
      <c r="BD141" s="65">
        <v>2955.0</v>
      </c>
      <c r="BE141" s="65">
        <v>8125.0</v>
      </c>
      <c r="BF141" s="65">
        <v>4331.0</v>
      </c>
      <c r="BG141" s="65">
        <v>6879.0</v>
      </c>
      <c r="BH141" s="65">
        <v>13135.0</v>
      </c>
      <c r="BI141" s="65">
        <v>48734.0</v>
      </c>
      <c r="BJ141" s="65">
        <v>70488.0</v>
      </c>
      <c r="BK141" s="65">
        <v>133587.0</v>
      </c>
    </row>
    <row r="142">
      <c r="A142" s="65">
        <v>134.0</v>
      </c>
      <c r="B142" s="65">
        <v>1000000.0</v>
      </c>
      <c r="C142" s="65">
        <v>939368.968448422</v>
      </c>
      <c r="D142" s="65">
        <v>0.939368968448422</v>
      </c>
      <c r="E142" s="68">
        <v>0.230894884729668</v>
      </c>
      <c r="F142" s="68">
        <v>0.024763460686725</v>
      </c>
      <c r="G142" s="65">
        <v>300518.0</v>
      </c>
      <c r="H142" s="65">
        <v>0.300518</v>
      </c>
      <c r="I142" s="65">
        <v>440050.0</v>
      </c>
      <c r="J142" s="65">
        <v>129204.0</v>
      </c>
      <c r="K142" s="65">
        <v>54220.0</v>
      </c>
      <c r="L142" s="65">
        <v>26049.0</v>
      </c>
      <c r="M142" s="65">
        <v>0.0</v>
      </c>
      <c r="N142" s="65">
        <v>3.0</v>
      </c>
      <c r="O142" s="65">
        <v>0.0</v>
      </c>
      <c r="P142" s="65">
        <v>2.0</v>
      </c>
      <c r="Q142" s="65">
        <v>2.0</v>
      </c>
      <c r="R142" s="65">
        <v>2.0</v>
      </c>
      <c r="S142" s="65">
        <v>2.0</v>
      </c>
      <c r="T142" s="65">
        <v>8.0</v>
      </c>
      <c r="U142" s="65">
        <v>2.0</v>
      </c>
      <c r="V142" s="65">
        <v>1.0</v>
      </c>
      <c r="W142" s="65">
        <v>0.0</v>
      </c>
      <c r="X142" s="65">
        <v>3.0</v>
      </c>
      <c r="Y142" s="65">
        <v>1.0</v>
      </c>
      <c r="Z142" s="65">
        <v>2.0</v>
      </c>
      <c r="AA142" s="65">
        <v>9.0</v>
      </c>
      <c r="AB142" s="65">
        <v>8.0</v>
      </c>
      <c r="AC142" s="65">
        <v>17.0</v>
      </c>
      <c r="AD142" s="65">
        <v>12.0</v>
      </c>
      <c r="AE142" s="65">
        <v>14.0</v>
      </c>
      <c r="AF142" s="65">
        <v>32.0</v>
      </c>
      <c r="AG142" s="65">
        <v>11.0</v>
      </c>
      <c r="AH142" s="65">
        <v>16.0</v>
      </c>
      <c r="AI142" s="65">
        <v>20.0</v>
      </c>
      <c r="AJ142" s="65">
        <v>53.0</v>
      </c>
      <c r="AK142" s="65">
        <v>15.0</v>
      </c>
      <c r="AL142" s="65">
        <v>29.0</v>
      </c>
      <c r="AM142" s="65">
        <v>86.0</v>
      </c>
      <c r="AN142" s="65">
        <v>145.0</v>
      </c>
      <c r="AO142" s="65">
        <v>148.0</v>
      </c>
      <c r="AP142" s="65">
        <v>174.0</v>
      </c>
      <c r="AQ142" s="65">
        <v>238.0</v>
      </c>
      <c r="AR142" s="65">
        <v>244.0</v>
      </c>
      <c r="AS142" s="65">
        <v>264.0</v>
      </c>
      <c r="AT142" s="65">
        <v>504.0</v>
      </c>
      <c r="AU142" s="65">
        <v>625.0</v>
      </c>
      <c r="AV142" s="65">
        <v>984.0</v>
      </c>
      <c r="AW142" s="65">
        <v>294.0</v>
      </c>
      <c r="AX142" s="65">
        <v>721.0</v>
      </c>
      <c r="AY142" s="65">
        <v>950.0</v>
      </c>
      <c r="AZ142" s="65">
        <v>2040.0</v>
      </c>
      <c r="BA142" s="65">
        <v>1428.0</v>
      </c>
      <c r="BB142" s="65">
        <v>1181.0</v>
      </c>
      <c r="BC142" s="65">
        <v>2826.0</v>
      </c>
      <c r="BD142" s="65">
        <v>2833.0</v>
      </c>
      <c r="BE142" s="65">
        <v>8046.0</v>
      </c>
      <c r="BF142" s="65">
        <v>4311.0</v>
      </c>
      <c r="BG142" s="65">
        <v>6858.0</v>
      </c>
      <c r="BH142" s="65">
        <v>13331.0</v>
      </c>
      <c r="BI142" s="65">
        <v>48541.0</v>
      </c>
      <c r="BJ142" s="65">
        <v>70603.0</v>
      </c>
      <c r="BK142" s="65">
        <v>132879.0</v>
      </c>
    </row>
    <row r="143">
      <c r="A143" s="65">
        <v>135.0</v>
      </c>
      <c r="B143" s="65">
        <v>1000000.0</v>
      </c>
      <c r="C143" s="65">
        <v>949735.486774338</v>
      </c>
      <c r="D143" s="65">
        <v>0.949735486774338</v>
      </c>
      <c r="E143" s="68">
        <v>0.25115277614133</v>
      </c>
      <c r="F143" s="68">
        <v>0.0246737550809056</v>
      </c>
      <c r="G143" s="65">
        <v>301524.0</v>
      </c>
      <c r="H143" s="65">
        <v>0.301524</v>
      </c>
      <c r="I143" s="65">
        <v>439177.0</v>
      </c>
      <c r="J143" s="65">
        <v>129071.0</v>
      </c>
      <c r="K143" s="65">
        <v>53948.0</v>
      </c>
      <c r="L143" s="65">
        <v>25914.0</v>
      </c>
      <c r="M143" s="65">
        <v>0.0</v>
      </c>
      <c r="N143" s="65">
        <v>3.0</v>
      </c>
      <c r="O143" s="65">
        <v>3.0</v>
      </c>
      <c r="P143" s="65">
        <v>2.0</v>
      </c>
      <c r="Q143" s="65">
        <v>3.0</v>
      </c>
      <c r="R143" s="65">
        <v>1.0</v>
      </c>
      <c r="S143" s="65">
        <v>3.0</v>
      </c>
      <c r="T143" s="65">
        <v>4.0</v>
      </c>
      <c r="U143" s="65">
        <v>1.0</v>
      </c>
      <c r="V143" s="65">
        <v>0.0</v>
      </c>
      <c r="W143" s="65">
        <v>0.0</v>
      </c>
      <c r="X143" s="65">
        <v>1.0</v>
      </c>
      <c r="Y143" s="65">
        <v>1.0</v>
      </c>
      <c r="Z143" s="65">
        <v>3.0</v>
      </c>
      <c r="AA143" s="65">
        <v>8.0</v>
      </c>
      <c r="AB143" s="65">
        <v>8.0</v>
      </c>
      <c r="AC143" s="65">
        <v>16.0</v>
      </c>
      <c r="AD143" s="65">
        <v>15.0</v>
      </c>
      <c r="AE143" s="65">
        <v>15.0</v>
      </c>
      <c r="AF143" s="65">
        <v>38.0</v>
      </c>
      <c r="AG143" s="65">
        <v>10.0</v>
      </c>
      <c r="AH143" s="65">
        <v>14.0</v>
      </c>
      <c r="AI143" s="65">
        <v>16.0</v>
      </c>
      <c r="AJ143" s="65">
        <v>45.0</v>
      </c>
      <c r="AK143" s="65">
        <v>12.0</v>
      </c>
      <c r="AL143" s="65">
        <v>29.0</v>
      </c>
      <c r="AM143" s="65">
        <v>76.0</v>
      </c>
      <c r="AN143" s="65">
        <v>147.0</v>
      </c>
      <c r="AO143" s="65">
        <v>118.0</v>
      </c>
      <c r="AP143" s="65">
        <v>173.0</v>
      </c>
      <c r="AQ143" s="65">
        <v>250.0</v>
      </c>
      <c r="AR143" s="65">
        <v>245.0</v>
      </c>
      <c r="AS143" s="65">
        <v>294.0</v>
      </c>
      <c r="AT143" s="65">
        <v>490.0</v>
      </c>
      <c r="AU143" s="65">
        <v>578.0</v>
      </c>
      <c r="AV143" s="65">
        <v>1002.0</v>
      </c>
      <c r="AW143" s="65">
        <v>275.0</v>
      </c>
      <c r="AX143" s="65">
        <v>763.0</v>
      </c>
      <c r="AY143" s="65">
        <v>956.0</v>
      </c>
      <c r="AZ143" s="65">
        <v>2104.0</v>
      </c>
      <c r="BA143" s="65">
        <v>1382.0</v>
      </c>
      <c r="BB143" s="65">
        <v>1256.0</v>
      </c>
      <c r="BC143" s="65">
        <v>2765.0</v>
      </c>
      <c r="BD143" s="65">
        <v>2779.0</v>
      </c>
      <c r="BE143" s="65">
        <v>8142.0</v>
      </c>
      <c r="BF143" s="65">
        <v>4346.0</v>
      </c>
      <c r="BG143" s="65">
        <v>6968.0</v>
      </c>
      <c r="BH143" s="65">
        <v>13349.0</v>
      </c>
      <c r="BI143" s="65">
        <v>48661.0</v>
      </c>
      <c r="BJ143" s="65">
        <v>70545.0</v>
      </c>
      <c r="BK143" s="65">
        <v>133609.0</v>
      </c>
    </row>
    <row r="144">
      <c r="A144" s="65">
        <v>136.0</v>
      </c>
      <c r="B144" s="65">
        <v>1000000.0</v>
      </c>
      <c r="C144" s="65">
        <v>970956.547827391</v>
      </c>
      <c r="D144" s="65">
        <v>0.970956547827391</v>
      </c>
      <c r="E144" s="68">
        <v>0.273308881810731</v>
      </c>
      <c r="F144" s="68">
        <v>0.0246247893318233</v>
      </c>
      <c r="G144" s="65">
        <v>301345.0</v>
      </c>
      <c r="H144" s="65">
        <v>0.301345</v>
      </c>
      <c r="I144" s="65">
        <v>438350.0</v>
      </c>
      <c r="J144" s="65">
        <v>130316.0</v>
      </c>
      <c r="K144" s="65">
        <v>54169.0</v>
      </c>
      <c r="L144" s="65">
        <v>25901.0</v>
      </c>
      <c r="M144" s="65">
        <v>4.0</v>
      </c>
      <c r="N144" s="65">
        <v>0.0</v>
      </c>
      <c r="O144" s="65">
        <v>2.0</v>
      </c>
      <c r="P144" s="65">
        <v>1.0</v>
      </c>
      <c r="Q144" s="65">
        <v>2.0</v>
      </c>
      <c r="R144" s="65">
        <v>2.0</v>
      </c>
      <c r="S144" s="65">
        <v>2.0</v>
      </c>
      <c r="T144" s="65">
        <v>4.0</v>
      </c>
      <c r="U144" s="65">
        <v>0.0</v>
      </c>
      <c r="V144" s="65">
        <v>0.0</v>
      </c>
      <c r="W144" s="65">
        <v>5.0</v>
      </c>
      <c r="X144" s="65">
        <v>6.0</v>
      </c>
      <c r="Y144" s="65">
        <v>5.0</v>
      </c>
      <c r="Z144" s="65">
        <v>4.0</v>
      </c>
      <c r="AA144" s="65">
        <v>15.0</v>
      </c>
      <c r="AB144" s="65">
        <v>11.0</v>
      </c>
      <c r="AC144" s="65">
        <v>22.0</v>
      </c>
      <c r="AD144" s="65">
        <v>20.0</v>
      </c>
      <c r="AE144" s="65">
        <v>7.0</v>
      </c>
      <c r="AF144" s="65">
        <v>36.0</v>
      </c>
      <c r="AG144" s="65">
        <v>5.0</v>
      </c>
      <c r="AH144" s="65">
        <v>10.0</v>
      </c>
      <c r="AI144" s="65">
        <v>18.0</v>
      </c>
      <c r="AJ144" s="65">
        <v>51.0</v>
      </c>
      <c r="AK144" s="65">
        <v>18.0</v>
      </c>
      <c r="AL144" s="65">
        <v>28.0</v>
      </c>
      <c r="AM144" s="65">
        <v>73.0</v>
      </c>
      <c r="AN144" s="65">
        <v>128.0</v>
      </c>
      <c r="AO144" s="65">
        <v>143.0</v>
      </c>
      <c r="AP144" s="65">
        <v>192.0</v>
      </c>
      <c r="AQ144" s="65">
        <v>232.0</v>
      </c>
      <c r="AR144" s="65">
        <v>242.0</v>
      </c>
      <c r="AS144" s="65">
        <v>286.0</v>
      </c>
      <c r="AT144" s="65">
        <v>498.0</v>
      </c>
      <c r="AU144" s="65">
        <v>621.0</v>
      </c>
      <c r="AV144" s="65">
        <v>965.0</v>
      </c>
      <c r="AW144" s="65">
        <v>299.0</v>
      </c>
      <c r="AX144" s="65">
        <v>827.0</v>
      </c>
      <c r="AY144" s="65">
        <v>989.0</v>
      </c>
      <c r="AZ144" s="65">
        <v>2039.0</v>
      </c>
      <c r="BA144" s="65">
        <v>1399.0</v>
      </c>
      <c r="BB144" s="65">
        <v>1230.0</v>
      </c>
      <c r="BC144" s="65">
        <v>2733.0</v>
      </c>
      <c r="BD144" s="65">
        <v>2856.0</v>
      </c>
      <c r="BE144" s="65">
        <v>8092.0</v>
      </c>
      <c r="BF144" s="65">
        <v>4370.0</v>
      </c>
      <c r="BG144" s="65">
        <v>6871.0</v>
      </c>
      <c r="BH144" s="65">
        <v>13289.0</v>
      </c>
      <c r="BI144" s="65">
        <v>48224.0</v>
      </c>
      <c r="BJ144" s="65">
        <v>70875.0</v>
      </c>
      <c r="BK144" s="65">
        <v>133594.0</v>
      </c>
    </row>
    <row r="145">
      <c r="A145" s="65">
        <v>137.0</v>
      </c>
      <c r="B145" s="65">
        <v>1000000.0</v>
      </c>
      <c r="C145" s="65">
        <v>924446.222311115</v>
      </c>
      <c r="D145" s="65">
        <v>0.924446222311116</v>
      </c>
      <c r="E145" s="68">
        <v>0.270158037494252</v>
      </c>
      <c r="F145" s="68">
        <v>0.0246654185563227</v>
      </c>
      <c r="G145" s="65">
        <v>300972.0</v>
      </c>
      <c r="H145" s="65">
        <v>0.300972</v>
      </c>
      <c r="I145" s="65">
        <v>439002.0</v>
      </c>
      <c r="J145" s="65">
        <v>129959.0</v>
      </c>
      <c r="K145" s="65">
        <v>53990.0</v>
      </c>
      <c r="L145" s="65">
        <v>25971.0</v>
      </c>
      <c r="M145" s="65">
        <v>1.0</v>
      </c>
      <c r="N145" s="65">
        <v>3.0</v>
      </c>
      <c r="O145" s="65">
        <v>0.0</v>
      </c>
      <c r="P145" s="65">
        <v>1.0</v>
      </c>
      <c r="Q145" s="65">
        <v>3.0</v>
      </c>
      <c r="R145" s="65">
        <v>2.0</v>
      </c>
      <c r="S145" s="65">
        <v>0.0</v>
      </c>
      <c r="T145" s="65">
        <v>2.0</v>
      </c>
      <c r="U145" s="65">
        <v>1.0</v>
      </c>
      <c r="V145" s="65">
        <v>3.0</v>
      </c>
      <c r="W145" s="65">
        <v>0.0</v>
      </c>
      <c r="X145" s="65">
        <v>1.0</v>
      </c>
      <c r="Y145" s="65">
        <v>5.0</v>
      </c>
      <c r="Z145" s="65">
        <v>1.0</v>
      </c>
      <c r="AA145" s="65">
        <v>8.0</v>
      </c>
      <c r="AB145" s="65">
        <v>10.0</v>
      </c>
      <c r="AC145" s="65">
        <v>21.0</v>
      </c>
      <c r="AD145" s="65">
        <v>15.0</v>
      </c>
      <c r="AE145" s="65">
        <v>15.0</v>
      </c>
      <c r="AF145" s="65">
        <v>32.0</v>
      </c>
      <c r="AG145" s="65">
        <v>11.0</v>
      </c>
      <c r="AH145" s="65">
        <v>9.0</v>
      </c>
      <c r="AI145" s="65">
        <v>15.0</v>
      </c>
      <c r="AJ145" s="65">
        <v>39.0</v>
      </c>
      <c r="AK145" s="65">
        <v>20.0</v>
      </c>
      <c r="AL145" s="65">
        <v>20.0</v>
      </c>
      <c r="AM145" s="65">
        <v>79.0</v>
      </c>
      <c r="AN145" s="65">
        <v>141.0</v>
      </c>
      <c r="AO145" s="65">
        <v>155.0</v>
      </c>
      <c r="AP145" s="65">
        <v>213.0</v>
      </c>
      <c r="AQ145" s="65">
        <v>216.0</v>
      </c>
      <c r="AR145" s="65">
        <v>249.0</v>
      </c>
      <c r="AS145" s="65">
        <v>293.0</v>
      </c>
      <c r="AT145" s="65">
        <v>487.0</v>
      </c>
      <c r="AU145" s="65">
        <v>622.0</v>
      </c>
      <c r="AV145" s="65">
        <v>941.0</v>
      </c>
      <c r="AW145" s="65">
        <v>293.0</v>
      </c>
      <c r="AX145" s="65">
        <v>743.0</v>
      </c>
      <c r="AY145" s="65">
        <v>895.0</v>
      </c>
      <c r="AZ145" s="65">
        <v>2121.0</v>
      </c>
      <c r="BA145" s="65">
        <v>1360.0</v>
      </c>
      <c r="BB145" s="65">
        <v>1219.0</v>
      </c>
      <c r="BC145" s="65">
        <v>2752.0</v>
      </c>
      <c r="BD145" s="65">
        <v>2919.0</v>
      </c>
      <c r="BE145" s="65">
        <v>8080.0</v>
      </c>
      <c r="BF145" s="65">
        <v>4157.0</v>
      </c>
      <c r="BG145" s="65">
        <v>6931.0</v>
      </c>
      <c r="BH145" s="65">
        <v>13399.0</v>
      </c>
      <c r="BI145" s="65">
        <v>48441.0</v>
      </c>
      <c r="BJ145" s="65">
        <v>70716.0</v>
      </c>
      <c r="BK145" s="65">
        <v>133312.0</v>
      </c>
    </row>
    <row r="146">
      <c r="A146" s="65">
        <v>138.0</v>
      </c>
      <c r="B146" s="65">
        <v>1000000.0</v>
      </c>
      <c r="C146" s="65">
        <v>915277.763888194</v>
      </c>
      <c r="D146" s="65">
        <v>0.915277763888194</v>
      </c>
      <c r="E146" s="68">
        <v>0.214884931950505</v>
      </c>
      <c r="F146" s="68">
        <v>0.0247950993195886</v>
      </c>
      <c r="G146" s="65">
        <v>300956.0</v>
      </c>
      <c r="H146" s="65">
        <v>0.300956</v>
      </c>
      <c r="I146" s="65">
        <v>438900.0</v>
      </c>
      <c r="J146" s="65">
        <v>129993.0</v>
      </c>
      <c r="K146" s="65">
        <v>54022.0</v>
      </c>
      <c r="L146" s="65">
        <v>25864.0</v>
      </c>
      <c r="M146" s="65">
        <v>0.0</v>
      </c>
      <c r="N146" s="65">
        <v>1.0</v>
      </c>
      <c r="O146" s="65">
        <v>0.0</v>
      </c>
      <c r="P146" s="65">
        <v>2.0</v>
      </c>
      <c r="Q146" s="65">
        <v>4.0</v>
      </c>
      <c r="R146" s="65">
        <v>2.0</v>
      </c>
      <c r="S146" s="65">
        <v>2.0</v>
      </c>
      <c r="T146" s="65">
        <v>3.0</v>
      </c>
      <c r="U146" s="65">
        <v>0.0</v>
      </c>
      <c r="V146" s="65">
        <v>0.0</v>
      </c>
      <c r="W146" s="65">
        <v>0.0</v>
      </c>
      <c r="X146" s="65">
        <v>4.0</v>
      </c>
      <c r="Y146" s="65">
        <v>4.0</v>
      </c>
      <c r="Z146" s="65">
        <v>3.0</v>
      </c>
      <c r="AA146" s="65">
        <v>6.0</v>
      </c>
      <c r="AB146" s="65">
        <v>14.0</v>
      </c>
      <c r="AC146" s="65">
        <v>14.0</v>
      </c>
      <c r="AD146" s="65">
        <v>12.0</v>
      </c>
      <c r="AE146" s="65">
        <v>13.0</v>
      </c>
      <c r="AF146" s="65">
        <v>40.0</v>
      </c>
      <c r="AG146" s="65">
        <v>9.0</v>
      </c>
      <c r="AH146" s="65">
        <v>12.0</v>
      </c>
      <c r="AI146" s="65">
        <v>23.0</v>
      </c>
      <c r="AJ146" s="65">
        <v>30.0</v>
      </c>
      <c r="AK146" s="65">
        <v>13.0</v>
      </c>
      <c r="AL146" s="65">
        <v>30.0</v>
      </c>
      <c r="AM146" s="65">
        <v>79.0</v>
      </c>
      <c r="AN146" s="65">
        <v>144.0</v>
      </c>
      <c r="AO146" s="65">
        <v>158.0</v>
      </c>
      <c r="AP146" s="65">
        <v>199.0</v>
      </c>
      <c r="AQ146" s="65">
        <v>227.0</v>
      </c>
      <c r="AR146" s="65">
        <v>236.0</v>
      </c>
      <c r="AS146" s="65">
        <v>294.0</v>
      </c>
      <c r="AT146" s="65">
        <v>494.0</v>
      </c>
      <c r="AU146" s="65">
        <v>646.0</v>
      </c>
      <c r="AV146" s="65">
        <v>973.0</v>
      </c>
      <c r="AW146" s="65">
        <v>259.0</v>
      </c>
      <c r="AX146" s="65">
        <v>737.0</v>
      </c>
      <c r="AY146" s="65">
        <v>975.0</v>
      </c>
      <c r="AZ146" s="65">
        <v>2126.0</v>
      </c>
      <c r="BA146" s="65">
        <v>1443.0</v>
      </c>
      <c r="BB146" s="65">
        <v>1204.0</v>
      </c>
      <c r="BC146" s="65">
        <v>2744.0</v>
      </c>
      <c r="BD146" s="65">
        <v>2812.0</v>
      </c>
      <c r="BE146" s="65">
        <v>8123.0</v>
      </c>
      <c r="BF146" s="65">
        <v>4368.0</v>
      </c>
      <c r="BG146" s="65">
        <v>6860.0</v>
      </c>
      <c r="BH146" s="65">
        <v>13334.0</v>
      </c>
      <c r="BI146" s="65">
        <v>48524.0</v>
      </c>
      <c r="BJ146" s="65">
        <v>70910.0</v>
      </c>
      <c r="BK146" s="65">
        <v>132846.0</v>
      </c>
    </row>
    <row r="147">
      <c r="A147" s="65">
        <v>139.0</v>
      </c>
      <c r="B147" s="65">
        <v>1000000.0</v>
      </c>
      <c r="C147" s="65">
        <v>922814.140707035</v>
      </c>
      <c r="D147" s="65">
        <v>0.922814140707035</v>
      </c>
      <c r="E147" s="68">
        <v>0.204876645177135</v>
      </c>
      <c r="F147" s="68">
        <v>0.0248436136498094</v>
      </c>
      <c r="G147" s="65">
        <v>301139.0</v>
      </c>
      <c r="H147" s="65">
        <v>0.301139</v>
      </c>
      <c r="I147" s="65">
        <v>439612.0</v>
      </c>
      <c r="J147" s="65">
        <v>129307.0</v>
      </c>
      <c r="K147" s="65">
        <v>53998.0</v>
      </c>
      <c r="L147" s="65">
        <v>26093.0</v>
      </c>
      <c r="M147" s="65">
        <v>1.0</v>
      </c>
      <c r="N147" s="65">
        <v>1.0</v>
      </c>
      <c r="O147" s="65">
        <v>0.0</v>
      </c>
      <c r="P147" s="65">
        <v>2.0</v>
      </c>
      <c r="Q147" s="65">
        <v>2.0</v>
      </c>
      <c r="R147" s="65">
        <v>1.0</v>
      </c>
      <c r="S147" s="65">
        <v>1.0</v>
      </c>
      <c r="T147" s="65">
        <v>6.0</v>
      </c>
      <c r="U147" s="65">
        <v>0.0</v>
      </c>
      <c r="V147" s="65">
        <v>0.0</v>
      </c>
      <c r="W147" s="65">
        <v>3.0</v>
      </c>
      <c r="X147" s="65">
        <v>5.0</v>
      </c>
      <c r="Y147" s="65">
        <v>1.0</v>
      </c>
      <c r="Z147" s="65">
        <v>4.0</v>
      </c>
      <c r="AA147" s="65">
        <v>10.0</v>
      </c>
      <c r="AB147" s="65">
        <v>12.0</v>
      </c>
      <c r="AC147" s="65">
        <v>15.0</v>
      </c>
      <c r="AD147" s="65">
        <v>17.0</v>
      </c>
      <c r="AE147" s="65">
        <v>15.0</v>
      </c>
      <c r="AF147" s="65">
        <v>43.0</v>
      </c>
      <c r="AG147" s="65">
        <v>8.0</v>
      </c>
      <c r="AH147" s="65">
        <v>9.0</v>
      </c>
      <c r="AI147" s="65">
        <v>20.0</v>
      </c>
      <c r="AJ147" s="65">
        <v>48.0</v>
      </c>
      <c r="AK147" s="65">
        <v>19.0</v>
      </c>
      <c r="AL147" s="65">
        <v>23.0</v>
      </c>
      <c r="AM147" s="65">
        <v>64.0</v>
      </c>
      <c r="AN147" s="65">
        <v>154.0</v>
      </c>
      <c r="AO147" s="65">
        <v>151.0</v>
      </c>
      <c r="AP147" s="65">
        <v>179.0</v>
      </c>
      <c r="AQ147" s="65">
        <v>248.0</v>
      </c>
      <c r="AR147" s="65">
        <v>212.0</v>
      </c>
      <c r="AS147" s="65">
        <v>273.0</v>
      </c>
      <c r="AT147" s="65">
        <v>501.0</v>
      </c>
      <c r="AU147" s="65">
        <v>584.0</v>
      </c>
      <c r="AV147" s="65">
        <v>1027.0</v>
      </c>
      <c r="AW147" s="65">
        <v>299.0</v>
      </c>
      <c r="AX147" s="65">
        <v>759.0</v>
      </c>
      <c r="AY147" s="65">
        <v>961.0</v>
      </c>
      <c r="AZ147" s="65">
        <v>2044.0</v>
      </c>
      <c r="BA147" s="65">
        <v>1374.0</v>
      </c>
      <c r="BB147" s="65">
        <v>1196.0</v>
      </c>
      <c r="BC147" s="65">
        <v>2728.0</v>
      </c>
      <c r="BD147" s="65">
        <v>2790.0</v>
      </c>
      <c r="BE147" s="65">
        <v>7972.0</v>
      </c>
      <c r="BF147" s="65">
        <v>4304.0</v>
      </c>
      <c r="BG147" s="65">
        <v>6743.0</v>
      </c>
      <c r="BH147" s="65">
        <v>13151.0</v>
      </c>
      <c r="BI147" s="65">
        <v>48481.0</v>
      </c>
      <c r="BJ147" s="65">
        <v>70683.0</v>
      </c>
      <c r="BK147" s="65">
        <v>133995.0</v>
      </c>
    </row>
    <row r="148">
      <c r="A148" s="65">
        <v>140.0</v>
      </c>
      <c r="B148" s="65">
        <v>1000000.0</v>
      </c>
      <c r="C148" s="65">
        <v>960909.045452272</v>
      </c>
      <c r="D148" s="65">
        <v>0.960909045452272</v>
      </c>
      <c r="E148" s="68">
        <v>0.267050215586674</v>
      </c>
      <c r="F148" s="68">
        <v>0.024762051113583</v>
      </c>
      <c r="G148" s="65">
        <v>300613.0</v>
      </c>
      <c r="H148" s="65">
        <v>0.300613</v>
      </c>
      <c r="I148" s="65">
        <v>439355.0</v>
      </c>
      <c r="J148" s="65">
        <v>130083.0</v>
      </c>
      <c r="K148" s="65">
        <v>53838.0</v>
      </c>
      <c r="L148" s="65">
        <v>25896.0</v>
      </c>
      <c r="M148" s="65">
        <v>1.0</v>
      </c>
      <c r="N148" s="65">
        <v>2.0</v>
      </c>
      <c r="O148" s="65">
        <v>3.0</v>
      </c>
      <c r="P148" s="65">
        <v>3.0</v>
      </c>
      <c r="Q148" s="65">
        <v>2.0</v>
      </c>
      <c r="R148" s="65">
        <v>0.0</v>
      </c>
      <c r="S148" s="65">
        <v>1.0</v>
      </c>
      <c r="T148" s="65">
        <v>3.0</v>
      </c>
      <c r="U148" s="65">
        <v>0.0</v>
      </c>
      <c r="V148" s="65">
        <v>0.0</v>
      </c>
      <c r="W148" s="65">
        <v>3.0</v>
      </c>
      <c r="X148" s="65">
        <v>8.0</v>
      </c>
      <c r="Y148" s="65">
        <v>4.0</v>
      </c>
      <c r="Z148" s="65">
        <v>6.0</v>
      </c>
      <c r="AA148" s="65">
        <v>7.0</v>
      </c>
      <c r="AB148" s="65">
        <v>9.0</v>
      </c>
      <c r="AC148" s="65">
        <v>23.0</v>
      </c>
      <c r="AD148" s="65">
        <v>17.0</v>
      </c>
      <c r="AE148" s="65">
        <v>20.0</v>
      </c>
      <c r="AF148" s="65">
        <v>36.0</v>
      </c>
      <c r="AG148" s="65">
        <v>13.0</v>
      </c>
      <c r="AH148" s="65">
        <v>10.0</v>
      </c>
      <c r="AI148" s="65">
        <v>22.0</v>
      </c>
      <c r="AJ148" s="65">
        <v>43.0</v>
      </c>
      <c r="AK148" s="65">
        <v>17.0</v>
      </c>
      <c r="AL148" s="65">
        <v>29.0</v>
      </c>
      <c r="AM148" s="65">
        <v>82.0</v>
      </c>
      <c r="AN148" s="65">
        <v>122.0</v>
      </c>
      <c r="AO148" s="65">
        <v>159.0</v>
      </c>
      <c r="AP148" s="65">
        <v>199.0</v>
      </c>
      <c r="AQ148" s="65">
        <v>247.0</v>
      </c>
      <c r="AR148" s="65">
        <v>236.0</v>
      </c>
      <c r="AS148" s="65">
        <v>262.0</v>
      </c>
      <c r="AT148" s="65">
        <v>466.0</v>
      </c>
      <c r="AU148" s="65">
        <v>593.0</v>
      </c>
      <c r="AV148" s="65">
        <v>962.0</v>
      </c>
      <c r="AW148" s="65">
        <v>293.0</v>
      </c>
      <c r="AX148" s="65">
        <v>735.0</v>
      </c>
      <c r="AY148" s="65">
        <v>948.0</v>
      </c>
      <c r="AZ148" s="65">
        <v>2116.0</v>
      </c>
      <c r="BA148" s="65">
        <v>1418.0</v>
      </c>
      <c r="BB148" s="65">
        <v>1192.0</v>
      </c>
      <c r="BC148" s="65">
        <v>2840.0</v>
      </c>
      <c r="BD148" s="65">
        <v>2774.0</v>
      </c>
      <c r="BE148" s="65">
        <v>8094.0</v>
      </c>
      <c r="BF148" s="65">
        <v>4211.0</v>
      </c>
      <c r="BG148" s="65">
        <v>6909.0</v>
      </c>
      <c r="BH148" s="65">
        <v>13344.0</v>
      </c>
      <c r="BI148" s="65">
        <v>48225.0</v>
      </c>
      <c r="BJ148" s="65">
        <v>70716.0</v>
      </c>
      <c r="BK148" s="65">
        <v>133188.0</v>
      </c>
    </row>
    <row r="149">
      <c r="A149" s="65">
        <v>141.0</v>
      </c>
      <c r="B149" s="65">
        <v>1000000.0</v>
      </c>
      <c r="C149" s="65">
        <v>944760.2380119</v>
      </c>
      <c r="D149" s="65">
        <v>0.9447602380119</v>
      </c>
      <c r="E149" s="68">
        <v>0.256094182894938</v>
      </c>
      <c r="F149" s="68">
        <v>0.0246845120568395</v>
      </c>
      <c r="G149" s="65">
        <v>300991.0</v>
      </c>
      <c r="H149" s="65">
        <v>0.300991</v>
      </c>
      <c r="I149" s="65">
        <v>438475.0</v>
      </c>
      <c r="J149" s="65">
        <v>130061.0</v>
      </c>
      <c r="K149" s="65">
        <v>54278.0</v>
      </c>
      <c r="L149" s="65">
        <v>26032.0</v>
      </c>
      <c r="M149" s="65">
        <v>1.0</v>
      </c>
      <c r="N149" s="65">
        <v>0.0</v>
      </c>
      <c r="O149" s="65">
        <v>3.0</v>
      </c>
      <c r="P149" s="65">
        <v>1.0</v>
      </c>
      <c r="Q149" s="65">
        <v>1.0</v>
      </c>
      <c r="R149" s="65">
        <v>0.0</v>
      </c>
      <c r="S149" s="65">
        <v>5.0</v>
      </c>
      <c r="T149" s="65">
        <v>4.0</v>
      </c>
      <c r="U149" s="65">
        <v>0.0</v>
      </c>
      <c r="V149" s="65">
        <v>0.0</v>
      </c>
      <c r="W149" s="65">
        <v>4.0</v>
      </c>
      <c r="X149" s="65">
        <v>5.0</v>
      </c>
      <c r="Y149" s="65">
        <v>6.0</v>
      </c>
      <c r="Z149" s="65">
        <v>4.0</v>
      </c>
      <c r="AA149" s="65">
        <v>10.0</v>
      </c>
      <c r="AB149" s="65">
        <v>16.0</v>
      </c>
      <c r="AC149" s="65">
        <v>15.0</v>
      </c>
      <c r="AD149" s="65">
        <v>14.0</v>
      </c>
      <c r="AE149" s="65">
        <v>15.0</v>
      </c>
      <c r="AF149" s="65">
        <v>46.0</v>
      </c>
      <c r="AG149" s="65">
        <v>7.0</v>
      </c>
      <c r="AH149" s="65">
        <v>9.0</v>
      </c>
      <c r="AI149" s="65">
        <v>14.0</v>
      </c>
      <c r="AJ149" s="65">
        <v>54.0</v>
      </c>
      <c r="AK149" s="65">
        <v>9.0</v>
      </c>
      <c r="AL149" s="65">
        <v>27.0</v>
      </c>
      <c r="AM149" s="65">
        <v>61.0</v>
      </c>
      <c r="AN149" s="65">
        <v>149.0</v>
      </c>
      <c r="AO149" s="65">
        <v>152.0</v>
      </c>
      <c r="AP149" s="65">
        <v>216.0</v>
      </c>
      <c r="AQ149" s="65">
        <v>249.0</v>
      </c>
      <c r="AR149" s="65">
        <v>226.0</v>
      </c>
      <c r="AS149" s="65">
        <v>298.0</v>
      </c>
      <c r="AT149" s="65">
        <v>495.0</v>
      </c>
      <c r="AU149" s="65">
        <v>659.0</v>
      </c>
      <c r="AV149" s="65">
        <v>916.0</v>
      </c>
      <c r="AW149" s="65">
        <v>293.0</v>
      </c>
      <c r="AX149" s="65">
        <v>744.0</v>
      </c>
      <c r="AY149" s="65">
        <v>965.0</v>
      </c>
      <c r="AZ149" s="65">
        <v>2110.0</v>
      </c>
      <c r="BA149" s="65">
        <v>1397.0</v>
      </c>
      <c r="BB149" s="65">
        <v>1252.0</v>
      </c>
      <c r="BC149" s="65">
        <v>2792.0</v>
      </c>
      <c r="BD149" s="65">
        <v>2727.0</v>
      </c>
      <c r="BE149" s="65">
        <v>8131.0</v>
      </c>
      <c r="BF149" s="65">
        <v>4261.0</v>
      </c>
      <c r="BG149" s="65">
        <v>6900.0</v>
      </c>
      <c r="BH149" s="65">
        <v>13353.0</v>
      </c>
      <c r="BI149" s="65">
        <v>48242.0</v>
      </c>
      <c r="BJ149" s="65">
        <v>70640.0</v>
      </c>
      <c r="BK149" s="65">
        <v>133493.0</v>
      </c>
    </row>
    <row r="150">
      <c r="A150" s="65">
        <v>142.0</v>
      </c>
      <c r="B150" s="65">
        <v>1000000.0</v>
      </c>
      <c r="C150" s="65">
        <v>969272.463623181</v>
      </c>
      <c r="D150" s="65">
        <v>0.969272463623181</v>
      </c>
      <c r="E150" s="68">
        <v>0.30254727612546</v>
      </c>
      <c r="F150" s="68">
        <v>0.024632546789225</v>
      </c>
      <c r="G150" s="65">
        <v>301641.0</v>
      </c>
      <c r="H150" s="65">
        <v>0.301641</v>
      </c>
      <c r="I150" s="65">
        <v>438490.0</v>
      </c>
      <c r="J150" s="65">
        <v>130044.0</v>
      </c>
      <c r="K150" s="65">
        <v>53698.0</v>
      </c>
      <c r="L150" s="65">
        <v>25919.0</v>
      </c>
      <c r="M150" s="65">
        <v>1.0</v>
      </c>
      <c r="N150" s="65">
        <v>3.0</v>
      </c>
      <c r="O150" s="65">
        <v>3.0</v>
      </c>
      <c r="P150" s="65">
        <v>3.0</v>
      </c>
      <c r="Q150" s="65">
        <v>2.0</v>
      </c>
      <c r="R150" s="65">
        <v>2.0</v>
      </c>
      <c r="S150" s="65">
        <v>0.0</v>
      </c>
      <c r="T150" s="65">
        <v>3.0</v>
      </c>
      <c r="U150" s="65">
        <v>1.0</v>
      </c>
      <c r="V150" s="65">
        <v>1.0</v>
      </c>
      <c r="W150" s="65">
        <v>3.0</v>
      </c>
      <c r="X150" s="65">
        <v>4.0</v>
      </c>
      <c r="Y150" s="65">
        <v>2.0</v>
      </c>
      <c r="Z150" s="65">
        <v>4.0</v>
      </c>
      <c r="AA150" s="65">
        <v>12.0</v>
      </c>
      <c r="AB150" s="65">
        <v>10.0</v>
      </c>
      <c r="AC150" s="65">
        <v>20.0</v>
      </c>
      <c r="AD150" s="65">
        <v>15.0</v>
      </c>
      <c r="AE150" s="65">
        <v>14.0</v>
      </c>
      <c r="AF150" s="65">
        <v>31.0</v>
      </c>
      <c r="AG150" s="65">
        <v>11.0</v>
      </c>
      <c r="AH150" s="65">
        <v>12.0</v>
      </c>
      <c r="AI150" s="65">
        <v>17.0</v>
      </c>
      <c r="AJ150" s="65">
        <v>41.0</v>
      </c>
      <c r="AK150" s="65">
        <v>5.0</v>
      </c>
      <c r="AL150" s="65">
        <v>30.0</v>
      </c>
      <c r="AM150" s="65">
        <v>72.0</v>
      </c>
      <c r="AN150" s="65">
        <v>139.0</v>
      </c>
      <c r="AO150" s="65">
        <v>136.0</v>
      </c>
      <c r="AP150" s="65">
        <v>191.0</v>
      </c>
      <c r="AQ150" s="65">
        <v>247.0</v>
      </c>
      <c r="AR150" s="65">
        <v>232.0</v>
      </c>
      <c r="AS150" s="65">
        <v>285.0</v>
      </c>
      <c r="AT150" s="65">
        <v>515.0</v>
      </c>
      <c r="AU150" s="65">
        <v>629.0</v>
      </c>
      <c r="AV150" s="65">
        <v>974.0</v>
      </c>
      <c r="AW150" s="65">
        <v>283.0</v>
      </c>
      <c r="AX150" s="65">
        <v>785.0</v>
      </c>
      <c r="AY150" s="65">
        <v>952.0</v>
      </c>
      <c r="AZ150" s="65">
        <v>2125.0</v>
      </c>
      <c r="BA150" s="65">
        <v>1469.0</v>
      </c>
      <c r="BB150" s="65">
        <v>1189.0</v>
      </c>
      <c r="BC150" s="65">
        <v>2676.0</v>
      </c>
      <c r="BD150" s="65">
        <v>2882.0</v>
      </c>
      <c r="BE150" s="65">
        <v>8130.0</v>
      </c>
      <c r="BF150" s="65">
        <v>4295.0</v>
      </c>
      <c r="BG150" s="65">
        <v>6845.0</v>
      </c>
      <c r="BH150" s="65">
        <v>13269.0</v>
      </c>
      <c r="BI150" s="65">
        <v>48522.0</v>
      </c>
      <c r="BJ150" s="65">
        <v>70759.0</v>
      </c>
      <c r="BK150" s="65">
        <v>133790.0</v>
      </c>
    </row>
    <row r="151">
      <c r="A151" s="65">
        <v>143.0</v>
      </c>
      <c r="B151" s="65">
        <v>1000000.0</v>
      </c>
      <c r="C151" s="65">
        <v>967098.354917746</v>
      </c>
      <c r="D151" s="65">
        <v>0.967098354917746</v>
      </c>
      <c r="E151" s="68">
        <v>0.275893081497236</v>
      </c>
      <c r="F151" s="68">
        <v>0.0245716742496861</v>
      </c>
      <c r="G151" s="65">
        <v>301303.0</v>
      </c>
      <c r="H151" s="65">
        <v>0.301303</v>
      </c>
      <c r="I151" s="65">
        <v>439448.0</v>
      </c>
      <c r="J151" s="65">
        <v>129386.0</v>
      </c>
      <c r="K151" s="65">
        <v>53852.0</v>
      </c>
      <c r="L151" s="65">
        <v>25910.0</v>
      </c>
      <c r="M151" s="65">
        <v>1.0</v>
      </c>
      <c r="N151" s="65">
        <v>4.0</v>
      </c>
      <c r="O151" s="65">
        <v>0.0</v>
      </c>
      <c r="P151" s="65">
        <v>3.0</v>
      </c>
      <c r="Q151" s="65">
        <v>1.0</v>
      </c>
      <c r="R151" s="65">
        <v>2.0</v>
      </c>
      <c r="S151" s="65">
        <v>3.0</v>
      </c>
      <c r="T151" s="65">
        <v>5.0</v>
      </c>
      <c r="U151" s="65">
        <v>2.0</v>
      </c>
      <c r="V151" s="65">
        <v>1.0</v>
      </c>
      <c r="W151" s="65">
        <v>1.0</v>
      </c>
      <c r="X151" s="65">
        <v>6.0</v>
      </c>
      <c r="Y151" s="65">
        <v>3.0</v>
      </c>
      <c r="Z151" s="65">
        <v>2.0</v>
      </c>
      <c r="AA151" s="65">
        <v>9.0</v>
      </c>
      <c r="AB151" s="65">
        <v>11.0</v>
      </c>
      <c r="AC151" s="65">
        <v>16.0</v>
      </c>
      <c r="AD151" s="65">
        <v>17.0</v>
      </c>
      <c r="AE151" s="65">
        <v>15.0</v>
      </c>
      <c r="AF151" s="65">
        <v>33.0</v>
      </c>
      <c r="AG151" s="65">
        <v>9.0</v>
      </c>
      <c r="AH151" s="65">
        <v>10.0</v>
      </c>
      <c r="AI151" s="65">
        <v>17.0</v>
      </c>
      <c r="AJ151" s="65">
        <v>50.0</v>
      </c>
      <c r="AK151" s="65">
        <v>12.0</v>
      </c>
      <c r="AL151" s="65">
        <v>25.0</v>
      </c>
      <c r="AM151" s="65">
        <v>91.0</v>
      </c>
      <c r="AN151" s="65">
        <v>158.0</v>
      </c>
      <c r="AO151" s="65">
        <v>118.0</v>
      </c>
      <c r="AP151" s="65">
        <v>179.0</v>
      </c>
      <c r="AQ151" s="65">
        <v>226.0</v>
      </c>
      <c r="AR151" s="65">
        <v>240.0</v>
      </c>
      <c r="AS151" s="65">
        <v>323.0</v>
      </c>
      <c r="AT151" s="65">
        <v>496.0</v>
      </c>
      <c r="AU151" s="65">
        <v>600.0</v>
      </c>
      <c r="AV151" s="65">
        <v>939.0</v>
      </c>
      <c r="AW151" s="65">
        <v>294.0</v>
      </c>
      <c r="AX151" s="65">
        <v>788.0</v>
      </c>
      <c r="AY151" s="65">
        <v>957.0</v>
      </c>
      <c r="AZ151" s="65">
        <v>2147.0</v>
      </c>
      <c r="BA151" s="65">
        <v>1391.0</v>
      </c>
      <c r="BB151" s="65">
        <v>1229.0</v>
      </c>
      <c r="BC151" s="65">
        <v>2668.0</v>
      </c>
      <c r="BD151" s="65">
        <v>2864.0</v>
      </c>
      <c r="BE151" s="65">
        <v>8155.0</v>
      </c>
      <c r="BF151" s="65">
        <v>4347.0</v>
      </c>
      <c r="BG151" s="65">
        <v>6873.0</v>
      </c>
      <c r="BH151" s="65">
        <v>13527.0</v>
      </c>
      <c r="BI151" s="65">
        <v>48311.0</v>
      </c>
      <c r="BJ151" s="65">
        <v>70590.0</v>
      </c>
      <c r="BK151" s="65">
        <v>133534.0</v>
      </c>
    </row>
    <row r="152">
      <c r="A152" s="65">
        <v>144.0</v>
      </c>
      <c r="B152" s="65">
        <v>1000000.0</v>
      </c>
      <c r="C152" s="65">
        <v>957205.860293015</v>
      </c>
      <c r="D152" s="65">
        <v>0.957205860293015</v>
      </c>
      <c r="E152" s="68">
        <v>0.289116074434523</v>
      </c>
      <c r="F152" s="68">
        <v>0.0244873760638798</v>
      </c>
      <c r="G152" s="65">
        <v>301620.0</v>
      </c>
      <c r="H152" s="65">
        <v>0.30162</v>
      </c>
      <c r="I152" s="65">
        <v>438638.0</v>
      </c>
      <c r="J152" s="65">
        <v>130113.0</v>
      </c>
      <c r="K152" s="65">
        <v>53544.0</v>
      </c>
      <c r="L152" s="65">
        <v>25909.0</v>
      </c>
      <c r="M152" s="65">
        <v>1.0</v>
      </c>
      <c r="N152" s="65">
        <v>2.0</v>
      </c>
      <c r="O152" s="65">
        <v>2.0</v>
      </c>
      <c r="P152" s="65">
        <v>2.0</v>
      </c>
      <c r="Q152" s="65">
        <v>3.0</v>
      </c>
      <c r="R152" s="65">
        <v>3.0</v>
      </c>
      <c r="S152" s="65">
        <v>1.0</v>
      </c>
      <c r="T152" s="65">
        <v>6.0</v>
      </c>
      <c r="U152" s="65">
        <v>0.0</v>
      </c>
      <c r="V152" s="65">
        <v>0.0</v>
      </c>
      <c r="W152" s="65">
        <v>2.0</v>
      </c>
      <c r="X152" s="65">
        <v>4.0</v>
      </c>
      <c r="Y152" s="65">
        <v>5.0</v>
      </c>
      <c r="Z152" s="65">
        <v>1.0</v>
      </c>
      <c r="AA152" s="65">
        <v>8.0</v>
      </c>
      <c r="AB152" s="65">
        <v>14.0</v>
      </c>
      <c r="AC152" s="65">
        <v>19.0</v>
      </c>
      <c r="AD152" s="65">
        <v>15.0</v>
      </c>
      <c r="AE152" s="65">
        <v>13.0</v>
      </c>
      <c r="AF152" s="65">
        <v>26.0</v>
      </c>
      <c r="AG152" s="65">
        <v>7.0</v>
      </c>
      <c r="AH152" s="65">
        <v>14.0</v>
      </c>
      <c r="AI152" s="65">
        <v>16.0</v>
      </c>
      <c r="AJ152" s="65">
        <v>48.0</v>
      </c>
      <c r="AK152" s="65">
        <v>20.0</v>
      </c>
      <c r="AL152" s="65">
        <v>27.0</v>
      </c>
      <c r="AM152" s="65">
        <v>76.0</v>
      </c>
      <c r="AN152" s="65">
        <v>129.0</v>
      </c>
      <c r="AO152" s="65">
        <v>148.0</v>
      </c>
      <c r="AP152" s="65">
        <v>194.0</v>
      </c>
      <c r="AQ152" s="65">
        <v>246.0</v>
      </c>
      <c r="AR152" s="65">
        <v>216.0</v>
      </c>
      <c r="AS152" s="65">
        <v>291.0</v>
      </c>
      <c r="AT152" s="65">
        <v>453.0</v>
      </c>
      <c r="AU152" s="65">
        <v>552.0</v>
      </c>
      <c r="AV152" s="65">
        <v>1014.0</v>
      </c>
      <c r="AW152" s="65">
        <v>277.0</v>
      </c>
      <c r="AX152" s="65">
        <v>759.0</v>
      </c>
      <c r="AY152" s="65">
        <v>955.0</v>
      </c>
      <c r="AZ152" s="65">
        <v>2120.0</v>
      </c>
      <c r="BA152" s="65">
        <v>1447.0</v>
      </c>
      <c r="BB152" s="65">
        <v>1305.0</v>
      </c>
      <c r="BC152" s="65">
        <v>2795.0</v>
      </c>
      <c r="BD152" s="65">
        <v>2929.0</v>
      </c>
      <c r="BE152" s="65">
        <v>8105.0</v>
      </c>
      <c r="BF152" s="65">
        <v>4205.0</v>
      </c>
      <c r="BG152" s="65">
        <v>6646.0</v>
      </c>
      <c r="BH152" s="65">
        <v>13364.0</v>
      </c>
      <c r="BI152" s="65">
        <v>48550.0</v>
      </c>
      <c r="BJ152" s="65">
        <v>71348.0</v>
      </c>
      <c r="BK152" s="65">
        <v>133237.0</v>
      </c>
    </row>
    <row r="153">
      <c r="A153" s="65">
        <v>145.0</v>
      </c>
      <c r="B153" s="65">
        <v>1000000.0</v>
      </c>
      <c r="C153" s="65">
        <v>955125.756287814</v>
      </c>
      <c r="D153" s="65">
        <v>0.955125756287814</v>
      </c>
      <c r="E153" s="68">
        <v>0.265238291044097</v>
      </c>
      <c r="F153" s="68">
        <v>0.0244024896286788</v>
      </c>
      <c r="G153" s="65">
        <v>300778.0</v>
      </c>
      <c r="H153" s="65">
        <v>0.300778</v>
      </c>
      <c r="I153" s="65">
        <v>438434.0</v>
      </c>
      <c r="J153" s="65">
        <v>130427.0</v>
      </c>
      <c r="K153" s="65">
        <v>54186.0</v>
      </c>
      <c r="L153" s="65">
        <v>25932.0</v>
      </c>
      <c r="M153" s="65">
        <v>0.0</v>
      </c>
      <c r="N153" s="65">
        <v>1.0</v>
      </c>
      <c r="O153" s="65">
        <v>2.0</v>
      </c>
      <c r="P153" s="65">
        <v>5.0</v>
      </c>
      <c r="Q153" s="65">
        <v>3.0</v>
      </c>
      <c r="R153" s="65">
        <v>1.0</v>
      </c>
      <c r="S153" s="65">
        <v>1.0</v>
      </c>
      <c r="T153" s="65">
        <v>6.0</v>
      </c>
      <c r="U153" s="65">
        <v>1.0</v>
      </c>
      <c r="V153" s="65">
        <v>2.0</v>
      </c>
      <c r="W153" s="65">
        <v>5.0</v>
      </c>
      <c r="X153" s="65">
        <v>7.0</v>
      </c>
      <c r="Y153" s="65">
        <v>3.0</v>
      </c>
      <c r="Z153" s="65">
        <v>3.0</v>
      </c>
      <c r="AA153" s="65">
        <v>6.0</v>
      </c>
      <c r="AB153" s="65">
        <v>11.0</v>
      </c>
      <c r="AC153" s="65">
        <v>14.0</v>
      </c>
      <c r="AD153" s="65">
        <v>11.0</v>
      </c>
      <c r="AE153" s="65">
        <v>12.0</v>
      </c>
      <c r="AF153" s="65">
        <v>33.0</v>
      </c>
      <c r="AG153" s="65">
        <v>6.0</v>
      </c>
      <c r="AH153" s="65">
        <v>15.0</v>
      </c>
      <c r="AI153" s="65">
        <v>17.0</v>
      </c>
      <c r="AJ153" s="65">
        <v>45.0</v>
      </c>
      <c r="AK153" s="65">
        <v>17.0</v>
      </c>
      <c r="AL153" s="65">
        <v>37.0</v>
      </c>
      <c r="AM153" s="65">
        <v>72.0</v>
      </c>
      <c r="AN153" s="65">
        <v>134.0</v>
      </c>
      <c r="AO153" s="65">
        <v>130.0</v>
      </c>
      <c r="AP153" s="65">
        <v>176.0</v>
      </c>
      <c r="AQ153" s="65">
        <v>236.0</v>
      </c>
      <c r="AR153" s="65">
        <v>222.0</v>
      </c>
      <c r="AS153" s="65">
        <v>306.0</v>
      </c>
      <c r="AT153" s="65">
        <v>511.0</v>
      </c>
      <c r="AU153" s="65">
        <v>641.0</v>
      </c>
      <c r="AV153" s="65">
        <v>934.0</v>
      </c>
      <c r="AW153" s="65">
        <v>271.0</v>
      </c>
      <c r="AX153" s="65">
        <v>780.0</v>
      </c>
      <c r="AY153" s="65">
        <v>945.0</v>
      </c>
      <c r="AZ153" s="65">
        <v>2035.0</v>
      </c>
      <c r="BA153" s="65">
        <v>1394.0</v>
      </c>
      <c r="BB153" s="65">
        <v>1180.0</v>
      </c>
      <c r="BC153" s="65">
        <v>2775.0</v>
      </c>
      <c r="BD153" s="65">
        <v>2769.0</v>
      </c>
      <c r="BE153" s="65">
        <v>8041.0</v>
      </c>
      <c r="BF153" s="65">
        <v>4236.0</v>
      </c>
      <c r="BG153" s="65">
        <v>7008.0</v>
      </c>
      <c r="BH153" s="65">
        <v>13315.0</v>
      </c>
      <c r="BI153" s="65">
        <v>48806.0</v>
      </c>
      <c r="BJ153" s="65">
        <v>70604.0</v>
      </c>
      <c r="BK153" s="65">
        <v>132993.0</v>
      </c>
    </row>
    <row r="154">
      <c r="A154" s="65">
        <v>146.0</v>
      </c>
      <c r="B154" s="65">
        <v>1000000.0</v>
      </c>
      <c r="C154" s="65">
        <v>925421.271063553</v>
      </c>
      <c r="D154" s="65">
        <v>0.925421271063553</v>
      </c>
      <c r="E154" s="68">
        <v>0.162648838501868</v>
      </c>
      <c r="F154" s="68">
        <v>0.024430632286655</v>
      </c>
      <c r="G154" s="65">
        <v>300295.0</v>
      </c>
      <c r="H154" s="65">
        <v>0.300295</v>
      </c>
      <c r="I154" s="65">
        <v>439455.0</v>
      </c>
      <c r="J154" s="65">
        <v>129755.0</v>
      </c>
      <c r="K154" s="65">
        <v>54151.0</v>
      </c>
      <c r="L154" s="65">
        <v>26246.0</v>
      </c>
      <c r="M154" s="65">
        <v>0.0</v>
      </c>
      <c r="N154" s="65">
        <v>0.0</v>
      </c>
      <c r="O154" s="65">
        <v>0.0</v>
      </c>
      <c r="P154" s="65">
        <v>3.0</v>
      </c>
      <c r="Q154" s="65">
        <v>2.0</v>
      </c>
      <c r="R154" s="65">
        <v>2.0</v>
      </c>
      <c r="S154" s="65">
        <v>4.0</v>
      </c>
      <c r="T154" s="65">
        <v>4.0</v>
      </c>
      <c r="U154" s="65">
        <v>3.0</v>
      </c>
      <c r="V154" s="65">
        <v>1.0</v>
      </c>
      <c r="W154" s="65">
        <v>2.0</v>
      </c>
      <c r="X154" s="65">
        <v>4.0</v>
      </c>
      <c r="Y154" s="65">
        <v>5.0</v>
      </c>
      <c r="Z154" s="65">
        <v>4.0</v>
      </c>
      <c r="AA154" s="65">
        <v>10.0</v>
      </c>
      <c r="AB154" s="65">
        <v>9.0</v>
      </c>
      <c r="AC154" s="65">
        <v>17.0</v>
      </c>
      <c r="AD154" s="65">
        <v>11.0</v>
      </c>
      <c r="AE154" s="65">
        <v>19.0</v>
      </c>
      <c r="AF154" s="65">
        <v>36.0</v>
      </c>
      <c r="AG154" s="65">
        <v>10.0</v>
      </c>
      <c r="AH154" s="65">
        <v>9.0</v>
      </c>
      <c r="AI154" s="65">
        <v>21.0</v>
      </c>
      <c r="AJ154" s="65">
        <v>45.0</v>
      </c>
      <c r="AK154" s="65">
        <v>16.0</v>
      </c>
      <c r="AL154" s="65">
        <v>26.0</v>
      </c>
      <c r="AM154" s="65">
        <v>69.0</v>
      </c>
      <c r="AN154" s="65">
        <v>163.0</v>
      </c>
      <c r="AO154" s="65">
        <v>167.0</v>
      </c>
      <c r="AP154" s="65">
        <v>173.0</v>
      </c>
      <c r="AQ154" s="65">
        <v>225.0</v>
      </c>
      <c r="AR154" s="65">
        <v>236.0</v>
      </c>
      <c r="AS154" s="65">
        <v>299.0</v>
      </c>
      <c r="AT154" s="65">
        <v>471.0</v>
      </c>
      <c r="AU154" s="65">
        <v>633.0</v>
      </c>
      <c r="AV154" s="65">
        <v>920.0</v>
      </c>
      <c r="AW154" s="65">
        <v>284.0</v>
      </c>
      <c r="AX154" s="65">
        <v>755.0</v>
      </c>
      <c r="AY154" s="65">
        <v>935.0</v>
      </c>
      <c r="AZ154" s="65">
        <v>2098.0</v>
      </c>
      <c r="BA154" s="65">
        <v>1392.0</v>
      </c>
      <c r="BB154" s="65">
        <v>1279.0</v>
      </c>
      <c r="BC154" s="65">
        <v>2725.0</v>
      </c>
      <c r="BD154" s="65">
        <v>2854.0</v>
      </c>
      <c r="BE154" s="65">
        <v>8017.0</v>
      </c>
      <c r="BF154" s="65">
        <v>4217.0</v>
      </c>
      <c r="BG154" s="65">
        <v>6883.0</v>
      </c>
      <c r="BH154" s="65">
        <v>13382.0</v>
      </c>
      <c r="BI154" s="65">
        <v>48490.0</v>
      </c>
      <c r="BJ154" s="65">
        <v>70480.0</v>
      </c>
      <c r="BK154" s="65">
        <v>132885.0</v>
      </c>
    </row>
    <row r="155">
      <c r="A155" s="65">
        <v>147.0</v>
      </c>
      <c r="B155" s="65">
        <v>1000000.0</v>
      </c>
      <c r="C155" s="65">
        <v>978730.936546827</v>
      </c>
      <c r="D155" s="65">
        <v>0.978730936546827</v>
      </c>
      <c r="E155" s="68">
        <v>0.319438095759853</v>
      </c>
      <c r="F155" s="68">
        <v>0.0244354840906399</v>
      </c>
      <c r="G155" s="65">
        <v>300937.0</v>
      </c>
      <c r="H155" s="65">
        <v>0.300937</v>
      </c>
      <c r="I155" s="65">
        <v>438832.0</v>
      </c>
      <c r="J155" s="65">
        <v>130033.0</v>
      </c>
      <c r="K155" s="65">
        <v>54132.0</v>
      </c>
      <c r="L155" s="65">
        <v>26122.0</v>
      </c>
      <c r="M155" s="65">
        <v>2.0</v>
      </c>
      <c r="N155" s="65">
        <v>1.0</v>
      </c>
      <c r="O155" s="65">
        <v>4.0</v>
      </c>
      <c r="P155" s="65">
        <v>5.0</v>
      </c>
      <c r="Q155" s="65">
        <v>2.0</v>
      </c>
      <c r="R155" s="65">
        <v>1.0</v>
      </c>
      <c r="S155" s="65">
        <v>1.0</v>
      </c>
      <c r="T155" s="65">
        <v>3.0</v>
      </c>
      <c r="U155" s="65">
        <v>0.0</v>
      </c>
      <c r="V155" s="65">
        <v>1.0</v>
      </c>
      <c r="W155" s="65">
        <v>2.0</v>
      </c>
      <c r="X155" s="65">
        <v>3.0</v>
      </c>
      <c r="Y155" s="65">
        <v>9.0</v>
      </c>
      <c r="Z155" s="65">
        <v>5.0</v>
      </c>
      <c r="AA155" s="65">
        <v>7.0</v>
      </c>
      <c r="AB155" s="65">
        <v>11.0</v>
      </c>
      <c r="AC155" s="65">
        <v>19.0</v>
      </c>
      <c r="AD155" s="65">
        <v>11.0</v>
      </c>
      <c r="AE155" s="65">
        <v>12.0</v>
      </c>
      <c r="AF155" s="65">
        <v>44.0</v>
      </c>
      <c r="AG155" s="65">
        <v>14.0</v>
      </c>
      <c r="AH155" s="65">
        <v>15.0</v>
      </c>
      <c r="AI155" s="65">
        <v>29.0</v>
      </c>
      <c r="AJ155" s="65">
        <v>41.0</v>
      </c>
      <c r="AK155" s="65">
        <v>17.0</v>
      </c>
      <c r="AL155" s="65">
        <v>29.0</v>
      </c>
      <c r="AM155" s="65">
        <v>73.0</v>
      </c>
      <c r="AN155" s="65">
        <v>156.0</v>
      </c>
      <c r="AO155" s="65">
        <v>135.0</v>
      </c>
      <c r="AP155" s="65">
        <v>213.0</v>
      </c>
      <c r="AQ155" s="65">
        <v>226.0</v>
      </c>
      <c r="AR155" s="65">
        <v>235.0</v>
      </c>
      <c r="AS155" s="65">
        <v>281.0</v>
      </c>
      <c r="AT155" s="65">
        <v>440.0</v>
      </c>
      <c r="AU155" s="65">
        <v>612.0</v>
      </c>
      <c r="AV155" s="65">
        <v>952.0</v>
      </c>
      <c r="AW155" s="65">
        <v>277.0</v>
      </c>
      <c r="AX155" s="65">
        <v>767.0</v>
      </c>
      <c r="AY155" s="65">
        <v>954.0</v>
      </c>
      <c r="AZ155" s="65">
        <v>2038.0</v>
      </c>
      <c r="BA155" s="65">
        <v>1396.0</v>
      </c>
      <c r="BB155" s="65">
        <v>1152.0</v>
      </c>
      <c r="BC155" s="65">
        <v>2761.0</v>
      </c>
      <c r="BD155" s="65">
        <v>2820.0</v>
      </c>
      <c r="BE155" s="65">
        <v>8028.0</v>
      </c>
      <c r="BF155" s="65">
        <v>4230.0</v>
      </c>
      <c r="BG155" s="65">
        <v>6949.0</v>
      </c>
      <c r="BH155" s="65">
        <v>13228.0</v>
      </c>
      <c r="BI155" s="65">
        <v>48455.0</v>
      </c>
      <c r="BJ155" s="65">
        <v>71258.0</v>
      </c>
      <c r="BK155" s="65">
        <v>133013.0</v>
      </c>
    </row>
    <row r="156">
      <c r="A156" s="65">
        <v>148.0</v>
      </c>
      <c r="B156" s="65">
        <v>1000000.0</v>
      </c>
      <c r="C156" s="65">
        <v>933508.675433772</v>
      </c>
      <c r="D156" s="65">
        <v>0.933508675433772</v>
      </c>
      <c r="E156" s="68">
        <v>0.237512067109924</v>
      </c>
      <c r="F156" s="68">
        <v>0.0244086515175511</v>
      </c>
      <c r="G156" s="65">
        <v>301007.0</v>
      </c>
      <c r="H156" s="65">
        <v>0.301007</v>
      </c>
      <c r="I156" s="65">
        <v>439572.0</v>
      </c>
      <c r="J156" s="65">
        <v>129553.0</v>
      </c>
      <c r="K156" s="65">
        <v>53879.0</v>
      </c>
      <c r="L156" s="65">
        <v>25878.0</v>
      </c>
      <c r="M156" s="65">
        <v>0.0</v>
      </c>
      <c r="N156" s="65">
        <v>1.0</v>
      </c>
      <c r="O156" s="65">
        <v>4.0</v>
      </c>
      <c r="P156" s="65">
        <v>2.0</v>
      </c>
      <c r="Q156" s="65">
        <v>3.0</v>
      </c>
      <c r="R156" s="65">
        <v>0.0</v>
      </c>
      <c r="S156" s="65">
        <v>1.0</v>
      </c>
      <c r="T156" s="65">
        <v>5.0</v>
      </c>
      <c r="U156" s="65">
        <v>1.0</v>
      </c>
      <c r="V156" s="65">
        <v>1.0</v>
      </c>
      <c r="W156" s="65">
        <v>2.0</v>
      </c>
      <c r="X156" s="65">
        <v>3.0</v>
      </c>
      <c r="Y156" s="65">
        <v>0.0</v>
      </c>
      <c r="Z156" s="65">
        <v>3.0</v>
      </c>
      <c r="AA156" s="65">
        <v>8.0</v>
      </c>
      <c r="AB156" s="65">
        <v>7.0</v>
      </c>
      <c r="AC156" s="65">
        <v>17.0</v>
      </c>
      <c r="AD156" s="65">
        <v>12.0</v>
      </c>
      <c r="AE156" s="65">
        <v>12.0</v>
      </c>
      <c r="AF156" s="65">
        <v>30.0</v>
      </c>
      <c r="AG156" s="65">
        <v>8.0</v>
      </c>
      <c r="AH156" s="65">
        <v>13.0</v>
      </c>
      <c r="AI156" s="65">
        <v>17.0</v>
      </c>
      <c r="AJ156" s="65">
        <v>38.0</v>
      </c>
      <c r="AK156" s="65">
        <v>17.0</v>
      </c>
      <c r="AL156" s="65">
        <v>32.0</v>
      </c>
      <c r="AM156" s="65">
        <v>101.0</v>
      </c>
      <c r="AN156" s="65">
        <v>134.0</v>
      </c>
      <c r="AO156" s="65">
        <v>136.0</v>
      </c>
      <c r="AP156" s="65">
        <v>191.0</v>
      </c>
      <c r="AQ156" s="65">
        <v>235.0</v>
      </c>
      <c r="AR156" s="65">
        <v>225.0</v>
      </c>
      <c r="AS156" s="65">
        <v>268.0</v>
      </c>
      <c r="AT156" s="65">
        <v>521.0</v>
      </c>
      <c r="AU156" s="65">
        <v>644.0</v>
      </c>
      <c r="AV156" s="65">
        <v>930.0</v>
      </c>
      <c r="AW156" s="65">
        <v>298.0</v>
      </c>
      <c r="AX156" s="65">
        <v>785.0</v>
      </c>
      <c r="AY156" s="65">
        <v>967.0</v>
      </c>
      <c r="AZ156" s="65">
        <v>2035.0</v>
      </c>
      <c r="BA156" s="65">
        <v>1409.0</v>
      </c>
      <c r="BB156" s="65">
        <v>1278.0</v>
      </c>
      <c r="BC156" s="65">
        <v>2722.0</v>
      </c>
      <c r="BD156" s="65">
        <v>2922.0</v>
      </c>
      <c r="BE156" s="65">
        <v>8205.0</v>
      </c>
      <c r="BF156" s="65">
        <v>4149.0</v>
      </c>
      <c r="BG156" s="65">
        <v>6871.0</v>
      </c>
      <c r="BH156" s="65">
        <v>13464.0</v>
      </c>
      <c r="BI156" s="65">
        <v>48325.0</v>
      </c>
      <c r="BJ156" s="65">
        <v>70647.0</v>
      </c>
      <c r="BK156" s="65">
        <v>133308.0</v>
      </c>
    </row>
    <row r="157">
      <c r="A157" s="65">
        <v>149.0</v>
      </c>
      <c r="B157" s="65">
        <v>1000000.0</v>
      </c>
      <c r="C157" s="65">
        <v>961843.092154608</v>
      </c>
      <c r="D157" s="65">
        <v>0.961843092154608</v>
      </c>
      <c r="E157" s="68">
        <v>0.28336883978645</v>
      </c>
      <c r="F157" s="68">
        <v>0.024335533011233</v>
      </c>
      <c r="G157" s="65">
        <v>301106.0</v>
      </c>
      <c r="H157" s="65">
        <v>0.301106</v>
      </c>
      <c r="I157" s="65">
        <v>438999.0</v>
      </c>
      <c r="J157" s="65">
        <v>129902.0</v>
      </c>
      <c r="K157" s="65">
        <v>54330.0</v>
      </c>
      <c r="L157" s="65">
        <v>25767.0</v>
      </c>
      <c r="M157" s="65">
        <v>0.0</v>
      </c>
      <c r="N157" s="65">
        <v>0.0</v>
      </c>
      <c r="O157" s="65">
        <v>3.0</v>
      </c>
      <c r="P157" s="65">
        <v>2.0</v>
      </c>
      <c r="Q157" s="65">
        <v>3.0</v>
      </c>
      <c r="R157" s="65">
        <v>5.0</v>
      </c>
      <c r="S157" s="65">
        <v>8.0</v>
      </c>
      <c r="T157" s="65">
        <v>4.0</v>
      </c>
      <c r="U157" s="65">
        <v>2.0</v>
      </c>
      <c r="V157" s="65">
        <v>3.0</v>
      </c>
      <c r="W157" s="65">
        <v>1.0</v>
      </c>
      <c r="X157" s="65">
        <v>0.0</v>
      </c>
      <c r="Y157" s="65">
        <v>3.0</v>
      </c>
      <c r="Z157" s="65">
        <v>8.0</v>
      </c>
      <c r="AA157" s="65">
        <v>5.0</v>
      </c>
      <c r="AB157" s="65">
        <v>6.0</v>
      </c>
      <c r="AC157" s="65">
        <v>9.0</v>
      </c>
      <c r="AD157" s="65">
        <v>10.0</v>
      </c>
      <c r="AE157" s="65">
        <v>12.0</v>
      </c>
      <c r="AF157" s="65">
        <v>31.0</v>
      </c>
      <c r="AG157" s="65">
        <v>8.0</v>
      </c>
      <c r="AH157" s="65">
        <v>8.0</v>
      </c>
      <c r="AI157" s="65">
        <v>19.0</v>
      </c>
      <c r="AJ157" s="65">
        <v>48.0</v>
      </c>
      <c r="AK157" s="65">
        <v>10.0</v>
      </c>
      <c r="AL157" s="65">
        <v>32.0</v>
      </c>
      <c r="AM157" s="65">
        <v>71.0</v>
      </c>
      <c r="AN157" s="65">
        <v>150.0</v>
      </c>
      <c r="AO157" s="65">
        <v>165.0</v>
      </c>
      <c r="AP157" s="65">
        <v>220.0</v>
      </c>
      <c r="AQ157" s="65">
        <v>249.0</v>
      </c>
      <c r="AR157" s="65">
        <v>248.0</v>
      </c>
      <c r="AS157" s="65">
        <v>312.0</v>
      </c>
      <c r="AT157" s="65">
        <v>463.0</v>
      </c>
      <c r="AU157" s="65">
        <v>623.0</v>
      </c>
      <c r="AV157" s="65">
        <v>958.0</v>
      </c>
      <c r="AW157" s="65">
        <v>264.0</v>
      </c>
      <c r="AX157" s="65">
        <v>727.0</v>
      </c>
      <c r="AY157" s="65">
        <v>941.0</v>
      </c>
      <c r="AZ157" s="65">
        <v>2075.0</v>
      </c>
      <c r="BA157" s="65">
        <v>1480.0</v>
      </c>
      <c r="BB157" s="65">
        <v>1257.0</v>
      </c>
      <c r="BC157" s="65">
        <v>2729.0</v>
      </c>
      <c r="BD157" s="65">
        <v>2810.0</v>
      </c>
      <c r="BE157" s="65">
        <v>8140.0</v>
      </c>
      <c r="BF157" s="65">
        <v>4255.0</v>
      </c>
      <c r="BG157" s="65">
        <v>6686.0</v>
      </c>
      <c r="BH157" s="65">
        <v>13240.0</v>
      </c>
      <c r="BI157" s="65">
        <v>48372.0</v>
      </c>
      <c r="BJ157" s="65">
        <v>70844.0</v>
      </c>
      <c r="BK157" s="65">
        <v>133587.0</v>
      </c>
    </row>
    <row r="158">
      <c r="A158" s="65">
        <v>150.0</v>
      </c>
      <c r="B158" s="65">
        <v>1000000.0</v>
      </c>
      <c r="C158" s="65">
        <v>957113.855692784</v>
      </c>
      <c r="D158" s="65">
        <v>0.957113855692784</v>
      </c>
      <c r="E158" s="68">
        <v>0.256538281267648</v>
      </c>
      <c r="F158" s="68">
        <v>0.024255423012657</v>
      </c>
      <c r="G158" s="65">
        <v>301381.0</v>
      </c>
      <c r="H158" s="65">
        <v>0.301381</v>
      </c>
      <c r="I158" s="65">
        <v>438552.0</v>
      </c>
      <c r="J158" s="65">
        <v>130304.0</v>
      </c>
      <c r="K158" s="65">
        <v>53732.0</v>
      </c>
      <c r="L158" s="65">
        <v>26065.0</v>
      </c>
      <c r="M158" s="65">
        <v>1.0</v>
      </c>
      <c r="N158" s="65">
        <v>3.0</v>
      </c>
      <c r="O158" s="65">
        <v>1.0</v>
      </c>
      <c r="P158" s="65">
        <v>3.0</v>
      </c>
      <c r="Q158" s="65">
        <v>2.0</v>
      </c>
      <c r="R158" s="65">
        <v>1.0</v>
      </c>
      <c r="S158" s="65">
        <v>0.0</v>
      </c>
      <c r="T158" s="65">
        <v>6.0</v>
      </c>
      <c r="U158" s="65">
        <v>2.0</v>
      </c>
      <c r="V158" s="65">
        <v>1.0</v>
      </c>
      <c r="W158" s="65">
        <v>3.0</v>
      </c>
      <c r="X158" s="65">
        <v>5.0</v>
      </c>
      <c r="Y158" s="65">
        <v>2.0</v>
      </c>
      <c r="Z158" s="65">
        <v>1.0</v>
      </c>
      <c r="AA158" s="65">
        <v>13.0</v>
      </c>
      <c r="AB158" s="65">
        <v>8.0</v>
      </c>
      <c r="AC158" s="65">
        <v>19.0</v>
      </c>
      <c r="AD158" s="65">
        <v>13.0</v>
      </c>
      <c r="AE158" s="65">
        <v>13.0</v>
      </c>
      <c r="AF158" s="65">
        <v>37.0</v>
      </c>
      <c r="AG158" s="65">
        <v>11.0</v>
      </c>
      <c r="AH158" s="65">
        <v>8.0</v>
      </c>
      <c r="AI158" s="65">
        <v>21.0</v>
      </c>
      <c r="AJ158" s="65">
        <v>53.0</v>
      </c>
      <c r="AK158" s="65">
        <v>17.0</v>
      </c>
      <c r="AL158" s="65">
        <v>34.0</v>
      </c>
      <c r="AM158" s="65">
        <v>73.0</v>
      </c>
      <c r="AN158" s="65">
        <v>142.0</v>
      </c>
      <c r="AO158" s="65">
        <v>142.0</v>
      </c>
      <c r="AP158" s="65">
        <v>187.0</v>
      </c>
      <c r="AQ158" s="65">
        <v>236.0</v>
      </c>
      <c r="AR158" s="65">
        <v>239.0</v>
      </c>
      <c r="AS158" s="65">
        <v>265.0</v>
      </c>
      <c r="AT158" s="65">
        <v>477.0</v>
      </c>
      <c r="AU158" s="65">
        <v>634.0</v>
      </c>
      <c r="AV158" s="65">
        <v>883.0</v>
      </c>
      <c r="AW158" s="65">
        <v>265.0</v>
      </c>
      <c r="AX158" s="65">
        <v>782.0</v>
      </c>
      <c r="AY158" s="65">
        <v>957.0</v>
      </c>
      <c r="AZ158" s="65">
        <v>2081.0</v>
      </c>
      <c r="BA158" s="65">
        <v>1440.0</v>
      </c>
      <c r="BB158" s="65">
        <v>1245.0</v>
      </c>
      <c r="BC158" s="65">
        <v>2737.0</v>
      </c>
      <c r="BD158" s="65">
        <v>2779.0</v>
      </c>
      <c r="BE158" s="65">
        <v>8143.0</v>
      </c>
      <c r="BF158" s="65">
        <v>4256.0</v>
      </c>
      <c r="BG158" s="65">
        <v>6951.0</v>
      </c>
      <c r="BH158" s="65">
        <v>13244.0</v>
      </c>
      <c r="BI158" s="65">
        <v>48475.0</v>
      </c>
      <c r="BJ158" s="65">
        <v>70851.0</v>
      </c>
      <c r="BK158" s="65">
        <v>133619.0</v>
      </c>
    </row>
    <row r="159">
      <c r="A159" s="65">
        <v>151.0</v>
      </c>
      <c r="B159" s="65">
        <v>1000000.0</v>
      </c>
      <c r="C159" s="65">
        <v>964256.21281064</v>
      </c>
      <c r="D159" s="65">
        <v>0.96425621281064</v>
      </c>
      <c r="E159" s="68">
        <v>0.271197182722116</v>
      </c>
      <c r="F159" s="68">
        <v>0.02418989754439</v>
      </c>
      <c r="G159" s="65">
        <v>301146.0</v>
      </c>
      <c r="H159" s="65">
        <v>0.301146</v>
      </c>
      <c r="I159" s="65">
        <v>439896.0</v>
      </c>
      <c r="J159" s="65">
        <v>129290.0</v>
      </c>
      <c r="K159" s="65">
        <v>53905.0</v>
      </c>
      <c r="L159" s="65">
        <v>25922.0</v>
      </c>
      <c r="M159" s="65">
        <v>2.0</v>
      </c>
      <c r="N159" s="65">
        <v>3.0</v>
      </c>
      <c r="O159" s="65">
        <v>2.0</v>
      </c>
      <c r="P159" s="65">
        <v>0.0</v>
      </c>
      <c r="Q159" s="65">
        <v>2.0</v>
      </c>
      <c r="R159" s="65">
        <v>3.0</v>
      </c>
      <c r="S159" s="65">
        <v>1.0</v>
      </c>
      <c r="T159" s="65">
        <v>1.0</v>
      </c>
      <c r="U159" s="65">
        <v>1.0</v>
      </c>
      <c r="V159" s="65">
        <v>2.0</v>
      </c>
      <c r="W159" s="65">
        <v>3.0</v>
      </c>
      <c r="X159" s="65">
        <v>4.0</v>
      </c>
      <c r="Y159" s="65">
        <v>3.0</v>
      </c>
      <c r="Z159" s="65">
        <v>5.0</v>
      </c>
      <c r="AA159" s="65">
        <v>11.0</v>
      </c>
      <c r="AB159" s="65">
        <v>5.0</v>
      </c>
      <c r="AC159" s="65">
        <v>24.0</v>
      </c>
      <c r="AD159" s="65">
        <v>16.0</v>
      </c>
      <c r="AE159" s="65">
        <v>17.0</v>
      </c>
      <c r="AF159" s="65">
        <v>41.0</v>
      </c>
      <c r="AG159" s="65">
        <v>7.0</v>
      </c>
      <c r="AH159" s="65">
        <v>14.0</v>
      </c>
      <c r="AI159" s="65">
        <v>18.0</v>
      </c>
      <c r="AJ159" s="65">
        <v>48.0</v>
      </c>
      <c r="AK159" s="65">
        <v>12.0</v>
      </c>
      <c r="AL159" s="65">
        <v>30.0</v>
      </c>
      <c r="AM159" s="65">
        <v>75.0</v>
      </c>
      <c r="AN159" s="65">
        <v>145.0</v>
      </c>
      <c r="AO159" s="65">
        <v>145.0</v>
      </c>
      <c r="AP159" s="65">
        <v>190.0</v>
      </c>
      <c r="AQ159" s="65">
        <v>242.0</v>
      </c>
      <c r="AR159" s="65">
        <v>238.0</v>
      </c>
      <c r="AS159" s="65">
        <v>294.0</v>
      </c>
      <c r="AT159" s="65">
        <v>479.0</v>
      </c>
      <c r="AU159" s="65">
        <v>629.0</v>
      </c>
      <c r="AV159" s="65">
        <v>945.0</v>
      </c>
      <c r="AW159" s="65">
        <v>295.0</v>
      </c>
      <c r="AX159" s="65">
        <v>799.0</v>
      </c>
      <c r="AY159" s="65">
        <v>994.0</v>
      </c>
      <c r="AZ159" s="65">
        <v>2056.0</v>
      </c>
      <c r="BA159" s="65">
        <v>1463.0</v>
      </c>
      <c r="BB159" s="65">
        <v>1252.0</v>
      </c>
      <c r="BC159" s="65">
        <v>2729.0</v>
      </c>
      <c r="BD159" s="65">
        <v>2889.0</v>
      </c>
      <c r="BE159" s="65">
        <v>8075.0</v>
      </c>
      <c r="BF159" s="65">
        <v>4293.0</v>
      </c>
      <c r="BG159" s="65">
        <v>6809.0</v>
      </c>
      <c r="BH159" s="65">
        <v>13507.0</v>
      </c>
      <c r="BI159" s="65">
        <v>48469.0</v>
      </c>
      <c r="BJ159" s="65">
        <v>70901.0</v>
      </c>
      <c r="BK159" s="65">
        <v>132958.0</v>
      </c>
    </row>
    <row r="160">
      <c r="A160" s="65">
        <v>152.0</v>
      </c>
      <c r="B160" s="65">
        <v>1000000.0</v>
      </c>
      <c r="C160" s="65">
        <v>930407.520376019</v>
      </c>
      <c r="D160" s="65">
        <v>0.930407520376019</v>
      </c>
      <c r="E160" s="68">
        <v>0.22859296424492</v>
      </c>
      <c r="F160" s="68">
        <v>0.0241835785784623</v>
      </c>
      <c r="G160" s="65">
        <v>301299.0</v>
      </c>
      <c r="H160" s="65">
        <v>0.301299</v>
      </c>
      <c r="I160" s="65">
        <v>439071.0</v>
      </c>
      <c r="J160" s="65">
        <v>129739.0</v>
      </c>
      <c r="K160" s="65">
        <v>53743.0</v>
      </c>
      <c r="L160" s="65">
        <v>26146.0</v>
      </c>
      <c r="M160" s="65">
        <v>0.0</v>
      </c>
      <c r="N160" s="65">
        <v>2.0</v>
      </c>
      <c r="O160" s="65">
        <v>1.0</v>
      </c>
      <c r="P160" s="65">
        <v>0.0</v>
      </c>
      <c r="Q160" s="65">
        <v>1.0</v>
      </c>
      <c r="R160" s="65">
        <v>2.0</v>
      </c>
      <c r="S160" s="65">
        <v>0.0</v>
      </c>
      <c r="T160" s="65">
        <v>7.0</v>
      </c>
      <c r="U160" s="65">
        <v>0.0</v>
      </c>
      <c r="V160" s="65">
        <v>4.0</v>
      </c>
      <c r="W160" s="65">
        <v>4.0</v>
      </c>
      <c r="X160" s="65">
        <v>8.0</v>
      </c>
      <c r="Y160" s="65">
        <v>4.0</v>
      </c>
      <c r="Z160" s="65">
        <v>2.0</v>
      </c>
      <c r="AA160" s="65">
        <v>10.0</v>
      </c>
      <c r="AB160" s="65">
        <v>6.0</v>
      </c>
      <c r="AC160" s="65">
        <v>20.0</v>
      </c>
      <c r="AD160" s="65">
        <v>16.0</v>
      </c>
      <c r="AE160" s="65">
        <v>13.0</v>
      </c>
      <c r="AF160" s="65">
        <v>40.0</v>
      </c>
      <c r="AG160" s="65">
        <v>12.0</v>
      </c>
      <c r="AH160" s="65">
        <v>9.0</v>
      </c>
      <c r="AI160" s="65">
        <v>21.0</v>
      </c>
      <c r="AJ160" s="65">
        <v>56.0</v>
      </c>
      <c r="AK160" s="65">
        <v>10.0</v>
      </c>
      <c r="AL160" s="65">
        <v>22.0</v>
      </c>
      <c r="AM160" s="65">
        <v>70.0</v>
      </c>
      <c r="AN160" s="65">
        <v>155.0</v>
      </c>
      <c r="AO160" s="65">
        <v>130.0</v>
      </c>
      <c r="AP160" s="65">
        <v>186.0</v>
      </c>
      <c r="AQ160" s="65">
        <v>220.0</v>
      </c>
      <c r="AR160" s="65">
        <v>226.0</v>
      </c>
      <c r="AS160" s="65">
        <v>285.0</v>
      </c>
      <c r="AT160" s="65">
        <v>472.0</v>
      </c>
      <c r="AU160" s="65">
        <v>629.0</v>
      </c>
      <c r="AV160" s="65">
        <v>950.0</v>
      </c>
      <c r="AW160" s="65">
        <v>270.0</v>
      </c>
      <c r="AX160" s="65">
        <v>739.0</v>
      </c>
      <c r="AY160" s="65">
        <v>936.0</v>
      </c>
      <c r="AZ160" s="65">
        <v>2142.0</v>
      </c>
      <c r="BA160" s="65">
        <v>1372.0</v>
      </c>
      <c r="BB160" s="65">
        <v>1234.0</v>
      </c>
      <c r="BC160" s="65">
        <v>2781.0</v>
      </c>
      <c r="BD160" s="65">
        <v>2891.0</v>
      </c>
      <c r="BE160" s="65">
        <v>8130.0</v>
      </c>
      <c r="BF160" s="65">
        <v>4367.0</v>
      </c>
      <c r="BG160" s="65">
        <v>6848.0</v>
      </c>
      <c r="BH160" s="65">
        <v>13120.0</v>
      </c>
      <c r="BI160" s="65">
        <v>48469.0</v>
      </c>
      <c r="BJ160" s="65">
        <v>70752.0</v>
      </c>
      <c r="BK160" s="65">
        <v>133655.0</v>
      </c>
    </row>
    <row r="161">
      <c r="A161" s="65">
        <v>153.0</v>
      </c>
      <c r="B161" s="65">
        <v>1000000.0</v>
      </c>
      <c r="C161" s="65">
        <v>947543.377168858</v>
      </c>
      <c r="D161" s="65">
        <v>0.947543377168858</v>
      </c>
      <c r="E161" s="68">
        <v>0.240507028310905</v>
      </c>
      <c r="F161" s="68">
        <v>0.0241087827631386</v>
      </c>
      <c r="G161" s="65">
        <v>300924.0</v>
      </c>
      <c r="H161" s="65">
        <v>0.300924</v>
      </c>
      <c r="I161" s="65">
        <v>439388.0</v>
      </c>
      <c r="J161" s="65">
        <v>129946.0</v>
      </c>
      <c r="K161" s="65">
        <v>53829.0</v>
      </c>
      <c r="L161" s="65">
        <v>26063.0</v>
      </c>
      <c r="M161" s="65">
        <v>0.0</v>
      </c>
      <c r="N161" s="65">
        <v>2.0</v>
      </c>
      <c r="O161" s="65">
        <v>1.0</v>
      </c>
      <c r="P161" s="65">
        <v>1.0</v>
      </c>
      <c r="Q161" s="65">
        <v>3.0</v>
      </c>
      <c r="R161" s="65">
        <v>4.0</v>
      </c>
      <c r="S161" s="65">
        <v>1.0</v>
      </c>
      <c r="T161" s="65">
        <v>3.0</v>
      </c>
      <c r="U161" s="65">
        <v>0.0</v>
      </c>
      <c r="V161" s="65">
        <v>0.0</v>
      </c>
      <c r="W161" s="65">
        <v>4.0</v>
      </c>
      <c r="X161" s="65">
        <v>6.0</v>
      </c>
      <c r="Y161" s="65">
        <v>2.0</v>
      </c>
      <c r="Z161" s="65">
        <v>8.0</v>
      </c>
      <c r="AA161" s="65">
        <v>9.0</v>
      </c>
      <c r="AB161" s="65">
        <v>13.0</v>
      </c>
      <c r="AC161" s="65">
        <v>19.0</v>
      </c>
      <c r="AD161" s="65">
        <v>14.0</v>
      </c>
      <c r="AE161" s="65">
        <v>21.0</v>
      </c>
      <c r="AF161" s="65">
        <v>37.0</v>
      </c>
      <c r="AG161" s="65">
        <v>11.0</v>
      </c>
      <c r="AH161" s="65">
        <v>11.0</v>
      </c>
      <c r="AI161" s="65">
        <v>18.0</v>
      </c>
      <c r="AJ161" s="65">
        <v>48.0</v>
      </c>
      <c r="AK161" s="65">
        <v>20.0</v>
      </c>
      <c r="AL161" s="65">
        <v>30.0</v>
      </c>
      <c r="AM161" s="65">
        <v>76.0</v>
      </c>
      <c r="AN161" s="65">
        <v>135.0</v>
      </c>
      <c r="AO161" s="65">
        <v>165.0</v>
      </c>
      <c r="AP161" s="65">
        <v>172.0</v>
      </c>
      <c r="AQ161" s="65">
        <v>247.0</v>
      </c>
      <c r="AR161" s="65">
        <v>211.0</v>
      </c>
      <c r="AS161" s="65">
        <v>304.0</v>
      </c>
      <c r="AT161" s="65">
        <v>443.0</v>
      </c>
      <c r="AU161" s="65">
        <v>618.0</v>
      </c>
      <c r="AV161" s="65">
        <v>993.0</v>
      </c>
      <c r="AW161" s="65">
        <v>326.0</v>
      </c>
      <c r="AX161" s="65">
        <v>773.0</v>
      </c>
      <c r="AY161" s="65">
        <v>948.0</v>
      </c>
      <c r="AZ161" s="65">
        <v>2128.0</v>
      </c>
      <c r="BA161" s="65">
        <v>1398.0</v>
      </c>
      <c r="BB161" s="65">
        <v>1243.0</v>
      </c>
      <c r="BC161" s="65">
        <v>2800.0</v>
      </c>
      <c r="BD161" s="65">
        <v>2773.0</v>
      </c>
      <c r="BE161" s="65">
        <v>8264.0</v>
      </c>
      <c r="BF161" s="65">
        <v>4230.0</v>
      </c>
      <c r="BG161" s="65">
        <v>6806.0</v>
      </c>
      <c r="BH161" s="65">
        <v>13429.0</v>
      </c>
      <c r="BI161" s="65">
        <v>48424.0</v>
      </c>
      <c r="BJ161" s="65">
        <v>70817.0</v>
      </c>
      <c r="BK161" s="65">
        <v>132915.0</v>
      </c>
    </row>
    <row r="162">
      <c r="A162" s="65">
        <v>154.0</v>
      </c>
      <c r="B162" s="65">
        <v>1000000.0</v>
      </c>
      <c r="C162" s="65">
        <v>981479.073953697</v>
      </c>
      <c r="D162" s="65">
        <v>0.981479073953697</v>
      </c>
      <c r="E162" s="68">
        <v>0.310326649705024</v>
      </c>
      <c r="F162" s="68">
        <v>0.0241353449055691</v>
      </c>
      <c r="G162" s="65">
        <v>301504.0</v>
      </c>
      <c r="H162" s="65">
        <v>0.301504</v>
      </c>
      <c r="I162" s="65">
        <v>439230.0</v>
      </c>
      <c r="J162" s="65">
        <v>129204.0</v>
      </c>
      <c r="K162" s="65">
        <v>53952.0</v>
      </c>
      <c r="L162" s="65">
        <v>25948.0</v>
      </c>
      <c r="M162" s="65">
        <v>2.0</v>
      </c>
      <c r="N162" s="65">
        <v>4.0</v>
      </c>
      <c r="O162" s="65">
        <v>1.0</v>
      </c>
      <c r="P162" s="65">
        <v>3.0</v>
      </c>
      <c r="Q162" s="65">
        <v>3.0</v>
      </c>
      <c r="R162" s="65">
        <v>1.0</v>
      </c>
      <c r="S162" s="65">
        <v>2.0</v>
      </c>
      <c r="T162" s="65">
        <v>3.0</v>
      </c>
      <c r="U162" s="65">
        <v>1.0</v>
      </c>
      <c r="V162" s="65">
        <v>0.0</v>
      </c>
      <c r="W162" s="65">
        <v>1.0</v>
      </c>
      <c r="X162" s="65">
        <v>5.0</v>
      </c>
      <c r="Y162" s="65">
        <v>1.0</v>
      </c>
      <c r="Z162" s="65">
        <v>6.0</v>
      </c>
      <c r="AA162" s="65">
        <v>13.0</v>
      </c>
      <c r="AB162" s="65">
        <v>8.0</v>
      </c>
      <c r="AC162" s="65">
        <v>20.0</v>
      </c>
      <c r="AD162" s="65">
        <v>21.0</v>
      </c>
      <c r="AE162" s="65">
        <v>13.0</v>
      </c>
      <c r="AF162" s="65">
        <v>34.0</v>
      </c>
      <c r="AG162" s="65">
        <v>9.0</v>
      </c>
      <c r="AH162" s="65">
        <v>14.0</v>
      </c>
      <c r="AI162" s="65">
        <v>27.0</v>
      </c>
      <c r="AJ162" s="65">
        <v>53.0</v>
      </c>
      <c r="AK162" s="65">
        <v>18.0</v>
      </c>
      <c r="AL162" s="65">
        <v>29.0</v>
      </c>
      <c r="AM162" s="65">
        <v>59.0</v>
      </c>
      <c r="AN162" s="65">
        <v>138.0</v>
      </c>
      <c r="AO162" s="65">
        <v>145.0</v>
      </c>
      <c r="AP162" s="65">
        <v>173.0</v>
      </c>
      <c r="AQ162" s="65">
        <v>253.0</v>
      </c>
      <c r="AR162" s="65">
        <v>229.0</v>
      </c>
      <c r="AS162" s="65">
        <v>273.0</v>
      </c>
      <c r="AT162" s="65">
        <v>479.0</v>
      </c>
      <c r="AU162" s="65">
        <v>612.0</v>
      </c>
      <c r="AV162" s="65">
        <v>975.0</v>
      </c>
      <c r="AW162" s="65">
        <v>306.0</v>
      </c>
      <c r="AX162" s="65">
        <v>749.0</v>
      </c>
      <c r="AY162" s="65">
        <v>945.0</v>
      </c>
      <c r="AZ162" s="65">
        <v>2129.0</v>
      </c>
      <c r="BA162" s="65">
        <v>1376.0</v>
      </c>
      <c r="BB162" s="65">
        <v>1193.0</v>
      </c>
      <c r="BC162" s="65">
        <v>2669.0</v>
      </c>
      <c r="BD162" s="65">
        <v>2880.0</v>
      </c>
      <c r="BE162" s="65">
        <v>8185.0</v>
      </c>
      <c r="BF162" s="65">
        <v>4230.0</v>
      </c>
      <c r="BG162" s="65">
        <v>6852.0</v>
      </c>
      <c r="BH162" s="65">
        <v>13324.0</v>
      </c>
      <c r="BI162" s="65">
        <v>48653.0</v>
      </c>
      <c r="BJ162" s="65">
        <v>70997.0</v>
      </c>
      <c r="BK162" s="65">
        <v>133388.0</v>
      </c>
    </row>
    <row r="163">
      <c r="A163" s="65">
        <v>155.0</v>
      </c>
      <c r="B163" s="65">
        <v>1000000.0</v>
      </c>
      <c r="C163" s="65">
        <v>940530.026501325</v>
      </c>
      <c r="D163" s="65">
        <v>0.940530026501325</v>
      </c>
      <c r="E163" s="68">
        <v>0.242864484384585</v>
      </c>
      <c r="F163" s="68">
        <v>0.0240800659647926</v>
      </c>
      <c r="G163" s="65">
        <v>300650.0</v>
      </c>
      <c r="H163" s="65">
        <v>0.30065</v>
      </c>
      <c r="I163" s="65">
        <v>439493.0</v>
      </c>
      <c r="J163" s="65">
        <v>130078.0</v>
      </c>
      <c r="K163" s="65">
        <v>54200.0</v>
      </c>
      <c r="L163" s="65">
        <v>25939.0</v>
      </c>
      <c r="M163" s="65">
        <v>0.0</v>
      </c>
      <c r="N163" s="65">
        <v>2.0</v>
      </c>
      <c r="O163" s="65">
        <v>4.0</v>
      </c>
      <c r="P163" s="65">
        <v>0.0</v>
      </c>
      <c r="Q163" s="65">
        <v>0.0</v>
      </c>
      <c r="R163" s="65">
        <v>1.0</v>
      </c>
      <c r="S163" s="65">
        <v>4.0</v>
      </c>
      <c r="T163" s="65">
        <v>3.0</v>
      </c>
      <c r="U163" s="65">
        <v>3.0</v>
      </c>
      <c r="V163" s="65">
        <v>0.0</v>
      </c>
      <c r="W163" s="65">
        <v>3.0</v>
      </c>
      <c r="X163" s="65">
        <v>5.0</v>
      </c>
      <c r="Y163" s="65">
        <v>4.0</v>
      </c>
      <c r="Z163" s="65">
        <v>5.0</v>
      </c>
      <c r="AA163" s="65">
        <v>11.0</v>
      </c>
      <c r="AB163" s="65">
        <v>14.0</v>
      </c>
      <c r="AC163" s="65">
        <v>18.0</v>
      </c>
      <c r="AD163" s="65">
        <v>11.0</v>
      </c>
      <c r="AE163" s="65">
        <v>12.0</v>
      </c>
      <c r="AF163" s="65">
        <v>30.0</v>
      </c>
      <c r="AG163" s="65">
        <v>8.0</v>
      </c>
      <c r="AH163" s="65">
        <v>17.0</v>
      </c>
      <c r="AI163" s="65">
        <v>20.0</v>
      </c>
      <c r="AJ163" s="65">
        <v>37.0</v>
      </c>
      <c r="AK163" s="65">
        <v>20.0</v>
      </c>
      <c r="AL163" s="65">
        <v>38.0</v>
      </c>
      <c r="AM163" s="65">
        <v>64.0</v>
      </c>
      <c r="AN163" s="65">
        <v>122.0</v>
      </c>
      <c r="AO163" s="65">
        <v>144.0</v>
      </c>
      <c r="AP163" s="65">
        <v>182.0</v>
      </c>
      <c r="AQ163" s="65">
        <v>230.0</v>
      </c>
      <c r="AR163" s="65">
        <v>223.0</v>
      </c>
      <c r="AS163" s="65">
        <v>274.0</v>
      </c>
      <c r="AT163" s="65">
        <v>504.0</v>
      </c>
      <c r="AU163" s="65">
        <v>587.0</v>
      </c>
      <c r="AV163" s="65">
        <v>980.0</v>
      </c>
      <c r="AW163" s="65">
        <v>268.0</v>
      </c>
      <c r="AX163" s="65">
        <v>712.0</v>
      </c>
      <c r="AY163" s="65">
        <v>933.0</v>
      </c>
      <c r="AZ163" s="65">
        <v>2133.0</v>
      </c>
      <c r="BA163" s="65">
        <v>1427.0</v>
      </c>
      <c r="BB163" s="65">
        <v>1243.0</v>
      </c>
      <c r="BC163" s="65">
        <v>2673.0</v>
      </c>
      <c r="BD163" s="65">
        <v>2871.0</v>
      </c>
      <c r="BE163" s="65">
        <v>8194.0</v>
      </c>
      <c r="BF163" s="65">
        <v>4306.0</v>
      </c>
      <c r="BG163" s="65">
        <v>6887.0</v>
      </c>
      <c r="BH163" s="65">
        <v>13464.0</v>
      </c>
      <c r="BI163" s="65">
        <v>48219.0</v>
      </c>
      <c r="BJ163" s="65">
        <v>70596.0</v>
      </c>
      <c r="BK163" s="65">
        <v>133144.0</v>
      </c>
    </row>
    <row r="164">
      <c r="A164" s="65">
        <v>156.0</v>
      </c>
      <c r="B164" s="65">
        <v>1000000.0</v>
      </c>
      <c r="C164" s="65">
        <v>955858.792939647</v>
      </c>
      <c r="D164" s="65">
        <v>0.955858792939647</v>
      </c>
      <c r="E164" s="68">
        <v>0.261991425413526</v>
      </c>
      <c r="F164" s="68">
        <v>0.0240029410641114</v>
      </c>
      <c r="G164" s="65">
        <v>301399.0</v>
      </c>
      <c r="H164" s="65">
        <v>0.301399</v>
      </c>
      <c r="I164" s="65">
        <v>438590.0</v>
      </c>
      <c r="J164" s="65">
        <v>129363.0</v>
      </c>
      <c r="K164" s="65">
        <v>54564.0</v>
      </c>
      <c r="L164" s="65">
        <v>26001.0</v>
      </c>
      <c r="M164" s="65">
        <v>2.0</v>
      </c>
      <c r="N164" s="65">
        <v>1.0</v>
      </c>
      <c r="O164" s="65">
        <v>1.0</v>
      </c>
      <c r="P164" s="65">
        <v>3.0</v>
      </c>
      <c r="Q164" s="65">
        <v>3.0</v>
      </c>
      <c r="R164" s="65">
        <v>4.0</v>
      </c>
      <c r="S164" s="65">
        <v>4.0</v>
      </c>
      <c r="T164" s="65">
        <v>5.0</v>
      </c>
      <c r="U164" s="65">
        <v>0.0</v>
      </c>
      <c r="V164" s="65">
        <v>0.0</v>
      </c>
      <c r="W164" s="65">
        <v>1.0</v>
      </c>
      <c r="X164" s="65">
        <v>4.0</v>
      </c>
      <c r="Y164" s="65">
        <v>5.0</v>
      </c>
      <c r="Z164" s="65">
        <v>2.0</v>
      </c>
      <c r="AA164" s="65">
        <v>7.0</v>
      </c>
      <c r="AB164" s="65">
        <v>5.0</v>
      </c>
      <c r="AC164" s="65">
        <v>19.0</v>
      </c>
      <c r="AD164" s="65">
        <v>6.0</v>
      </c>
      <c r="AE164" s="65">
        <v>12.0</v>
      </c>
      <c r="AF164" s="65">
        <v>25.0</v>
      </c>
      <c r="AG164" s="65">
        <v>12.0</v>
      </c>
      <c r="AH164" s="65">
        <v>14.0</v>
      </c>
      <c r="AI164" s="65">
        <v>22.0</v>
      </c>
      <c r="AJ164" s="65">
        <v>46.0</v>
      </c>
      <c r="AK164" s="65">
        <v>17.0</v>
      </c>
      <c r="AL164" s="65">
        <v>30.0</v>
      </c>
      <c r="AM164" s="65">
        <v>69.0</v>
      </c>
      <c r="AN164" s="65">
        <v>157.0</v>
      </c>
      <c r="AO164" s="65">
        <v>120.0</v>
      </c>
      <c r="AP164" s="65">
        <v>188.0</v>
      </c>
      <c r="AQ164" s="65">
        <v>193.0</v>
      </c>
      <c r="AR164" s="65">
        <v>230.0</v>
      </c>
      <c r="AS164" s="65">
        <v>299.0</v>
      </c>
      <c r="AT164" s="65">
        <v>498.0</v>
      </c>
      <c r="AU164" s="65">
        <v>591.0</v>
      </c>
      <c r="AV164" s="65">
        <v>928.0</v>
      </c>
      <c r="AW164" s="65">
        <v>285.0</v>
      </c>
      <c r="AX164" s="65">
        <v>786.0</v>
      </c>
      <c r="AY164" s="65">
        <v>943.0</v>
      </c>
      <c r="AZ164" s="65">
        <v>2105.0</v>
      </c>
      <c r="BA164" s="65">
        <v>1427.0</v>
      </c>
      <c r="BB164" s="65">
        <v>1235.0</v>
      </c>
      <c r="BC164" s="65">
        <v>2819.0</v>
      </c>
      <c r="BD164" s="65">
        <v>2788.0</v>
      </c>
      <c r="BE164" s="65">
        <v>8155.0</v>
      </c>
      <c r="BF164" s="65">
        <v>4345.0</v>
      </c>
      <c r="BG164" s="65">
        <v>6765.0</v>
      </c>
      <c r="BH164" s="65">
        <v>13344.0</v>
      </c>
      <c r="BI164" s="65">
        <v>48399.0</v>
      </c>
      <c r="BJ164" s="65">
        <v>70831.0</v>
      </c>
      <c r="BK164" s="65">
        <v>133649.0</v>
      </c>
    </row>
    <row r="165">
      <c r="A165" s="65">
        <v>157.0</v>
      </c>
      <c r="B165" s="65">
        <v>1000000.0</v>
      </c>
      <c r="C165" s="65">
        <v>965700.28501425</v>
      </c>
      <c r="D165" s="65">
        <v>0.96570028501425</v>
      </c>
      <c r="E165" s="68">
        <v>0.273767311829457</v>
      </c>
      <c r="F165" s="68">
        <v>0.0239453042902399</v>
      </c>
      <c r="G165" s="65">
        <v>301587.0</v>
      </c>
      <c r="H165" s="65">
        <v>0.301587</v>
      </c>
      <c r="I165" s="65">
        <v>439012.0</v>
      </c>
      <c r="J165" s="65">
        <v>129050.0</v>
      </c>
      <c r="K165" s="65">
        <v>54169.0</v>
      </c>
      <c r="L165" s="65">
        <v>25766.0</v>
      </c>
      <c r="M165" s="65">
        <v>2.0</v>
      </c>
      <c r="N165" s="65">
        <v>1.0</v>
      </c>
      <c r="O165" s="65">
        <v>2.0</v>
      </c>
      <c r="P165" s="65">
        <v>1.0</v>
      </c>
      <c r="Q165" s="65">
        <v>4.0</v>
      </c>
      <c r="R165" s="65">
        <v>1.0</v>
      </c>
      <c r="S165" s="65">
        <v>4.0</v>
      </c>
      <c r="T165" s="65">
        <v>5.0</v>
      </c>
      <c r="U165" s="65">
        <v>0.0</v>
      </c>
      <c r="V165" s="65">
        <v>0.0</v>
      </c>
      <c r="W165" s="65">
        <v>5.0</v>
      </c>
      <c r="X165" s="65">
        <v>2.0</v>
      </c>
      <c r="Y165" s="65">
        <v>4.0</v>
      </c>
      <c r="Z165" s="65">
        <v>2.0</v>
      </c>
      <c r="AA165" s="65">
        <v>14.0</v>
      </c>
      <c r="AB165" s="65">
        <v>7.0</v>
      </c>
      <c r="AC165" s="65">
        <v>18.0</v>
      </c>
      <c r="AD165" s="65">
        <v>17.0</v>
      </c>
      <c r="AE165" s="65">
        <v>12.0</v>
      </c>
      <c r="AF165" s="65">
        <v>36.0</v>
      </c>
      <c r="AG165" s="65">
        <v>10.0</v>
      </c>
      <c r="AH165" s="65">
        <v>17.0</v>
      </c>
      <c r="AI165" s="65">
        <v>20.0</v>
      </c>
      <c r="AJ165" s="65">
        <v>52.0</v>
      </c>
      <c r="AK165" s="65">
        <v>14.0</v>
      </c>
      <c r="AL165" s="65">
        <v>31.0</v>
      </c>
      <c r="AM165" s="65">
        <v>78.0</v>
      </c>
      <c r="AN165" s="65">
        <v>129.0</v>
      </c>
      <c r="AO165" s="65">
        <v>150.0</v>
      </c>
      <c r="AP165" s="65">
        <v>163.0</v>
      </c>
      <c r="AQ165" s="65">
        <v>217.0</v>
      </c>
      <c r="AR165" s="65">
        <v>230.0</v>
      </c>
      <c r="AS165" s="65">
        <v>282.0</v>
      </c>
      <c r="AT165" s="65">
        <v>482.0</v>
      </c>
      <c r="AU165" s="65">
        <v>627.0</v>
      </c>
      <c r="AV165" s="65">
        <v>989.0</v>
      </c>
      <c r="AW165" s="65">
        <v>286.0</v>
      </c>
      <c r="AX165" s="65">
        <v>805.0</v>
      </c>
      <c r="AY165" s="65">
        <v>942.0</v>
      </c>
      <c r="AZ165" s="65">
        <v>2141.0</v>
      </c>
      <c r="BA165" s="65">
        <v>1451.0</v>
      </c>
      <c r="BB165" s="65">
        <v>1203.0</v>
      </c>
      <c r="BC165" s="65">
        <v>2712.0</v>
      </c>
      <c r="BD165" s="65">
        <v>2921.0</v>
      </c>
      <c r="BE165" s="65">
        <v>8017.0</v>
      </c>
      <c r="BF165" s="65">
        <v>4347.0</v>
      </c>
      <c r="BG165" s="65">
        <v>6789.0</v>
      </c>
      <c r="BH165" s="65">
        <v>13200.0</v>
      </c>
      <c r="BI165" s="65">
        <v>48739.0</v>
      </c>
      <c r="BJ165" s="65">
        <v>70907.0</v>
      </c>
      <c r="BK165" s="65">
        <v>133499.0</v>
      </c>
    </row>
    <row r="166">
      <c r="A166" s="65">
        <v>158.0</v>
      </c>
      <c r="B166" s="65">
        <v>1000000.0</v>
      </c>
      <c r="C166" s="65">
        <v>949101.455072753</v>
      </c>
      <c r="D166" s="65">
        <v>0.949101455072753</v>
      </c>
      <c r="E166" s="68">
        <v>0.268372503939458</v>
      </c>
      <c r="F166" s="68">
        <v>0.0238717223454485</v>
      </c>
      <c r="G166" s="65">
        <v>300384.0</v>
      </c>
      <c r="H166" s="65">
        <v>0.300384</v>
      </c>
      <c r="I166" s="65">
        <v>439099.0</v>
      </c>
      <c r="J166" s="65">
        <v>130018.0</v>
      </c>
      <c r="K166" s="65">
        <v>54190.0</v>
      </c>
      <c r="L166" s="65">
        <v>25851.0</v>
      </c>
      <c r="M166" s="65">
        <v>2.0</v>
      </c>
      <c r="N166" s="65">
        <v>1.0</v>
      </c>
      <c r="O166" s="65">
        <v>1.0</v>
      </c>
      <c r="P166" s="65">
        <v>3.0</v>
      </c>
      <c r="Q166" s="65">
        <v>1.0</v>
      </c>
      <c r="R166" s="65">
        <v>2.0</v>
      </c>
      <c r="S166" s="65">
        <v>2.0</v>
      </c>
      <c r="T166" s="65">
        <v>1.0</v>
      </c>
      <c r="U166" s="65">
        <v>2.0</v>
      </c>
      <c r="V166" s="65">
        <v>3.0</v>
      </c>
      <c r="W166" s="65">
        <v>2.0</v>
      </c>
      <c r="X166" s="65">
        <v>5.0</v>
      </c>
      <c r="Y166" s="65">
        <v>3.0</v>
      </c>
      <c r="Z166" s="65">
        <v>5.0</v>
      </c>
      <c r="AA166" s="65">
        <v>11.0</v>
      </c>
      <c r="AB166" s="65">
        <v>8.0</v>
      </c>
      <c r="AC166" s="65">
        <v>23.0</v>
      </c>
      <c r="AD166" s="65">
        <v>15.0</v>
      </c>
      <c r="AE166" s="65">
        <v>13.0</v>
      </c>
      <c r="AF166" s="65">
        <v>33.0</v>
      </c>
      <c r="AG166" s="65">
        <v>10.0</v>
      </c>
      <c r="AH166" s="65">
        <v>14.0</v>
      </c>
      <c r="AI166" s="65">
        <v>25.0</v>
      </c>
      <c r="AJ166" s="65">
        <v>40.0</v>
      </c>
      <c r="AK166" s="65">
        <v>17.0</v>
      </c>
      <c r="AL166" s="65">
        <v>37.0</v>
      </c>
      <c r="AM166" s="65">
        <v>72.0</v>
      </c>
      <c r="AN166" s="65">
        <v>136.0</v>
      </c>
      <c r="AO166" s="65">
        <v>168.0</v>
      </c>
      <c r="AP166" s="65">
        <v>182.0</v>
      </c>
      <c r="AQ166" s="65">
        <v>207.0</v>
      </c>
      <c r="AR166" s="65">
        <v>218.0</v>
      </c>
      <c r="AS166" s="65">
        <v>294.0</v>
      </c>
      <c r="AT166" s="65">
        <v>528.0</v>
      </c>
      <c r="AU166" s="65">
        <v>648.0</v>
      </c>
      <c r="AV166" s="65">
        <v>939.0</v>
      </c>
      <c r="AW166" s="65">
        <v>274.0</v>
      </c>
      <c r="AX166" s="65">
        <v>763.0</v>
      </c>
      <c r="AY166" s="65">
        <v>969.0</v>
      </c>
      <c r="AZ166" s="65">
        <v>2096.0</v>
      </c>
      <c r="BA166" s="65">
        <v>1424.0</v>
      </c>
      <c r="BB166" s="65">
        <v>1212.0</v>
      </c>
      <c r="BC166" s="65">
        <v>2776.0</v>
      </c>
      <c r="BD166" s="65">
        <v>2837.0</v>
      </c>
      <c r="BE166" s="65">
        <v>8214.0</v>
      </c>
      <c r="BF166" s="65">
        <v>4210.0</v>
      </c>
      <c r="BG166" s="65">
        <v>6855.0</v>
      </c>
      <c r="BH166" s="65">
        <v>13340.0</v>
      </c>
      <c r="BI166" s="65">
        <v>48478.0</v>
      </c>
      <c r="BJ166" s="65">
        <v>70788.0</v>
      </c>
      <c r="BK166" s="65">
        <v>132477.0</v>
      </c>
    </row>
    <row r="167">
      <c r="A167" s="65">
        <v>159.0</v>
      </c>
      <c r="B167" s="65">
        <v>1000000.0</v>
      </c>
      <c r="C167" s="65">
        <v>920039.001950097</v>
      </c>
      <c r="D167" s="65">
        <v>0.920039001950097</v>
      </c>
      <c r="E167" s="68">
        <v>0.214185943534485</v>
      </c>
      <c r="F167" s="68">
        <v>0.0239450345562971</v>
      </c>
      <c r="G167" s="65">
        <v>300463.0</v>
      </c>
      <c r="H167" s="65">
        <v>0.300463</v>
      </c>
      <c r="I167" s="65">
        <v>439377.0</v>
      </c>
      <c r="J167" s="65">
        <v>130209.0</v>
      </c>
      <c r="K167" s="65">
        <v>54114.0</v>
      </c>
      <c r="L167" s="65">
        <v>26135.0</v>
      </c>
      <c r="M167" s="65">
        <v>0.0</v>
      </c>
      <c r="N167" s="65">
        <v>1.0</v>
      </c>
      <c r="O167" s="65">
        <v>2.0</v>
      </c>
      <c r="P167" s="65">
        <v>2.0</v>
      </c>
      <c r="Q167" s="65">
        <v>1.0</v>
      </c>
      <c r="R167" s="65">
        <v>1.0</v>
      </c>
      <c r="S167" s="65">
        <v>4.0</v>
      </c>
      <c r="T167" s="65">
        <v>3.0</v>
      </c>
      <c r="U167" s="65">
        <v>0.0</v>
      </c>
      <c r="V167" s="65">
        <v>1.0</v>
      </c>
      <c r="W167" s="65">
        <v>1.0</v>
      </c>
      <c r="X167" s="65">
        <v>6.0</v>
      </c>
      <c r="Y167" s="65">
        <v>2.0</v>
      </c>
      <c r="Z167" s="65">
        <v>5.0</v>
      </c>
      <c r="AA167" s="65">
        <v>12.0</v>
      </c>
      <c r="AB167" s="65">
        <v>10.0</v>
      </c>
      <c r="AC167" s="65">
        <v>19.0</v>
      </c>
      <c r="AD167" s="65">
        <v>10.0</v>
      </c>
      <c r="AE167" s="65">
        <v>12.0</v>
      </c>
      <c r="AF167" s="65">
        <v>26.0</v>
      </c>
      <c r="AG167" s="65">
        <v>12.0</v>
      </c>
      <c r="AH167" s="65">
        <v>12.0</v>
      </c>
      <c r="AI167" s="65">
        <v>11.0</v>
      </c>
      <c r="AJ167" s="65">
        <v>53.0</v>
      </c>
      <c r="AK167" s="65">
        <v>22.0</v>
      </c>
      <c r="AL167" s="65">
        <v>29.0</v>
      </c>
      <c r="AM167" s="65">
        <v>62.0</v>
      </c>
      <c r="AN167" s="65">
        <v>132.0</v>
      </c>
      <c r="AO167" s="65">
        <v>142.0</v>
      </c>
      <c r="AP167" s="65">
        <v>175.0</v>
      </c>
      <c r="AQ167" s="65">
        <v>235.0</v>
      </c>
      <c r="AR167" s="65">
        <v>240.0</v>
      </c>
      <c r="AS167" s="65">
        <v>257.0</v>
      </c>
      <c r="AT167" s="65">
        <v>477.0</v>
      </c>
      <c r="AU167" s="65">
        <v>613.0</v>
      </c>
      <c r="AV167" s="65">
        <v>941.0</v>
      </c>
      <c r="AW167" s="65">
        <v>307.0</v>
      </c>
      <c r="AX167" s="65">
        <v>788.0</v>
      </c>
      <c r="AY167" s="65">
        <v>922.0</v>
      </c>
      <c r="AZ167" s="65">
        <v>2109.0</v>
      </c>
      <c r="BA167" s="65">
        <v>1459.0</v>
      </c>
      <c r="BB167" s="65">
        <v>1255.0</v>
      </c>
      <c r="BC167" s="65">
        <v>2737.0</v>
      </c>
      <c r="BD167" s="65">
        <v>2849.0</v>
      </c>
      <c r="BE167" s="65">
        <v>8070.0</v>
      </c>
      <c r="BF167" s="65">
        <v>4314.0</v>
      </c>
      <c r="BG167" s="65">
        <v>6734.0</v>
      </c>
      <c r="BH167" s="65">
        <v>13216.0</v>
      </c>
      <c r="BI167" s="65">
        <v>48251.0</v>
      </c>
      <c r="BJ167" s="65">
        <v>70590.0</v>
      </c>
      <c r="BK167" s="65">
        <v>133331.0</v>
      </c>
    </row>
    <row r="168">
      <c r="A168" s="65">
        <v>160.0</v>
      </c>
      <c r="B168" s="65">
        <v>1000000.0</v>
      </c>
      <c r="C168" s="65">
        <v>935377.768888444</v>
      </c>
      <c r="D168" s="65">
        <v>0.935377768888444</v>
      </c>
      <c r="E168" s="68">
        <v>0.237269712264259</v>
      </c>
      <c r="F168" s="68">
        <v>0.0239123642073593</v>
      </c>
      <c r="G168" s="65">
        <v>302229.0</v>
      </c>
      <c r="H168" s="65">
        <v>0.302229</v>
      </c>
      <c r="I168" s="65">
        <v>437634.0</v>
      </c>
      <c r="J168" s="65">
        <v>130087.0</v>
      </c>
      <c r="K168" s="65">
        <v>54143.0</v>
      </c>
      <c r="L168" s="65">
        <v>25845.0</v>
      </c>
      <c r="M168" s="65">
        <v>0.0</v>
      </c>
      <c r="N168" s="65">
        <v>1.0</v>
      </c>
      <c r="O168" s="65">
        <v>2.0</v>
      </c>
      <c r="P168" s="65">
        <v>1.0</v>
      </c>
      <c r="Q168" s="65">
        <v>3.0</v>
      </c>
      <c r="R168" s="65">
        <v>0.0</v>
      </c>
      <c r="S168" s="65">
        <v>3.0</v>
      </c>
      <c r="T168" s="65">
        <v>3.0</v>
      </c>
      <c r="U168" s="65">
        <v>0.0</v>
      </c>
      <c r="V168" s="65">
        <v>0.0</v>
      </c>
      <c r="W168" s="65">
        <v>2.0</v>
      </c>
      <c r="X168" s="65">
        <v>5.0</v>
      </c>
      <c r="Y168" s="65">
        <v>5.0</v>
      </c>
      <c r="Z168" s="65">
        <v>9.0</v>
      </c>
      <c r="AA168" s="65">
        <v>8.0</v>
      </c>
      <c r="AB168" s="65">
        <v>11.0</v>
      </c>
      <c r="AC168" s="65">
        <v>17.0</v>
      </c>
      <c r="AD168" s="65">
        <v>19.0</v>
      </c>
      <c r="AE168" s="65">
        <v>19.0</v>
      </c>
      <c r="AF168" s="65">
        <v>41.0</v>
      </c>
      <c r="AG168" s="65">
        <v>9.0</v>
      </c>
      <c r="AH168" s="65">
        <v>13.0</v>
      </c>
      <c r="AI168" s="65">
        <v>23.0</v>
      </c>
      <c r="AJ168" s="65">
        <v>52.0</v>
      </c>
      <c r="AK168" s="65">
        <v>16.0</v>
      </c>
      <c r="AL168" s="65">
        <v>26.0</v>
      </c>
      <c r="AM168" s="65">
        <v>74.0</v>
      </c>
      <c r="AN168" s="65">
        <v>134.0</v>
      </c>
      <c r="AO168" s="65">
        <v>149.0</v>
      </c>
      <c r="AP168" s="65">
        <v>194.0</v>
      </c>
      <c r="AQ168" s="65">
        <v>241.0</v>
      </c>
      <c r="AR168" s="65">
        <v>218.0</v>
      </c>
      <c r="AS168" s="65">
        <v>282.0</v>
      </c>
      <c r="AT168" s="65">
        <v>482.0</v>
      </c>
      <c r="AU168" s="65">
        <v>623.0</v>
      </c>
      <c r="AV168" s="65">
        <v>943.0</v>
      </c>
      <c r="AW168" s="65">
        <v>285.0</v>
      </c>
      <c r="AX168" s="65">
        <v>816.0</v>
      </c>
      <c r="AY168" s="65">
        <v>877.0</v>
      </c>
      <c r="AZ168" s="65">
        <v>2091.0</v>
      </c>
      <c r="BA168" s="65">
        <v>1482.0</v>
      </c>
      <c r="BB168" s="65">
        <v>1224.0</v>
      </c>
      <c r="BC168" s="65">
        <v>2731.0</v>
      </c>
      <c r="BD168" s="65">
        <v>2887.0</v>
      </c>
      <c r="BE168" s="65">
        <v>8098.0</v>
      </c>
      <c r="BF168" s="65">
        <v>4199.0</v>
      </c>
      <c r="BG168" s="65">
        <v>6902.0</v>
      </c>
      <c r="BH168" s="65">
        <v>13108.0</v>
      </c>
      <c r="BI168" s="65">
        <v>48700.0</v>
      </c>
      <c r="BJ168" s="65">
        <v>71147.0</v>
      </c>
      <c r="BK168" s="65">
        <v>134054.0</v>
      </c>
    </row>
    <row r="169">
      <c r="A169" s="65">
        <v>161.0</v>
      </c>
      <c r="B169" s="65">
        <v>1000000.0</v>
      </c>
      <c r="C169" s="65">
        <v>916571.828591429</v>
      </c>
      <c r="D169" s="65">
        <v>0.916571828591429</v>
      </c>
      <c r="E169" s="68">
        <v>0.244273369496545</v>
      </c>
      <c r="F169" s="68">
        <v>0.0240130273378621</v>
      </c>
      <c r="G169" s="65">
        <v>301062.0</v>
      </c>
      <c r="H169" s="65">
        <v>0.301062</v>
      </c>
      <c r="I169" s="65">
        <v>439085.0</v>
      </c>
      <c r="J169" s="65">
        <v>129540.0</v>
      </c>
      <c r="K169" s="65">
        <v>54397.0</v>
      </c>
      <c r="L169" s="65">
        <v>25879.0</v>
      </c>
      <c r="M169" s="65">
        <v>0.0</v>
      </c>
      <c r="N169" s="65">
        <v>3.0</v>
      </c>
      <c r="O169" s="65">
        <v>1.0</v>
      </c>
      <c r="P169" s="65">
        <v>0.0</v>
      </c>
      <c r="Q169" s="65">
        <v>1.0</v>
      </c>
      <c r="R169" s="65">
        <v>1.0</v>
      </c>
      <c r="S169" s="65">
        <v>2.0</v>
      </c>
      <c r="T169" s="65">
        <v>4.0</v>
      </c>
      <c r="U169" s="65">
        <v>0.0</v>
      </c>
      <c r="V169" s="65">
        <v>2.0</v>
      </c>
      <c r="W169" s="65">
        <v>0.0</v>
      </c>
      <c r="X169" s="65">
        <v>5.0</v>
      </c>
      <c r="Y169" s="65">
        <v>4.0</v>
      </c>
      <c r="Z169" s="65">
        <v>6.0</v>
      </c>
      <c r="AA169" s="65">
        <v>6.0</v>
      </c>
      <c r="AB169" s="65">
        <v>11.0</v>
      </c>
      <c r="AC169" s="65">
        <v>14.0</v>
      </c>
      <c r="AD169" s="65">
        <v>12.0</v>
      </c>
      <c r="AE169" s="65">
        <v>7.0</v>
      </c>
      <c r="AF169" s="65">
        <v>31.0</v>
      </c>
      <c r="AG169" s="65">
        <v>7.0</v>
      </c>
      <c r="AH169" s="65">
        <v>12.0</v>
      </c>
      <c r="AI169" s="65">
        <v>12.0</v>
      </c>
      <c r="AJ169" s="65">
        <v>67.0</v>
      </c>
      <c r="AK169" s="65">
        <v>18.0</v>
      </c>
      <c r="AL169" s="65">
        <v>28.0</v>
      </c>
      <c r="AM169" s="65">
        <v>76.0</v>
      </c>
      <c r="AN169" s="65">
        <v>145.0</v>
      </c>
      <c r="AO169" s="65">
        <v>131.0</v>
      </c>
      <c r="AP169" s="65">
        <v>191.0</v>
      </c>
      <c r="AQ169" s="65">
        <v>232.0</v>
      </c>
      <c r="AR169" s="65">
        <v>233.0</v>
      </c>
      <c r="AS169" s="65">
        <v>312.0</v>
      </c>
      <c r="AT169" s="65">
        <v>490.0</v>
      </c>
      <c r="AU169" s="65">
        <v>599.0</v>
      </c>
      <c r="AV169" s="65">
        <v>1005.0</v>
      </c>
      <c r="AW169" s="65">
        <v>268.0</v>
      </c>
      <c r="AX169" s="65">
        <v>741.0</v>
      </c>
      <c r="AY169" s="65">
        <v>966.0</v>
      </c>
      <c r="AZ169" s="65">
        <v>2058.0</v>
      </c>
      <c r="BA169" s="65">
        <v>1460.0</v>
      </c>
      <c r="BB169" s="65">
        <v>1224.0</v>
      </c>
      <c r="BC169" s="65">
        <v>2810.0</v>
      </c>
      <c r="BD169" s="65">
        <v>2893.0</v>
      </c>
      <c r="BE169" s="65">
        <v>8087.0</v>
      </c>
      <c r="BF169" s="65">
        <v>4342.0</v>
      </c>
      <c r="BG169" s="65">
        <v>6725.0</v>
      </c>
      <c r="BH169" s="65">
        <v>13179.0</v>
      </c>
      <c r="BI169" s="65">
        <v>48318.0</v>
      </c>
      <c r="BJ169" s="65">
        <v>70719.0</v>
      </c>
      <c r="BK169" s="65">
        <v>133604.0</v>
      </c>
    </row>
    <row r="170">
      <c r="A170" s="65">
        <v>162.0</v>
      </c>
      <c r="B170" s="65">
        <v>1000000.0</v>
      </c>
      <c r="C170" s="65">
        <v>987219.360968049</v>
      </c>
      <c r="D170" s="65">
        <v>0.987219360968049</v>
      </c>
      <c r="E170" s="68">
        <v>0.30275870562546</v>
      </c>
      <c r="F170" s="68">
        <v>0.0240878384409833</v>
      </c>
      <c r="G170" s="65">
        <v>301309.0</v>
      </c>
      <c r="H170" s="65">
        <v>0.301309</v>
      </c>
      <c r="I170" s="65">
        <v>439267.0</v>
      </c>
      <c r="J170" s="65">
        <v>129883.0</v>
      </c>
      <c r="K170" s="65">
        <v>53904.0</v>
      </c>
      <c r="L170" s="65">
        <v>25770.0</v>
      </c>
      <c r="M170" s="65">
        <v>3.0</v>
      </c>
      <c r="N170" s="65">
        <v>1.0</v>
      </c>
      <c r="O170" s="65">
        <v>3.0</v>
      </c>
      <c r="P170" s="65">
        <v>6.0</v>
      </c>
      <c r="Q170" s="65">
        <v>1.0</v>
      </c>
      <c r="R170" s="65">
        <v>1.0</v>
      </c>
      <c r="S170" s="65">
        <v>1.0</v>
      </c>
      <c r="T170" s="65">
        <v>2.0</v>
      </c>
      <c r="U170" s="65">
        <v>0.0</v>
      </c>
      <c r="V170" s="65">
        <v>1.0</v>
      </c>
      <c r="W170" s="65">
        <v>4.0</v>
      </c>
      <c r="X170" s="65">
        <v>5.0</v>
      </c>
      <c r="Y170" s="65">
        <v>3.0</v>
      </c>
      <c r="Z170" s="65">
        <v>3.0</v>
      </c>
      <c r="AA170" s="65">
        <v>10.0</v>
      </c>
      <c r="AB170" s="65">
        <v>7.0</v>
      </c>
      <c r="AC170" s="65">
        <v>22.0</v>
      </c>
      <c r="AD170" s="65">
        <v>14.0</v>
      </c>
      <c r="AE170" s="65">
        <v>15.0</v>
      </c>
      <c r="AF170" s="65">
        <v>39.0</v>
      </c>
      <c r="AG170" s="65">
        <v>19.0</v>
      </c>
      <c r="AH170" s="65">
        <v>10.0</v>
      </c>
      <c r="AI170" s="65">
        <v>19.0</v>
      </c>
      <c r="AJ170" s="65">
        <v>41.0</v>
      </c>
      <c r="AK170" s="65">
        <v>10.0</v>
      </c>
      <c r="AL170" s="65">
        <v>30.0</v>
      </c>
      <c r="AM170" s="65">
        <v>81.0</v>
      </c>
      <c r="AN170" s="65">
        <v>150.0</v>
      </c>
      <c r="AO170" s="65">
        <v>138.0</v>
      </c>
      <c r="AP170" s="65">
        <v>214.0</v>
      </c>
      <c r="AQ170" s="65">
        <v>254.0</v>
      </c>
      <c r="AR170" s="65">
        <v>234.0</v>
      </c>
      <c r="AS170" s="65">
        <v>318.0</v>
      </c>
      <c r="AT170" s="65">
        <v>516.0</v>
      </c>
      <c r="AU170" s="65">
        <v>607.0</v>
      </c>
      <c r="AV170" s="65">
        <v>972.0</v>
      </c>
      <c r="AW170" s="65">
        <v>300.0</v>
      </c>
      <c r="AX170" s="65">
        <v>773.0</v>
      </c>
      <c r="AY170" s="65">
        <v>914.0</v>
      </c>
      <c r="AZ170" s="65">
        <v>2075.0</v>
      </c>
      <c r="BA170" s="65">
        <v>1461.0</v>
      </c>
      <c r="BB170" s="65">
        <v>1294.0</v>
      </c>
      <c r="BC170" s="65">
        <v>2794.0</v>
      </c>
      <c r="BD170" s="65">
        <v>2920.0</v>
      </c>
      <c r="BE170" s="65">
        <v>8115.0</v>
      </c>
      <c r="BF170" s="65">
        <v>4303.0</v>
      </c>
      <c r="BG170" s="65">
        <v>6825.0</v>
      </c>
      <c r="BH170" s="65">
        <v>13395.0</v>
      </c>
      <c r="BI170" s="65">
        <v>48123.0</v>
      </c>
      <c r="BJ170" s="65">
        <v>70792.0</v>
      </c>
      <c r="BK170" s="65">
        <v>133471.0</v>
      </c>
    </row>
    <row r="171">
      <c r="A171" s="65">
        <v>163.0</v>
      </c>
      <c r="B171" s="65">
        <v>1000000.0</v>
      </c>
      <c r="C171" s="65">
        <v>929242.462123106</v>
      </c>
      <c r="D171" s="65">
        <v>0.929242462123106</v>
      </c>
      <c r="E171" s="68">
        <v>0.252976950205659</v>
      </c>
      <c r="F171" s="68">
        <v>0.0240873482604135</v>
      </c>
      <c r="G171" s="65">
        <v>301456.0</v>
      </c>
      <c r="H171" s="65">
        <v>0.301456</v>
      </c>
      <c r="I171" s="65">
        <v>438809.0</v>
      </c>
      <c r="J171" s="65">
        <v>129590.0</v>
      </c>
      <c r="K171" s="65">
        <v>54323.0</v>
      </c>
      <c r="L171" s="65">
        <v>25873.0</v>
      </c>
      <c r="M171" s="65">
        <v>1.0</v>
      </c>
      <c r="N171" s="65">
        <v>2.0</v>
      </c>
      <c r="O171" s="65">
        <v>2.0</v>
      </c>
      <c r="P171" s="65">
        <v>0.0</v>
      </c>
      <c r="Q171" s="65">
        <v>2.0</v>
      </c>
      <c r="R171" s="65">
        <v>1.0</v>
      </c>
      <c r="S171" s="65">
        <v>1.0</v>
      </c>
      <c r="T171" s="65">
        <v>4.0</v>
      </c>
      <c r="U171" s="65">
        <v>1.0</v>
      </c>
      <c r="V171" s="65">
        <v>0.0</v>
      </c>
      <c r="W171" s="65">
        <v>2.0</v>
      </c>
      <c r="X171" s="65">
        <v>8.0</v>
      </c>
      <c r="Y171" s="65">
        <v>3.0</v>
      </c>
      <c r="Z171" s="65">
        <v>4.0</v>
      </c>
      <c r="AA171" s="65">
        <v>11.0</v>
      </c>
      <c r="AB171" s="65">
        <v>3.0</v>
      </c>
      <c r="AC171" s="65">
        <v>13.0</v>
      </c>
      <c r="AD171" s="65">
        <v>9.0</v>
      </c>
      <c r="AE171" s="65">
        <v>11.0</v>
      </c>
      <c r="AF171" s="65">
        <v>33.0</v>
      </c>
      <c r="AG171" s="65">
        <v>6.0</v>
      </c>
      <c r="AH171" s="65">
        <v>5.0</v>
      </c>
      <c r="AI171" s="65">
        <v>19.0</v>
      </c>
      <c r="AJ171" s="65">
        <v>48.0</v>
      </c>
      <c r="AK171" s="65">
        <v>17.0</v>
      </c>
      <c r="AL171" s="65">
        <v>29.0</v>
      </c>
      <c r="AM171" s="65">
        <v>69.0</v>
      </c>
      <c r="AN171" s="65">
        <v>140.0</v>
      </c>
      <c r="AO171" s="65">
        <v>154.0</v>
      </c>
      <c r="AP171" s="65">
        <v>182.0</v>
      </c>
      <c r="AQ171" s="65">
        <v>261.0</v>
      </c>
      <c r="AR171" s="65">
        <v>222.0</v>
      </c>
      <c r="AS171" s="65">
        <v>290.0</v>
      </c>
      <c r="AT171" s="65">
        <v>521.0</v>
      </c>
      <c r="AU171" s="65">
        <v>644.0</v>
      </c>
      <c r="AV171" s="65">
        <v>923.0</v>
      </c>
      <c r="AW171" s="65">
        <v>268.0</v>
      </c>
      <c r="AX171" s="65">
        <v>781.0</v>
      </c>
      <c r="AY171" s="65">
        <v>924.0</v>
      </c>
      <c r="AZ171" s="65">
        <v>2115.0</v>
      </c>
      <c r="BA171" s="65">
        <v>1453.0</v>
      </c>
      <c r="BB171" s="65">
        <v>1342.0</v>
      </c>
      <c r="BC171" s="65">
        <v>2837.0</v>
      </c>
      <c r="BD171" s="65">
        <v>2794.0</v>
      </c>
      <c r="BE171" s="65">
        <v>8140.0</v>
      </c>
      <c r="BF171" s="65">
        <v>4296.0</v>
      </c>
      <c r="BG171" s="65">
        <v>6805.0</v>
      </c>
      <c r="BH171" s="65">
        <v>13465.0</v>
      </c>
      <c r="BI171" s="65">
        <v>48435.0</v>
      </c>
      <c r="BJ171" s="65">
        <v>70717.0</v>
      </c>
      <c r="BK171" s="65">
        <v>133443.0</v>
      </c>
    </row>
    <row r="172">
      <c r="A172" s="65">
        <v>164.0</v>
      </c>
      <c r="B172" s="65">
        <v>1000000.0</v>
      </c>
      <c r="C172" s="65">
        <v>913281.664083204</v>
      </c>
      <c r="D172" s="65">
        <v>0.913281664083204</v>
      </c>
      <c r="E172" s="68">
        <v>0.216300787123691</v>
      </c>
      <c r="F172" s="68">
        <v>0.0242145812429309</v>
      </c>
      <c r="G172" s="65">
        <v>300210.0</v>
      </c>
      <c r="H172" s="65">
        <v>0.30021</v>
      </c>
      <c r="I172" s="65">
        <v>438973.0</v>
      </c>
      <c r="J172" s="65">
        <v>130696.0</v>
      </c>
      <c r="K172" s="65">
        <v>54339.0</v>
      </c>
      <c r="L172" s="65">
        <v>25543.0</v>
      </c>
      <c r="M172" s="65">
        <v>0.0</v>
      </c>
      <c r="N172" s="65">
        <v>2.0</v>
      </c>
      <c r="O172" s="65">
        <v>2.0</v>
      </c>
      <c r="P172" s="65">
        <v>0.0</v>
      </c>
      <c r="Q172" s="65">
        <v>1.0</v>
      </c>
      <c r="R172" s="65">
        <v>1.0</v>
      </c>
      <c r="S172" s="65">
        <v>1.0</v>
      </c>
      <c r="T172" s="65">
        <v>4.0</v>
      </c>
      <c r="U172" s="65">
        <v>3.0</v>
      </c>
      <c r="V172" s="65">
        <v>0.0</v>
      </c>
      <c r="W172" s="65">
        <v>0.0</v>
      </c>
      <c r="X172" s="65">
        <v>4.0</v>
      </c>
      <c r="Y172" s="65">
        <v>7.0</v>
      </c>
      <c r="Z172" s="65">
        <v>10.0</v>
      </c>
      <c r="AA172" s="65">
        <v>2.0</v>
      </c>
      <c r="AB172" s="65">
        <v>8.0</v>
      </c>
      <c r="AC172" s="65">
        <v>13.0</v>
      </c>
      <c r="AD172" s="65">
        <v>15.0</v>
      </c>
      <c r="AE172" s="65">
        <v>7.0</v>
      </c>
      <c r="AF172" s="65">
        <v>36.0</v>
      </c>
      <c r="AG172" s="65">
        <v>8.0</v>
      </c>
      <c r="AH172" s="65">
        <v>14.0</v>
      </c>
      <c r="AI172" s="65">
        <v>24.0</v>
      </c>
      <c r="AJ172" s="65">
        <v>48.0</v>
      </c>
      <c r="AK172" s="65">
        <v>18.0</v>
      </c>
      <c r="AL172" s="65">
        <v>24.0</v>
      </c>
      <c r="AM172" s="65">
        <v>70.0</v>
      </c>
      <c r="AN172" s="65">
        <v>144.0</v>
      </c>
      <c r="AO172" s="65">
        <v>138.0</v>
      </c>
      <c r="AP172" s="65">
        <v>182.0</v>
      </c>
      <c r="AQ172" s="65">
        <v>256.0</v>
      </c>
      <c r="AR172" s="65">
        <v>248.0</v>
      </c>
      <c r="AS172" s="65">
        <v>314.0</v>
      </c>
      <c r="AT172" s="65">
        <v>453.0</v>
      </c>
      <c r="AU172" s="65">
        <v>647.0</v>
      </c>
      <c r="AV172" s="65">
        <v>992.0</v>
      </c>
      <c r="AW172" s="65">
        <v>275.0</v>
      </c>
      <c r="AX172" s="65">
        <v>770.0</v>
      </c>
      <c r="AY172" s="65">
        <v>904.0</v>
      </c>
      <c r="AZ172" s="65">
        <v>2069.0</v>
      </c>
      <c r="BA172" s="65">
        <v>1427.0</v>
      </c>
      <c r="BB172" s="65">
        <v>1294.0</v>
      </c>
      <c r="BC172" s="65">
        <v>2732.0</v>
      </c>
      <c r="BD172" s="65">
        <v>2731.0</v>
      </c>
      <c r="BE172" s="65">
        <v>8044.0</v>
      </c>
      <c r="BF172" s="65">
        <v>4270.0</v>
      </c>
      <c r="BG172" s="65">
        <v>6873.0</v>
      </c>
      <c r="BH172" s="65">
        <v>13020.0</v>
      </c>
      <c r="BI172" s="65">
        <v>48255.0</v>
      </c>
      <c r="BJ172" s="65">
        <v>70577.0</v>
      </c>
      <c r="BK172" s="65">
        <v>133273.0</v>
      </c>
    </row>
    <row r="173">
      <c r="A173" s="65">
        <v>165.0</v>
      </c>
      <c r="B173" s="65">
        <v>1000000.0</v>
      </c>
      <c r="C173" s="65">
        <v>964396.21981099</v>
      </c>
      <c r="D173" s="65">
        <v>0.96439621981099</v>
      </c>
      <c r="E173" s="68">
        <v>0.278231127574527</v>
      </c>
      <c r="F173" s="68">
        <v>0.0241571305927033</v>
      </c>
      <c r="G173" s="65">
        <v>300465.0</v>
      </c>
      <c r="H173" s="65">
        <v>0.300465</v>
      </c>
      <c r="I173" s="65">
        <v>439376.0</v>
      </c>
      <c r="J173" s="65">
        <v>130020.0</v>
      </c>
      <c r="K173" s="65">
        <v>54343.0</v>
      </c>
      <c r="L173" s="65">
        <v>25876.0</v>
      </c>
      <c r="M173" s="65">
        <v>0.0</v>
      </c>
      <c r="N173" s="65">
        <v>4.0</v>
      </c>
      <c r="O173" s="65">
        <v>2.0</v>
      </c>
      <c r="P173" s="65">
        <v>1.0</v>
      </c>
      <c r="Q173" s="65">
        <v>6.0</v>
      </c>
      <c r="R173" s="65">
        <v>1.0</v>
      </c>
      <c r="S173" s="65">
        <v>0.0</v>
      </c>
      <c r="T173" s="65">
        <v>5.0</v>
      </c>
      <c r="U173" s="65">
        <v>2.0</v>
      </c>
      <c r="V173" s="65">
        <v>2.0</v>
      </c>
      <c r="W173" s="65">
        <v>1.0</v>
      </c>
      <c r="X173" s="65">
        <v>3.0</v>
      </c>
      <c r="Y173" s="65">
        <v>0.0</v>
      </c>
      <c r="Z173" s="65">
        <v>4.0</v>
      </c>
      <c r="AA173" s="65">
        <v>13.0</v>
      </c>
      <c r="AB173" s="65">
        <v>14.0</v>
      </c>
      <c r="AC173" s="65">
        <v>16.0</v>
      </c>
      <c r="AD173" s="65">
        <v>5.0</v>
      </c>
      <c r="AE173" s="65">
        <v>16.0</v>
      </c>
      <c r="AF173" s="65">
        <v>40.0</v>
      </c>
      <c r="AG173" s="65">
        <v>7.0</v>
      </c>
      <c r="AH173" s="65">
        <v>9.0</v>
      </c>
      <c r="AI173" s="65">
        <v>20.0</v>
      </c>
      <c r="AJ173" s="65">
        <v>54.0</v>
      </c>
      <c r="AK173" s="65">
        <v>12.0</v>
      </c>
      <c r="AL173" s="65">
        <v>31.0</v>
      </c>
      <c r="AM173" s="65">
        <v>70.0</v>
      </c>
      <c r="AN173" s="65">
        <v>145.0</v>
      </c>
      <c r="AO173" s="65">
        <v>144.0</v>
      </c>
      <c r="AP173" s="65">
        <v>214.0</v>
      </c>
      <c r="AQ173" s="65">
        <v>222.0</v>
      </c>
      <c r="AR173" s="65">
        <v>210.0</v>
      </c>
      <c r="AS173" s="65">
        <v>287.0</v>
      </c>
      <c r="AT173" s="65">
        <v>422.0</v>
      </c>
      <c r="AU173" s="65">
        <v>626.0</v>
      </c>
      <c r="AV173" s="65">
        <v>959.0</v>
      </c>
      <c r="AW173" s="65">
        <v>302.0</v>
      </c>
      <c r="AX173" s="65">
        <v>792.0</v>
      </c>
      <c r="AY173" s="65">
        <v>926.0</v>
      </c>
      <c r="AZ173" s="65">
        <v>2162.0</v>
      </c>
      <c r="BA173" s="65">
        <v>1390.0</v>
      </c>
      <c r="BB173" s="65">
        <v>1225.0</v>
      </c>
      <c r="BC173" s="65">
        <v>2686.0</v>
      </c>
      <c r="BD173" s="65">
        <v>2969.0</v>
      </c>
      <c r="BE173" s="65">
        <v>7947.0</v>
      </c>
      <c r="BF173" s="65">
        <v>4223.0</v>
      </c>
      <c r="BG173" s="65">
        <v>6851.0</v>
      </c>
      <c r="BH173" s="65">
        <v>13372.0</v>
      </c>
      <c r="BI173" s="65">
        <v>48094.0</v>
      </c>
      <c r="BJ173" s="65">
        <v>70517.0</v>
      </c>
      <c r="BK173" s="65">
        <v>133442.0</v>
      </c>
    </row>
    <row r="174">
      <c r="A174" s="65">
        <v>166.0</v>
      </c>
      <c r="B174" s="65">
        <v>1000000.0</v>
      </c>
      <c r="C174" s="65">
        <v>953864.693234661</v>
      </c>
      <c r="D174" s="65">
        <v>0.953864693234661</v>
      </c>
      <c r="E174" s="68">
        <v>0.259994555816027</v>
      </c>
      <c r="F174" s="68">
        <v>0.0240839087328973</v>
      </c>
      <c r="G174" s="65">
        <v>300545.0</v>
      </c>
      <c r="H174" s="65">
        <v>0.300545</v>
      </c>
      <c r="I174" s="65">
        <v>439213.0</v>
      </c>
      <c r="J174" s="65">
        <v>129743.0</v>
      </c>
      <c r="K174" s="65">
        <v>54233.0</v>
      </c>
      <c r="L174" s="65">
        <v>25731.0</v>
      </c>
      <c r="M174" s="65">
        <v>1.0</v>
      </c>
      <c r="N174" s="65">
        <v>3.0</v>
      </c>
      <c r="O174" s="65">
        <v>2.0</v>
      </c>
      <c r="P174" s="65">
        <v>4.0</v>
      </c>
      <c r="Q174" s="65">
        <v>2.0</v>
      </c>
      <c r="R174" s="65">
        <v>0.0</v>
      </c>
      <c r="S174" s="65">
        <v>1.0</v>
      </c>
      <c r="T174" s="65">
        <v>3.0</v>
      </c>
      <c r="U174" s="65">
        <v>0.0</v>
      </c>
      <c r="V174" s="65">
        <v>0.0</v>
      </c>
      <c r="W174" s="65">
        <v>4.0</v>
      </c>
      <c r="X174" s="65">
        <v>3.0</v>
      </c>
      <c r="Y174" s="65">
        <v>2.0</v>
      </c>
      <c r="Z174" s="65">
        <v>7.0</v>
      </c>
      <c r="AA174" s="65">
        <v>11.0</v>
      </c>
      <c r="AB174" s="65">
        <v>8.0</v>
      </c>
      <c r="AC174" s="65">
        <v>22.0</v>
      </c>
      <c r="AD174" s="65">
        <v>11.0</v>
      </c>
      <c r="AE174" s="65">
        <v>7.0</v>
      </c>
      <c r="AF174" s="65">
        <v>39.0</v>
      </c>
      <c r="AG174" s="65">
        <v>8.0</v>
      </c>
      <c r="AH174" s="65">
        <v>10.0</v>
      </c>
      <c r="AI174" s="65">
        <v>17.0</v>
      </c>
      <c r="AJ174" s="65">
        <v>44.0</v>
      </c>
      <c r="AK174" s="65">
        <v>15.0</v>
      </c>
      <c r="AL174" s="65">
        <v>29.0</v>
      </c>
      <c r="AM174" s="65">
        <v>67.0</v>
      </c>
      <c r="AN174" s="65">
        <v>138.0</v>
      </c>
      <c r="AO174" s="65">
        <v>150.0</v>
      </c>
      <c r="AP174" s="65">
        <v>202.0</v>
      </c>
      <c r="AQ174" s="65">
        <v>256.0</v>
      </c>
      <c r="AR174" s="65">
        <v>246.0</v>
      </c>
      <c r="AS174" s="65">
        <v>256.0</v>
      </c>
      <c r="AT174" s="65">
        <v>490.0</v>
      </c>
      <c r="AU174" s="65">
        <v>580.0</v>
      </c>
      <c r="AV174" s="65">
        <v>956.0</v>
      </c>
      <c r="AW174" s="65">
        <v>277.0</v>
      </c>
      <c r="AX174" s="65">
        <v>763.0</v>
      </c>
      <c r="AY174" s="65">
        <v>894.0</v>
      </c>
      <c r="AZ174" s="65">
        <v>2067.0</v>
      </c>
      <c r="BA174" s="65">
        <v>1444.0</v>
      </c>
      <c r="BB174" s="65">
        <v>1138.0</v>
      </c>
      <c r="BC174" s="65">
        <v>2765.0</v>
      </c>
      <c r="BD174" s="65">
        <v>2903.0</v>
      </c>
      <c r="BE174" s="65">
        <v>7950.0</v>
      </c>
      <c r="BF174" s="65">
        <v>4198.0</v>
      </c>
      <c r="BG174" s="65">
        <v>6872.0</v>
      </c>
      <c r="BH174" s="65">
        <v>13305.0</v>
      </c>
      <c r="BI174" s="65">
        <v>48465.0</v>
      </c>
      <c r="BJ174" s="65">
        <v>70639.0</v>
      </c>
      <c r="BK174" s="65">
        <v>133271.0</v>
      </c>
    </row>
    <row r="175">
      <c r="A175" s="65">
        <v>167.0</v>
      </c>
      <c r="B175" s="65">
        <v>1000000.0</v>
      </c>
      <c r="C175" s="65">
        <v>952981.649082454</v>
      </c>
      <c r="D175" s="65">
        <v>0.952981649082454</v>
      </c>
      <c r="E175" s="68">
        <v>0.317516714686133</v>
      </c>
      <c r="F175" s="68">
        <v>0.0240112573481872</v>
      </c>
      <c r="G175" s="65">
        <v>300852.0</v>
      </c>
      <c r="H175" s="65">
        <v>0.300852</v>
      </c>
      <c r="I175" s="65">
        <v>438587.0</v>
      </c>
      <c r="J175" s="65">
        <v>130102.0</v>
      </c>
      <c r="K175" s="65">
        <v>54177.0</v>
      </c>
      <c r="L175" s="65">
        <v>26178.0</v>
      </c>
      <c r="M175" s="65">
        <v>0.0</v>
      </c>
      <c r="N175" s="65">
        <v>5.0</v>
      </c>
      <c r="O175" s="65">
        <v>3.0</v>
      </c>
      <c r="P175" s="65">
        <v>2.0</v>
      </c>
      <c r="Q175" s="65">
        <v>1.0</v>
      </c>
      <c r="R175" s="65">
        <v>0.0</v>
      </c>
      <c r="S175" s="65">
        <v>0.0</v>
      </c>
      <c r="T175" s="65">
        <v>2.0</v>
      </c>
      <c r="U175" s="65">
        <v>1.0</v>
      </c>
      <c r="V175" s="65">
        <v>0.0</v>
      </c>
      <c r="W175" s="65">
        <v>2.0</v>
      </c>
      <c r="X175" s="65">
        <v>3.0</v>
      </c>
      <c r="Y175" s="65">
        <v>3.0</v>
      </c>
      <c r="Z175" s="65">
        <v>3.0</v>
      </c>
      <c r="AA175" s="65">
        <v>9.0</v>
      </c>
      <c r="AB175" s="65">
        <v>11.0</v>
      </c>
      <c r="AC175" s="65">
        <v>23.0</v>
      </c>
      <c r="AD175" s="65">
        <v>19.0</v>
      </c>
      <c r="AE175" s="65">
        <v>22.0</v>
      </c>
      <c r="AF175" s="65">
        <v>32.0</v>
      </c>
      <c r="AG175" s="65">
        <v>9.0</v>
      </c>
      <c r="AH175" s="65">
        <v>7.0</v>
      </c>
      <c r="AI175" s="65">
        <v>21.0</v>
      </c>
      <c r="AJ175" s="65">
        <v>49.0</v>
      </c>
      <c r="AK175" s="65">
        <v>13.0</v>
      </c>
      <c r="AL175" s="65">
        <v>30.0</v>
      </c>
      <c r="AM175" s="65">
        <v>62.0</v>
      </c>
      <c r="AN175" s="65">
        <v>128.0</v>
      </c>
      <c r="AO175" s="65">
        <v>130.0</v>
      </c>
      <c r="AP175" s="65">
        <v>183.0</v>
      </c>
      <c r="AQ175" s="65">
        <v>243.0</v>
      </c>
      <c r="AR175" s="65">
        <v>239.0</v>
      </c>
      <c r="AS175" s="65">
        <v>313.0</v>
      </c>
      <c r="AT175" s="65">
        <v>462.0</v>
      </c>
      <c r="AU175" s="65">
        <v>612.0</v>
      </c>
      <c r="AV175" s="65">
        <v>984.0</v>
      </c>
      <c r="AW175" s="65">
        <v>278.0</v>
      </c>
      <c r="AX175" s="65">
        <v>798.0</v>
      </c>
      <c r="AY175" s="65">
        <v>958.0</v>
      </c>
      <c r="AZ175" s="65">
        <v>2116.0</v>
      </c>
      <c r="BA175" s="65">
        <v>1453.0</v>
      </c>
      <c r="BB175" s="65">
        <v>1209.0</v>
      </c>
      <c r="BC175" s="65">
        <v>2786.0</v>
      </c>
      <c r="BD175" s="65">
        <v>2820.0</v>
      </c>
      <c r="BE175" s="65">
        <v>7938.0</v>
      </c>
      <c r="BF175" s="65">
        <v>4221.0</v>
      </c>
      <c r="BG175" s="65">
        <v>6921.0</v>
      </c>
      <c r="BH175" s="65">
        <v>13272.0</v>
      </c>
      <c r="BI175" s="65">
        <v>48423.0</v>
      </c>
      <c r="BJ175" s="65">
        <v>70653.0</v>
      </c>
      <c r="BK175" s="65">
        <v>133380.0</v>
      </c>
    </row>
    <row r="176">
      <c r="A176" s="65">
        <v>168.0</v>
      </c>
      <c r="B176" s="65">
        <v>1000000.0</v>
      </c>
      <c r="C176" s="65">
        <v>906332.316615831</v>
      </c>
      <c r="D176" s="65">
        <v>0.906332316615831</v>
      </c>
      <c r="E176" s="68">
        <v>0.206424978280273</v>
      </c>
      <c r="F176" s="68">
        <v>0.0242085985922324</v>
      </c>
      <c r="G176" s="65">
        <v>300519.0</v>
      </c>
      <c r="H176" s="65">
        <v>0.300519</v>
      </c>
      <c r="I176" s="65">
        <v>439585.0</v>
      </c>
      <c r="J176" s="65">
        <v>129974.0</v>
      </c>
      <c r="K176" s="65">
        <v>53853.0</v>
      </c>
      <c r="L176" s="65">
        <v>25761.0</v>
      </c>
      <c r="M176" s="65">
        <v>0.0</v>
      </c>
      <c r="N176" s="65">
        <v>2.0</v>
      </c>
      <c r="O176" s="65">
        <v>1.0</v>
      </c>
      <c r="P176" s="65">
        <v>1.0</v>
      </c>
      <c r="Q176" s="65">
        <v>2.0</v>
      </c>
      <c r="R176" s="65">
        <v>2.0</v>
      </c>
      <c r="S176" s="65">
        <v>0.0</v>
      </c>
      <c r="T176" s="65">
        <v>3.0</v>
      </c>
      <c r="U176" s="65">
        <v>0.0</v>
      </c>
      <c r="V176" s="65">
        <v>1.0</v>
      </c>
      <c r="W176" s="65">
        <v>2.0</v>
      </c>
      <c r="X176" s="65">
        <v>5.0</v>
      </c>
      <c r="Y176" s="65">
        <v>2.0</v>
      </c>
      <c r="Z176" s="65">
        <v>5.0</v>
      </c>
      <c r="AA176" s="65">
        <v>7.0</v>
      </c>
      <c r="AB176" s="65">
        <v>6.0</v>
      </c>
      <c r="AC176" s="65">
        <v>19.0</v>
      </c>
      <c r="AD176" s="65">
        <v>8.0</v>
      </c>
      <c r="AE176" s="65">
        <v>14.0</v>
      </c>
      <c r="AF176" s="65">
        <v>41.0</v>
      </c>
      <c r="AG176" s="65">
        <v>10.0</v>
      </c>
      <c r="AH176" s="65">
        <v>9.0</v>
      </c>
      <c r="AI176" s="65">
        <v>18.0</v>
      </c>
      <c r="AJ176" s="65">
        <v>45.0</v>
      </c>
      <c r="AK176" s="65">
        <v>12.0</v>
      </c>
      <c r="AL176" s="65">
        <v>28.0</v>
      </c>
      <c r="AM176" s="65">
        <v>70.0</v>
      </c>
      <c r="AN176" s="65">
        <v>137.0</v>
      </c>
      <c r="AO176" s="65">
        <v>137.0</v>
      </c>
      <c r="AP176" s="65">
        <v>196.0</v>
      </c>
      <c r="AQ176" s="65">
        <v>249.0</v>
      </c>
      <c r="AR176" s="65">
        <v>207.0</v>
      </c>
      <c r="AS176" s="65">
        <v>270.0</v>
      </c>
      <c r="AT176" s="65">
        <v>484.0</v>
      </c>
      <c r="AU176" s="65">
        <v>613.0</v>
      </c>
      <c r="AV176" s="65">
        <v>934.0</v>
      </c>
      <c r="AW176" s="65">
        <v>287.0</v>
      </c>
      <c r="AX176" s="65">
        <v>757.0</v>
      </c>
      <c r="AY176" s="65">
        <v>940.0</v>
      </c>
      <c r="AZ176" s="65">
        <v>2074.0</v>
      </c>
      <c r="BA176" s="65">
        <v>1478.0</v>
      </c>
      <c r="BB176" s="65">
        <v>1212.0</v>
      </c>
      <c r="BC176" s="65">
        <v>2745.0</v>
      </c>
      <c r="BD176" s="65">
        <v>2894.0</v>
      </c>
      <c r="BE176" s="65">
        <v>8051.0</v>
      </c>
      <c r="BF176" s="65">
        <v>4252.0</v>
      </c>
      <c r="BG176" s="65">
        <v>6651.0</v>
      </c>
      <c r="BH176" s="65">
        <v>13225.0</v>
      </c>
      <c r="BI176" s="65">
        <v>48576.0</v>
      </c>
      <c r="BJ176" s="65">
        <v>70597.0</v>
      </c>
      <c r="BK176" s="65">
        <v>133240.0</v>
      </c>
    </row>
    <row r="177">
      <c r="A177" s="65">
        <v>169.0</v>
      </c>
      <c r="B177" s="65">
        <v>1000000.0</v>
      </c>
      <c r="C177" s="65">
        <v>932155.607780389</v>
      </c>
      <c r="D177" s="65">
        <v>0.932155607780389</v>
      </c>
      <c r="E177" s="68">
        <v>0.238477322366232</v>
      </c>
      <c r="F177" s="68">
        <v>0.0241882756966997</v>
      </c>
      <c r="G177" s="65">
        <v>301050.0</v>
      </c>
      <c r="H177" s="65">
        <v>0.30105</v>
      </c>
      <c r="I177" s="65">
        <v>438376.0</v>
      </c>
      <c r="J177" s="65">
        <v>129836.0</v>
      </c>
      <c r="K177" s="65">
        <v>54342.0</v>
      </c>
      <c r="L177" s="65">
        <v>26065.0</v>
      </c>
      <c r="M177" s="65">
        <v>2.0</v>
      </c>
      <c r="N177" s="65">
        <v>1.0</v>
      </c>
      <c r="O177" s="65">
        <v>0.0</v>
      </c>
      <c r="P177" s="65">
        <v>2.0</v>
      </c>
      <c r="Q177" s="65">
        <v>1.0</v>
      </c>
      <c r="R177" s="65">
        <v>0.0</v>
      </c>
      <c r="S177" s="65">
        <v>2.0</v>
      </c>
      <c r="T177" s="65">
        <v>4.0</v>
      </c>
      <c r="U177" s="65">
        <v>2.0</v>
      </c>
      <c r="V177" s="65">
        <v>0.0</v>
      </c>
      <c r="W177" s="65">
        <v>1.0</v>
      </c>
      <c r="X177" s="65">
        <v>4.0</v>
      </c>
      <c r="Y177" s="65">
        <v>2.0</v>
      </c>
      <c r="Z177" s="65">
        <v>10.0</v>
      </c>
      <c r="AA177" s="65">
        <v>13.0</v>
      </c>
      <c r="AB177" s="65">
        <v>6.0</v>
      </c>
      <c r="AC177" s="65">
        <v>22.0</v>
      </c>
      <c r="AD177" s="65">
        <v>19.0</v>
      </c>
      <c r="AE177" s="65">
        <v>14.0</v>
      </c>
      <c r="AF177" s="65">
        <v>44.0</v>
      </c>
      <c r="AG177" s="65">
        <v>7.0</v>
      </c>
      <c r="AH177" s="65">
        <v>10.0</v>
      </c>
      <c r="AI177" s="65">
        <v>26.0</v>
      </c>
      <c r="AJ177" s="65">
        <v>47.0</v>
      </c>
      <c r="AK177" s="65">
        <v>8.0</v>
      </c>
      <c r="AL177" s="65">
        <v>29.0</v>
      </c>
      <c r="AM177" s="65">
        <v>68.0</v>
      </c>
      <c r="AN177" s="65">
        <v>130.0</v>
      </c>
      <c r="AO177" s="65">
        <v>133.0</v>
      </c>
      <c r="AP177" s="65">
        <v>174.0</v>
      </c>
      <c r="AQ177" s="65">
        <v>218.0</v>
      </c>
      <c r="AR177" s="65">
        <v>242.0</v>
      </c>
      <c r="AS177" s="65">
        <v>278.0</v>
      </c>
      <c r="AT177" s="65">
        <v>472.0</v>
      </c>
      <c r="AU177" s="65">
        <v>660.0</v>
      </c>
      <c r="AV177" s="65">
        <v>960.0</v>
      </c>
      <c r="AW177" s="65">
        <v>301.0</v>
      </c>
      <c r="AX177" s="65">
        <v>840.0</v>
      </c>
      <c r="AY177" s="65">
        <v>939.0</v>
      </c>
      <c r="AZ177" s="65">
        <v>2039.0</v>
      </c>
      <c r="BA177" s="65">
        <v>1483.0</v>
      </c>
      <c r="BB177" s="65">
        <v>1272.0</v>
      </c>
      <c r="BC177" s="65">
        <v>2812.0</v>
      </c>
      <c r="BD177" s="65">
        <v>2951.0</v>
      </c>
      <c r="BE177" s="65">
        <v>8062.0</v>
      </c>
      <c r="BF177" s="65">
        <v>4218.0</v>
      </c>
      <c r="BG177" s="65">
        <v>6812.0</v>
      </c>
      <c r="BH177" s="65">
        <v>13374.0</v>
      </c>
      <c r="BI177" s="65">
        <v>48479.0</v>
      </c>
      <c r="BJ177" s="65">
        <v>70640.0</v>
      </c>
      <c r="BK177" s="65">
        <v>133217.0</v>
      </c>
    </row>
    <row r="178">
      <c r="A178" s="65">
        <v>170.0</v>
      </c>
      <c r="B178" s="65">
        <v>1000000.0</v>
      </c>
      <c r="C178" s="65">
        <v>988518.425921296</v>
      </c>
      <c r="D178" s="65">
        <v>0.988518425921296</v>
      </c>
      <c r="E178" s="68">
        <v>0.293747644057775</v>
      </c>
      <c r="F178" s="68">
        <v>0.0242733613898991</v>
      </c>
      <c r="G178" s="65">
        <v>300850.0</v>
      </c>
      <c r="H178" s="65">
        <v>0.30085</v>
      </c>
      <c r="I178" s="65">
        <v>439436.0</v>
      </c>
      <c r="J178" s="65">
        <v>129500.0</v>
      </c>
      <c r="K178" s="65">
        <v>54034.0</v>
      </c>
      <c r="L178" s="65">
        <v>25956.0</v>
      </c>
      <c r="M178" s="65">
        <v>0.0</v>
      </c>
      <c r="N178" s="65">
        <v>3.0</v>
      </c>
      <c r="O178" s="65">
        <v>5.0</v>
      </c>
      <c r="P178" s="65">
        <v>3.0</v>
      </c>
      <c r="Q178" s="65">
        <v>0.0</v>
      </c>
      <c r="R178" s="65">
        <v>3.0</v>
      </c>
      <c r="S178" s="65">
        <v>2.0</v>
      </c>
      <c r="T178" s="65">
        <v>6.0</v>
      </c>
      <c r="U178" s="65">
        <v>2.0</v>
      </c>
      <c r="V178" s="65">
        <v>0.0</v>
      </c>
      <c r="W178" s="65">
        <v>1.0</v>
      </c>
      <c r="X178" s="65">
        <v>6.0</v>
      </c>
      <c r="Y178" s="65">
        <v>5.0</v>
      </c>
      <c r="Z178" s="65">
        <v>4.0</v>
      </c>
      <c r="AA178" s="65">
        <v>10.0</v>
      </c>
      <c r="AB178" s="65">
        <v>11.0</v>
      </c>
      <c r="AC178" s="65">
        <v>11.0</v>
      </c>
      <c r="AD178" s="65">
        <v>11.0</v>
      </c>
      <c r="AE178" s="65">
        <v>22.0</v>
      </c>
      <c r="AF178" s="65">
        <v>39.0</v>
      </c>
      <c r="AG178" s="65">
        <v>10.0</v>
      </c>
      <c r="AH178" s="65">
        <v>9.0</v>
      </c>
      <c r="AI178" s="65">
        <v>22.0</v>
      </c>
      <c r="AJ178" s="65">
        <v>47.0</v>
      </c>
      <c r="AK178" s="65">
        <v>13.0</v>
      </c>
      <c r="AL178" s="65">
        <v>26.0</v>
      </c>
      <c r="AM178" s="65">
        <v>73.0</v>
      </c>
      <c r="AN178" s="65">
        <v>160.0</v>
      </c>
      <c r="AO178" s="65">
        <v>116.0</v>
      </c>
      <c r="AP178" s="65">
        <v>213.0</v>
      </c>
      <c r="AQ178" s="65">
        <v>225.0</v>
      </c>
      <c r="AR178" s="65">
        <v>226.0</v>
      </c>
      <c r="AS178" s="65">
        <v>325.0</v>
      </c>
      <c r="AT178" s="65">
        <v>484.0</v>
      </c>
      <c r="AU178" s="65">
        <v>640.0</v>
      </c>
      <c r="AV178" s="65">
        <v>908.0</v>
      </c>
      <c r="AW178" s="65">
        <v>325.0</v>
      </c>
      <c r="AX178" s="65">
        <v>787.0</v>
      </c>
      <c r="AY178" s="65">
        <v>956.0</v>
      </c>
      <c r="AZ178" s="65">
        <v>2066.0</v>
      </c>
      <c r="BA178" s="65">
        <v>1450.0</v>
      </c>
      <c r="BB178" s="65">
        <v>1303.0</v>
      </c>
      <c r="BC178" s="65">
        <v>2852.0</v>
      </c>
      <c r="BD178" s="65">
        <v>2827.0</v>
      </c>
      <c r="BE178" s="65">
        <v>8116.0</v>
      </c>
      <c r="BF178" s="65">
        <v>4326.0</v>
      </c>
      <c r="BG178" s="65">
        <v>6767.0</v>
      </c>
      <c r="BH178" s="65">
        <v>13458.0</v>
      </c>
      <c r="BI178" s="65">
        <v>48475.0</v>
      </c>
      <c r="BJ178" s="65">
        <v>70494.0</v>
      </c>
      <c r="BK178" s="65">
        <v>133007.0</v>
      </c>
    </row>
    <row r="179">
      <c r="A179" s="65">
        <v>171.0</v>
      </c>
      <c r="B179" s="65">
        <v>1000000.0</v>
      </c>
      <c r="C179" s="65">
        <v>943412.17060853</v>
      </c>
      <c r="D179" s="65">
        <v>0.94341217060853</v>
      </c>
      <c r="E179" s="68">
        <v>0.277791805160931</v>
      </c>
      <c r="F179" s="68">
        <v>0.0242125543576078</v>
      </c>
      <c r="G179" s="65">
        <v>301261.0</v>
      </c>
      <c r="H179" s="65">
        <v>0.301261</v>
      </c>
      <c r="I179" s="65">
        <v>439340.0</v>
      </c>
      <c r="J179" s="65">
        <v>129597.0</v>
      </c>
      <c r="K179" s="65">
        <v>53963.0</v>
      </c>
      <c r="L179" s="65">
        <v>26197.0</v>
      </c>
      <c r="M179" s="65">
        <v>1.0</v>
      </c>
      <c r="N179" s="65">
        <v>1.0</v>
      </c>
      <c r="O179" s="65">
        <v>3.0</v>
      </c>
      <c r="P179" s="65">
        <v>3.0</v>
      </c>
      <c r="Q179" s="65">
        <v>1.0</v>
      </c>
      <c r="R179" s="65">
        <v>1.0</v>
      </c>
      <c r="S179" s="65">
        <v>2.0</v>
      </c>
      <c r="T179" s="65">
        <v>4.0</v>
      </c>
      <c r="U179" s="65">
        <v>0.0</v>
      </c>
      <c r="V179" s="65">
        <v>0.0</v>
      </c>
      <c r="W179" s="65">
        <v>1.0</v>
      </c>
      <c r="X179" s="65">
        <v>4.0</v>
      </c>
      <c r="Y179" s="65">
        <v>3.0</v>
      </c>
      <c r="Z179" s="65">
        <v>7.0</v>
      </c>
      <c r="AA179" s="65">
        <v>6.0</v>
      </c>
      <c r="AB179" s="65">
        <v>10.0</v>
      </c>
      <c r="AC179" s="65">
        <v>16.0</v>
      </c>
      <c r="AD179" s="65">
        <v>17.0</v>
      </c>
      <c r="AE179" s="65">
        <v>15.0</v>
      </c>
      <c r="AF179" s="65">
        <v>31.0</v>
      </c>
      <c r="AG179" s="65">
        <v>8.0</v>
      </c>
      <c r="AH179" s="65">
        <v>10.0</v>
      </c>
      <c r="AI179" s="65">
        <v>15.0</v>
      </c>
      <c r="AJ179" s="65">
        <v>47.0</v>
      </c>
      <c r="AK179" s="65">
        <v>12.0</v>
      </c>
      <c r="AL179" s="65">
        <v>36.0</v>
      </c>
      <c r="AM179" s="65">
        <v>54.0</v>
      </c>
      <c r="AN179" s="65">
        <v>167.0</v>
      </c>
      <c r="AO179" s="65">
        <v>137.0</v>
      </c>
      <c r="AP179" s="65">
        <v>200.0</v>
      </c>
      <c r="AQ179" s="65">
        <v>234.0</v>
      </c>
      <c r="AR179" s="65">
        <v>230.0</v>
      </c>
      <c r="AS179" s="65">
        <v>279.0</v>
      </c>
      <c r="AT179" s="65">
        <v>468.0</v>
      </c>
      <c r="AU179" s="65">
        <v>665.0</v>
      </c>
      <c r="AV179" s="65">
        <v>996.0</v>
      </c>
      <c r="AW179" s="65">
        <v>263.0</v>
      </c>
      <c r="AX179" s="65">
        <v>761.0</v>
      </c>
      <c r="AY179" s="65">
        <v>987.0</v>
      </c>
      <c r="AZ179" s="65">
        <v>2147.0</v>
      </c>
      <c r="BA179" s="65">
        <v>1414.0</v>
      </c>
      <c r="BB179" s="65">
        <v>1237.0</v>
      </c>
      <c r="BC179" s="65">
        <v>2796.0</v>
      </c>
      <c r="BD179" s="65">
        <v>2883.0</v>
      </c>
      <c r="BE179" s="65">
        <v>8172.0</v>
      </c>
      <c r="BF179" s="65">
        <v>4354.0</v>
      </c>
      <c r="BG179" s="65">
        <v>6798.0</v>
      </c>
      <c r="BH179" s="65">
        <v>13270.0</v>
      </c>
      <c r="BI179" s="65">
        <v>48708.0</v>
      </c>
      <c r="BJ179" s="65">
        <v>70968.0</v>
      </c>
      <c r="BK179" s="65">
        <v>132819.0</v>
      </c>
    </row>
    <row r="180">
      <c r="A180" s="65">
        <v>172.0</v>
      </c>
      <c r="B180" s="65">
        <v>1000000.0</v>
      </c>
      <c r="C180" s="65">
        <v>961583.079153957</v>
      </c>
      <c r="D180" s="65">
        <v>0.961583079153957</v>
      </c>
      <c r="E180" s="68">
        <v>0.270963479205992</v>
      </c>
      <c r="F180" s="68">
        <v>0.0241510152127499</v>
      </c>
      <c r="G180" s="65">
        <v>300012.0</v>
      </c>
      <c r="H180" s="65">
        <v>0.300012</v>
      </c>
      <c r="I180" s="65">
        <v>440019.0</v>
      </c>
      <c r="J180" s="65">
        <v>129902.0</v>
      </c>
      <c r="K180" s="65">
        <v>54135.0</v>
      </c>
      <c r="L180" s="65">
        <v>26046.0</v>
      </c>
      <c r="M180" s="65">
        <v>1.0</v>
      </c>
      <c r="N180" s="65">
        <v>2.0</v>
      </c>
      <c r="O180" s="65">
        <v>3.0</v>
      </c>
      <c r="P180" s="65">
        <v>5.0</v>
      </c>
      <c r="Q180" s="65">
        <v>2.0</v>
      </c>
      <c r="R180" s="65">
        <v>3.0</v>
      </c>
      <c r="S180" s="65">
        <v>1.0</v>
      </c>
      <c r="T180" s="65">
        <v>4.0</v>
      </c>
      <c r="U180" s="65">
        <v>0.0</v>
      </c>
      <c r="V180" s="65">
        <v>1.0</v>
      </c>
      <c r="W180" s="65">
        <v>0.0</v>
      </c>
      <c r="X180" s="65">
        <v>4.0</v>
      </c>
      <c r="Y180" s="65">
        <v>2.0</v>
      </c>
      <c r="Z180" s="65">
        <v>2.0</v>
      </c>
      <c r="AA180" s="65">
        <v>6.0</v>
      </c>
      <c r="AB180" s="65">
        <v>8.0</v>
      </c>
      <c r="AC180" s="65">
        <v>11.0</v>
      </c>
      <c r="AD180" s="65">
        <v>9.0</v>
      </c>
      <c r="AE180" s="65">
        <v>14.0</v>
      </c>
      <c r="AF180" s="65">
        <v>54.0</v>
      </c>
      <c r="AG180" s="65">
        <v>8.0</v>
      </c>
      <c r="AH180" s="65">
        <v>12.0</v>
      </c>
      <c r="AI180" s="65">
        <v>23.0</v>
      </c>
      <c r="AJ180" s="65">
        <v>50.0</v>
      </c>
      <c r="AK180" s="65">
        <v>18.0</v>
      </c>
      <c r="AL180" s="65">
        <v>32.0</v>
      </c>
      <c r="AM180" s="65">
        <v>71.0</v>
      </c>
      <c r="AN180" s="65">
        <v>140.0</v>
      </c>
      <c r="AO180" s="65">
        <v>148.0</v>
      </c>
      <c r="AP180" s="65">
        <v>191.0</v>
      </c>
      <c r="AQ180" s="65">
        <v>224.0</v>
      </c>
      <c r="AR180" s="65">
        <v>217.0</v>
      </c>
      <c r="AS180" s="65">
        <v>276.0</v>
      </c>
      <c r="AT180" s="65">
        <v>457.0</v>
      </c>
      <c r="AU180" s="65">
        <v>624.0</v>
      </c>
      <c r="AV180" s="65">
        <v>954.0</v>
      </c>
      <c r="AW180" s="65">
        <v>288.0</v>
      </c>
      <c r="AX180" s="65">
        <v>771.0</v>
      </c>
      <c r="AY180" s="65">
        <v>928.0</v>
      </c>
      <c r="AZ180" s="65">
        <v>2049.0</v>
      </c>
      <c r="BA180" s="65">
        <v>1456.0</v>
      </c>
      <c r="BB180" s="65">
        <v>1231.0</v>
      </c>
      <c r="BC180" s="65">
        <v>2900.0</v>
      </c>
      <c r="BD180" s="65">
        <v>2768.0</v>
      </c>
      <c r="BE180" s="65">
        <v>7982.0</v>
      </c>
      <c r="BF180" s="65">
        <v>4146.0</v>
      </c>
      <c r="BG180" s="65">
        <v>6847.0</v>
      </c>
      <c r="BH180" s="65">
        <v>13088.0</v>
      </c>
      <c r="BI180" s="65">
        <v>48323.0</v>
      </c>
      <c r="BJ180" s="65">
        <v>70532.0</v>
      </c>
      <c r="BK180" s="65">
        <v>133126.0</v>
      </c>
    </row>
    <row r="181">
      <c r="A181" s="65">
        <v>173.0</v>
      </c>
      <c r="B181" s="65">
        <v>1000000.0</v>
      </c>
      <c r="C181" s="65">
        <v>946471.323566178</v>
      </c>
      <c r="D181" s="65">
        <v>0.946471323566178</v>
      </c>
      <c r="E181" s="68">
        <v>0.248856251323735</v>
      </c>
      <c r="F181" s="68">
        <v>0.024085537577023</v>
      </c>
      <c r="G181" s="65">
        <v>300544.0</v>
      </c>
      <c r="H181" s="65">
        <v>0.300544</v>
      </c>
      <c r="I181" s="65">
        <v>439480.0</v>
      </c>
      <c r="J181" s="65">
        <v>130202.0</v>
      </c>
      <c r="K181" s="65">
        <v>54092.0</v>
      </c>
      <c r="L181" s="65">
        <v>25944.0</v>
      </c>
      <c r="M181" s="65">
        <v>2.0</v>
      </c>
      <c r="N181" s="65">
        <v>1.0</v>
      </c>
      <c r="O181" s="65">
        <v>1.0</v>
      </c>
      <c r="P181" s="65">
        <v>0.0</v>
      </c>
      <c r="Q181" s="65">
        <v>2.0</v>
      </c>
      <c r="R181" s="65">
        <v>0.0</v>
      </c>
      <c r="S181" s="65">
        <v>7.0</v>
      </c>
      <c r="T181" s="65">
        <v>3.0</v>
      </c>
      <c r="U181" s="65">
        <v>3.0</v>
      </c>
      <c r="V181" s="65">
        <v>1.0</v>
      </c>
      <c r="W181" s="65">
        <v>4.0</v>
      </c>
      <c r="X181" s="65">
        <v>6.0</v>
      </c>
      <c r="Y181" s="65">
        <v>2.0</v>
      </c>
      <c r="Z181" s="65">
        <v>4.0</v>
      </c>
      <c r="AA181" s="65">
        <v>8.0</v>
      </c>
      <c r="AB181" s="65">
        <v>10.0</v>
      </c>
      <c r="AC181" s="65">
        <v>15.0</v>
      </c>
      <c r="AD181" s="65">
        <v>14.0</v>
      </c>
      <c r="AE181" s="65">
        <v>17.0</v>
      </c>
      <c r="AF181" s="65">
        <v>36.0</v>
      </c>
      <c r="AG181" s="65">
        <v>7.0</v>
      </c>
      <c r="AH181" s="65">
        <v>10.0</v>
      </c>
      <c r="AI181" s="65">
        <v>25.0</v>
      </c>
      <c r="AJ181" s="65">
        <v>46.0</v>
      </c>
      <c r="AK181" s="65">
        <v>18.0</v>
      </c>
      <c r="AL181" s="65">
        <v>33.0</v>
      </c>
      <c r="AM181" s="65">
        <v>87.0</v>
      </c>
      <c r="AN181" s="65">
        <v>149.0</v>
      </c>
      <c r="AO181" s="65">
        <v>123.0</v>
      </c>
      <c r="AP181" s="65">
        <v>174.0</v>
      </c>
      <c r="AQ181" s="65">
        <v>220.0</v>
      </c>
      <c r="AR181" s="65">
        <v>234.0</v>
      </c>
      <c r="AS181" s="65">
        <v>292.0</v>
      </c>
      <c r="AT181" s="65">
        <v>448.0</v>
      </c>
      <c r="AU181" s="65">
        <v>632.0</v>
      </c>
      <c r="AV181" s="65">
        <v>892.0</v>
      </c>
      <c r="AW181" s="65">
        <v>279.0</v>
      </c>
      <c r="AX181" s="65">
        <v>727.0</v>
      </c>
      <c r="AY181" s="65">
        <v>972.0</v>
      </c>
      <c r="AZ181" s="65">
        <v>2118.0</v>
      </c>
      <c r="BA181" s="65">
        <v>1361.0</v>
      </c>
      <c r="BB181" s="65">
        <v>1214.0</v>
      </c>
      <c r="BC181" s="65">
        <v>2872.0</v>
      </c>
      <c r="BD181" s="65">
        <v>2798.0</v>
      </c>
      <c r="BE181" s="65">
        <v>8173.0</v>
      </c>
      <c r="BF181" s="65">
        <v>4218.0</v>
      </c>
      <c r="BG181" s="65">
        <v>6824.0</v>
      </c>
      <c r="BH181" s="65">
        <v>13270.0</v>
      </c>
      <c r="BI181" s="65">
        <v>48340.0</v>
      </c>
      <c r="BJ181" s="65">
        <v>70860.0</v>
      </c>
      <c r="BK181" s="65">
        <v>132992.0</v>
      </c>
    </row>
    <row r="182">
      <c r="A182" s="65">
        <v>174.0</v>
      </c>
      <c r="B182" s="65">
        <v>1000000.0</v>
      </c>
      <c r="C182" s="65">
        <v>968854.442722136</v>
      </c>
      <c r="D182" s="65">
        <v>0.968854442722136</v>
      </c>
      <c r="E182" s="68">
        <v>0.251611240777514</v>
      </c>
      <c r="F182" s="68">
        <v>0.0240467243061005</v>
      </c>
      <c r="G182" s="65">
        <v>301422.0</v>
      </c>
      <c r="H182" s="65">
        <v>0.301422</v>
      </c>
      <c r="I182" s="65">
        <v>439314.0</v>
      </c>
      <c r="J182" s="65">
        <v>129488.0</v>
      </c>
      <c r="K182" s="65">
        <v>54036.0</v>
      </c>
      <c r="L182" s="65">
        <v>25852.0</v>
      </c>
      <c r="M182" s="65">
        <v>1.0</v>
      </c>
      <c r="N182" s="65">
        <v>1.0</v>
      </c>
      <c r="O182" s="65">
        <v>4.0</v>
      </c>
      <c r="P182" s="65">
        <v>2.0</v>
      </c>
      <c r="Q182" s="65">
        <v>2.0</v>
      </c>
      <c r="R182" s="65">
        <v>3.0</v>
      </c>
      <c r="S182" s="65">
        <v>0.0</v>
      </c>
      <c r="T182" s="65">
        <v>4.0</v>
      </c>
      <c r="U182" s="65">
        <v>2.0</v>
      </c>
      <c r="V182" s="65">
        <v>0.0</v>
      </c>
      <c r="W182" s="65">
        <v>4.0</v>
      </c>
      <c r="X182" s="65">
        <v>5.0</v>
      </c>
      <c r="Y182" s="65">
        <v>3.0</v>
      </c>
      <c r="Z182" s="65">
        <v>5.0</v>
      </c>
      <c r="AA182" s="65">
        <v>12.0</v>
      </c>
      <c r="AB182" s="65">
        <v>10.0</v>
      </c>
      <c r="AC182" s="65">
        <v>17.0</v>
      </c>
      <c r="AD182" s="65">
        <v>13.0</v>
      </c>
      <c r="AE182" s="65">
        <v>8.0</v>
      </c>
      <c r="AF182" s="65">
        <v>48.0</v>
      </c>
      <c r="AG182" s="65">
        <v>12.0</v>
      </c>
      <c r="AH182" s="65">
        <v>13.0</v>
      </c>
      <c r="AI182" s="65">
        <v>10.0</v>
      </c>
      <c r="AJ182" s="65">
        <v>57.0</v>
      </c>
      <c r="AK182" s="65">
        <v>17.0</v>
      </c>
      <c r="AL182" s="65">
        <v>40.0</v>
      </c>
      <c r="AM182" s="65">
        <v>71.0</v>
      </c>
      <c r="AN182" s="65">
        <v>147.0</v>
      </c>
      <c r="AO182" s="65">
        <v>163.0</v>
      </c>
      <c r="AP182" s="65">
        <v>208.0</v>
      </c>
      <c r="AQ182" s="65">
        <v>242.0</v>
      </c>
      <c r="AR182" s="65">
        <v>240.0</v>
      </c>
      <c r="AS182" s="65">
        <v>282.0</v>
      </c>
      <c r="AT182" s="65">
        <v>434.0</v>
      </c>
      <c r="AU182" s="65">
        <v>639.0</v>
      </c>
      <c r="AV182" s="65">
        <v>998.0</v>
      </c>
      <c r="AW182" s="65">
        <v>285.0</v>
      </c>
      <c r="AX182" s="65">
        <v>806.0</v>
      </c>
      <c r="AY182" s="65">
        <v>912.0</v>
      </c>
      <c r="AZ182" s="65">
        <v>2100.0</v>
      </c>
      <c r="BA182" s="65">
        <v>1387.0</v>
      </c>
      <c r="BB182" s="65">
        <v>1281.0</v>
      </c>
      <c r="BC182" s="65">
        <v>2741.0</v>
      </c>
      <c r="BD182" s="65">
        <v>2947.0</v>
      </c>
      <c r="BE182" s="65">
        <v>8055.0</v>
      </c>
      <c r="BF182" s="65">
        <v>4343.0</v>
      </c>
      <c r="BG182" s="65">
        <v>6824.0</v>
      </c>
      <c r="BH182" s="65">
        <v>13318.0</v>
      </c>
      <c r="BI182" s="65">
        <v>48386.0</v>
      </c>
      <c r="BJ182" s="65">
        <v>70892.0</v>
      </c>
      <c r="BK182" s="65">
        <v>133428.0</v>
      </c>
    </row>
    <row r="183">
      <c r="A183" s="65">
        <v>175.0</v>
      </c>
      <c r="B183" s="65">
        <v>1000000.0</v>
      </c>
      <c r="C183" s="65">
        <v>951299.564978248</v>
      </c>
      <c r="D183" s="65">
        <v>0.951299564978248</v>
      </c>
      <c r="E183" s="68">
        <v>0.255045712120252</v>
      </c>
      <c r="F183" s="68">
        <v>0.0239778195276372</v>
      </c>
      <c r="G183" s="65">
        <v>300354.0</v>
      </c>
      <c r="H183" s="65">
        <v>0.300354</v>
      </c>
      <c r="I183" s="65">
        <v>439737.0</v>
      </c>
      <c r="J183" s="65">
        <v>129824.0</v>
      </c>
      <c r="K183" s="65">
        <v>53910.0</v>
      </c>
      <c r="L183" s="65">
        <v>26263.0</v>
      </c>
      <c r="M183" s="65">
        <v>1.0</v>
      </c>
      <c r="N183" s="65">
        <v>3.0</v>
      </c>
      <c r="O183" s="65">
        <v>1.0</v>
      </c>
      <c r="P183" s="65">
        <v>1.0</v>
      </c>
      <c r="Q183" s="65">
        <v>3.0</v>
      </c>
      <c r="R183" s="65">
        <v>1.0</v>
      </c>
      <c r="S183" s="65">
        <v>2.0</v>
      </c>
      <c r="T183" s="65">
        <v>4.0</v>
      </c>
      <c r="U183" s="65">
        <v>0.0</v>
      </c>
      <c r="V183" s="65">
        <v>1.0</v>
      </c>
      <c r="W183" s="65">
        <v>1.0</v>
      </c>
      <c r="X183" s="65">
        <v>9.0</v>
      </c>
      <c r="Y183" s="65">
        <v>8.0</v>
      </c>
      <c r="Z183" s="65">
        <v>6.0</v>
      </c>
      <c r="AA183" s="65">
        <v>9.0</v>
      </c>
      <c r="AB183" s="65">
        <v>10.0</v>
      </c>
      <c r="AC183" s="65">
        <v>19.0</v>
      </c>
      <c r="AD183" s="65">
        <v>11.0</v>
      </c>
      <c r="AE183" s="65">
        <v>10.0</v>
      </c>
      <c r="AF183" s="65">
        <v>20.0</v>
      </c>
      <c r="AG183" s="65">
        <v>7.0</v>
      </c>
      <c r="AH183" s="65">
        <v>18.0</v>
      </c>
      <c r="AI183" s="65">
        <v>18.0</v>
      </c>
      <c r="AJ183" s="65">
        <v>55.0</v>
      </c>
      <c r="AK183" s="65">
        <v>16.0</v>
      </c>
      <c r="AL183" s="65">
        <v>33.0</v>
      </c>
      <c r="AM183" s="65">
        <v>63.0</v>
      </c>
      <c r="AN183" s="65">
        <v>147.0</v>
      </c>
      <c r="AO183" s="65">
        <v>152.0</v>
      </c>
      <c r="AP183" s="65">
        <v>165.0</v>
      </c>
      <c r="AQ183" s="65">
        <v>246.0</v>
      </c>
      <c r="AR183" s="65">
        <v>237.0</v>
      </c>
      <c r="AS183" s="65">
        <v>273.0</v>
      </c>
      <c r="AT183" s="65">
        <v>431.0</v>
      </c>
      <c r="AU183" s="65">
        <v>617.0</v>
      </c>
      <c r="AV183" s="65">
        <v>1005.0</v>
      </c>
      <c r="AW183" s="65">
        <v>275.0</v>
      </c>
      <c r="AX183" s="65">
        <v>767.0</v>
      </c>
      <c r="AY183" s="65">
        <v>948.0</v>
      </c>
      <c r="AZ183" s="65">
        <v>2099.0</v>
      </c>
      <c r="BA183" s="65">
        <v>1434.0</v>
      </c>
      <c r="BB183" s="65">
        <v>1222.0</v>
      </c>
      <c r="BC183" s="65">
        <v>2764.0</v>
      </c>
      <c r="BD183" s="65">
        <v>2842.0</v>
      </c>
      <c r="BE183" s="65">
        <v>8127.0</v>
      </c>
      <c r="BF183" s="65">
        <v>4219.0</v>
      </c>
      <c r="BG183" s="65">
        <v>6890.0</v>
      </c>
      <c r="BH183" s="65">
        <v>13276.0</v>
      </c>
      <c r="BI183" s="65">
        <v>48257.0</v>
      </c>
      <c r="BJ183" s="65">
        <v>70544.0</v>
      </c>
      <c r="BK183" s="65">
        <v>133087.0</v>
      </c>
    </row>
    <row r="184">
      <c r="A184" s="65">
        <v>176.0</v>
      </c>
      <c r="B184" s="65">
        <v>1000000.0</v>
      </c>
      <c r="C184" s="65">
        <v>956059.802990149</v>
      </c>
      <c r="D184" s="65">
        <v>0.956059802990149</v>
      </c>
      <c r="E184" s="65">
        <v>0.279272632064562</v>
      </c>
      <c r="F184" s="65">
        <v>0.0239104276830347</v>
      </c>
      <c r="G184" s="65">
        <v>301317.0</v>
      </c>
      <c r="H184" s="65">
        <v>0.301317</v>
      </c>
      <c r="I184" s="65">
        <v>439225.0</v>
      </c>
      <c r="J184" s="65">
        <v>129479.0</v>
      </c>
      <c r="K184" s="65">
        <v>53982.0</v>
      </c>
      <c r="L184" s="65">
        <v>25994.0</v>
      </c>
      <c r="M184" s="65">
        <v>2.0</v>
      </c>
      <c r="N184" s="65">
        <v>2.0</v>
      </c>
      <c r="O184" s="65">
        <v>1.0</v>
      </c>
      <c r="P184" s="65">
        <v>3.0</v>
      </c>
      <c r="Q184" s="65">
        <v>1.0</v>
      </c>
      <c r="R184" s="65">
        <v>2.0</v>
      </c>
      <c r="S184" s="65">
        <v>3.0</v>
      </c>
      <c r="T184" s="65">
        <v>3.0</v>
      </c>
      <c r="U184" s="65">
        <v>0.0</v>
      </c>
      <c r="V184" s="65">
        <v>2.0</v>
      </c>
      <c r="W184" s="65">
        <v>4.0</v>
      </c>
      <c r="X184" s="65">
        <v>4.0</v>
      </c>
      <c r="Y184" s="65">
        <v>2.0</v>
      </c>
      <c r="Z184" s="65">
        <v>2.0</v>
      </c>
      <c r="AA184" s="65">
        <v>8.0</v>
      </c>
      <c r="AB184" s="65">
        <v>9.0</v>
      </c>
      <c r="AC184" s="65">
        <v>19.0</v>
      </c>
      <c r="AD184" s="65">
        <v>17.0</v>
      </c>
      <c r="AE184" s="65">
        <v>18.0</v>
      </c>
      <c r="AF184" s="65">
        <v>29.0</v>
      </c>
      <c r="AG184" s="65">
        <v>8.0</v>
      </c>
      <c r="AH184" s="65">
        <v>10.0</v>
      </c>
      <c r="AI184" s="65">
        <v>18.0</v>
      </c>
      <c r="AJ184" s="65">
        <v>59.0</v>
      </c>
      <c r="AK184" s="65">
        <v>10.0</v>
      </c>
      <c r="AL184" s="65">
        <v>33.0</v>
      </c>
      <c r="AM184" s="65">
        <v>83.0</v>
      </c>
      <c r="AN184" s="65">
        <v>126.0</v>
      </c>
      <c r="AO184" s="65">
        <v>158.0</v>
      </c>
      <c r="AP184" s="65">
        <v>191.0</v>
      </c>
      <c r="AQ184" s="65">
        <v>210.0</v>
      </c>
      <c r="AR184" s="65">
        <v>242.0</v>
      </c>
      <c r="AS184" s="65">
        <v>287.0</v>
      </c>
      <c r="AT184" s="65">
        <v>470.0</v>
      </c>
      <c r="AU184" s="65">
        <v>632.0</v>
      </c>
      <c r="AV184" s="65">
        <v>877.0</v>
      </c>
      <c r="AW184" s="65">
        <v>301.0</v>
      </c>
      <c r="AX184" s="65">
        <v>771.0</v>
      </c>
      <c r="AY184" s="65">
        <v>974.0</v>
      </c>
      <c r="AZ184" s="65">
        <v>2053.0</v>
      </c>
      <c r="BA184" s="65">
        <v>1482.0</v>
      </c>
      <c r="BB184" s="65">
        <v>1201.0</v>
      </c>
      <c r="BC184" s="65">
        <v>2719.0</v>
      </c>
      <c r="BD184" s="65">
        <v>2875.0</v>
      </c>
      <c r="BE184" s="65">
        <v>8071.0</v>
      </c>
      <c r="BF184" s="65">
        <v>4194.0</v>
      </c>
      <c r="BG184" s="65">
        <v>6733.0</v>
      </c>
      <c r="BH184" s="65">
        <v>13290.0</v>
      </c>
      <c r="BI184" s="65">
        <v>48504.0</v>
      </c>
      <c r="BJ184" s="65">
        <v>71115.0</v>
      </c>
      <c r="BK184" s="65">
        <v>133489.0</v>
      </c>
    </row>
    <row r="185">
      <c r="A185" s="65">
        <v>177.0</v>
      </c>
      <c r="B185" s="65">
        <v>1000000.0</v>
      </c>
      <c r="C185" s="65">
        <v>1006008.30041502</v>
      </c>
      <c r="D185" s="65">
        <v>1.00600830041502</v>
      </c>
      <c r="E185" s="65">
        <v>0.319205518021353</v>
      </c>
      <c r="F185" s="65">
        <v>0.0241745024918941</v>
      </c>
      <c r="G185" s="65">
        <v>300904.0</v>
      </c>
      <c r="H185" s="65">
        <v>0.300904</v>
      </c>
      <c r="I185" s="65">
        <v>438719.0</v>
      </c>
      <c r="J185" s="65">
        <v>129680.0</v>
      </c>
      <c r="K185" s="65">
        <v>54347.0</v>
      </c>
      <c r="L185" s="65">
        <v>26146.0</v>
      </c>
      <c r="M185" s="65">
        <v>1.0</v>
      </c>
      <c r="N185" s="65">
        <v>2.0</v>
      </c>
      <c r="O185" s="65">
        <v>3.0</v>
      </c>
      <c r="P185" s="65">
        <v>5.0</v>
      </c>
      <c r="Q185" s="65">
        <v>4.0</v>
      </c>
      <c r="R185" s="65">
        <v>3.0</v>
      </c>
      <c r="S185" s="65">
        <v>3.0</v>
      </c>
      <c r="T185" s="65">
        <v>3.0</v>
      </c>
      <c r="U185" s="65">
        <v>1.0</v>
      </c>
      <c r="V185" s="65">
        <v>1.0</v>
      </c>
      <c r="W185" s="65">
        <v>3.0</v>
      </c>
      <c r="X185" s="65">
        <v>6.0</v>
      </c>
      <c r="Y185" s="65">
        <v>7.0</v>
      </c>
      <c r="Z185" s="65">
        <v>2.0</v>
      </c>
      <c r="AA185" s="65">
        <v>15.0</v>
      </c>
      <c r="AB185" s="65">
        <v>8.0</v>
      </c>
      <c r="AC185" s="65">
        <v>21.0</v>
      </c>
      <c r="AD185" s="65">
        <v>19.0</v>
      </c>
      <c r="AE185" s="65">
        <v>11.0</v>
      </c>
      <c r="AF185" s="65">
        <v>46.0</v>
      </c>
      <c r="AG185" s="65">
        <v>5.0</v>
      </c>
      <c r="AH185" s="65">
        <v>10.0</v>
      </c>
      <c r="AI185" s="65">
        <v>20.0</v>
      </c>
      <c r="AJ185" s="65">
        <v>41.0</v>
      </c>
      <c r="AK185" s="65">
        <v>9.0</v>
      </c>
      <c r="AL185" s="65">
        <v>37.0</v>
      </c>
      <c r="AM185" s="65">
        <v>84.0</v>
      </c>
      <c r="AN185" s="65">
        <v>131.0</v>
      </c>
      <c r="AO185" s="65">
        <v>133.0</v>
      </c>
      <c r="AP185" s="65">
        <v>203.0</v>
      </c>
      <c r="AQ185" s="65">
        <v>260.0</v>
      </c>
      <c r="AR185" s="65">
        <v>227.0</v>
      </c>
      <c r="AS185" s="65">
        <v>271.0</v>
      </c>
      <c r="AT185" s="65">
        <v>459.0</v>
      </c>
      <c r="AU185" s="65">
        <v>583.0</v>
      </c>
      <c r="AV185" s="65">
        <v>932.0</v>
      </c>
      <c r="AW185" s="65">
        <v>317.0</v>
      </c>
      <c r="AX185" s="65">
        <v>759.0</v>
      </c>
      <c r="AY185" s="65">
        <v>958.0</v>
      </c>
      <c r="AZ185" s="65">
        <v>2059.0</v>
      </c>
      <c r="BA185" s="65">
        <v>1474.0</v>
      </c>
      <c r="BB185" s="65">
        <v>1228.0</v>
      </c>
      <c r="BC185" s="65">
        <v>2822.0</v>
      </c>
      <c r="BD185" s="65">
        <v>2909.0</v>
      </c>
      <c r="BE185" s="65">
        <v>8049.0</v>
      </c>
      <c r="BF185" s="65">
        <v>4256.0</v>
      </c>
      <c r="BG185" s="65">
        <v>6829.0</v>
      </c>
      <c r="BH185" s="65">
        <v>13387.0</v>
      </c>
      <c r="BI185" s="65">
        <v>48303.0</v>
      </c>
      <c r="BJ185" s="65">
        <v>70781.0</v>
      </c>
      <c r="BK185" s="65">
        <v>133204.0</v>
      </c>
    </row>
    <row r="186">
      <c r="A186" s="65">
        <v>178.0</v>
      </c>
      <c r="B186" s="65">
        <v>1000000.0</v>
      </c>
      <c r="C186" s="65">
        <v>916085.804290214</v>
      </c>
      <c r="D186" s="65">
        <v>0.916085804290214</v>
      </c>
      <c r="E186" s="65">
        <v>0.227769499574709</v>
      </c>
      <c r="F186" s="65">
        <v>0.0242659340605718</v>
      </c>
      <c r="G186" s="65">
        <v>300879.0</v>
      </c>
      <c r="H186" s="65">
        <v>0.300879</v>
      </c>
      <c r="I186" s="65">
        <v>438929.0</v>
      </c>
      <c r="J186" s="65">
        <v>130058.0</v>
      </c>
      <c r="K186" s="65">
        <v>54029.0</v>
      </c>
      <c r="L186" s="65">
        <v>25913.0</v>
      </c>
      <c r="M186" s="65">
        <v>1.0</v>
      </c>
      <c r="N186" s="65">
        <v>1.0</v>
      </c>
      <c r="O186" s="65">
        <v>2.0</v>
      </c>
      <c r="P186" s="65">
        <v>0.0</v>
      </c>
      <c r="Q186" s="65">
        <v>2.0</v>
      </c>
      <c r="R186" s="65">
        <v>1.0</v>
      </c>
      <c r="S186" s="65">
        <v>2.0</v>
      </c>
      <c r="T186" s="65">
        <v>1.0</v>
      </c>
      <c r="U186" s="65">
        <v>1.0</v>
      </c>
      <c r="V186" s="65">
        <v>0.0</v>
      </c>
      <c r="W186" s="65">
        <v>1.0</v>
      </c>
      <c r="X186" s="65">
        <v>5.0</v>
      </c>
      <c r="Y186" s="65">
        <v>7.0</v>
      </c>
      <c r="Z186" s="65">
        <v>2.0</v>
      </c>
      <c r="AA186" s="65">
        <v>3.0</v>
      </c>
      <c r="AB186" s="65">
        <v>11.0</v>
      </c>
      <c r="AC186" s="65">
        <v>22.0</v>
      </c>
      <c r="AD186" s="65">
        <v>14.0</v>
      </c>
      <c r="AE186" s="65">
        <v>13.0</v>
      </c>
      <c r="AF186" s="65">
        <v>39.0</v>
      </c>
      <c r="AG186" s="65">
        <v>12.0</v>
      </c>
      <c r="AH186" s="65">
        <v>18.0</v>
      </c>
      <c r="AI186" s="65">
        <v>19.0</v>
      </c>
      <c r="AJ186" s="65">
        <v>50.0</v>
      </c>
      <c r="AK186" s="65">
        <v>13.0</v>
      </c>
      <c r="AL186" s="65">
        <v>24.0</v>
      </c>
      <c r="AM186" s="65">
        <v>86.0</v>
      </c>
      <c r="AN186" s="65">
        <v>146.0</v>
      </c>
      <c r="AO186" s="65">
        <v>150.0</v>
      </c>
      <c r="AP186" s="65">
        <v>192.0</v>
      </c>
      <c r="AQ186" s="65">
        <v>230.0</v>
      </c>
      <c r="AR186" s="65">
        <v>240.0</v>
      </c>
      <c r="AS186" s="65">
        <v>284.0</v>
      </c>
      <c r="AT186" s="65">
        <v>465.0</v>
      </c>
      <c r="AU186" s="65">
        <v>640.0</v>
      </c>
      <c r="AV186" s="65">
        <v>967.0</v>
      </c>
      <c r="AW186" s="65">
        <v>271.0</v>
      </c>
      <c r="AX186" s="65">
        <v>759.0</v>
      </c>
      <c r="AY186" s="65">
        <v>929.0</v>
      </c>
      <c r="AZ186" s="65">
        <v>2067.0</v>
      </c>
      <c r="BA186" s="65">
        <v>1398.0</v>
      </c>
      <c r="BB186" s="65">
        <v>1200.0</v>
      </c>
      <c r="BC186" s="65">
        <v>2822.0</v>
      </c>
      <c r="BD186" s="65">
        <v>2809.0</v>
      </c>
      <c r="BE186" s="65">
        <v>8140.0</v>
      </c>
      <c r="BF186" s="65">
        <v>4270.0</v>
      </c>
      <c r="BG186" s="65">
        <v>6638.0</v>
      </c>
      <c r="BH186" s="65">
        <v>13196.0</v>
      </c>
      <c r="BI186" s="65">
        <v>48329.0</v>
      </c>
      <c r="BJ186" s="65">
        <v>70595.0</v>
      </c>
      <c r="BK186" s="65">
        <v>133792.0</v>
      </c>
    </row>
    <row r="187">
      <c r="A187" s="65">
        <v>179.0</v>
      </c>
      <c r="B187" s="65">
        <v>1000000.0</v>
      </c>
      <c r="C187" s="65">
        <v>991995.599779989</v>
      </c>
      <c r="D187" s="65">
        <v>0.991995599779989</v>
      </c>
      <c r="E187" s="65">
        <v>0.302924774199115</v>
      </c>
      <c r="F187" s="65">
        <v>0.0243728258594813</v>
      </c>
      <c r="G187" s="65">
        <v>301430.0</v>
      </c>
      <c r="H187" s="65">
        <v>0.30143</v>
      </c>
      <c r="I187" s="65">
        <v>438614.0</v>
      </c>
      <c r="J187" s="65">
        <v>129931.0</v>
      </c>
      <c r="K187" s="65">
        <v>54226.0</v>
      </c>
      <c r="L187" s="65">
        <v>25573.0</v>
      </c>
      <c r="M187" s="65">
        <v>2.0</v>
      </c>
      <c r="N187" s="65">
        <v>3.0</v>
      </c>
      <c r="O187" s="65">
        <v>2.0</v>
      </c>
      <c r="P187" s="65">
        <v>3.0</v>
      </c>
      <c r="Q187" s="65">
        <v>2.0</v>
      </c>
      <c r="R187" s="65">
        <v>5.0</v>
      </c>
      <c r="S187" s="65">
        <v>1.0</v>
      </c>
      <c r="T187" s="65">
        <v>4.0</v>
      </c>
      <c r="U187" s="65">
        <v>0.0</v>
      </c>
      <c r="V187" s="65">
        <v>1.0</v>
      </c>
      <c r="W187" s="65">
        <v>3.0</v>
      </c>
      <c r="X187" s="65">
        <v>2.0</v>
      </c>
      <c r="Y187" s="65">
        <v>4.0</v>
      </c>
      <c r="Z187" s="65">
        <v>4.0</v>
      </c>
      <c r="AA187" s="65">
        <v>14.0</v>
      </c>
      <c r="AB187" s="65">
        <v>11.0</v>
      </c>
      <c r="AC187" s="65">
        <v>18.0</v>
      </c>
      <c r="AD187" s="65">
        <v>18.0</v>
      </c>
      <c r="AE187" s="65">
        <v>10.0</v>
      </c>
      <c r="AF187" s="65">
        <v>44.0</v>
      </c>
      <c r="AG187" s="65">
        <v>14.0</v>
      </c>
      <c r="AH187" s="65">
        <v>14.0</v>
      </c>
      <c r="AI187" s="65">
        <v>38.0</v>
      </c>
      <c r="AJ187" s="65">
        <v>44.0</v>
      </c>
      <c r="AK187" s="65">
        <v>16.0</v>
      </c>
      <c r="AL187" s="65">
        <v>33.0</v>
      </c>
      <c r="AM187" s="65">
        <v>66.0</v>
      </c>
      <c r="AN187" s="65">
        <v>153.0</v>
      </c>
      <c r="AO187" s="65">
        <v>148.0</v>
      </c>
      <c r="AP187" s="65">
        <v>161.0</v>
      </c>
      <c r="AQ187" s="65">
        <v>222.0</v>
      </c>
      <c r="AR187" s="65">
        <v>225.0</v>
      </c>
      <c r="AS187" s="65">
        <v>252.0</v>
      </c>
      <c r="AT187" s="65">
        <v>467.0</v>
      </c>
      <c r="AU187" s="65">
        <v>605.0</v>
      </c>
      <c r="AV187" s="65">
        <v>971.0</v>
      </c>
      <c r="AW187" s="65">
        <v>305.0</v>
      </c>
      <c r="AX187" s="65">
        <v>759.0</v>
      </c>
      <c r="AY187" s="65">
        <v>929.0</v>
      </c>
      <c r="AZ187" s="65">
        <v>2051.0</v>
      </c>
      <c r="BA187" s="65">
        <v>1443.0</v>
      </c>
      <c r="BB187" s="65">
        <v>1259.0</v>
      </c>
      <c r="BC187" s="65">
        <v>2858.0</v>
      </c>
      <c r="BD187" s="65">
        <v>2821.0</v>
      </c>
      <c r="BE187" s="65">
        <v>8066.0</v>
      </c>
      <c r="BF187" s="65">
        <v>4214.0</v>
      </c>
      <c r="BG187" s="65">
        <v>6913.0</v>
      </c>
      <c r="BH187" s="65">
        <v>13163.0</v>
      </c>
      <c r="BI187" s="65">
        <v>48326.0</v>
      </c>
      <c r="BJ187" s="65">
        <v>70754.0</v>
      </c>
      <c r="BK187" s="65">
        <v>133989.0</v>
      </c>
    </row>
    <row r="188">
      <c r="A188" s="65">
        <v>180.0</v>
      </c>
      <c r="B188" s="65">
        <v>1000000.0</v>
      </c>
      <c r="C188" s="65">
        <v>965780.289014451</v>
      </c>
      <c r="D188" s="65">
        <v>0.965780289014451</v>
      </c>
      <c r="E188" s="65">
        <v>0.266261300255204</v>
      </c>
      <c r="F188" s="65">
        <v>0.0243227576781357</v>
      </c>
      <c r="G188" s="65">
        <v>300772.0</v>
      </c>
      <c r="H188" s="65">
        <v>0.300772</v>
      </c>
      <c r="I188" s="65">
        <v>439682.0</v>
      </c>
      <c r="J188" s="65">
        <v>130248.0</v>
      </c>
      <c r="K188" s="65">
        <v>53763.0</v>
      </c>
      <c r="L188" s="65">
        <v>26045.0</v>
      </c>
      <c r="M188" s="65">
        <v>1.0</v>
      </c>
      <c r="N188" s="65">
        <v>2.0</v>
      </c>
      <c r="O188" s="65">
        <v>3.0</v>
      </c>
      <c r="P188" s="65">
        <v>2.0</v>
      </c>
      <c r="Q188" s="65">
        <v>2.0</v>
      </c>
      <c r="R188" s="65">
        <v>2.0</v>
      </c>
      <c r="S188" s="65">
        <v>3.0</v>
      </c>
      <c r="T188" s="65">
        <v>6.0</v>
      </c>
      <c r="U188" s="65">
        <v>0.0</v>
      </c>
      <c r="V188" s="65">
        <v>1.0</v>
      </c>
      <c r="W188" s="65">
        <v>0.0</v>
      </c>
      <c r="X188" s="65">
        <v>3.0</v>
      </c>
      <c r="Y188" s="65">
        <v>4.0</v>
      </c>
      <c r="Z188" s="65">
        <v>5.0</v>
      </c>
      <c r="AA188" s="65">
        <v>6.0</v>
      </c>
      <c r="AB188" s="65">
        <v>8.0</v>
      </c>
      <c r="AC188" s="65">
        <v>29.0</v>
      </c>
      <c r="AD188" s="65">
        <v>8.0</v>
      </c>
      <c r="AE188" s="65">
        <v>11.0</v>
      </c>
      <c r="AF188" s="65">
        <v>50.0</v>
      </c>
      <c r="AG188" s="65">
        <v>8.0</v>
      </c>
      <c r="AH188" s="65">
        <v>12.0</v>
      </c>
      <c r="AI188" s="65">
        <v>10.0</v>
      </c>
      <c r="AJ188" s="65">
        <v>48.0</v>
      </c>
      <c r="AK188" s="65">
        <v>21.0</v>
      </c>
      <c r="AL188" s="65">
        <v>35.0</v>
      </c>
      <c r="AM188" s="65">
        <v>71.0</v>
      </c>
      <c r="AN188" s="65">
        <v>142.0</v>
      </c>
      <c r="AO188" s="65">
        <v>145.0</v>
      </c>
      <c r="AP188" s="65">
        <v>200.0</v>
      </c>
      <c r="AQ188" s="65">
        <v>250.0</v>
      </c>
      <c r="AR188" s="65">
        <v>241.0</v>
      </c>
      <c r="AS188" s="65">
        <v>278.0</v>
      </c>
      <c r="AT188" s="65">
        <v>485.0</v>
      </c>
      <c r="AU188" s="65">
        <v>587.0</v>
      </c>
      <c r="AV188" s="65">
        <v>941.0</v>
      </c>
      <c r="AW188" s="65">
        <v>280.0</v>
      </c>
      <c r="AX188" s="65">
        <v>769.0</v>
      </c>
      <c r="AY188" s="65">
        <v>981.0</v>
      </c>
      <c r="AZ188" s="65">
        <v>2049.0</v>
      </c>
      <c r="BA188" s="65">
        <v>1449.0</v>
      </c>
      <c r="BB188" s="65">
        <v>1303.0</v>
      </c>
      <c r="BC188" s="65">
        <v>2738.0</v>
      </c>
      <c r="BD188" s="65">
        <v>2814.0</v>
      </c>
      <c r="BE188" s="65">
        <v>8066.0</v>
      </c>
      <c r="BF188" s="65">
        <v>4231.0</v>
      </c>
      <c r="BG188" s="65">
        <v>6776.0</v>
      </c>
      <c r="BH188" s="65">
        <v>13398.0</v>
      </c>
      <c r="BI188" s="65">
        <v>48539.0</v>
      </c>
      <c r="BJ188" s="65">
        <v>70160.0</v>
      </c>
      <c r="BK188" s="65">
        <v>133599.0</v>
      </c>
    </row>
    <row r="189">
      <c r="A189" s="65">
        <v>181.0</v>
      </c>
      <c r="B189" s="65">
        <v>1000000.0</v>
      </c>
      <c r="C189" s="65">
        <v>938859.942997149</v>
      </c>
      <c r="D189" s="65">
        <v>0.938859942997149</v>
      </c>
      <c r="E189" s="65">
        <v>0.238501021282343</v>
      </c>
      <c r="F189" s="65">
        <v>0.0242787078536536</v>
      </c>
      <c r="G189" s="65">
        <v>300862.0</v>
      </c>
      <c r="H189" s="65">
        <v>0.300862</v>
      </c>
      <c r="I189" s="65">
        <v>438756.0</v>
      </c>
      <c r="J189" s="65">
        <v>130236.0</v>
      </c>
      <c r="K189" s="65">
        <v>54072.0</v>
      </c>
      <c r="L189" s="65">
        <v>25870.0</v>
      </c>
      <c r="M189" s="65">
        <v>0.0</v>
      </c>
      <c r="N189" s="65">
        <v>2.0</v>
      </c>
      <c r="O189" s="65">
        <v>2.0</v>
      </c>
      <c r="P189" s="65">
        <v>2.0</v>
      </c>
      <c r="Q189" s="65">
        <v>2.0</v>
      </c>
      <c r="R189" s="65">
        <v>1.0</v>
      </c>
      <c r="S189" s="65">
        <v>1.0</v>
      </c>
      <c r="T189" s="65">
        <v>7.0</v>
      </c>
      <c r="U189" s="65">
        <v>0.0</v>
      </c>
      <c r="V189" s="65">
        <v>0.0</v>
      </c>
      <c r="W189" s="65">
        <v>2.0</v>
      </c>
      <c r="X189" s="65">
        <v>4.0</v>
      </c>
      <c r="Y189" s="65">
        <v>3.0</v>
      </c>
      <c r="Z189" s="65">
        <v>4.0</v>
      </c>
      <c r="AA189" s="65">
        <v>12.0</v>
      </c>
      <c r="AB189" s="65">
        <v>9.0</v>
      </c>
      <c r="AC189" s="65">
        <v>22.0</v>
      </c>
      <c r="AD189" s="65">
        <v>15.0</v>
      </c>
      <c r="AE189" s="65">
        <v>18.0</v>
      </c>
      <c r="AF189" s="65">
        <v>23.0</v>
      </c>
      <c r="AG189" s="65">
        <v>15.0</v>
      </c>
      <c r="AH189" s="65">
        <v>13.0</v>
      </c>
      <c r="AI189" s="65">
        <v>21.0</v>
      </c>
      <c r="AJ189" s="65">
        <v>45.0</v>
      </c>
      <c r="AK189" s="65">
        <v>14.0</v>
      </c>
      <c r="AL189" s="65">
        <v>31.0</v>
      </c>
      <c r="AM189" s="65">
        <v>69.0</v>
      </c>
      <c r="AN189" s="65">
        <v>145.0</v>
      </c>
      <c r="AO189" s="65">
        <v>123.0</v>
      </c>
      <c r="AP189" s="65">
        <v>216.0</v>
      </c>
      <c r="AQ189" s="65">
        <v>251.0</v>
      </c>
      <c r="AR189" s="65">
        <v>222.0</v>
      </c>
      <c r="AS189" s="65">
        <v>278.0</v>
      </c>
      <c r="AT189" s="65">
        <v>463.0</v>
      </c>
      <c r="AU189" s="65">
        <v>600.0</v>
      </c>
      <c r="AV189" s="65">
        <v>940.0</v>
      </c>
      <c r="AW189" s="65">
        <v>284.0</v>
      </c>
      <c r="AX189" s="65">
        <v>727.0</v>
      </c>
      <c r="AY189" s="65">
        <v>931.0</v>
      </c>
      <c r="AZ189" s="65">
        <v>2134.0</v>
      </c>
      <c r="BA189" s="65">
        <v>1411.0</v>
      </c>
      <c r="BB189" s="65">
        <v>1182.0</v>
      </c>
      <c r="BC189" s="65">
        <v>2785.0</v>
      </c>
      <c r="BD189" s="65">
        <v>2904.0</v>
      </c>
      <c r="BE189" s="65">
        <v>8004.0</v>
      </c>
      <c r="BF189" s="65">
        <v>4156.0</v>
      </c>
      <c r="BG189" s="65">
        <v>6884.0</v>
      </c>
      <c r="BH189" s="65">
        <v>13242.0</v>
      </c>
      <c r="BI189" s="65">
        <v>48594.0</v>
      </c>
      <c r="BJ189" s="65">
        <v>70561.0</v>
      </c>
      <c r="BK189" s="65">
        <v>133488.0</v>
      </c>
    </row>
    <row r="190">
      <c r="A190" s="65">
        <v>182.0</v>
      </c>
      <c r="B190" s="65">
        <v>1000000.0</v>
      </c>
      <c r="C190" s="65">
        <v>951322.566128306</v>
      </c>
      <c r="D190" s="65">
        <v>0.951322566128306</v>
      </c>
      <c r="E190" s="65">
        <v>0.310783027790323</v>
      </c>
      <c r="F190" s="65">
        <v>0.0242119386726833</v>
      </c>
      <c r="G190" s="65">
        <v>301162.0</v>
      </c>
      <c r="H190" s="65">
        <v>0.301162</v>
      </c>
      <c r="I190" s="65">
        <v>439004.0</v>
      </c>
      <c r="J190" s="65">
        <v>129587.0</v>
      </c>
      <c r="K190" s="65">
        <v>54256.0</v>
      </c>
      <c r="L190" s="65">
        <v>25884.0</v>
      </c>
      <c r="M190" s="65">
        <v>2.0</v>
      </c>
      <c r="N190" s="65">
        <v>1.0</v>
      </c>
      <c r="O190" s="65">
        <v>3.0</v>
      </c>
      <c r="P190" s="65">
        <v>4.0</v>
      </c>
      <c r="Q190" s="65">
        <v>1.0</v>
      </c>
      <c r="R190" s="65">
        <v>3.0</v>
      </c>
      <c r="S190" s="65">
        <v>1.0</v>
      </c>
      <c r="T190" s="65">
        <v>3.0</v>
      </c>
      <c r="U190" s="65">
        <v>2.0</v>
      </c>
      <c r="V190" s="65">
        <v>0.0</v>
      </c>
      <c r="W190" s="65">
        <v>1.0</v>
      </c>
      <c r="X190" s="65">
        <v>3.0</v>
      </c>
      <c r="Y190" s="65">
        <v>3.0</v>
      </c>
      <c r="Z190" s="65">
        <v>2.0</v>
      </c>
      <c r="AA190" s="65">
        <v>7.0</v>
      </c>
      <c r="AB190" s="65">
        <v>8.0</v>
      </c>
      <c r="AC190" s="65">
        <v>12.0</v>
      </c>
      <c r="AD190" s="65">
        <v>15.0</v>
      </c>
      <c r="AE190" s="65">
        <v>19.0</v>
      </c>
      <c r="AF190" s="65">
        <v>34.0</v>
      </c>
      <c r="AG190" s="65">
        <v>10.0</v>
      </c>
      <c r="AH190" s="65">
        <v>11.0</v>
      </c>
      <c r="AI190" s="65">
        <v>21.0</v>
      </c>
      <c r="AJ190" s="65">
        <v>41.0</v>
      </c>
      <c r="AK190" s="65">
        <v>11.0</v>
      </c>
      <c r="AL190" s="65">
        <v>29.0</v>
      </c>
      <c r="AM190" s="65">
        <v>64.0</v>
      </c>
      <c r="AN190" s="65">
        <v>147.0</v>
      </c>
      <c r="AO190" s="65">
        <v>151.0</v>
      </c>
      <c r="AP190" s="65">
        <v>176.0</v>
      </c>
      <c r="AQ190" s="65">
        <v>228.0</v>
      </c>
      <c r="AR190" s="65">
        <v>224.0</v>
      </c>
      <c r="AS190" s="65">
        <v>324.0</v>
      </c>
      <c r="AT190" s="65">
        <v>453.0</v>
      </c>
      <c r="AU190" s="65">
        <v>628.0</v>
      </c>
      <c r="AV190" s="65">
        <v>948.0</v>
      </c>
      <c r="AW190" s="65">
        <v>285.0</v>
      </c>
      <c r="AX190" s="65">
        <v>739.0</v>
      </c>
      <c r="AY190" s="65">
        <v>959.0</v>
      </c>
      <c r="AZ190" s="65">
        <v>2088.0</v>
      </c>
      <c r="BA190" s="65">
        <v>1401.0</v>
      </c>
      <c r="BB190" s="65">
        <v>1222.0</v>
      </c>
      <c r="BC190" s="65">
        <v>2674.0</v>
      </c>
      <c r="BD190" s="65">
        <v>2925.0</v>
      </c>
      <c r="BE190" s="65">
        <v>8037.0</v>
      </c>
      <c r="BF190" s="65">
        <v>4413.0</v>
      </c>
      <c r="BG190" s="65">
        <v>6790.0</v>
      </c>
      <c r="BH190" s="65">
        <v>13305.0</v>
      </c>
      <c r="BI190" s="65">
        <v>48367.0</v>
      </c>
      <c r="BJ190" s="65">
        <v>70595.0</v>
      </c>
      <c r="BK190" s="65">
        <v>133772.0</v>
      </c>
    </row>
    <row r="191">
      <c r="A191" s="65">
        <v>183.0</v>
      </c>
      <c r="B191" s="65">
        <v>1000000.0</v>
      </c>
      <c r="C191" s="65">
        <v>965900.295014751</v>
      </c>
      <c r="D191" s="65">
        <v>0.965900295014751</v>
      </c>
      <c r="E191" s="65">
        <v>0.255145929288083</v>
      </c>
      <c r="F191" s="65">
        <v>0.024163659465484</v>
      </c>
      <c r="G191" s="65">
        <v>300938.0</v>
      </c>
      <c r="H191" s="65">
        <v>0.300938</v>
      </c>
      <c r="I191" s="65">
        <v>439086.0</v>
      </c>
      <c r="J191" s="65">
        <v>129929.0</v>
      </c>
      <c r="K191" s="65">
        <v>54208.0</v>
      </c>
      <c r="L191" s="65">
        <v>25668.0</v>
      </c>
      <c r="M191" s="65">
        <v>0.0</v>
      </c>
      <c r="N191" s="65">
        <v>2.0</v>
      </c>
      <c r="O191" s="65">
        <v>3.0</v>
      </c>
      <c r="P191" s="65">
        <v>3.0</v>
      </c>
      <c r="Q191" s="65">
        <v>2.0</v>
      </c>
      <c r="R191" s="65">
        <v>1.0</v>
      </c>
      <c r="S191" s="65">
        <v>4.0</v>
      </c>
      <c r="T191" s="65">
        <v>5.0</v>
      </c>
      <c r="U191" s="65">
        <v>0.0</v>
      </c>
      <c r="V191" s="65">
        <v>0.0</v>
      </c>
      <c r="W191" s="65">
        <v>3.0</v>
      </c>
      <c r="X191" s="65">
        <v>5.0</v>
      </c>
      <c r="Y191" s="65">
        <v>3.0</v>
      </c>
      <c r="Z191" s="65">
        <v>4.0</v>
      </c>
      <c r="AA191" s="65">
        <v>5.0</v>
      </c>
      <c r="AB191" s="65">
        <v>7.0</v>
      </c>
      <c r="AC191" s="65">
        <v>19.0</v>
      </c>
      <c r="AD191" s="65">
        <v>17.0</v>
      </c>
      <c r="AE191" s="65">
        <v>15.0</v>
      </c>
      <c r="AF191" s="65">
        <v>47.0</v>
      </c>
      <c r="AG191" s="65">
        <v>9.0</v>
      </c>
      <c r="AH191" s="65">
        <v>22.0</v>
      </c>
      <c r="AI191" s="65">
        <v>22.0</v>
      </c>
      <c r="AJ191" s="65">
        <v>43.0</v>
      </c>
      <c r="AK191" s="65">
        <v>15.0</v>
      </c>
      <c r="AL191" s="65">
        <v>38.0</v>
      </c>
      <c r="AM191" s="65">
        <v>74.0</v>
      </c>
      <c r="AN191" s="65">
        <v>131.0</v>
      </c>
      <c r="AO191" s="65">
        <v>146.0</v>
      </c>
      <c r="AP191" s="65">
        <v>197.0</v>
      </c>
      <c r="AQ191" s="65">
        <v>245.0</v>
      </c>
      <c r="AR191" s="65">
        <v>238.0</v>
      </c>
      <c r="AS191" s="65">
        <v>299.0</v>
      </c>
      <c r="AT191" s="65">
        <v>480.0</v>
      </c>
      <c r="AU191" s="65">
        <v>608.0</v>
      </c>
      <c r="AV191" s="65">
        <v>938.0</v>
      </c>
      <c r="AW191" s="65">
        <v>290.0</v>
      </c>
      <c r="AX191" s="65">
        <v>753.0</v>
      </c>
      <c r="AY191" s="65">
        <v>920.0</v>
      </c>
      <c r="AZ191" s="65">
        <v>2095.0</v>
      </c>
      <c r="BA191" s="65">
        <v>1476.0</v>
      </c>
      <c r="BB191" s="65">
        <v>1264.0</v>
      </c>
      <c r="BC191" s="65">
        <v>2719.0</v>
      </c>
      <c r="BD191" s="65">
        <v>2785.0</v>
      </c>
      <c r="BE191" s="65">
        <v>8282.0</v>
      </c>
      <c r="BF191" s="65">
        <v>4263.0</v>
      </c>
      <c r="BG191" s="65">
        <v>6722.0</v>
      </c>
      <c r="BH191" s="65">
        <v>13150.0</v>
      </c>
      <c r="BI191" s="65">
        <v>48962.0</v>
      </c>
      <c r="BJ191" s="65">
        <v>70874.0</v>
      </c>
      <c r="BK191" s="65">
        <v>132733.0</v>
      </c>
    </row>
    <row r="192">
      <c r="A192" s="65">
        <v>184.0</v>
      </c>
      <c r="B192" s="65">
        <v>1000000.0</v>
      </c>
      <c r="C192" s="65">
        <v>974501.725086254</v>
      </c>
      <c r="D192" s="65">
        <v>0.974501725086254</v>
      </c>
      <c r="E192" s="65">
        <v>0.322928738811628</v>
      </c>
      <c r="F192" s="65">
        <v>0.0241484690444654</v>
      </c>
      <c r="G192" s="65">
        <v>301361.0</v>
      </c>
      <c r="H192" s="65">
        <v>0.301361</v>
      </c>
      <c r="I192" s="65">
        <v>438462.0</v>
      </c>
      <c r="J192" s="65">
        <v>130056.0</v>
      </c>
      <c r="K192" s="65">
        <v>53899.0</v>
      </c>
      <c r="L192" s="65">
        <v>25857.0</v>
      </c>
      <c r="M192" s="65">
        <v>0.0</v>
      </c>
      <c r="N192" s="65">
        <v>3.0</v>
      </c>
      <c r="O192" s="65">
        <v>2.0</v>
      </c>
      <c r="P192" s="65">
        <v>6.0</v>
      </c>
      <c r="Q192" s="65">
        <v>3.0</v>
      </c>
      <c r="R192" s="65">
        <v>0.0</v>
      </c>
      <c r="S192" s="65">
        <v>1.0</v>
      </c>
      <c r="T192" s="65">
        <v>3.0</v>
      </c>
      <c r="U192" s="65">
        <v>0.0</v>
      </c>
      <c r="V192" s="65">
        <v>2.0</v>
      </c>
      <c r="W192" s="65">
        <v>0.0</v>
      </c>
      <c r="X192" s="65">
        <v>8.0</v>
      </c>
      <c r="Y192" s="65">
        <v>3.0</v>
      </c>
      <c r="Z192" s="65">
        <v>4.0</v>
      </c>
      <c r="AA192" s="65">
        <v>6.0</v>
      </c>
      <c r="AB192" s="65">
        <v>9.0</v>
      </c>
      <c r="AC192" s="65">
        <v>31.0</v>
      </c>
      <c r="AD192" s="65">
        <v>15.0</v>
      </c>
      <c r="AE192" s="65">
        <v>20.0</v>
      </c>
      <c r="AF192" s="65">
        <v>33.0</v>
      </c>
      <c r="AG192" s="65">
        <v>5.0</v>
      </c>
      <c r="AH192" s="65">
        <v>11.0</v>
      </c>
      <c r="AI192" s="65">
        <v>17.0</v>
      </c>
      <c r="AJ192" s="65">
        <v>46.0</v>
      </c>
      <c r="AK192" s="65">
        <v>11.0</v>
      </c>
      <c r="AL192" s="65">
        <v>23.0</v>
      </c>
      <c r="AM192" s="65">
        <v>86.0</v>
      </c>
      <c r="AN192" s="65">
        <v>147.0</v>
      </c>
      <c r="AO192" s="65">
        <v>124.0</v>
      </c>
      <c r="AP192" s="65">
        <v>190.0</v>
      </c>
      <c r="AQ192" s="65">
        <v>219.0</v>
      </c>
      <c r="AR192" s="65">
        <v>273.0</v>
      </c>
      <c r="AS192" s="65">
        <v>268.0</v>
      </c>
      <c r="AT192" s="65">
        <v>473.0</v>
      </c>
      <c r="AU192" s="65">
        <v>637.0</v>
      </c>
      <c r="AV192" s="65">
        <v>1009.0</v>
      </c>
      <c r="AW192" s="65">
        <v>270.0</v>
      </c>
      <c r="AX192" s="65">
        <v>755.0</v>
      </c>
      <c r="AY192" s="65">
        <v>979.0</v>
      </c>
      <c r="AZ192" s="65">
        <v>2161.0</v>
      </c>
      <c r="BA192" s="65">
        <v>1403.0</v>
      </c>
      <c r="BB192" s="65">
        <v>1286.0</v>
      </c>
      <c r="BC192" s="65">
        <v>2733.0</v>
      </c>
      <c r="BD192" s="65">
        <v>2852.0</v>
      </c>
      <c r="BE192" s="65">
        <v>8237.0</v>
      </c>
      <c r="BF192" s="65">
        <v>4175.0</v>
      </c>
      <c r="BG192" s="65">
        <v>6678.0</v>
      </c>
      <c r="BH192" s="65">
        <v>13443.0</v>
      </c>
      <c r="BI192" s="65">
        <v>48332.0</v>
      </c>
      <c r="BJ192" s="65">
        <v>70998.0</v>
      </c>
      <c r="BK192" s="65">
        <v>133371.0</v>
      </c>
    </row>
    <row r="193">
      <c r="A193" s="65">
        <v>185.0</v>
      </c>
      <c r="B193" s="65">
        <v>1000000.0</v>
      </c>
      <c r="C193" s="65">
        <v>979367.96839842</v>
      </c>
      <c r="D193" s="65">
        <v>0.97936796839842</v>
      </c>
      <c r="E193" s="65">
        <v>0.306115651346805</v>
      </c>
      <c r="F193" s="65">
        <v>0.0241585734428783</v>
      </c>
      <c r="G193" s="65">
        <v>300528.0</v>
      </c>
      <c r="H193" s="65">
        <v>0.300528</v>
      </c>
      <c r="I193" s="65">
        <v>439681.0</v>
      </c>
      <c r="J193" s="65">
        <v>129749.0</v>
      </c>
      <c r="K193" s="65">
        <v>54129.0</v>
      </c>
      <c r="L193" s="65">
        <v>26127.0</v>
      </c>
      <c r="M193" s="65">
        <v>0.0</v>
      </c>
      <c r="N193" s="65">
        <v>4.0</v>
      </c>
      <c r="O193" s="65">
        <v>1.0</v>
      </c>
      <c r="P193" s="65">
        <v>2.0</v>
      </c>
      <c r="Q193" s="65">
        <v>6.0</v>
      </c>
      <c r="R193" s="65">
        <v>0.0</v>
      </c>
      <c r="S193" s="65">
        <v>4.0</v>
      </c>
      <c r="T193" s="65">
        <v>4.0</v>
      </c>
      <c r="U193" s="65">
        <v>0.0</v>
      </c>
      <c r="V193" s="65">
        <v>3.0</v>
      </c>
      <c r="W193" s="65">
        <v>1.0</v>
      </c>
      <c r="X193" s="65">
        <v>8.0</v>
      </c>
      <c r="Y193" s="65">
        <v>4.0</v>
      </c>
      <c r="Z193" s="65">
        <v>6.0</v>
      </c>
      <c r="AA193" s="65">
        <v>7.0</v>
      </c>
      <c r="AB193" s="65">
        <v>7.0</v>
      </c>
      <c r="AC193" s="65">
        <v>26.0</v>
      </c>
      <c r="AD193" s="65">
        <v>14.0</v>
      </c>
      <c r="AE193" s="65">
        <v>11.0</v>
      </c>
      <c r="AF193" s="65">
        <v>54.0</v>
      </c>
      <c r="AG193" s="65">
        <v>9.0</v>
      </c>
      <c r="AH193" s="65">
        <v>6.0</v>
      </c>
      <c r="AI193" s="65">
        <v>15.0</v>
      </c>
      <c r="AJ193" s="65">
        <v>42.0</v>
      </c>
      <c r="AK193" s="65">
        <v>13.0</v>
      </c>
      <c r="AL193" s="65">
        <v>25.0</v>
      </c>
      <c r="AM193" s="65">
        <v>82.0</v>
      </c>
      <c r="AN193" s="65">
        <v>125.0</v>
      </c>
      <c r="AO193" s="65">
        <v>160.0</v>
      </c>
      <c r="AP193" s="65">
        <v>178.0</v>
      </c>
      <c r="AQ193" s="65">
        <v>217.0</v>
      </c>
      <c r="AR193" s="65">
        <v>215.0</v>
      </c>
      <c r="AS193" s="65">
        <v>279.0</v>
      </c>
      <c r="AT193" s="65">
        <v>457.0</v>
      </c>
      <c r="AU193" s="65">
        <v>557.0</v>
      </c>
      <c r="AV193" s="65">
        <v>931.0</v>
      </c>
      <c r="AW193" s="65">
        <v>294.0</v>
      </c>
      <c r="AX193" s="65">
        <v>761.0</v>
      </c>
      <c r="AY193" s="65">
        <v>1007.0</v>
      </c>
      <c r="AZ193" s="65">
        <v>2062.0</v>
      </c>
      <c r="BA193" s="65">
        <v>1408.0</v>
      </c>
      <c r="BB193" s="65">
        <v>1262.0</v>
      </c>
      <c r="BC193" s="65">
        <v>2840.0</v>
      </c>
      <c r="BD193" s="65">
        <v>2881.0</v>
      </c>
      <c r="BE193" s="65">
        <v>7983.0</v>
      </c>
      <c r="BF193" s="65">
        <v>4336.0</v>
      </c>
      <c r="BG193" s="65">
        <v>6797.0</v>
      </c>
      <c r="BH193" s="65">
        <v>13100.0</v>
      </c>
      <c r="BI193" s="65">
        <v>48607.0</v>
      </c>
      <c r="BJ193" s="65">
        <v>70760.0</v>
      </c>
      <c r="BK193" s="65">
        <v>132957.0</v>
      </c>
    </row>
    <row r="194">
      <c r="A194" s="65">
        <v>186.0</v>
      </c>
      <c r="B194" s="65">
        <v>1000000.0</v>
      </c>
      <c r="C194" s="65">
        <v>934184.709235462</v>
      </c>
      <c r="D194" s="65">
        <v>0.934184709235462</v>
      </c>
      <c r="E194" s="65">
        <v>0.282801549173823</v>
      </c>
      <c r="F194" s="65">
        <v>0.0241347673769916</v>
      </c>
      <c r="G194" s="65">
        <v>300886.0</v>
      </c>
      <c r="H194" s="65">
        <v>0.300886</v>
      </c>
      <c r="I194" s="65">
        <v>439239.0</v>
      </c>
      <c r="J194" s="65">
        <v>129746.0</v>
      </c>
      <c r="K194" s="65">
        <v>53922.0</v>
      </c>
      <c r="L194" s="65">
        <v>26047.0</v>
      </c>
      <c r="M194" s="65">
        <v>0.0</v>
      </c>
      <c r="N194" s="65">
        <v>1.0</v>
      </c>
      <c r="O194" s="65">
        <v>6.0</v>
      </c>
      <c r="P194" s="65">
        <v>1.0</v>
      </c>
      <c r="Q194" s="65">
        <v>0.0</v>
      </c>
      <c r="R194" s="65">
        <v>1.0</v>
      </c>
      <c r="S194" s="65">
        <v>2.0</v>
      </c>
      <c r="T194" s="65">
        <v>3.0</v>
      </c>
      <c r="U194" s="65">
        <v>1.0</v>
      </c>
      <c r="V194" s="65">
        <v>2.0</v>
      </c>
      <c r="W194" s="65">
        <v>1.0</v>
      </c>
      <c r="X194" s="65">
        <v>6.0</v>
      </c>
      <c r="Y194" s="65">
        <v>4.0</v>
      </c>
      <c r="Z194" s="65">
        <v>6.0</v>
      </c>
      <c r="AA194" s="65">
        <v>9.0</v>
      </c>
      <c r="AB194" s="65">
        <v>7.0</v>
      </c>
      <c r="AC194" s="65">
        <v>17.0</v>
      </c>
      <c r="AD194" s="65">
        <v>10.0</v>
      </c>
      <c r="AE194" s="65">
        <v>15.0</v>
      </c>
      <c r="AF194" s="65">
        <v>28.0</v>
      </c>
      <c r="AG194" s="65">
        <v>10.0</v>
      </c>
      <c r="AH194" s="65">
        <v>3.0</v>
      </c>
      <c r="AI194" s="65">
        <v>19.0</v>
      </c>
      <c r="AJ194" s="65">
        <v>42.0</v>
      </c>
      <c r="AK194" s="65">
        <v>15.0</v>
      </c>
      <c r="AL194" s="65">
        <v>33.0</v>
      </c>
      <c r="AM194" s="65">
        <v>77.0</v>
      </c>
      <c r="AN194" s="65">
        <v>140.0</v>
      </c>
      <c r="AO194" s="65">
        <v>134.0</v>
      </c>
      <c r="AP194" s="65">
        <v>175.0</v>
      </c>
      <c r="AQ194" s="65">
        <v>226.0</v>
      </c>
      <c r="AR194" s="65">
        <v>218.0</v>
      </c>
      <c r="AS194" s="65">
        <v>281.0</v>
      </c>
      <c r="AT194" s="65">
        <v>457.0</v>
      </c>
      <c r="AU194" s="65">
        <v>615.0</v>
      </c>
      <c r="AV194" s="65">
        <v>965.0</v>
      </c>
      <c r="AW194" s="65">
        <v>281.0</v>
      </c>
      <c r="AX194" s="65">
        <v>773.0</v>
      </c>
      <c r="AY194" s="65">
        <v>886.0</v>
      </c>
      <c r="AZ194" s="65">
        <v>2069.0</v>
      </c>
      <c r="BA194" s="65">
        <v>1364.0</v>
      </c>
      <c r="BB194" s="65">
        <v>1291.0</v>
      </c>
      <c r="BC194" s="65">
        <v>2791.0</v>
      </c>
      <c r="BD194" s="65">
        <v>2780.0</v>
      </c>
      <c r="BE194" s="65">
        <v>8093.0</v>
      </c>
      <c r="BF194" s="65">
        <v>4329.0</v>
      </c>
      <c r="BG194" s="65">
        <v>6821.0</v>
      </c>
      <c r="BH194" s="65">
        <v>13422.0</v>
      </c>
      <c r="BI194" s="65">
        <v>48595.0</v>
      </c>
      <c r="BJ194" s="65">
        <v>70818.0</v>
      </c>
      <c r="BK194" s="65">
        <v>133043.0</v>
      </c>
    </row>
    <row r="195">
      <c r="A195" s="65">
        <v>187.0</v>
      </c>
      <c r="B195" s="65">
        <v>1000000.0</v>
      </c>
      <c r="C195" s="65">
        <v>975894.794739737</v>
      </c>
      <c r="D195" s="65">
        <v>0.975894794739737</v>
      </c>
      <c r="E195" s="65">
        <v>0.279675931754034</v>
      </c>
      <c r="F195" s="65">
        <v>0.0241259825455406</v>
      </c>
      <c r="G195" s="65">
        <v>300404.0</v>
      </c>
      <c r="H195" s="65">
        <v>0.300404</v>
      </c>
      <c r="I195" s="65">
        <v>439213.0</v>
      </c>
      <c r="J195" s="65">
        <v>130059.0</v>
      </c>
      <c r="K195" s="65">
        <v>54210.0</v>
      </c>
      <c r="L195" s="65">
        <v>26032.0</v>
      </c>
      <c r="M195" s="65">
        <v>0.0</v>
      </c>
      <c r="N195" s="65">
        <v>4.0</v>
      </c>
      <c r="O195" s="65">
        <v>3.0</v>
      </c>
      <c r="P195" s="65">
        <v>1.0</v>
      </c>
      <c r="Q195" s="65">
        <v>2.0</v>
      </c>
      <c r="R195" s="65">
        <v>2.0</v>
      </c>
      <c r="S195" s="65">
        <v>3.0</v>
      </c>
      <c r="T195" s="65">
        <v>4.0</v>
      </c>
      <c r="U195" s="65">
        <v>0.0</v>
      </c>
      <c r="V195" s="65">
        <v>0.0</v>
      </c>
      <c r="W195" s="65">
        <v>4.0</v>
      </c>
      <c r="X195" s="65">
        <v>3.0</v>
      </c>
      <c r="Y195" s="65">
        <v>9.0</v>
      </c>
      <c r="Z195" s="65">
        <v>2.0</v>
      </c>
      <c r="AA195" s="65">
        <v>8.0</v>
      </c>
      <c r="AB195" s="65">
        <v>11.0</v>
      </c>
      <c r="AC195" s="65">
        <v>16.0</v>
      </c>
      <c r="AD195" s="65">
        <v>12.0</v>
      </c>
      <c r="AE195" s="65">
        <v>16.0</v>
      </c>
      <c r="AF195" s="65">
        <v>44.0</v>
      </c>
      <c r="AG195" s="65">
        <v>13.0</v>
      </c>
      <c r="AH195" s="65">
        <v>20.0</v>
      </c>
      <c r="AI195" s="65">
        <v>17.0</v>
      </c>
      <c r="AJ195" s="65">
        <v>62.0</v>
      </c>
      <c r="AK195" s="65">
        <v>16.0</v>
      </c>
      <c r="AL195" s="65">
        <v>27.0</v>
      </c>
      <c r="AM195" s="65">
        <v>79.0</v>
      </c>
      <c r="AN195" s="65">
        <v>124.0</v>
      </c>
      <c r="AO195" s="65">
        <v>145.0</v>
      </c>
      <c r="AP195" s="65">
        <v>195.0</v>
      </c>
      <c r="AQ195" s="65">
        <v>251.0</v>
      </c>
      <c r="AR195" s="65">
        <v>249.0</v>
      </c>
      <c r="AS195" s="65">
        <v>319.0</v>
      </c>
      <c r="AT195" s="65">
        <v>437.0</v>
      </c>
      <c r="AU195" s="65">
        <v>629.0</v>
      </c>
      <c r="AV195" s="65">
        <v>910.0</v>
      </c>
      <c r="AW195" s="65">
        <v>267.0</v>
      </c>
      <c r="AX195" s="65">
        <v>784.0</v>
      </c>
      <c r="AY195" s="65">
        <v>973.0</v>
      </c>
      <c r="AZ195" s="65">
        <v>2115.0</v>
      </c>
      <c r="BA195" s="65">
        <v>1460.0</v>
      </c>
      <c r="BB195" s="65">
        <v>1220.0</v>
      </c>
      <c r="BC195" s="65">
        <v>2824.0</v>
      </c>
      <c r="BD195" s="65">
        <v>2806.0</v>
      </c>
      <c r="BE195" s="65">
        <v>8049.0</v>
      </c>
      <c r="BF195" s="65">
        <v>4259.0</v>
      </c>
      <c r="BG195" s="65">
        <v>6889.0</v>
      </c>
      <c r="BH195" s="65">
        <v>13343.0</v>
      </c>
      <c r="BI195" s="65">
        <v>48372.0</v>
      </c>
      <c r="BJ195" s="65">
        <v>70642.0</v>
      </c>
      <c r="BK195" s="65">
        <v>132764.0</v>
      </c>
    </row>
    <row r="196">
      <c r="A196" s="65">
        <v>188.0</v>
      </c>
      <c r="B196" s="65">
        <v>1000000.0</v>
      </c>
      <c r="C196" s="65">
        <v>946940.34701735</v>
      </c>
      <c r="D196" s="65">
        <v>0.94694034701735</v>
      </c>
      <c r="E196" s="65">
        <v>0.212025712360849</v>
      </c>
      <c r="F196" s="65">
        <v>0.024066162878798</v>
      </c>
      <c r="G196" s="65">
        <v>301278.0</v>
      </c>
      <c r="H196" s="65">
        <v>0.301278</v>
      </c>
      <c r="I196" s="65">
        <v>438659.0</v>
      </c>
      <c r="J196" s="65">
        <v>130258.0</v>
      </c>
      <c r="K196" s="65">
        <v>54113.0</v>
      </c>
      <c r="L196" s="65">
        <v>25789.0</v>
      </c>
      <c r="M196" s="65">
        <v>0.0</v>
      </c>
      <c r="N196" s="65">
        <v>0.0</v>
      </c>
      <c r="O196" s="65">
        <v>1.0</v>
      </c>
      <c r="P196" s="65">
        <v>5.0</v>
      </c>
      <c r="Q196" s="65">
        <v>2.0</v>
      </c>
      <c r="R196" s="65">
        <v>2.0</v>
      </c>
      <c r="S196" s="65">
        <v>3.0</v>
      </c>
      <c r="T196" s="65">
        <v>4.0</v>
      </c>
      <c r="U196" s="65">
        <v>1.0</v>
      </c>
      <c r="V196" s="65">
        <v>1.0</v>
      </c>
      <c r="W196" s="65">
        <v>3.0</v>
      </c>
      <c r="X196" s="65">
        <v>4.0</v>
      </c>
      <c r="Y196" s="65">
        <v>3.0</v>
      </c>
      <c r="Z196" s="65">
        <v>2.0</v>
      </c>
      <c r="AA196" s="65">
        <v>6.0</v>
      </c>
      <c r="AB196" s="65">
        <v>13.0</v>
      </c>
      <c r="AC196" s="65">
        <v>19.0</v>
      </c>
      <c r="AD196" s="65">
        <v>17.0</v>
      </c>
      <c r="AE196" s="65">
        <v>31.0</v>
      </c>
      <c r="AF196" s="65">
        <v>34.0</v>
      </c>
      <c r="AG196" s="65">
        <v>11.0</v>
      </c>
      <c r="AH196" s="65">
        <v>12.0</v>
      </c>
      <c r="AI196" s="65">
        <v>25.0</v>
      </c>
      <c r="AJ196" s="65">
        <v>44.0</v>
      </c>
      <c r="AK196" s="65">
        <v>17.0</v>
      </c>
      <c r="AL196" s="65">
        <v>37.0</v>
      </c>
      <c r="AM196" s="65">
        <v>76.0</v>
      </c>
      <c r="AN196" s="65">
        <v>144.0</v>
      </c>
      <c r="AO196" s="65">
        <v>140.0</v>
      </c>
      <c r="AP196" s="65">
        <v>189.0</v>
      </c>
      <c r="AQ196" s="65">
        <v>239.0</v>
      </c>
      <c r="AR196" s="65">
        <v>236.0</v>
      </c>
      <c r="AS196" s="65">
        <v>275.0</v>
      </c>
      <c r="AT196" s="65">
        <v>500.0</v>
      </c>
      <c r="AU196" s="65">
        <v>627.0</v>
      </c>
      <c r="AV196" s="65">
        <v>958.0</v>
      </c>
      <c r="AW196" s="65">
        <v>307.0</v>
      </c>
      <c r="AX196" s="65">
        <v>769.0</v>
      </c>
      <c r="AY196" s="65">
        <v>954.0</v>
      </c>
      <c r="AZ196" s="65">
        <v>2126.0</v>
      </c>
      <c r="BA196" s="65">
        <v>1450.0</v>
      </c>
      <c r="BB196" s="65">
        <v>1196.0</v>
      </c>
      <c r="BC196" s="65">
        <v>2738.0</v>
      </c>
      <c r="BD196" s="65">
        <v>2837.0</v>
      </c>
      <c r="BE196" s="65">
        <v>8157.0</v>
      </c>
      <c r="BF196" s="65">
        <v>4363.0</v>
      </c>
      <c r="BG196" s="65">
        <v>6728.0</v>
      </c>
      <c r="BH196" s="65">
        <v>13100.0</v>
      </c>
      <c r="BI196" s="65">
        <v>48083.0</v>
      </c>
      <c r="BJ196" s="65">
        <v>71043.0</v>
      </c>
      <c r="BK196" s="65">
        <v>133746.0</v>
      </c>
    </row>
    <row r="197">
      <c r="A197" s="65">
        <v>189.0</v>
      </c>
      <c r="B197" s="65">
        <v>1000000.0</v>
      </c>
      <c r="C197" s="65">
        <v>979546.977348867</v>
      </c>
      <c r="D197" s="65">
        <v>0.979546977348867</v>
      </c>
      <c r="E197" s="65">
        <v>0.343350037751649</v>
      </c>
      <c r="F197" s="65">
        <v>0.0240768584520194</v>
      </c>
      <c r="G197" s="65">
        <v>300308.0</v>
      </c>
      <c r="H197" s="65">
        <v>0.300308</v>
      </c>
      <c r="I197" s="65">
        <v>439436.0</v>
      </c>
      <c r="J197" s="65">
        <v>130189.0</v>
      </c>
      <c r="K197" s="65">
        <v>53675.0</v>
      </c>
      <c r="L197" s="65">
        <v>26295.0</v>
      </c>
      <c r="M197" s="65">
        <v>2.0</v>
      </c>
      <c r="N197" s="65">
        <v>3.0</v>
      </c>
      <c r="O197" s="65">
        <v>4.0</v>
      </c>
      <c r="P197" s="65">
        <v>1.0</v>
      </c>
      <c r="Q197" s="65">
        <v>1.0</v>
      </c>
      <c r="R197" s="65">
        <v>0.0</v>
      </c>
      <c r="S197" s="65">
        <v>5.0</v>
      </c>
      <c r="T197" s="65">
        <v>2.0</v>
      </c>
      <c r="U197" s="65">
        <v>3.0</v>
      </c>
      <c r="V197" s="65">
        <v>3.0</v>
      </c>
      <c r="W197" s="65">
        <v>4.0</v>
      </c>
      <c r="X197" s="65">
        <v>5.0</v>
      </c>
      <c r="Y197" s="65">
        <v>2.0</v>
      </c>
      <c r="Z197" s="65">
        <v>2.0</v>
      </c>
      <c r="AA197" s="65">
        <v>11.0</v>
      </c>
      <c r="AB197" s="65">
        <v>6.0</v>
      </c>
      <c r="AC197" s="65">
        <v>16.0</v>
      </c>
      <c r="AD197" s="65">
        <v>13.0</v>
      </c>
      <c r="AE197" s="65">
        <v>11.0</v>
      </c>
      <c r="AF197" s="65">
        <v>31.0</v>
      </c>
      <c r="AG197" s="65">
        <v>6.0</v>
      </c>
      <c r="AH197" s="65">
        <v>15.0</v>
      </c>
      <c r="AI197" s="65">
        <v>15.0</v>
      </c>
      <c r="AJ197" s="65">
        <v>31.0</v>
      </c>
      <c r="AK197" s="65">
        <v>14.0</v>
      </c>
      <c r="AL197" s="65">
        <v>30.0</v>
      </c>
      <c r="AM197" s="65">
        <v>85.0</v>
      </c>
      <c r="AN197" s="65">
        <v>134.0</v>
      </c>
      <c r="AO197" s="65">
        <v>157.0</v>
      </c>
      <c r="AP197" s="65">
        <v>178.0</v>
      </c>
      <c r="AQ197" s="65">
        <v>237.0</v>
      </c>
      <c r="AR197" s="65">
        <v>257.0</v>
      </c>
      <c r="AS197" s="65">
        <v>279.0</v>
      </c>
      <c r="AT197" s="65">
        <v>487.0</v>
      </c>
      <c r="AU197" s="65">
        <v>612.0</v>
      </c>
      <c r="AV197" s="65">
        <v>970.0</v>
      </c>
      <c r="AW197" s="65">
        <v>295.0</v>
      </c>
      <c r="AX197" s="65">
        <v>777.0</v>
      </c>
      <c r="AY197" s="65">
        <v>1016.0</v>
      </c>
      <c r="AZ197" s="65">
        <v>2091.0</v>
      </c>
      <c r="BA197" s="65">
        <v>1439.0</v>
      </c>
      <c r="BB197" s="65">
        <v>1208.0</v>
      </c>
      <c r="BC197" s="65">
        <v>2725.0</v>
      </c>
      <c r="BD197" s="65">
        <v>2902.0</v>
      </c>
      <c r="BE197" s="65">
        <v>7977.0</v>
      </c>
      <c r="BF197" s="65">
        <v>4375.0</v>
      </c>
      <c r="BG197" s="65">
        <v>6926.0</v>
      </c>
      <c r="BH197" s="65">
        <v>13112.0</v>
      </c>
      <c r="BI197" s="65">
        <v>48426.0</v>
      </c>
      <c r="BJ197" s="65">
        <v>70332.0</v>
      </c>
      <c r="BK197" s="65">
        <v>133075.0</v>
      </c>
    </row>
    <row r="198">
      <c r="A198" s="65">
        <v>190.0</v>
      </c>
      <c r="B198" s="65">
        <v>1000000.0</v>
      </c>
      <c r="C198" s="65">
        <v>999056.952847642</v>
      </c>
      <c r="D198" s="65">
        <v>0.999056952847642</v>
      </c>
      <c r="E198" s="65">
        <v>0.36047971061292</v>
      </c>
      <c r="F198" s="65">
        <v>0.0242383098313044</v>
      </c>
      <c r="G198" s="65">
        <v>301299.0</v>
      </c>
      <c r="H198" s="65">
        <v>0.301299</v>
      </c>
      <c r="I198" s="65">
        <v>438321.0</v>
      </c>
      <c r="J198" s="65">
        <v>130032.0</v>
      </c>
      <c r="K198" s="65">
        <v>54213.0</v>
      </c>
      <c r="L198" s="65">
        <v>26168.0</v>
      </c>
      <c r="M198" s="65">
        <v>1.0</v>
      </c>
      <c r="N198" s="65">
        <v>4.0</v>
      </c>
      <c r="O198" s="65">
        <v>4.0</v>
      </c>
      <c r="P198" s="65">
        <v>2.0</v>
      </c>
      <c r="Q198" s="65">
        <v>1.0</v>
      </c>
      <c r="R198" s="65">
        <v>3.0</v>
      </c>
      <c r="S198" s="65">
        <v>0.0</v>
      </c>
      <c r="T198" s="65">
        <v>4.0</v>
      </c>
      <c r="U198" s="65">
        <v>2.0</v>
      </c>
      <c r="V198" s="65">
        <v>0.0</v>
      </c>
      <c r="W198" s="65">
        <v>3.0</v>
      </c>
      <c r="X198" s="65">
        <v>4.0</v>
      </c>
      <c r="Y198" s="65">
        <v>6.0</v>
      </c>
      <c r="Z198" s="65">
        <v>6.0</v>
      </c>
      <c r="AA198" s="65">
        <v>10.0</v>
      </c>
      <c r="AB198" s="65">
        <v>10.0</v>
      </c>
      <c r="AC198" s="65">
        <v>26.0</v>
      </c>
      <c r="AD198" s="65">
        <v>14.0</v>
      </c>
      <c r="AE198" s="65">
        <v>20.0</v>
      </c>
      <c r="AF198" s="65">
        <v>45.0</v>
      </c>
      <c r="AG198" s="65">
        <v>8.0</v>
      </c>
      <c r="AH198" s="65">
        <v>16.0</v>
      </c>
      <c r="AI198" s="65">
        <v>19.0</v>
      </c>
      <c r="AJ198" s="65">
        <v>51.0</v>
      </c>
      <c r="AK198" s="65">
        <v>11.0</v>
      </c>
      <c r="AL198" s="65">
        <v>31.0</v>
      </c>
      <c r="AM198" s="65">
        <v>86.0</v>
      </c>
      <c r="AN198" s="65">
        <v>168.0</v>
      </c>
      <c r="AO198" s="65">
        <v>124.0</v>
      </c>
      <c r="AP198" s="65">
        <v>192.0</v>
      </c>
      <c r="AQ198" s="65">
        <v>200.0</v>
      </c>
      <c r="AR198" s="65">
        <v>254.0</v>
      </c>
      <c r="AS198" s="65">
        <v>331.0</v>
      </c>
      <c r="AT198" s="65">
        <v>481.0</v>
      </c>
      <c r="AU198" s="65">
        <v>588.0</v>
      </c>
      <c r="AV198" s="65">
        <v>951.0</v>
      </c>
      <c r="AW198" s="65">
        <v>312.0</v>
      </c>
      <c r="AX198" s="65">
        <v>746.0</v>
      </c>
      <c r="AY198" s="65">
        <v>962.0</v>
      </c>
      <c r="AZ198" s="65">
        <v>2078.0</v>
      </c>
      <c r="BA198" s="65">
        <v>1379.0</v>
      </c>
      <c r="BB198" s="65">
        <v>1206.0</v>
      </c>
      <c r="BC198" s="65">
        <v>2847.0</v>
      </c>
      <c r="BD198" s="65">
        <v>2841.0</v>
      </c>
      <c r="BE198" s="65">
        <v>8106.0</v>
      </c>
      <c r="BF198" s="65">
        <v>4206.0</v>
      </c>
      <c r="BG198" s="65">
        <v>6780.0</v>
      </c>
      <c r="BH198" s="65">
        <v>13376.0</v>
      </c>
      <c r="BI198" s="65">
        <v>48681.0</v>
      </c>
      <c r="BJ198" s="65">
        <v>70693.0</v>
      </c>
      <c r="BK198" s="65">
        <v>133410.0</v>
      </c>
    </row>
    <row r="199">
      <c r="A199" s="65">
        <v>191.0</v>
      </c>
      <c r="B199" s="65">
        <v>1000000.0</v>
      </c>
      <c r="C199" s="65">
        <v>904540.22701135</v>
      </c>
      <c r="D199" s="65">
        <v>0.90454022701135</v>
      </c>
      <c r="E199" s="65">
        <v>0.245385478473562</v>
      </c>
      <c r="F199" s="65">
        <v>0.0244363754741694</v>
      </c>
      <c r="G199" s="65">
        <v>301004.0</v>
      </c>
      <c r="H199" s="65">
        <v>0.301004</v>
      </c>
      <c r="I199" s="65">
        <v>439692.0</v>
      </c>
      <c r="J199" s="65">
        <v>129536.0</v>
      </c>
      <c r="K199" s="65">
        <v>53948.0</v>
      </c>
      <c r="L199" s="65">
        <v>25981.0</v>
      </c>
      <c r="M199" s="65">
        <v>1.0</v>
      </c>
      <c r="N199" s="65">
        <v>2.0</v>
      </c>
      <c r="O199" s="65">
        <v>1.0</v>
      </c>
      <c r="P199" s="65">
        <v>0.0</v>
      </c>
      <c r="Q199" s="65">
        <v>3.0</v>
      </c>
      <c r="R199" s="65">
        <v>1.0</v>
      </c>
      <c r="S199" s="65">
        <v>0.0</v>
      </c>
      <c r="T199" s="65">
        <v>2.0</v>
      </c>
      <c r="U199" s="65">
        <v>0.0</v>
      </c>
      <c r="V199" s="65">
        <v>0.0</v>
      </c>
      <c r="W199" s="65">
        <v>2.0</v>
      </c>
      <c r="X199" s="65">
        <v>1.0</v>
      </c>
      <c r="Y199" s="65">
        <v>2.0</v>
      </c>
      <c r="Z199" s="65">
        <v>5.0</v>
      </c>
      <c r="AA199" s="65">
        <v>6.0</v>
      </c>
      <c r="AB199" s="65">
        <v>9.0</v>
      </c>
      <c r="AC199" s="65">
        <v>13.0</v>
      </c>
      <c r="AD199" s="65">
        <v>12.0</v>
      </c>
      <c r="AE199" s="65">
        <v>10.0</v>
      </c>
      <c r="AF199" s="65">
        <v>33.0</v>
      </c>
      <c r="AG199" s="65">
        <v>18.0</v>
      </c>
      <c r="AH199" s="65">
        <v>13.0</v>
      </c>
      <c r="AI199" s="65">
        <v>24.0</v>
      </c>
      <c r="AJ199" s="65">
        <v>55.0</v>
      </c>
      <c r="AK199" s="65">
        <v>9.0</v>
      </c>
      <c r="AL199" s="65">
        <v>26.0</v>
      </c>
      <c r="AM199" s="65">
        <v>81.0</v>
      </c>
      <c r="AN199" s="65">
        <v>135.0</v>
      </c>
      <c r="AO199" s="65">
        <v>145.0</v>
      </c>
      <c r="AP199" s="65">
        <v>202.0</v>
      </c>
      <c r="AQ199" s="65">
        <v>227.0</v>
      </c>
      <c r="AR199" s="65">
        <v>231.0</v>
      </c>
      <c r="AS199" s="65">
        <v>290.0</v>
      </c>
      <c r="AT199" s="65">
        <v>467.0</v>
      </c>
      <c r="AU199" s="65">
        <v>591.0</v>
      </c>
      <c r="AV199" s="65">
        <v>981.0</v>
      </c>
      <c r="AW199" s="65">
        <v>273.0</v>
      </c>
      <c r="AX199" s="65">
        <v>756.0</v>
      </c>
      <c r="AY199" s="65">
        <v>945.0</v>
      </c>
      <c r="AZ199" s="65">
        <v>2145.0</v>
      </c>
      <c r="BA199" s="65">
        <v>1409.0</v>
      </c>
      <c r="BB199" s="65">
        <v>1242.0</v>
      </c>
      <c r="BC199" s="65">
        <v>2761.0</v>
      </c>
      <c r="BD199" s="65">
        <v>2834.0</v>
      </c>
      <c r="BE199" s="65">
        <v>7983.0</v>
      </c>
      <c r="BF199" s="65">
        <v>4350.0</v>
      </c>
      <c r="BG199" s="65">
        <v>6843.0</v>
      </c>
      <c r="BH199" s="65">
        <v>13236.0</v>
      </c>
      <c r="BI199" s="65">
        <v>48389.0</v>
      </c>
      <c r="BJ199" s="65">
        <v>70845.0</v>
      </c>
      <c r="BK199" s="65">
        <v>133395.0</v>
      </c>
    </row>
    <row r="200">
      <c r="A200" s="65">
        <v>192.0</v>
      </c>
      <c r="B200" s="65">
        <v>1000000.0</v>
      </c>
      <c r="C200" s="65">
        <v>959552.977648882</v>
      </c>
      <c r="D200" s="65">
        <v>0.959552977648882</v>
      </c>
      <c r="E200" s="65">
        <v>0.267295929073787</v>
      </c>
      <c r="F200" s="65">
        <v>0.0243761118532923</v>
      </c>
      <c r="G200" s="65">
        <v>301178.0</v>
      </c>
      <c r="H200" s="65">
        <v>0.301178</v>
      </c>
      <c r="I200" s="65">
        <v>439014.0</v>
      </c>
      <c r="J200" s="65">
        <v>129604.0</v>
      </c>
      <c r="K200" s="65">
        <v>54341.0</v>
      </c>
      <c r="L200" s="65">
        <v>25802.0</v>
      </c>
      <c r="M200" s="65">
        <v>1.0</v>
      </c>
      <c r="N200" s="65">
        <v>3.0</v>
      </c>
      <c r="O200" s="65">
        <v>2.0</v>
      </c>
      <c r="P200" s="65">
        <v>1.0</v>
      </c>
      <c r="Q200" s="65">
        <v>0.0</v>
      </c>
      <c r="R200" s="65">
        <v>3.0</v>
      </c>
      <c r="S200" s="65">
        <v>1.0</v>
      </c>
      <c r="T200" s="65">
        <v>4.0</v>
      </c>
      <c r="U200" s="65">
        <v>0.0</v>
      </c>
      <c r="V200" s="65">
        <v>1.0</v>
      </c>
      <c r="W200" s="65">
        <v>3.0</v>
      </c>
      <c r="X200" s="65">
        <v>6.0</v>
      </c>
      <c r="Y200" s="65">
        <v>6.0</v>
      </c>
      <c r="Z200" s="65">
        <v>5.0</v>
      </c>
      <c r="AA200" s="65">
        <v>13.0</v>
      </c>
      <c r="AB200" s="65">
        <v>12.0</v>
      </c>
      <c r="AC200" s="65">
        <v>33.0</v>
      </c>
      <c r="AD200" s="65">
        <v>16.0</v>
      </c>
      <c r="AE200" s="65">
        <v>11.0</v>
      </c>
      <c r="AF200" s="65">
        <v>29.0</v>
      </c>
      <c r="AG200" s="65">
        <v>11.0</v>
      </c>
      <c r="AH200" s="65">
        <v>10.0</v>
      </c>
      <c r="AI200" s="65">
        <v>15.0</v>
      </c>
      <c r="AJ200" s="65">
        <v>52.0</v>
      </c>
      <c r="AK200" s="65">
        <v>8.0</v>
      </c>
      <c r="AL200" s="65">
        <v>21.0</v>
      </c>
      <c r="AM200" s="65">
        <v>72.0</v>
      </c>
      <c r="AN200" s="65">
        <v>116.0</v>
      </c>
      <c r="AO200" s="65">
        <v>143.0</v>
      </c>
      <c r="AP200" s="65">
        <v>169.0</v>
      </c>
      <c r="AQ200" s="65">
        <v>226.0</v>
      </c>
      <c r="AR200" s="65">
        <v>234.0</v>
      </c>
      <c r="AS200" s="65">
        <v>308.0</v>
      </c>
      <c r="AT200" s="65">
        <v>511.0</v>
      </c>
      <c r="AU200" s="65">
        <v>605.0</v>
      </c>
      <c r="AV200" s="65">
        <v>961.0</v>
      </c>
      <c r="AW200" s="65">
        <v>286.0</v>
      </c>
      <c r="AX200" s="65">
        <v>754.0</v>
      </c>
      <c r="AY200" s="65">
        <v>990.0</v>
      </c>
      <c r="AZ200" s="65">
        <v>2141.0</v>
      </c>
      <c r="BA200" s="65">
        <v>1366.0</v>
      </c>
      <c r="BB200" s="65">
        <v>1244.0</v>
      </c>
      <c r="BC200" s="65">
        <v>2699.0</v>
      </c>
      <c r="BD200" s="65">
        <v>2930.0</v>
      </c>
      <c r="BE200" s="65">
        <v>8004.0</v>
      </c>
      <c r="BF200" s="65">
        <v>4250.0</v>
      </c>
      <c r="BG200" s="65">
        <v>6911.0</v>
      </c>
      <c r="BH200" s="65">
        <v>13301.0</v>
      </c>
      <c r="BI200" s="65">
        <v>48567.0</v>
      </c>
      <c r="BJ200" s="65">
        <v>70914.0</v>
      </c>
      <c r="BK200" s="65">
        <v>133209.0</v>
      </c>
    </row>
    <row r="201">
      <c r="A201" s="65">
        <v>193.0</v>
      </c>
      <c r="B201" s="65">
        <v>1000000.0</v>
      </c>
      <c r="C201" s="65">
        <v>899637.981899095</v>
      </c>
      <c r="D201" s="65">
        <v>0.899637981899095</v>
      </c>
      <c r="E201" s="65">
        <v>0.2072579107993</v>
      </c>
      <c r="F201" s="65">
        <v>0.0246211974261627</v>
      </c>
      <c r="G201" s="65">
        <v>300666.0</v>
      </c>
      <c r="H201" s="65">
        <v>0.300666</v>
      </c>
      <c r="I201" s="65">
        <v>439429.0</v>
      </c>
      <c r="J201" s="65">
        <v>129689.0</v>
      </c>
      <c r="K201" s="65">
        <v>54001.0</v>
      </c>
      <c r="L201" s="65">
        <v>26057.0</v>
      </c>
      <c r="M201" s="65">
        <v>2.0</v>
      </c>
      <c r="N201" s="65">
        <v>0.0</v>
      </c>
      <c r="O201" s="65">
        <v>1.0</v>
      </c>
      <c r="P201" s="65">
        <v>2.0</v>
      </c>
      <c r="Q201" s="65">
        <v>0.0</v>
      </c>
      <c r="R201" s="65">
        <v>1.0</v>
      </c>
      <c r="S201" s="65">
        <v>2.0</v>
      </c>
      <c r="T201" s="65">
        <v>0.0</v>
      </c>
      <c r="U201" s="65">
        <v>1.0</v>
      </c>
      <c r="V201" s="65">
        <v>0.0</v>
      </c>
      <c r="W201" s="65">
        <v>1.0</v>
      </c>
      <c r="X201" s="65">
        <v>4.0</v>
      </c>
      <c r="Y201" s="65">
        <v>3.0</v>
      </c>
      <c r="Z201" s="65">
        <v>2.0</v>
      </c>
      <c r="AA201" s="65">
        <v>9.0</v>
      </c>
      <c r="AB201" s="65">
        <v>12.0</v>
      </c>
      <c r="AC201" s="65">
        <v>19.0</v>
      </c>
      <c r="AD201" s="65">
        <v>14.0</v>
      </c>
      <c r="AE201" s="65">
        <v>23.0</v>
      </c>
      <c r="AF201" s="65">
        <v>33.0</v>
      </c>
      <c r="AG201" s="65">
        <v>10.0</v>
      </c>
      <c r="AH201" s="65">
        <v>16.0</v>
      </c>
      <c r="AI201" s="65">
        <v>13.0</v>
      </c>
      <c r="AJ201" s="65">
        <v>49.0</v>
      </c>
      <c r="AK201" s="65">
        <v>17.0</v>
      </c>
      <c r="AL201" s="65">
        <v>16.0</v>
      </c>
      <c r="AM201" s="65">
        <v>72.0</v>
      </c>
      <c r="AN201" s="65">
        <v>120.0</v>
      </c>
      <c r="AO201" s="65">
        <v>135.0</v>
      </c>
      <c r="AP201" s="65">
        <v>206.0</v>
      </c>
      <c r="AQ201" s="65">
        <v>238.0</v>
      </c>
      <c r="AR201" s="65">
        <v>229.0</v>
      </c>
      <c r="AS201" s="65">
        <v>268.0</v>
      </c>
      <c r="AT201" s="65">
        <v>442.0</v>
      </c>
      <c r="AU201" s="65">
        <v>581.0</v>
      </c>
      <c r="AV201" s="65">
        <v>957.0</v>
      </c>
      <c r="AW201" s="65">
        <v>276.0</v>
      </c>
      <c r="AX201" s="65">
        <v>784.0</v>
      </c>
      <c r="AY201" s="65">
        <v>938.0</v>
      </c>
      <c r="AZ201" s="65">
        <v>2193.0</v>
      </c>
      <c r="BA201" s="65">
        <v>1441.0</v>
      </c>
      <c r="BB201" s="65">
        <v>1189.0</v>
      </c>
      <c r="BC201" s="65">
        <v>2697.0</v>
      </c>
      <c r="BD201" s="65">
        <v>2917.0</v>
      </c>
      <c r="BE201" s="65">
        <v>7950.0</v>
      </c>
      <c r="BF201" s="65">
        <v>4165.0</v>
      </c>
      <c r="BG201" s="65">
        <v>6772.0</v>
      </c>
      <c r="BH201" s="65">
        <v>13304.0</v>
      </c>
      <c r="BI201" s="65">
        <v>48195.0</v>
      </c>
      <c r="BJ201" s="65">
        <v>70773.0</v>
      </c>
      <c r="BK201" s="65">
        <v>133574.0</v>
      </c>
    </row>
    <row r="202">
      <c r="A202" s="65">
        <v>194.0</v>
      </c>
      <c r="B202" s="65">
        <v>1000000.0</v>
      </c>
      <c r="C202" s="65">
        <v>987461.373068653</v>
      </c>
      <c r="D202" s="65">
        <v>0.987461373068653</v>
      </c>
      <c r="E202" s="65">
        <v>0.315732180977044</v>
      </c>
      <c r="F202" s="65">
        <v>0.0246791580618925</v>
      </c>
      <c r="G202" s="65">
        <v>301081.0</v>
      </c>
      <c r="H202" s="65">
        <v>0.301081</v>
      </c>
      <c r="I202" s="65">
        <v>439237.0</v>
      </c>
      <c r="J202" s="65">
        <v>129932.0</v>
      </c>
      <c r="K202" s="65">
        <v>53834.0</v>
      </c>
      <c r="L202" s="65">
        <v>25981.0</v>
      </c>
      <c r="M202" s="65">
        <v>1.0</v>
      </c>
      <c r="N202" s="65">
        <v>3.0</v>
      </c>
      <c r="O202" s="65">
        <v>5.0</v>
      </c>
      <c r="P202" s="65">
        <v>2.0</v>
      </c>
      <c r="Q202" s="65">
        <v>0.0</v>
      </c>
      <c r="R202" s="65">
        <v>3.0</v>
      </c>
      <c r="S202" s="65">
        <v>2.0</v>
      </c>
      <c r="T202" s="65">
        <v>4.0</v>
      </c>
      <c r="U202" s="65">
        <v>0.0</v>
      </c>
      <c r="V202" s="65">
        <v>1.0</v>
      </c>
      <c r="W202" s="65">
        <v>2.0</v>
      </c>
      <c r="X202" s="65">
        <v>5.0</v>
      </c>
      <c r="Y202" s="65">
        <v>6.0</v>
      </c>
      <c r="Z202" s="65">
        <v>8.0</v>
      </c>
      <c r="AA202" s="65">
        <v>9.0</v>
      </c>
      <c r="AB202" s="65">
        <v>11.0</v>
      </c>
      <c r="AC202" s="65">
        <v>16.0</v>
      </c>
      <c r="AD202" s="65">
        <v>11.0</v>
      </c>
      <c r="AE202" s="65">
        <v>14.0</v>
      </c>
      <c r="AF202" s="65">
        <v>44.0</v>
      </c>
      <c r="AG202" s="65">
        <v>8.0</v>
      </c>
      <c r="AH202" s="65">
        <v>12.0</v>
      </c>
      <c r="AI202" s="65">
        <v>21.0</v>
      </c>
      <c r="AJ202" s="65">
        <v>40.0</v>
      </c>
      <c r="AK202" s="65">
        <v>10.0</v>
      </c>
      <c r="AL202" s="65">
        <v>29.0</v>
      </c>
      <c r="AM202" s="65">
        <v>90.0</v>
      </c>
      <c r="AN202" s="65">
        <v>142.0</v>
      </c>
      <c r="AO202" s="65">
        <v>145.0</v>
      </c>
      <c r="AP202" s="65">
        <v>187.0</v>
      </c>
      <c r="AQ202" s="65">
        <v>241.0</v>
      </c>
      <c r="AR202" s="65">
        <v>244.0</v>
      </c>
      <c r="AS202" s="65">
        <v>310.0</v>
      </c>
      <c r="AT202" s="65">
        <v>429.0</v>
      </c>
      <c r="AU202" s="65">
        <v>606.0</v>
      </c>
      <c r="AV202" s="65">
        <v>983.0</v>
      </c>
      <c r="AW202" s="65">
        <v>309.0</v>
      </c>
      <c r="AX202" s="65">
        <v>720.0</v>
      </c>
      <c r="AY202" s="65">
        <v>954.0</v>
      </c>
      <c r="AZ202" s="65">
        <v>2067.0</v>
      </c>
      <c r="BA202" s="65">
        <v>1380.0</v>
      </c>
      <c r="BB202" s="65">
        <v>1276.0</v>
      </c>
      <c r="BC202" s="65">
        <v>2742.0</v>
      </c>
      <c r="BD202" s="65">
        <v>2951.0</v>
      </c>
      <c r="BE202" s="65">
        <v>8077.0</v>
      </c>
      <c r="BF202" s="65">
        <v>4398.0</v>
      </c>
      <c r="BG202" s="65">
        <v>6816.0</v>
      </c>
      <c r="BH202" s="65">
        <v>13327.0</v>
      </c>
      <c r="BI202" s="65">
        <v>48407.0</v>
      </c>
      <c r="BJ202" s="65">
        <v>70876.0</v>
      </c>
      <c r="BK202" s="65">
        <v>133137.0</v>
      </c>
    </row>
    <row r="203">
      <c r="A203" s="65">
        <v>195.0</v>
      </c>
      <c r="B203" s="65">
        <v>1000000.0</v>
      </c>
      <c r="C203" s="65">
        <v>948625.431271564</v>
      </c>
      <c r="D203" s="65">
        <v>0.948625431271564</v>
      </c>
      <c r="E203" s="65">
        <v>0.240866524134126</v>
      </c>
      <c r="F203" s="65">
        <v>0.0246179694888011</v>
      </c>
      <c r="G203" s="65">
        <v>301271.0</v>
      </c>
      <c r="H203" s="65">
        <v>0.301271</v>
      </c>
      <c r="I203" s="65">
        <v>439367.0</v>
      </c>
      <c r="J203" s="65">
        <v>129520.0</v>
      </c>
      <c r="K203" s="65">
        <v>54088.0</v>
      </c>
      <c r="L203" s="65">
        <v>25803.0</v>
      </c>
      <c r="M203" s="65">
        <v>1.0</v>
      </c>
      <c r="N203" s="65">
        <v>1.0</v>
      </c>
      <c r="O203" s="65">
        <v>2.0</v>
      </c>
      <c r="P203" s="65">
        <v>4.0</v>
      </c>
      <c r="Q203" s="65">
        <v>2.0</v>
      </c>
      <c r="R203" s="65">
        <v>2.0</v>
      </c>
      <c r="S203" s="65">
        <v>2.0</v>
      </c>
      <c r="T203" s="65">
        <v>1.0</v>
      </c>
      <c r="U203" s="65">
        <v>0.0</v>
      </c>
      <c r="V203" s="65">
        <v>2.0</v>
      </c>
      <c r="W203" s="65">
        <v>2.0</v>
      </c>
      <c r="X203" s="65">
        <v>6.0</v>
      </c>
      <c r="Y203" s="65">
        <v>3.0</v>
      </c>
      <c r="Z203" s="65">
        <v>5.0</v>
      </c>
      <c r="AA203" s="65">
        <v>7.0</v>
      </c>
      <c r="AB203" s="65">
        <v>9.0</v>
      </c>
      <c r="AC203" s="65">
        <v>23.0</v>
      </c>
      <c r="AD203" s="65">
        <v>12.0</v>
      </c>
      <c r="AE203" s="65">
        <v>12.0</v>
      </c>
      <c r="AF203" s="65">
        <v>40.0</v>
      </c>
      <c r="AG203" s="65">
        <v>12.0</v>
      </c>
      <c r="AH203" s="65">
        <v>13.0</v>
      </c>
      <c r="AI203" s="65">
        <v>18.0</v>
      </c>
      <c r="AJ203" s="65">
        <v>53.0</v>
      </c>
      <c r="AK203" s="65">
        <v>11.0</v>
      </c>
      <c r="AL203" s="65">
        <v>25.0</v>
      </c>
      <c r="AM203" s="65">
        <v>75.0</v>
      </c>
      <c r="AN203" s="65">
        <v>132.0</v>
      </c>
      <c r="AO203" s="65">
        <v>149.0</v>
      </c>
      <c r="AP203" s="65">
        <v>186.0</v>
      </c>
      <c r="AQ203" s="65">
        <v>240.0</v>
      </c>
      <c r="AR203" s="65">
        <v>238.0</v>
      </c>
      <c r="AS203" s="65">
        <v>305.0</v>
      </c>
      <c r="AT203" s="65">
        <v>478.0</v>
      </c>
      <c r="AU203" s="65">
        <v>629.0</v>
      </c>
      <c r="AV203" s="65">
        <v>890.0</v>
      </c>
      <c r="AW203" s="65">
        <v>258.0</v>
      </c>
      <c r="AX203" s="65">
        <v>769.0</v>
      </c>
      <c r="AY203" s="65">
        <v>949.0</v>
      </c>
      <c r="AZ203" s="65">
        <v>2074.0</v>
      </c>
      <c r="BA203" s="65">
        <v>1490.0</v>
      </c>
      <c r="BB203" s="65">
        <v>1268.0</v>
      </c>
      <c r="BC203" s="65">
        <v>2720.0</v>
      </c>
      <c r="BD203" s="65">
        <v>2852.0</v>
      </c>
      <c r="BE203" s="65">
        <v>8018.0</v>
      </c>
      <c r="BF203" s="65">
        <v>4344.0</v>
      </c>
      <c r="BG203" s="65">
        <v>6823.0</v>
      </c>
      <c r="BH203" s="65">
        <v>13215.0</v>
      </c>
      <c r="BI203" s="65">
        <v>48616.0</v>
      </c>
      <c r="BJ203" s="65">
        <v>70591.0</v>
      </c>
      <c r="BK203" s="65">
        <v>133694.0</v>
      </c>
    </row>
    <row r="204">
      <c r="A204" s="65">
        <v>196.0</v>
      </c>
      <c r="B204" s="65">
        <v>1000000.0</v>
      </c>
      <c r="C204" s="65">
        <v>954295.714785739</v>
      </c>
      <c r="D204" s="65">
        <v>0.954295714785739</v>
      </c>
      <c r="E204" s="65">
        <v>0.256529562884496</v>
      </c>
      <c r="F204" s="65">
        <v>0.0245548312818875</v>
      </c>
      <c r="G204" s="65">
        <v>300817.0</v>
      </c>
      <c r="H204" s="65">
        <v>0.300817</v>
      </c>
      <c r="I204" s="65">
        <v>438941.0</v>
      </c>
      <c r="J204" s="65">
        <v>130143.0</v>
      </c>
      <c r="K204" s="65">
        <v>54086.0</v>
      </c>
      <c r="L204" s="65">
        <v>25727.0</v>
      </c>
      <c r="M204" s="65">
        <v>1.0</v>
      </c>
      <c r="N204" s="65">
        <v>2.0</v>
      </c>
      <c r="O204" s="65">
        <v>2.0</v>
      </c>
      <c r="P204" s="65">
        <v>1.0</v>
      </c>
      <c r="Q204" s="65">
        <v>1.0</v>
      </c>
      <c r="R204" s="65">
        <v>0.0</v>
      </c>
      <c r="S204" s="65">
        <v>6.0</v>
      </c>
      <c r="T204" s="65">
        <v>8.0</v>
      </c>
      <c r="U204" s="65">
        <v>0.0</v>
      </c>
      <c r="V204" s="65">
        <v>1.0</v>
      </c>
      <c r="W204" s="65">
        <v>1.0</v>
      </c>
      <c r="X204" s="65">
        <v>2.0</v>
      </c>
      <c r="Y204" s="65">
        <v>2.0</v>
      </c>
      <c r="Z204" s="65">
        <v>4.0</v>
      </c>
      <c r="AA204" s="65">
        <v>16.0</v>
      </c>
      <c r="AB204" s="65">
        <v>9.0</v>
      </c>
      <c r="AC204" s="65">
        <v>20.0</v>
      </c>
      <c r="AD204" s="65">
        <v>11.0</v>
      </c>
      <c r="AE204" s="65">
        <v>14.0</v>
      </c>
      <c r="AF204" s="65">
        <v>36.0</v>
      </c>
      <c r="AG204" s="65">
        <v>7.0</v>
      </c>
      <c r="AH204" s="65">
        <v>13.0</v>
      </c>
      <c r="AI204" s="65">
        <v>16.0</v>
      </c>
      <c r="AJ204" s="65">
        <v>37.0</v>
      </c>
      <c r="AK204" s="65">
        <v>12.0</v>
      </c>
      <c r="AL204" s="65">
        <v>24.0</v>
      </c>
      <c r="AM204" s="65">
        <v>81.0</v>
      </c>
      <c r="AN204" s="65">
        <v>131.0</v>
      </c>
      <c r="AO204" s="65">
        <v>148.0</v>
      </c>
      <c r="AP204" s="65">
        <v>167.0</v>
      </c>
      <c r="AQ204" s="65">
        <v>264.0</v>
      </c>
      <c r="AR204" s="65">
        <v>221.0</v>
      </c>
      <c r="AS204" s="65">
        <v>281.0</v>
      </c>
      <c r="AT204" s="65">
        <v>482.0</v>
      </c>
      <c r="AU204" s="65">
        <v>593.0</v>
      </c>
      <c r="AV204" s="65">
        <v>945.0</v>
      </c>
      <c r="AW204" s="65">
        <v>294.0</v>
      </c>
      <c r="AX204" s="65">
        <v>756.0</v>
      </c>
      <c r="AY204" s="65">
        <v>1029.0</v>
      </c>
      <c r="AZ204" s="65">
        <v>2058.0</v>
      </c>
      <c r="BA204" s="65">
        <v>1454.0</v>
      </c>
      <c r="BB204" s="65">
        <v>1232.0</v>
      </c>
      <c r="BC204" s="65">
        <v>2742.0</v>
      </c>
      <c r="BD204" s="65">
        <v>2932.0</v>
      </c>
      <c r="BE204" s="65">
        <v>8076.0</v>
      </c>
      <c r="BF204" s="65">
        <v>4279.0</v>
      </c>
      <c r="BG204" s="65">
        <v>6763.0</v>
      </c>
      <c r="BH204" s="65">
        <v>13480.0</v>
      </c>
      <c r="BI204" s="65">
        <v>48054.0</v>
      </c>
      <c r="BJ204" s="65">
        <v>70970.0</v>
      </c>
      <c r="BK204" s="65">
        <v>133139.0</v>
      </c>
    </row>
    <row r="205">
      <c r="A205" s="65">
        <v>197.0</v>
      </c>
      <c r="B205" s="65">
        <v>1000000.0</v>
      </c>
      <c r="C205" s="65">
        <v>918558.927946397</v>
      </c>
      <c r="D205" s="65">
        <v>0.918558927946397</v>
      </c>
      <c r="E205" s="65">
        <v>0.195907518977121</v>
      </c>
      <c r="F205" s="65">
        <v>0.0246183264130074</v>
      </c>
      <c r="G205" s="65">
        <v>300449.0</v>
      </c>
      <c r="H205" s="65">
        <v>0.300449</v>
      </c>
      <c r="I205" s="65">
        <v>439018.0</v>
      </c>
      <c r="J205" s="65">
        <v>130644.0</v>
      </c>
      <c r="K205" s="65">
        <v>54083.0</v>
      </c>
      <c r="L205" s="65">
        <v>25927.0</v>
      </c>
      <c r="M205" s="65">
        <v>0.0</v>
      </c>
      <c r="N205" s="65">
        <v>0.0</v>
      </c>
      <c r="O205" s="65">
        <v>3.0</v>
      </c>
      <c r="P205" s="65">
        <v>3.0</v>
      </c>
      <c r="Q205" s="65">
        <v>0.0</v>
      </c>
      <c r="R205" s="65">
        <v>0.0</v>
      </c>
      <c r="S205" s="65">
        <v>1.0</v>
      </c>
      <c r="T205" s="65">
        <v>7.0</v>
      </c>
      <c r="U205" s="65">
        <v>1.0</v>
      </c>
      <c r="V205" s="65">
        <v>0.0</v>
      </c>
      <c r="W205" s="65">
        <v>0.0</v>
      </c>
      <c r="X205" s="65">
        <v>5.0</v>
      </c>
      <c r="Y205" s="65">
        <v>2.0</v>
      </c>
      <c r="Z205" s="65">
        <v>2.0</v>
      </c>
      <c r="AA205" s="65">
        <v>16.0</v>
      </c>
      <c r="AB205" s="65">
        <v>6.0</v>
      </c>
      <c r="AC205" s="65">
        <v>19.0</v>
      </c>
      <c r="AD205" s="65">
        <v>13.0</v>
      </c>
      <c r="AE205" s="65">
        <v>11.0</v>
      </c>
      <c r="AF205" s="65">
        <v>34.0</v>
      </c>
      <c r="AG205" s="65">
        <v>10.0</v>
      </c>
      <c r="AH205" s="65">
        <v>14.0</v>
      </c>
      <c r="AI205" s="65">
        <v>25.0</v>
      </c>
      <c r="AJ205" s="65">
        <v>58.0</v>
      </c>
      <c r="AK205" s="65">
        <v>14.0</v>
      </c>
      <c r="AL205" s="65">
        <v>31.0</v>
      </c>
      <c r="AM205" s="65">
        <v>67.0</v>
      </c>
      <c r="AN205" s="65">
        <v>145.0</v>
      </c>
      <c r="AO205" s="65">
        <v>145.0</v>
      </c>
      <c r="AP205" s="65">
        <v>204.0</v>
      </c>
      <c r="AQ205" s="65">
        <v>231.0</v>
      </c>
      <c r="AR205" s="65">
        <v>233.0</v>
      </c>
      <c r="AS205" s="65">
        <v>257.0</v>
      </c>
      <c r="AT205" s="65">
        <v>490.0</v>
      </c>
      <c r="AU205" s="65">
        <v>660.0</v>
      </c>
      <c r="AV205" s="65">
        <v>944.0</v>
      </c>
      <c r="AW205" s="65">
        <v>273.0</v>
      </c>
      <c r="AX205" s="65">
        <v>744.0</v>
      </c>
      <c r="AY205" s="65">
        <v>898.0</v>
      </c>
      <c r="AZ205" s="65">
        <v>2124.0</v>
      </c>
      <c r="BA205" s="65">
        <v>1398.0</v>
      </c>
      <c r="BB205" s="65">
        <v>1249.0</v>
      </c>
      <c r="BC205" s="65">
        <v>2898.0</v>
      </c>
      <c r="BD205" s="65">
        <v>2755.0</v>
      </c>
      <c r="BE205" s="65">
        <v>8023.0</v>
      </c>
      <c r="BF205" s="65">
        <v>4224.0</v>
      </c>
      <c r="BG205" s="65">
        <v>6762.0</v>
      </c>
      <c r="BH205" s="65">
        <v>13144.0</v>
      </c>
      <c r="BI205" s="65">
        <v>48514.0</v>
      </c>
      <c r="BJ205" s="65">
        <v>70763.0</v>
      </c>
      <c r="BK205" s="65">
        <v>133029.0</v>
      </c>
    </row>
    <row r="206">
      <c r="A206" s="65">
        <v>198.0</v>
      </c>
      <c r="B206" s="65">
        <v>1000000.0</v>
      </c>
      <c r="C206" s="65">
        <v>967819.390969548</v>
      </c>
      <c r="D206" s="65">
        <v>0.967819390969548</v>
      </c>
      <c r="E206" s="65">
        <v>0.282994013457653</v>
      </c>
      <c r="F206" s="65">
        <v>0.0245773568502088</v>
      </c>
      <c r="G206" s="65">
        <v>301238.0</v>
      </c>
      <c r="H206" s="65">
        <v>0.301238</v>
      </c>
      <c r="I206" s="65">
        <v>439448.0</v>
      </c>
      <c r="J206" s="65">
        <v>129448.0</v>
      </c>
      <c r="K206" s="65">
        <v>54131.0</v>
      </c>
      <c r="L206" s="65">
        <v>25819.0</v>
      </c>
      <c r="M206" s="65">
        <v>2.0</v>
      </c>
      <c r="N206" s="65">
        <v>3.0</v>
      </c>
      <c r="O206" s="65">
        <v>1.0</v>
      </c>
      <c r="P206" s="65">
        <v>2.0</v>
      </c>
      <c r="Q206" s="65">
        <v>3.0</v>
      </c>
      <c r="R206" s="65">
        <v>1.0</v>
      </c>
      <c r="S206" s="65">
        <v>1.0</v>
      </c>
      <c r="T206" s="65">
        <v>4.0</v>
      </c>
      <c r="U206" s="65">
        <v>1.0</v>
      </c>
      <c r="V206" s="65">
        <v>0.0</v>
      </c>
      <c r="W206" s="65">
        <v>1.0</v>
      </c>
      <c r="X206" s="65">
        <v>6.0</v>
      </c>
      <c r="Y206" s="65">
        <v>7.0</v>
      </c>
      <c r="Z206" s="65">
        <v>6.0</v>
      </c>
      <c r="AA206" s="65">
        <v>13.0</v>
      </c>
      <c r="AB206" s="65">
        <v>7.0</v>
      </c>
      <c r="AC206" s="65">
        <v>15.0</v>
      </c>
      <c r="AD206" s="65">
        <v>12.0</v>
      </c>
      <c r="AE206" s="65">
        <v>16.0</v>
      </c>
      <c r="AF206" s="65">
        <v>32.0</v>
      </c>
      <c r="AG206" s="65">
        <v>15.0</v>
      </c>
      <c r="AH206" s="65">
        <v>14.0</v>
      </c>
      <c r="AI206" s="65">
        <v>27.0</v>
      </c>
      <c r="AJ206" s="65">
        <v>45.0</v>
      </c>
      <c r="AK206" s="65">
        <v>9.0</v>
      </c>
      <c r="AL206" s="65">
        <v>25.0</v>
      </c>
      <c r="AM206" s="65">
        <v>68.0</v>
      </c>
      <c r="AN206" s="65">
        <v>154.0</v>
      </c>
      <c r="AO206" s="65">
        <v>128.0</v>
      </c>
      <c r="AP206" s="65">
        <v>194.0</v>
      </c>
      <c r="AQ206" s="65">
        <v>246.0</v>
      </c>
      <c r="AR206" s="65">
        <v>251.0</v>
      </c>
      <c r="AS206" s="65">
        <v>306.0</v>
      </c>
      <c r="AT206" s="65">
        <v>475.0</v>
      </c>
      <c r="AU206" s="65">
        <v>593.0</v>
      </c>
      <c r="AV206" s="65">
        <v>920.0</v>
      </c>
      <c r="AW206" s="65">
        <v>269.0</v>
      </c>
      <c r="AX206" s="65">
        <v>791.0</v>
      </c>
      <c r="AY206" s="65">
        <v>910.0</v>
      </c>
      <c r="AZ206" s="65">
        <v>2157.0</v>
      </c>
      <c r="BA206" s="65">
        <v>1451.0</v>
      </c>
      <c r="BB206" s="65">
        <v>1202.0</v>
      </c>
      <c r="BC206" s="65">
        <v>2838.0</v>
      </c>
      <c r="BD206" s="65">
        <v>2894.0</v>
      </c>
      <c r="BE206" s="65">
        <v>8122.0</v>
      </c>
      <c r="BF206" s="65">
        <v>4332.0</v>
      </c>
      <c r="BG206" s="65">
        <v>6803.0</v>
      </c>
      <c r="BH206" s="65">
        <v>13158.0</v>
      </c>
      <c r="BI206" s="65">
        <v>48826.0</v>
      </c>
      <c r="BJ206" s="65">
        <v>70770.0</v>
      </c>
      <c r="BK206" s="65">
        <v>133112.0</v>
      </c>
    </row>
    <row r="207">
      <c r="A207" s="65">
        <v>199.0</v>
      </c>
      <c r="B207" s="65">
        <v>1000000.0</v>
      </c>
      <c r="C207" s="65">
        <v>955213.760688035</v>
      </c>
      <c r="D207" s="65">
        <v>0.955213760688035</v>
      </c>
      <c r="E207" s="65">
        <v>0.240670343294007</v>
      </c>
      <c r="F207" s="65">
        <v>0.0245155517916711</v>
      </c>
      <c r="G207" s="65">
        <v>301342.0</v>
      </c>
      <c r="H207" s="65">
        <v>0.301342</v>
      </c>
      <c r="I207" s="65">
        <v>438806.0</v>
      </c>
      <c r="J207" s="65">
        <v>129960.0</v>
      </c>
      <c r="K207" s="65">
        <v>54206.0</v>
      </c>
      <c r="L207" s="65">
        <v>25820.0</v>
      </c>
      <c r="M207" s="65">
        <v>0.0</v>
      </c>
      <c r="N207" s="65">
        <v>1.0</v>
      </c>
      <c r="O207" s="65">
        <v>3.0</v>
      </c>
      <c r="P207" s="65">
        <v>3.0</v>
      </c>
      <c r="Q207" s="65">
        <v>1.0</v>
      </c>
      <c r="R207" s="65">
        <v>1.0</v>
      </c>
      <c r="S207" s="65">
        <v>2.0</v>
      </c>
      <c r="T207" s="65">
        <v>6.0</v>
      </c>
      <c r="U207" s="65">
        <v>2.0</v>
      </c>
      <c r="V207" s="65">
        <v>1.0</v>
      </c>
      <c r="W207" s="65">
        <v>1.0</v>
      </c>
      <c r="X207" s="65">
        <v>4.0</v>
      </c>
      <c r="Y207" s="65">
        <v>0.0</v>
      </c>
      <c r="Z207" s="65">
        <v>10.0</v>
      </c>
      <c r="AA207" s="65">
        <v>13.0</v>
      </c>
      <c r="AB207" s="65">
        <v>12.0</v>
      </c>
      <c r="AC207" s="65">
        <v>21.0</v>
      </c>
      <c r="AD207" s="65">
        <v>14.0</v>
      </c>
      <c r="AE207" s="65">
        <v>17.0</v>
      </c>
      <c r="AF207" s="65">
        <v>33.0</v>
      </c>
      <c r="AG207" s="65">
        <v>10.0</v>
      </c>
      <c r="AH207" s="65">
        <v>13.0</v>
      </c>
      <c r="AI207" s="65">
        <v>26.0</v>
      </c>
      <c r="AJ207" s="65">
        <v>36.0</v>
      </c>
      <c r="AK207" s="65">
        <v>14.0</v>
      </c>
      <c r="AL207" s="65">
        <v>27.0</v>
      </c>
      <c r="AM207" s="65">
        <v>72.0</v>
      </c>
      <c r="AN207" s="65">
        <v>164.0</v>
      </c>
      <c r="AO207" s="65">
        <v>150.0</v>
      </c>
      <c r="AP207" s="65">
        <v>180.0</v>
      </c>
      <c r="AQ207" s="65">
        <v>231.0</v>
      </c>
      <c r="AR207" s="65">
        <v>226.0</v>
      </c>
      <c r="AS207" s="65">
        <v>288.0</v>
      </c>
      <c r="AT207" s="65">
        <v>484.0</v>
      </c>
      <c r="AU207" s="65">
        <v>667.0</v>
      </c>
      <c r="AV207" s="65">
        <v>933.0</v>
      </c>
      <c r="AW207" s="65">
        <v>283.0</v>
      </c>
      <c r="AX207" s="65">
        <v>780.0</v>
      </c>
      <c r="AY207" s="65">
        <v>989.0</v>
      </c>
      <c r="AZ207" s="65">
        <v>2128.0</v>
      </c>
      <c r="BA207" s="65">
        <v>1477.0</v>
      </c>
      <c r="BB207" s="65">
        <v>1228.0</v>
      </c>
      <c r="BC207" s="65">
        <v>2720.0</v>
      </c>
      <c r="BD207" s="65">
        <v>2808.0</v>
      </c>
      <c r="BE207" s="65">
        <v>8048.0</v>
      </c>
      <c r="BF207" s="65">
        <v>4357.0</v>
      </c>
      <c r="BG207" s="65">
        <v>6749.0</v>
      </c>
      <c r="BH207" s="65">
        <v>13370.0</v>
      </c>
      <c r="BI207" s="65">
        <v>48177.0</v>
      </c>
      <c r="BJ207" s="65">
        <v>70723.0</v>
      </c>
      <c r="BK207" s="65">
        <v>133839.0</v>
      </c>
    </row>
    <row r="208">
      <c r="A208" s="65">
        <v>200.0</v>
      </c>
      <c r="B208" s="65">
        <v>1000000.0</v>
      </c>
      <c r="C208" s="65">
        <v>989374.468723436</v>
      </c>
      <c r="D208" s="65">
        <v>0.989374468723436</v>
      </c>
      <c r="E208" s="65">
        <v>0.311245743555517</v>
      </c>
      <c r="F208" s="65">
        <v>0.02458576847078</v>
      </c>
      <c r="G208" s="65">
        <v>300711.0</v>
      </c>
      <c r="H208" s="65">
        <v>0.300711</v>
      </c>
      <c r="I208" s="65">
        <v>440191.0</v>
      </c>
      <c r="J208" s="65">
        <v>129523.0</v>
      </c>
      <c r="K208" s="65">
        <v>54010.0</v>
      </c>
      <c r="L208" s="65">
        <v>25823.0</v>
      </c>
      <c r="M208" s="65">
        <v>2.0</v>
      </c>
      <c r="N208" s="65">
        <v>1.0</v>
      </c>
      <c r="O208" s="65">
        <v>5.0</v>
      </c>
      <c r="P208" s="65">
        <v>3.0</v>
      </c>
      <c r="Q208" s="65">
        <v>1.0</v>
      </c>
      <c r="R208" s="65">
        <v>2.0</v>
      </c>
      <c r="S208" s="65">
        <v>2.0</v>
      </c>
      <c r="T208" s="65">
        <v>5.0</v>
      </c>
      <c r="U208" s="65">
        <v>0.0</v>
      </c>
      <c r="V208" s="65">
        <v>2.0</v>
      </c>
      <c r="W208" s="65">
        <v>0.0</v>
      </c>
      <c r="X208" s="65">
        <v>3.0</v>
      </c>
      <c r="Y208" s="65">
        <v>5.0</v>
      </c>
      <c r="Z208" s="65">
        <v>2.0</v>
      </c>
      <c r="AA208" s="65">
        <v>11.0</v>
      </c>
      <c r="AB208" s="65">
        <v>12.0</v>
      </c>
      <c r="AC208" s="65">
        <v>23.0</v>
      </c>
      <c r="AD208" s="65">
        <v>15.0</v>
      </c>
      <c r="AE208" s="65">
        <v>25.0</v>
      </c>
      <c r="AF208" s="65">
        <v>44.0</v>
      </c>
      <c r="AG208" s="65">
        <v>10.0</v>
      </c>
      <c r="AH208" s="65">
        <v>18.0</v>
      </c>
      <c r="AI208" s="65">
        <v>18.0</v>
      </c>
      <c r="AJ208" s="65">
        <v>51.0</v>
      </c>
      <c r="AK208" s="65">
        <v>13.0</v>
      </c>
      <c r="AL208" s="65">
        <v>34.0</v>
      </c>
      <c r="AM208" s="65">
        <v>83.0</v>
      </c>
      <c r="AN208" s="65">
        <v>120.0</v>
      </c>
      <c r="AO208" s="65">
        <v>155.0</v>
      </c>
      <c r="AP208" s="65">
        <v>204.0</v>
      </c>
      <c r="AQ208" s="65">
        <v>243.0</v>
      </c>
      <c r="AR208" s="65">
        <v>230.0</v>
      </c>
      <c r="AS208" s="65">
        <v>290.0</v>
      </c>
      <c r="AT208" s="65">
        <v>481.0</v>
      </c>
      <c r="AU208" s="65">
        <v>628.0</v>
      </c>
      <c r="AV208" s="65">
        <v>931.0</v>
      </c>
      <c r="AW208" s="65">
        <v>271.0</v>
      </c>
      <c r="AX208" s="65">
        <v>760.0</v>
      </c>
      <c r="AY208" s="65">
        <v>961.0</v>
      </c>
      <c r="AZ208" s="65">
        <v>2113.0</v>
      </c>
      <c r="BA208" s="65">
        <v>1364.0</v>
      </c>
      <c r="BB208" s="65">
        <v>1236.0</v>
      </c>
      <c r="BC208" s="65">
        <v>2781.0</v>
      </c>
      <c r="BD208" s="65">
        <v>2716.0</v>
      </c>
      <c r="BE208" s="65">
        <v>8256.0</v>
      </c>
      <c r="BF208" s="65">
        <v>4282.0</v>
      </c>
      <c r="BG208" s="65">
        <v>6989.0</v>
      </c>
      <c r="BH208" s="65">
        <v>13209.0</v>
      </c>
      <c r="BI208" s="65">
        <v>48671.0</v>
      </c>
      <c r="BJ208" s="65">
        <v>70363.0</v>
      </c>
      <c r="BK208" s="65">
        <v>133067.0</v>
      </c>
    </row>
    <row r="209">
      <c r="A209" s="65">
        <v>201.0</v>
      </c>
      <c r="B209" s="65">
        <v>1000000.0</v>
      </c>
      <c r="C209" s="65">
        <v>898536.926846342</v>
      </c>
      <c r="D209" s="65">
        <v>0.898536926846342</v>
      </c>
      <c r="E209" s="65">
        <v>0.157404548975153</v>
      </c>
      <c r="F209" s="65">
        <v>0.0248297280590829</v>
      </c>
      <c r="G209" s="65">
        <v>301748.0</v>
      </c>
      <c r="H209" s="65">
        <v>0.301748</v>
      </c>
      <c r="I209" s="65">
        <v>439148.0</v>
      </c>
      <c r="J209" s="65">
        <v>129433.0</v>
      </c>
      <c r="K209" s="65">
        <v>53915.0</v>
      </c>
      <c r="L209" s="65">
        <v>25957.0</v>
      </c>
      <c r="M209" s="65">
        <v>0.0</v>
      </c>
      <c r="N209" s="65">
        <v>0.0</v>
      </c>
      <c r="O209" s="65">
        <v>1.0</v>
      </c>
      <c r="P209" s="65">
        <v>0.0</v>
      </c>
      <c r="Q209" s="65">
        <v>0.0</v>
      </c>
      <c r="R209" s="65">
        <v>0.0</v>
      </c>
      <c r="S209" s="65">
        <v>2.0</v>
      </c>
      <c r="T209" s="65">
        <v>3.0</v>
      </c>
      <c r="U209" s="65">
        <v>2.0</v>
      </c>
      <c r="V209" s="65">
        <v>1.0</v>
      </c>
      <c r="W209" s="65">
        <v>2.0</v>
      </c>
      <c r="X209" s="65">
        <v>4.0</v>
      </c>
      <c r="Y209" s="65">
        <v>8.0</v>
      </c>
      <c r="Z209" s="65">
        <v>4.0</v>
      </c>
      <c r="AA209" s="65">
        <v>11.0</v>
      </c>
      <c r="AB209" s="65">
        <v>11.0</v>
      </c>
      <c r="AC209" s="65">
        <v>22.0</v>
      </c>
      <c r="AD209" s="65">
        <v>13.0</v>
      </c>
      <c r="AE209" s="65">
        <v>14.0</v>
      </c>
      <c r="AF209" s="65">
        <v>42.0</v>
      </c>
      <c r="AG209" s="65">
        <v>11.0</v>
      </c>
      <c r="AH209" s="65">
        <v>16.0</v>
      </c>
      <c r="AI209" s="65">
        <v>15.0</v>
      </c>
      <c r="AJ209" s="65">
        <v>48.0</v>
      </c>
      <c r="AK209" s="65">
        <v>19.0</v>
      </c>
      <c r="AL209" s="65">
        <v>29.0</v>
      </c>
      <c r="AM209" s="65">
        <v>70.0</v>
      </c>
      <c r="AN209" s="65">
        <v>131.0</v>
      </c>
      <c r="AO209" s="65">
        <v>171.0</v>
      </c>
      <c r="AP209" s="65">
        <v>217.0</v>
      </c>
      <c r="AQ209" s="65">
        <v>221.0</v>
      </c>
      <c r="AR209" s="65">
        <v>255.0</v>
      </c>
      <c r="AS209" s="65">
        <v>308.0</v>
      </c>
      <c r="AT209" s="65">
        <v>482.0</v>
      </c>
      <c r="AU209" s="65">
        <v>607.0</v>
      </c>
      <c r="AV209" s="65">
        <v>892.0</v>
      </c>
      <c r="AW209" s="65">
        <v>266.0</v>
      </c>
      <c r="AX209" s="65">
        <v>770.0</v>
      </c>
      <c r="AY209" s="65">
        <v>947.0</v>
      </c>
      <c r="AZ209" s="65">
        <v>2148.0</v>
      </c>
      <c r="BA209" s="65">
        <v>1478.0</v>
      </c>
      <c r="BB209" s="65">
        <v>1265.0</v>
      </c>
      <c r="BC209" s="65">
        <v>2746.0</v>
      </c>
      <c r="BD209" s="65">
        <v>2787.0</v>
      </c>
      <c r="BE209" s="65">
        <v>8267.0</v>
      </c>
      <c r="BF209" s="65">
        <v>4269.0</v>
      </c>
      <c r="BG209" s="65">
        <v>6773.0</v>
      </c>
      <c r="BH209" s="65">
        <v>13349.0</v>
      </c>
      <c r="BI209" s="65">
        <v>48713.0</v>
      </c>
      <c r="BJ209" s="65">
        <v>70743.0</v>
      </c>
      <c r="BK209" s="65">
        <v>133595.0</v>
      </c>
    </row>
    <row r="210">
      <c r="A210" s="65">
        <v>202.0</v>
      </c>
      <c r="B210" s="65">
        <v>1000000.0</v>
      </c>
      <c r="C210" s="65">
        <v>951203.560178009</v>
      </c>
      <c r="D210" s="65">
        <v>0.951203560178009</v>
      </c>
      <c r="E210" s="65">
        <v>0.233284014811772</v>
      </c>
      <c r="F210" s="65">
        <v>0.0247683306912302</v>
      </c>
      <c r="G210" s="65">
        <v>300980.0</v>
      </c>
      <c r="H210" s="65">
        <v>0.30098</v>
      </c>
      <c r="I210" s="65">
        <v>439370.0</v>
      </c>
      <c r="J210" s="65">
        <v>129808.0</v>
      </c>
      <c r="K210" s="65">
        <v>54117.0</v>
      </c>
      <c r="L210" s="65">
        <v>25802.0</v>
      </c>
      <c r="M210" s="65">
        <v>0.0</v>
      </c>
      <c r="N210" s="65">
        <v>3.0</v>
      </c>
      <c r="O210" s="65">
        <v>1.0</v>
      </c>
      <c r="P210" s="65">
        <v>1.0</v>
      </c>
      <c r="Q210" s="65">
        <v>3.0</v>
      </c>
      <c r="R210" s="65">
        <v>1.0</v>
      </c>
      <c r="S210" s="65">
        <v>4.0</v>
      </c>
      <c r="T210" s="65">
        <v>4.0</v>
      </c>
      <c r="U210" s="65">
        <v>0.0</v>
      </c>
      <c r="V210" s="65">
        <v>1.0</v>
      </c>
      <c r="W210" s="65">
        <v>2.0</v>
      </c>
      <c r="X210" s="65">
        <v>2.0</v>
      </c>
      <c r="Y210" s="65">
        <v>9.0</v>
      </c>
      <c r="Z210" s="65">
        <v>1.0</v>
      </c>
      <c r="AA210" s="65">
        <v>13.0</v>
      </c>
      <c r="AB210" s="65">
        <v>8.0</v>
      </c>
      <c r="AC210" s="65">
        <v>24.0</v>
      </c>
      <c r="AD210" s="65">
        <v>12.0</v>
      </c>
      <c r="AE210" s="65">
        <v>16.0</v>
      </c>
      <c r="AF210" s="65">
        <v>36.0</v>
      </c>
      <c r="AG210" s="65">
        <v>10.0</v>
      </c>
      <c r="AH210" s="65">
        <v>13.0</v>
      </c>
      <c r="AI210" s="65">
        <v>19.0</v>
      </c>
      <c r="AJ210" s="65">
        <v>48.0</v>
      </c>
      <c r="AK210" s="65">
        <v>14.0</v>
      </c>
      <c r="AL210" s="65">
        <v>23.0</v>
      </c>
      <c r="AM210" s="65">
        <v>59.0</v>
      </c>
      <c r="AN210" s="65">
        <v>149.0</v>
      </c>
      <c r="AO210" s="65">
        <v>128.0</v>
      </c>
      <c r="AP210" s="65">
        <v>220.0</v>
      </c>
      <c r="AQ210" s="65">
        <v>253.0</v>
      </c>
      <c r="AR210" s="65">
        <v>255.0</v>
      </c>
      <c r="AS210" s="65">
        <v>279.0</v>
      </c>
      <c r="AT210" s="65">
        <v>493.0</v>
      </c>
      <c r="AU210" s="65">
        <v>585.0</v>
      </c>
      <c r="AV210" s="65">
        <v>969.0</v>
      </c>
      <c r="AW210" s="65">
        <v>288.0</v>
      </c>
      <c r="AX210" s="65">
        <v>788.0</v>
      </c>
      <c r="AY210" s="65">
        <v>929.0</v>
      </c>
      <c r="AZ210" s="65">
        <v>2097.0</v>
      </c>
      <c r="BA210" s="65">
        <v>1437.0</v>
      </c>
      <c r="BB210" s="65">
        <v>1202.0</v>
      </c>
      <c r="BC210" s="65">
        <v>2817.0</v>
      </c>
      <c r="BD210" s="65">
        <v>2871.0</v>
      </c>
      <c r="BE210" s="65">
        <v>7987.0</v>
      </c>
      <c r="BF210" s="65">
        <v>4411.0</v>
      </c>
      <c r="BG210" s="65">
        <v>6851.0</v>
      </c>
      <c r="BH210" s="65">
        <v>13325.0</v>
      </c>
      <c r="BI210" s="65">
        <v>48119.0</v>
      </c>
      <c r="BJ210" s="65">
        <v>70878.0</v>
      </c>
      <c r="BK210" s="65">
        <v>133322.0</v>
      </c>
    </row>
    <row r="211">
      <c r="A211" s="65">
        <v>203.0</v>
      </c>
      <c r="B211" s="65">
        <v>1000000.0</v>
      </c>
      <c r="C211" s="65">
        <v>901635.081754088</v>
      </c>
      <c r="D211" s="65">
        <v>0.901635081754088</v>
      </c>
      <c r="E211" s="65">
        <v>0.172509199313498</v>
      </c>
      <c r="F211" s="65">
        <v>0.0249716668373769</v>
      </c>
      <c r="G211" s="65">
        <v>300669.0</v>
      </c>
      <c r="H211" s="65">
        <v>0.300669</v>
      </c>
      <c r="I211" s="65">
        <v>439834.0</v>
      </c>
      <c r="J211" s="65">
        <v>129624.0</v>
      </c>
      <c r="K211" s="65">
        <v>53998.0</v>
      </c>
      <c r="L211" s="65">
        <v>25957.0</v>
      </c>
      <c r="M211" s="65">
        <v>0.0</v>
      </c>
      <c r="N211" s="65">
        <v>1.0</v>
      </c>
      <c r="O211" s="65">
        <v>1.0</v>
      </c>
      <c r="P211" s="65">
        <v>1.0</v>
      </c>
      <c r="Q211" s="65">
        <v>1.0</v>
      </c>
      <c r="R211" s="65">
        <v>0.0</v>
      </c>
      <c r="S211" s="65">
        <v>1.0</v>
      </c>
      <c r="T211" s="65">
        <v>4.0</v>
      </c>
      <c r="U211" s="65">
        <v>1.0</v>
      </c>
      <c r="V211" s="65">
        <v>0.0</v>
      </c>
      <c r="W211" s="65">
        <v>3.0</v>
      </c>
      <c r="X211" s="65">
        <v>4.0</v>
      </c>
      <c r="Y211" s="65">
        <v>4.0</v>
      </c>
      <c r="Z211" s="65">
        <v>3.0</v>
      </c>
      <c r="AA211" s="65">
        <v>12.0</v>
      </c>
      <c r="AB211" s="65">
        <v>10.0</v>
      </c>
      <c r="AC211" s="65">
        <v>17.0</v>
      </c>
      <c r="AD211" s="65">
        <v>10.0</v>
      </c>
      <c r="AE211" s="65">
        <v>15.0</v>
      </c>
      <c r="AF211" s="65">
        <v>36.0</v>
      </c>
      <c r="AG211" s="65">
        <v>9.0</v>
      </c>
      <c r="AH211" s="65">
        <v>13.0</v>
      </c>
      <c r="AI211" s="65">
        <v>22.0</v>
      </c>
      <c r="AJ211" s="65">
        <v>59.0</v>
      </c>
      <c r="AK211" s="65">
        <v>15.0</v>
      </c>
      <c r="AL211" s="65">
        <v>40.0</v>
      </c>
      <c r="AM211" s="65">
        <v>89.0</v>
      </c>
      <c r="AN211" s="65">
        <v>131.0</v>
      </c>
      <c r="AO211" s="65">
        <v>133.0</v>
      </c>
      <c r="AP211" s="65">
        <v>173.0</v>
      </c>
      <c r="AQ211" s="65">
        <v>239.0</v>
      </c>
      <c r="AR211" s="65">
        <v>246.0</v>
      </c>
      <c r="AS211" s="65">
        <v>281.0</v>
      </c>
      <c r="AT211" s="65">
        <v>473.0</v>
      </c>
      <c r="AU211" s="65">
        <v>596.0</v>
      </c>
      <c r="AV211" s="65">
        <v>939.0</v>
      </c>
      <c r="AW211" s="65">
        <v>264.0</v>
      </c>
      <c r="AX211" s="65">
        <v>788.0</v>
      </c>
      <c r="AY211" s="65">
        <v>911.0</v>
      </c>
      <c r="AZ211" s="65">
        <v>2084.0</v>
      </c>
      <c r="BA211" s="65">
        <v>1336.0</v>
      </c>
      <c r="BB211" s="65">
        <v>1186.0</v>
      </c>
      <c r="BC211" s="65">
        <v>2787.0</v>
      </c>
      <c r="BD211" s="65">
        <v>2950.0</v>
      </c>
      <c r="BE211" s="65">
        <v>7998.0</v>
      </c>
      <c r="BF211" s="65">
        <v>4289.0</v>
      </c>
      <c r="BG211" s="65">
        <v>6827.0</v>
      </c>
      <c r="BH211" s="65">
        <v>13336.0</v>
      </c>
      <c r="BI211" s="65">
        <v>48687.0</v>
      </c>
      <c r="BJ211" s="65">
        <v>70824.0</v>
      </c>
      <c r="BK211" s="65">
        <v>132820.0</v>
      </c>
    </row>
    <row r="212">
      <c r="A212" s="65">
        <v>204.0</v>
      </c>
      <c r="B212" s="65">
        <v>1000000.0</v>
      </c>
      <c r="C212" s="65">
        <v>937080.854042702</v>
      </c>
      <c r="D212" s="65">
        <v>0.937080854042702</v>
      </c>
      <c r="E212" s="65">
        <v>0.232386821524741</v>
      </c>
      <c r="F212" s="65">
        <v>0.0249351604213384</v>
      </c>
      <c r="G212" s="65">
        <v>300415.0</v>
      </c>
      <c r="H212" s="65">
        <v>0.300415</v>
      </c>
      <c r="I212" s="65">
        <v>439003.0</v>
      </c>
      <c r="J212" s="65">
        <v>129802.0</v>
      </c>
      <c r="K212" s="65">
        <v>54470.0</v>
      </c>
      <c r="L212" s="65">
        <v>26088.0</v>
      </c>
      <c r="M212" s="65">
        <v>0.0</v>
      </c>
      <c r="N212" s="65">
        <v>2.0</v>
      </c>
      <c r="O212" s="65">
        <v>2.0</v>
      </c>
      <c r="P212" s="65">
        <v>0.0</v>
      </c>
      <c r="Q212" s="65">
        <v>1.0</v>
      </c>
      <c r="R212" s="65">
        <v>1.0</v>
      </c>
      <c r="S212" s="65">
        <v>1.0</v>
      </c>
      <c r="T212" s="65">
        <v>8.0</v>
      </c>
      <c r="U212" s="65">
        <v>0.0</v>
      </c>
      <c r="V212" s="65">
        <v>0.0</v>
      </c>
      <c r="W212" s="65">
        <v>3.0</v>
      </c>
      <c r="X212" s="65">
        <v>3.0</v>
      </c>
      <c r="Y212" s="65">
        <v>1.0</v>
      </c>
      <c r="Z212" s="65">
        <v>7.0</v>
      </c>
      <c r="AA212" s="65">
        <v>11.0</v>
      </c>
      <c r="AB212" s="65">
        <v>14.0</v>
      </c>
      <c r="AC212" s="65">
        <v>27.0</v>
      </c>
      <c r="AD212" s="65">
        <v>11.0</v>
      </c>
      <c r="AE212" s="65">
        <v>17.0</v>
      </c>
      <c r="AF212" s="65">
        <v>36.0</v>
      </c>
      <c r="AG212" s="65">
        <v>9.0</v>
      </c>
      <c r="AH212" s="65">
        <v>8.0</v>
      </c>
      <c r="AI212" s="65">
        <v>20.0</v>
      </c>
      <c r="AJ212" s="65">
        <v>53.0</v>
      </c>
      <c r="AK212" s="65">
        <v>20.0</v>
      </c>
      <c r="AL212" s="65">
        <v>26.0</v>
      </c>
      <c r="AM212" s="65">
        <v>80.0</v>
      </c>
      <c r="AN212" s="65">
        <v>139.0</v>
      </c>
      <c r="AO212" s="65">
        <v>142.0</v>
      </c>
      <c r="AP212" s="65">
        <v>226.0</v>
      </c>
      <c r="AQ212" s="65">
        <v>224.0</v>
      </c>
      <c r="AR212" s="65">
        <v>264.0</v>
      </c>
      <c r="AS212" s="65">
        <v>285.0</v>
      </c>
      <c r="AT212" s="65">
        <v>469.0</v>
      </c>
      <c r="AU212" s="65">
        <v>624.0</v>
      </c>
      <c r="AV212" s="65">
        <v>965.0</v>
      </c>
      <c r="AW212" s="65">
        <v>292.0</v>
      </c>
      <c r="AX212" s="65">
        <v>812.0</v>
      </c>
      <c r="AY212" s="65">
        <v>918.0</v>
      </c>
      <c r="AZ212" s="65">
        <v>2041.0</v>
      </c>
      <c r="BA212" s="65">
        <v>1385.0</v>
      </c>
      <c r="BB212" s="65">
        <v>1220.0</v>
      </c>
      <c r="BC212" s="65">
        <v>2698.0</v>
      </c>
      <c r="BD212" s="65">
        <v>2943.0</v>
      </c>
      <c r="BE212" s="65">
        <v>8220.0</v>
      </c>
      <c r="BF212" s="65">
        <v>4252.0</v>
      </c>
      <c r="BG212" s="65">
        <v>6907.0</v>
      </c>
      <c r="BH212" s="65">
        <v>13060.0</v>
      </c>
      <c r="BI212" s="65">
        <v>48222.0</v>
      </c>
      <c r="BJ212" s="65">
        <v>70696.0</v>
      </c>
      <c r="BK212" s="65">
        <v>133050.0</v>
      </c>
    </row>
    <row r="213">
      <c r="A213" s="65">
        <v>205.0</v>
      </c>
      <c r="B213" s="65">
        <v>1000000.0</v>
      </c>
      <c r="C213" s="65">
        <v>1007164.35821791</v>
      </c>
      <c r="D213" s="65">
        <v>1.00716435821791</v>
      </c>
      <c r="E213" s="65">
        <v>0.347324008872945</v>
      </c>
      <c r="F213" s="65">
        <v>0.0251603042683769</v>
      </c>
      <c r="G213" s="65">
        <v>301159.0</v>
      </c>
      <c r="H213" s="65">
        <v>0.301159</v>
      </c>
      <c r="I213" s="65">
        <v>439087.0</v>
      </c>
      <c r="J213" s="65">
        <v>129798.0</v>
      </c>
      <c r="K213" s="65">
        <v>54188.0</v>
      </c>
      <c r="L213" s="65">
        <v>25982.0</v>
      </c>
      <c r="M213" s="65">
        <v>0.0</v>
      </c>
      <c r="N213" s="65">
        <v>4.0</v>
      </c>
      <c r="O213" s="65">
        <v>6.0</v>
      </c>
      <c r="P213" s="65">
        <v>3.0</v>
      </c>
      <c r="Q213" s="65">
        <v>3.0</v>
      </c>
      <c r="R213" s="65">
        <v>2.0</v>
      </c>
      <c r="S213" s="65">
        <v>1.0</v>
      </c>
      <c r="T213" s="65">
        <v>7.0</v>
      </c>
      <c r="U213" s="65">
        <v>0.0</v>
      </c>
      <c r="V213" s="65">
        <v>0.0</v>
      </c>
      <c r="W213" s="65">
        <v>3.0</v>
      </c>
      <c r="X213" s="65">
        <v>7.0</v>
      </c>
      <c r="Y213" s="65">
        <v>2.0</v>
      </c>
      <c r="Z213" s="65">
        <v>3.0</v>
      </c>
      <c r="AA213" s="65">
        <v>11.0</v>
      </c>
      <c r="AB213" s="65">
        <v>9.0</v>
      </c>
      <c r="AC213" s="65">
        <v>11.0</v>
      </c>
      <c r="AD213" s="65">
        <v>13.0</v>
      </c>
      <c r="AE213" s="65">
        <v>13.0</v>
      </c>
      <c r="AF213" s="65">
        <v>47.0</v>
      </c>
      <c r="AG213" s="65">
        <v>6.0</v>
      </c>
      <c r="AH213" s="65">
        <v>12.0</v>
      </c>
      <c r="AI213" s="65">
        <v>14.0</v>
      </c>
      <c r="AJ213" s="65">
        <v>46.0</v>
      </c>
      <c r="AK213" s="65">
        <v>15.0</v>
      </c>
      <c r="AL213" s="65">
        <v>21.0</v>
      </c>
      <c r="AM213" s="65">
        <v>75.0</v>
      </c>
      <c r="AN213" s="65">
        <v>132.0</v>
      </c>
      <c r="AO213" s="65">
        <v>149.0</v>
      </c>
      <c r="AP213" s="65">
        <v>179.0</v>
      </c>
      <c r="AQ213" s="65">
        <v>235.0</v>
      </c>
      <c r="AR213" s="65">
        <v>226.0</v>
      </c>
      <c r="AS213" s="65">
        <v>286.0</v>
      </c>
      <c r="AT213" s="65">
        <v>483.0</v>
      </c>
      <c r="AU213" s="65">
        <v>638.0</v>
      </c>
      <c r="AV213" s="65">
        <v>957.0</v>
      </c>
      <c r="AW213" s="65">
        <v>293.0</v>
      </c>
      <c r="AX213" s="65">
        <v>798.0</v>
      </c>
      <c r="AY213" s="65">
        <v>941.0</v>
      </c>
      <c r="AZ213" s="65">
        <v>2057.0</v>
      </c>
      <c r="BA213" s="65">
        <v>1395.0</v>
      </c>
      <c r="BB213" s="65">
        <v>1191.0</v>
      </c>
      <c r="BC213" s="65">
        <v>2779.0</v>
      </c>
      <c r="BD213" s="65">
        <v>2844.0</v>
      </c>
      <c r="BE213" s="65">
        <v>8187.0</v>
      </c>
      <c r="BF213" s="65">
        <v>4340.0</v>
      </c>
      <c r="BG213" s="65">
        <v>6939.0</v>
      </c>
      <c r="BH213" s="65">
        <v>13242.0</v>
      </c>
      <c r="BI213" s="65">
        <v>47970.0</v>
      </c>
      <c r="BJ213" s="65">
        <v>70732.0</v>
      </c>
      <c r="BK213" s="65">
        <v>133832.0</v>
      </c>
    </row>
    <row r="214">
      <c r="A214" s="65">
        <v>206.0</v>
      </c>
      <c r="B214" s="65">
        <v>1000000.0</v>
      </c>
      <c r="C214" s="65">
        <v>962241.112055602</v>
      </c>
      <c r="D214" s="65">
        <v>0.962241112055602</v>
      </c>
      <c r="E214" s="65">
        <v>0.254349096663331</v>
      </c>
      <c r="F214" s="65">
        <v>0.025106704876954</v>
      </c>
      <c r="G214" s="65">
        <v>301032.0</v>
      </c>
      <c r="H214" s="65">
        <v>0.301032</v>
      </c>
      <c r="I214" s="65">
        <v>438798.0</v>
      </c>
      <c r="J214" s="65">
        <v>129826.0</v>
      </c>
      <c r="K214" s="65">
        <v>54423.0</v>
      </c>
      <c r="L214" s="65">
        <v>26010.0</v>
      </c>
      <c r="M214" s="65">
        <v>0.0</v>
      </c>
      <c r="N214" s="65">
        <v>3.0</v>
      </c>
      <c r="O214" s="65">
        <v>2.0</v>
      </c>
      <c r="P214" s="65">
        <v>3.0</v>
      </c>
      <c r="Q214" s="65">
        <v>2.0</v>
      </c>
      <c r="R214" s="65">
        <v>3.0</v>
      </c>
      <c r="S214" s="65">
        <v>1.0</v>
      </c>
      <c r="T214" s="65">
        <v>3.0</v>
      </c>
      <c r="U214" s="65">
        <v>0.0</v>
      </c>
      <c r="V214" s="65">
        <v>1.0</v>
      </c>
      <c r="W214" s="65">
        <v>3.0</v>
      </c>
      <c r="X214" s="65">
        <v>6.0</v>
      </c>
      <c r="Y214" s="65">
        <v>2.0</v>
      </c>
      <c r="Z214" s="65">
        <v>1.0</v>
      </c>
      <c r="AA214" s="65">
        <v>13.0</v>
      </c>
      <c r="AB214" s="65">
        <v>10.0</v>
      </c>
      <c r="AC214" s="65">
        <v>26.0</v>
      </c>
      <c r="AD214" s="65">
        <v>10.0</v>
      </c>
      <c r="AE214" s="65">
        <v>14.0</v>
      </c>
      <c r="AF214" s="65">
        <v>33.0</v>
      </c>
      <c r="AG214" s="65">
        <v>7.0</v>
      </c>
      <c r="AH214" s="65">
        <v>13.0</v>
      </c>
      <c r="AI214" s="65">
        <v>15.0</v>
      </c>
      <c r="AJ214" s="65">
        <v>54.0</v>
      </c>
      <c r="AK214" s="65">
        <v>12.0</v>
      </c>
      <c r="AL214" s="65">
        <v>22.0</v>
      </c>
      <c r="AM214" s="65">
        <v>92.0</v>
      </c>
      <c r="AN214" s="65">
        <v>168.0</v>
      </c>
      <c r="AO214" s="65">
        <v>143.0</v>
      </c>
      <c r="AP214" s="65">
        <v>158.0</v>
      </c>
      <c r="AQ214" s="65">
        <v>254.0</v>
      </c>
      <c r="AR214" s="65">
        <v>256.0</v>
      </c>
      <c r="AS214" s="65">
        <v>273.0</v>
      </c>
      <c r="AT214" s="65">
        <v>497.0</v>
      </c>
      <c r="AU214" s="65">
        <v>632.0</v>
      </c>
      <c r="AV214" s="65">
        <v>950.0</v>
      </c>
      <c r="AW214" s="65">
        <v>288.0</v>
      </c>
      <c r="AX214" s="65">
        <v>800.0</v>
      </c>
      <c r="AY214" s="65">
        <v>911.0</v>
      </c>
      <c r="AZ214" s="65">
        <v>2076.0</v>
      </c>
      <c r="BA214" s="65">
        <v>1419.0</v>
      </c>
      <c r="BB214" s="65">
        <v>1257.0</v>
      </c>
      <c r="BC214" s="65">
        <v>2800.0</v>
      </c>
      <c r="BD214" s="65">
        <v>2830.0</v>
      </c>
      <c r="BE214" s="65">
        <v>8080.0</v>
      </c>
      <c r="BF214" s="65">
        <v>4262.0</v>
      </c>
      <c r="BG214" s="65">
        <v>6769.0</v>
      </c>
      <c r="BH214" s="65">
        <v>13309.0</v>
      </c>
      <c r="BI214" s="65">
        <v>48712.0</v>
      </c>
      <c r="BJ214" s="65">
        <v>70966.0</v>
      </c>
      <c r="BK214" s="65">
        <v>132871.0</v>
      </c>
    </row>
    <row r="215">
      <c r="A215" s="65">
        <v>207.0</v>
      </c>
      <c r="B215" s="65">
        <v>1000000.0</v>
      </c>
      <c r="C215" s="65">
        <v>950723.536176809</v>
      </c>
      <c r="D215" s="65">
        <v>0.950723536176809</v>
      </c>
      <c r="E215" s="65">
        <v>0.228253153243065</v>
      </c>
      <c r="F215" s="65">
        <v>0.0250463218797128</v>
      </c>
      <c r="G215" s="65">
        <v>301509.0</v>
      </c>
      <c r="H215" s="65">
        <v>0.301509</v>
      </c>
      <c r="I215" s="65">
        <v>438438.0</v>
      </c>
      <c r="J215" s="65">
        <v>129993.0</v>
      </c>
      <c r="K215" s="65">
        <v>54145.0</v>
      </c>
      <c r="L215" s="65">
        <v>25937.0</v>
      </c>
      <c r="M215" s="65">
        <v>1.0</v>
      </c>
      <c r="N215" s="65">
        <v>2.0</v>
      </c>
      <c r="O215" s="65">
        <v>0.0</v>
      </c>
      <c r="P215" s="65">
        <v>1.0</v>
      </c>
      <c r="Q215" s="65">
        <v>0.0</v>
      </c>
      <c r="R215" s="65">
        <v>2.0</v>
      </c>
      <c r="S215" s="65">
        <v>3.0</v>
      </c>
      <c r="T215" s="65">
        <v>7.0</v>
      </c>
      <c r="U215" s="65">
        <v>0.0</v>
      </c>
      <c r="V215" s="65">
        <v>2.0</v>
      </c>
      <c r="W215" s="65">
        <v>3.0</v>
      </c>
      <c r="X215" s="65">
        <v>8.0</v>
      </c>
      <c r="Y215" s="65">
        <v>7.0</v>
      </c>
      <c r="Z215" s="65">
        <v>4.0</v>
      </c>
      <c r="AA215" s="65">
        <v>3.0</v>
      </c>
      <c r="AB215" s="65">
        <v>15.0</v>
      </c>
      <c r="AC215" s="65">
        <v>27.0</v>
      </c>
      <c r="AD215" s="65">
        <v>16.0</v>
      </c>
      <c r="AE215" s="65">
        <v>13.0</v>
      </c>
      <c r="AF215" s="65">
        <v>39.0</v>
      </c>
      <c r="AG215" s="65">
        <v>8.0</v>
      </c>
      <c r="AH215" s="65">
        <v>9.0</v>
      </c>
      <c r="AI215" s="65">
        <v>20.0</v>
      </c>
      <c r="AJ215" s="65">
        <v>50.0</v>
      </c>
      <c r="AK215" s="65">
        <v>16.0</v>
      </c>
      <c r="AL215" s="65">
        <v>16.0</v>
      </c>
      <c r="AM215" s="65">
        <v>80.0</v>
      </c>
      <c r="AN215" s="65">
        <v>159.0</v>
      </c>
      <c r="AO215" s="65">
        <v>149.0</v>
      </c>
      <c r="AP215" s="65">
        <v>211.0</v>
      </c>
      <c r="AQ215" s="65">
        <v>244.0</v>
      </c>
      <c r="AR215" s="65">
        <v>243.0</v>
      </c>
      <c r="AS215" s="65">
        <v>282.0</v>
      </c>
      <c r="AT215" s="65">
        <v>472.0</v>
      </c>
      <c r="AU215" s="65">
        <v>591.0</v>
      </c>
      <c r="AV215" s="65">
        <v>963.0</v>
      </c>
      <c r="AW215" s="65">
        <v>258.0</v>
      </c>
      <c r="AX215" s="65">
        <v>740.0</v>
      </c>
      <c r="AY215" s="65">
        <v>896.0</v>
      </c>
      <c r="AZ215" s="65">
        <v>2146.0</v>
      </c>
      <c r="BA215" s="65">
        <v>1453.0</v>
      </c>
      <c r="BB215" s="65">
        <v>1208.0</v>
      </c>
      <c r="BC215" s="65">
        <v>2751.0</v>
      </c>
      <c r="BD215" s="65">
        <v>2932.0</v>
      </c>
      <c r="BE215" s="65">
        <v>8112.0</v>
      </c>
      <c r="BF215" s="65">
        <v>4278.0</v>
      </c>
      <c r="BG215" s="65">
        <v>6790.0</v>
      </c>
      <c r="BH215" s="65">
        <v>13381.0</v>
      </c>
      <c r="BI215" s="65">
        <v>48697.0</v>
      </c>
      <c r="BJ215" s="65">
        <v>70656.0</v>
      </c>
      <c r="BK215" s="65">
        <v>133545.0</v>
      </c>
    </row>
    <row r="216">
      <c r="A216" s="65">
        <v>208.0</v>
      </c>
      <c r="B216" s="65">
        <v>1000000.0</v>
      </c>
      <c r="C216" s="65">
        <v>966244.312215611</v>
      </c>
      <c r="D216" s="65">
        <v>0.966244312215611</v>
      </c>
      <c r="E216" s="65">
        <v>0.250762568560363</v>
      </c>
      <c r="F216" s="65">
        <v>0.0250019487318219</v>
      </c>
      <c r="G216" s="65">
        <v>301531.0</v>
      </c>
      <c r="H216" s="65">
        <v>0.301531</v>
      </c>
      <c r="I216" s="65">
        <v>439020.0</v>
      </c>
      <c r="J216" s="65">
        <v>129410.0</v>
      </c>
      <c r="K216" s="65">
        <v>54245.0</v>
      </c>
      <c r="L216" s="65">
        <v>25866.0</v>
      </c>
      <c r="M216" s="65">
        <v>2.0</v>
      </c>
      <c r="N216" s="65">
        <v>2.0</v>
      </c>
      <c r="O216" s="65">
        <v>2.0</v>
      </c>
      <c r="P216" s="65">
        <v>3.0</v>
      </c>
      <c r="Q216" s="65">
        <v>1.0</v>
      </c>
      <c r="R216" s="65">
        <v>1.0</v>
      </c>
      <c r="S216" s="65">
        <v>2.0</v>
      </c>
      <c r="T216" s="65">
        <v>4.0</v>
      </c>
      <c r="U216" s="65">
        <v>1.0</v>
      </c>
      <c r="V216" s="65">
        <v>2.0</v>
      </c>
      <c r="W216" s="65">
        <v>1.0</v>
      </c>
      <c r="X216" s="65">
        <v>5.0</v>
      </c>
      <c r="Y216" s="65">
        <v>0.0</v>
      </c>
      <c r="Z216" s="65">
        <v>5.0</v>
      </c>
      <c r="AA216" s="65">
        <v>10.0</v>
      </c>
      <c r="AB216" s="65">
        <v>10.0</v>
      </c>
      <c r="AC216" s="65">
        <v>18.0</v>
      </c>
      <c r="AD216" s="65">
        <v>17.0</v>
      </c>
      <c r="AE216" s="65">
        <v>22.0</v>
      </c>
      <c r="AF216" s="65">
        <v>43.0</v>
      </c>
      <c r="AG216" s="65">
        <v>6.0</v>
      </c>
      <c r="AH216" s="65">
        <v>8.0</v>
      </c>
      <c r="AI216" s="65">
        <v>18.0</v>
      </c>
      <c r="AJ216" s="65">
        <v>41.0</v>
      </c>
      <c r="AK216" s="65">
        <v>8.0</v>
      </c>
      <c r="AL216" s="65">
        <v>17.0</v>
      </c>
      <c r="AM216" s="65">
        <v>84.0</v>
      </c>
      <c r="AN216" s="65">
        <v>141.0</v>
      </c>
      <c r="AO216" s="65">
        <v>153.0</v>
      </c>
      <c r="AP216" s="65">
        <v>193.0</v>
      </c>
      <c r="AQ216" s="65">
        <v>245.0</v>
      </c>
      <c r="AR216" s="65">
        <v>269.0</v>
      </c>
      <c r="AS216" s="65">
        <v>301.0</v>
      </c>
      <c r="AT216" s="65">
        <v>475.0</v>
      </c>
      <c r="AU216" s="65">
        <v>606.0</v>
      </c>
      <c r="AV216" s="65">
        <v>944.0</v>
      </c>
      <c r="AW216" s="65">
        <v>287.0</v>
      </c>
      <c r="AX216" s="65">
        <v>816.0</v>
      </c>
      <c r="AY216" s="65">
        <v>1005.0</v>
      </c>
      <c r="AZ216" s="65">
        <v>1987.0</v>
      </c>
      <c r="BA216" s="65">
        <v>1396.0</v>
      </c>
      <c r="BB216" s="65">
        <v>1296.0</v>
      </c>
      <c r="BC216" s="65">
        <v>2753.0</v>
      </c>
      <c r="BD216" s="65">
        <v>2799.0</v>
      </c>
      <c r="BE216" s="65">
        <v>8169.0</v>
      </c>
      <c r="BF216" s="65">
        <v>4190.0</v>
      </c>
      <c r="BG216" s="65">
        <v>6798.0</v>
      </c>
      <c r="BH216" s="65">
        <v>13318.0</v>
      </c>
      <c r="BI216" s="65">
        <v>48601.0</v>
      </c>
      <c r="BJ216" s="65">
        <v>70779.0</v>
      </c>
      <c r="BK216" s="65">
        <v>133677.0</v>
      </c>
    </row>
    <row r="217">
      <c r="A217" s="65">
        <v>209.0</v>
      </c>
      <c r="B217" s="65">
        <v>1000000.0</v>
      </c>
      <c r="C217" s="65">
        <v>978337.916895845</v>
      </c>
      <c r="D217" s="65">
        <v>0.978337916895845</v>
      </c>
      <c r="E217" s="65">
        <v>0.292871045394538</v>
      </c>
      <c r="F217" s="65">
        <v>0.0250016948197059</v>
      </c>
      <c r="G217" s="65">
        <v>301283.0</v>
      </c>
      <c r="H217" s="65">
        <v>0.301283</v>
      </c>
      <c r="I217" s="65">
        <v>439314.0</v>
      </c>
      <c r="J217" s="65">
        <v>129703.0</v>
      </c>
      <c r="K217" s="65">
        <v>54088.0</v>
      </c>
      <c r="L217" s="65">
        <v>25990.0</v>
      </c>
      <c r="M217" s="65">
        <v>2.0</v>
      </c>
      <c r="N217" s="65">
        <v>1.0</v>
      </c>
      <c r="O217" s="65">
        <v>1.0</v>
      </c>
      <c r="P217" s="65">
        <v>3.0</v>
      </c>
      <c r="Q217" s="65">
        <v>5.0</v>
      </c>
      <c r="R217" s="65">
        <v>1.0</v>
      </c>
      <c r="S217" s="65">
        <v>2.0</v>
      </c>
      <c r="T217" s="65">
        <v>4.0</v>
      </c>
      <c r="U217" s="65">
        <v>1.0</v>
      </c>
      <c r="V217" s="65">
        <v>1.0</v>
      </c>
      <c r="W217" s="65">
        <v>3.0</v>
      </c>
      <c r="X217" s="65">
        <v>7.0</v>
      </c>
      <c r="Y217" s="65">
        <v>7.0</v>
      </c>
      <c r="Z217" s="65">
        <v>6.0</v>
      </c>
      <c r="AA217" s="65">
        <v>10.0</v>
      </c>
      <c r="AB217" s="65">
        <v>9.0</v>
      </c>
      <c r="AC217" s="65">
        <v>18.0</v>
      </c>
      <c r="AD217" s="65">
        <v>16.0</v>
      </c>
      <c r="AE217" s="65">
        <v>11.0</v>
      </c>
      <c r="AF217" s="65">
        <v>40.0</v>
      </c>
      <c r="AG217" s="65">
        <v>12.0</v>
      </c>
      <c r="AH217" s="65">
        <v>15.0</v>
      </c>
      <c r="AI217" s="65">
        <v>19.0</v>
      </c>
      <c r="AJ217" s="65">
        <v>49.0</v>
      </c>
      <c r="AK217" s="65">
        <v>14.0</v>
      </c>
      <c r="AL217" s="65">
        <v>27.0</v>
      </c>
      <c r="AM217" s="65">
        <v>84.0</v>
      </c>
      <c r="AN217" s="65">
        <v>142.0</v>
      </c>
      <c r="AO217" s="65">
        <v>171.0</v>
      </c>
      <c r="AP217" s="65">
        <v>195.0</v>
      </c>
      <c r="AQ217" s="65">
        <v>243.0</v>
      </c>
      <c r="AR217" s="65">
        <v>233.0</v>
      </c>
      <c r="AS217" s="65">
        <v>318.0</v>
      </c>
      <c r="AT217" s="65">
        <v>471.0</v>
      </c>
      <c r="AU217" s="65">
        <v>602.0</v>
      </c>
      <c r="AV217" s="65">
        <v>927.0</v>
      </c>
      <c r="AW217" s="65">
        <v>271.0</v>
      </c>
      <c r="AX217" s="65">
        <v>708.0</v>
      </c>
      <c r="AY217" s="65">
        <v>991.0</v>
      </c>
      <c r="AZ217" s="65">
        <v>2141.0</v>
      </c>
      <c r="BA217" s="65">
        <v>1436.0</v>
      </c>
      <c r="BB217" s="65">
        <v>1204.0</v>
      </c>
      <c r="BC217" s="65">
        <v>2816.0</v>
      </c>
      <c r="BD217" s="65">
        <v>2835.0</v>
      </c>
      <c r="BE217" s="65">
        <v>7913.0</v>
      </c>
      <c r="BF217" s="65">
        <v>4260.0</v>
      </c>
      <c r="BG217" s="65">
        <v>6689.0</v>
      </c>
      <c r="BH217" s="65">
        <v>13289.0</v>
      </c>
      <c r="BI217" s="65">
        <v>48482.0</v>
      </c>
      <c r="BJ217" s="65">
        <v>70836.0</v>
      </c>
      <c r="BK217" s="65">
        <v>133742.0</v>
      </c>
    </row>
    <row r="218">
      <c r="A218" s="65">
        <v>210.0</v>
      </c>
      <c r="B218" s="65">
        <v>1000000.0</v>
      </c>
      <c r="C218" s="65">
        <v>951341.567078354</v>
      </c>
      <c r="D218" s="65">
        <v>0.951341567078354</v>
      </c>
      <c r="E218" s="65">
        <v>0.242223247799645</v>
      </c>
      <c r="F218" s="65">
        <v>0.0249422342338027</v>
      </c>
      <c r="G218" s="65">
        <v>301671.0</v>
      </c>
      <c r="H218" s="65">
        <v>0.301671</v>
      </c>
      <c r="I218" s="65">
        <v>438207.0</v>
      </c>
      <c r="J218" s="65">
        <v>129895.0</v>
      </c>
      <c r="K218" s="65">
        <v>54384.0</v>
      </c>
      <c r="L218" s="65">
        <v>25959.0</v>
      </c>
      <c r="M218" s="65">
        <v>0.0</v>
      </c>
      <c r="N218" s="65">
        <v>1.0</v>
      </c>
      <c r="O218" s="65">
        <v>4.0</v>
      </c>
      <c r="P218" s="65">
        <v>1.0</v>
      </c>
      <c r="Q218" s="65">
        <v>3.0</v>
      </c>
      <c r="R218" s="65">
        <v>2.0</v>
      </c>
      <c r="S218" s="65">
        <v>3.0</v>
      </c>
      <c r="T218" s="65">
        <v>4.0</v>
      </c>
      <c r="U218" s="65">
        <v>0.0</v>
      </c>
      <c r="V218" s="65">
        <v>1.0</v>
      </c>
      <c r="W218" s="65">
        <v>3.0</v>
      </c>
      <c r="X218" s="65">
        <v>6.0</v>
      </c>
      <c r="Y218" s="65">
        <v>2.0</v>
      </c>
      <c r="Z218" s="65">
        <v>3.0</v>
      </c>
      <c r="AA218" s="65">
        <v>4.0</v>
      </c>
      <c r="AB218" s="65">
        <v>11.0</v>
      </c>
      <c r="AC218" s="65">
        <v>16.0</v>
      </c>
      <c r="AD218" s="65">
        <v>21.0</v>
      </c>
      <c r="AE218" s="65">
        <v>11.0</v>
      </c>
      <c r="AF218" s="65">
        <v>43.0</v>
      </c>
      <c r="AG218" s="65">
        <v>10.0</v>
      </c>
      <c r="AH218" s="65">
        <v>12.0</v>
      </c>
      <c r="AI218" s="65">
        <v>18.0</v>
      </c>
      <c r="AJ218" s="65">
        <v>51.0</v>
      </c>
      <c r="AK218" s="65">
        <v>14.0</v>
      </c>
      <c r="AL218" s="65">
        <v>19.0</v>
      </c>
      <c r="AM218" s="65">
        <v>60.0</v>
      </c>
      <c r="AN218" s="65">
        <v>146.0</v>
      </c>
      <c r="AO218" s="65">
        <v>164.0</v>
      </c>
      <c r="AP218" s="65">
        <v>189.0</v>
      </c>
      <c r="AQ218" s="65">
        <v>230.0</v>
      </c>
      <c r="AR218" s="65">
        <v>234.0</v>
      </c>
      <c r="AS218" s="65">
        <v>283.0</v>
      </c>
      <c r="AT218" s="65">
        <v>458.0</v>
      </c>
      <c r="AU218" s="65">
        <v>564.0</v>
      </c>
      <c r="AV218" s="65">
        <v>926.0</v>
      </c>
      <c r="AW218" s="65">
        <v>304.0</v>
      </c>
      <c r="AX218" s="65">
        <v>864.0</v>
      </c>
      <c r="AY218" s="65">
        <v>965.0</v>
      </c>
      <c r="AZ218" s="65">
        <v>2106.0</v>
      </c>
      <c r="BA218" s="65">
        <v>1474.0</v>
      </c>
      <c r="BB218" s="65">
        <v>1233.0</v>
      </c>
      <c r="BC218" s="65">
        <v>2742.0</v>
      </c>
      <c r="BD218" s="65">
        <v>2818.0</v>
      </c>
      <c r="BE218" s="65">
        <v>8010.0</v>
      </c>
      <c r="BF218" s="65">
        <v>4384.0</v>
      </c>
      <c r="BG218" s="65">
        <v>6826.0</v>
      </c>
      <c r="BH218" s="65">
        <v>13335.0</v>
      </c>
      <c r="BI218" s="65">
        <v>48721.0</v>
      </c>
      <c r="BJ218" s="65">
        <v>70741.0</v>
      </c>
      <c r="BK218" s="65">
        <v>133631.0</v>
      </c>
    </row>
    <row r="219">
      <c r="A219" s="65">
        <v>211.0</v>
      </c>
      <c r="B219" s="65">
        <v>1000000.0</v>
      </c>
      <c r="C219" s="65">
        <v>971709.585479274</v>
      </c>
      <c r="D219" s="65">
        <v>0.971709585479274</v>
      </c>
      <c r="E219" s="65">
        <v>0.288011386347245</v>
      </c>
      <c r="F219" s="65">
        <v>0.0249145485612321</v>
      </c>
      <c r="G219" s="65">
        <v>301200.0</v>
      </c>
      <c r="H219" s="65">
        <v>0.3012</v>
      </c>
      <c r="I219" s="65">
        <v>439311.0</v>
      </c>
      <c r="J219" s="65">
        <v>129482.0</v>
      </c>
      <c r="K219" s="65">
        <v>54119.0</v>
      </c>
      <c r="L219" s="65">
        <v>26032.0</v>
      </c>
      <c r="M219" s="65">
        <v>0.0</v>
      </c>
      <c r="N219" s="65">
        <v>2.0</v>
      </c>
      <c r="O219" s="65">
        <v>4.0</v>
      </c>
      <c r="P219" s="65">
        <v>3.0</v>
      </c>
      <c r="Q219" s="65">
        <v>5.0</v>
      </c>
      <c r="R219" s="65">
        <v>3.0</v>
      </c>
      <c r="S219" s="65">
        <v>3.0</v>
      </c>
      <c r="T219" s="65">
        <v>2.0</v>
      </c>
      <c r="U219" s="65">
        <v>0.0</v>
      </c>
      <c r="V219" s="65">
        <v>1.0</v>
      </c>
      <c r="W219" s="65">
        <v>4.0</v>
      </c>
      <c r="X219" s="65">
        <v>3.0</v>
      </c>
      <c r="Y219" s="65">
        <v>2.0</v>
      </c>
      <c r="Z219" s="65">
        <v>0.0</v>
      </c>
      <c r="AA219" s="65">
        <v>9.0</v>
      </c>
      <c r="AB219" s="65">
        <v>3.0</v>
      </c>
      <c r="AC219" s="65">
        <v>16.0</v>
      </c>
      <c r="AD219" s="65">
        <v>18.0</v>
      </c>
      <c r="AE219" s="65">
        <v>12.0</v>
      </c>
      <c r="AF219" s="65">
        <v>37.0</v>
      </c>
      <c r="AG219" s="65">
        <v>9.0</v>
      </c>
      <c r="AH219" s="65">
        <v>15.0</v>
      </c>
      <c r="AI219" s="65">
        <v>13.0</v>
      </c>
      <c r="AJ219" s="65">
        <v>50.0</v>
      </c>
      <c r="AK219" s="65">
        <v>21.0</v>
      </c>
      <c r="AL219" s="65">
        <v>33.0</v>
      </c>
      <c r="AM219" s="65">
        <v>59.0</v>
      </c>
      <c r="AN219" s="65">
        <v>133.0</v>
      </c>
      <c r="AO219" s="65">
        <v>151.0</v>
      </c>
      <c r="AP219" s="65">
        <v>203.0</v>
      </c>
      <c r="AQ219" s="65">
        <v>211.0</v>
      </c>
      <c r="AR219" s="65">
        <v>254.0</v>
      </c>
      <c r="AS219" s="65">
        <v>315.0</v>
      </c>
      <c r="AT219" s="65">
        <v>456.0</v>
      </c>
      <c r="AU219" s="65">
        <v>625.0</v>
      </c>
      <c r="AV219" s="65">
        <v>945.0</v>
      </c>
      <c r="AW219" s="65">
        <v>264.0</v>
      </c>
      <c r="AX219" s="65">
        <v>807.0</v>
      </c>
      <c r="AY219" s="65">
        <v>934.0</v>
      </c>
      <c r="AZ219" s="65">
        <v>2068.0</v>
      </c>
      <c r="BA219" s="65">
        <v>1415.0</v>
      </c>
      <c r="BB219" s="65">
        <v>1242.0</v>
      </c>
      <c r="BC219" s="65">
        <v>2785.0</v>
      </c>
      <c r="BD219" s="65">
        <v>2835.0</v>
      </c>
      <c r="BE219" s="65">
        <v>7973.0</v>
      </c>
      <c r="BF219" s="65">
        <v>4175.0</v>
      </c>
      <c r="BG219" s="65">
        <v>6790.0</v>
      </c>
      <c r="BH219" s="65">
        <v>13307.0</v>
      </c>
      <c r="BI219" s="65">
        <v>48513.0</v>
      </c>
      <c r="BJ219" s="65">
        <v>71127.0</v>
      </c>
      <c r="BK219" s="65">
        <v>133345.0</v>
      </c>
    </row>
    <row r="220">
      <c r="A220" s="65">
        <v>212.0</v>
      </c>
      <c r="B220" s="65">
        <v>1000000.0</v>
      </c>
      <c r="C220" s="65">
        <v>942456.12280614</v>
      </c>
      <c r="D220" s="65">
        <v>0.94245612280614</v>
      </c>
      <c r="E220" s="65">
        <v>0.260271389498885</v>
      </c>
      <c r="F220" s="65">
        <v>0.0248670625558818</v>
      </c>
      <c r="G220" s="65">
        <v>300686.0</v>
      </c>
      <c r="H220" s="65">
        <v>0.300686</v>
      </c>
      <c r="I220" s="65">
        <v>439706.0</v>
      </c>
      <c r="J220" s="65">
        <v>129928.0</v>
      </c>
      <c r="K220" s="65">
        <v>53866.0</v>
      </c>
      <c r="L220" s="65">
        <v>25794.0</v>
      </c>
      <c r="M220" s="65">
        <v>1.0</v>
      </c>
      <c r="N220" s="65">
        <v>3.0</v>
      </c>
      <c r="O220" s="65">
        <v>1.0</v>
      </c>
      <c r="P220" s="65">
        <v>3.0</v>
      </c>
      <c r="Q220" s="65">
        <v>4.0</v>
      </c>
      <c r="R220" s="65">
        <v>0.0</v>
      </c>
      <c r="S220" s="65">
        <v>1.0</v>
      </c>
      <c r="T220" s="65">
        <v>3.0</v>
      </c>
      <c r="U220" s="65">
        <v>3.0</v>
      </c>
      <c r="V220" s="65">
        <v>1.0</v>
      </c>
      <c r="W220" s="65">
        <v>0.0</v>
      </c>
      <c r="X220" s="65">
        <v>1.0</v>
      </c>
      <c r="Y220" s="65">
        <v>2.0</v>
      </c>
      <c r="Z220" s="65">
        <v>3.0</v>
      </c>
      <c r="AA220" s="65">
        <v>9.0</v>
      </c>
      <c r="AB220" s="65">
        <v>8.0</v>
      </c>
      <c r="AC220" s="65">
        <v>15.0</v>
      </c>
      <c r="AD220" s="65">
        <v>16.0</v>
      </c>
      <c r="AE220" s="65">
        <v>12.0</v>
      </c>
      <c r="AF220" s="65">
        <v>24.0</v>
      </c>
      <c r="AG220" s="65">
        <v>15.0</v>
      </c>
      <c r="AH220" s="65">
        <v>8.0</v>
      </c>
      <c r="AI220" s="65">
        <v>13.0</v>
      </c>
      <c r="AJ220" s="65">
        <v>38.0</v>
      </c>
      <c r="AK220" s="65">
        <v>10.0</v>
      </c>
      <c r="AL220" s="65">
        <v>31.0</v>
      </c>
      <c r="AM220" s="65">
        <v>71.0</v>
      </c>
      <c r="AN220" s="65">
        <v>165.0</v>
      </c>
      <c r="AO220" s="65">
        <v>140.0</v>
      </c>
      <c r="AP220" s="65">
        <v>187.0</v>
      </c>
      <c r="AQ220" s="65">
        <v>239.0</v>
      </c>
      <c r="AR220" s="65">
        <v>258.0</v>
      </c>
      <c r="AS220" s="65">
        <v>277.0</v>
      </c>
      <c r="AT220" s="65">
        <v>474.0</v>
      </c>
      <c r="AU220" s="65">
        <v>648.0</v>
      </c>
      <c r="AV220" s="65">
        <v>989.0</v>
      </c>
      <c r="AW220" s="65">
        <v>286.0</v>
      </c>
      <c r="AX220" s="65">
        <v>801.0</v>
      </c>
      <c r="AY220" s="65">
        <v>924.0</v>
      </c>
      <c r="AZ220" s="65">
        <v>2058.0</v>
      </c>
      <c r="BA220" s="65">
        <v>1430.0</v>
      </c>
      <c r="BB220" s="65">
        <v>1217.0</v>
      </c>
      <c r="BC220" s="65">
        <v>2716.0</v>
      </c>
      <c r="BD220" s="65">
        <v>2879.0</v>
      </c>
      <c r="BE220" s="65">
        <v>8015.0</v>
      </c>
      <c r="BF220" s="65">
        <v>4333.0</v>
      </c>
      <c r="BG220" s="65">
        <v>6824.0</v>
      </c>
      <c r="BH220" s="65">
        <v>13285.0</v>
      </c>
      <c r="BI220" s="65">
        <v>48304.0</v>
      </c>
      <c r="BJ220" s="65">
        <v>71265.0</v>
      </c>
      <c r="BK220" s="65">
        <v>132676.0</v>
      </c>
    </row>
    <row r="221">
      <c r="A221" s="65">
        <v>213.0</v>
      </c>
      <c r="B221" s="65">
        <v>1000000.0</v>
      </c>
      <c r="C221" s="65">
        <v>952434.621731087</v>
      </c>
      <c r="D221" s="65">
        <v>0.952434621731087</v>
      </c>
      <c r="E221" s="65">
        <v>0.304622744675624</v>
      </c>
      <c r="F221" s="65">
        <v>0.0248084465114343</v>
      </c>
      <c r="G221" s="65">
        <v>300790.0</v>
      </c>
      <c r="H221" s="65">
        <v>0.30079</v>
      </c>
      <c r="I221" s="65">
        <v>440004.0</v>
      </c>
      <c r="J221" s="65">
        <v>129405.0</v>
      </c>
      <c r="K221" s="65">
        <v>54208.0</v>
      </c>
      <c r="L221" s="65">
        <v>25793.0</v>
      </c>
      <c r="M221" s="65">
        <v>0.0</v>
      </c>
      <c r="N221" s="65">
        <v>3.0</v>
      </c>
      <c r="O221" s="65">
        <v>3.0</v>
      </c>
      <c r="P221" s="65">
        <v>3.0</v>
      </c>
      <c r="Q221" s="65">
        <v>2.0</v>
      </c>
      <c r="R221" s="65">
        <v>1.0</v>
      </c>
      <c r="S221" s="65">
        <v>2.0</v>
      </c>
      <c r="T221" s="65">
        <v>3.0</v>
      </c>
      <c r="U221" s="65">
        <v>2.0</v>
      </c>
      <c r="V221" s="65">
        <v>0.0</v>
      </c>
      <c r="W221" s="65">
        <v>2.0</v>
      </c>
      <c r="X221" s="65">
        <v>2.0</v>
      </c>
      <c r="Y221" s="65">
        <v>10.0</v>
      </c>
      <c r="Z221" s="65">
        <v>1.0</v>
      </c>
      <c r="AA221" s="65">
        <v>6.0</v>
      </c>
      <c r="AB221" s="65">
        <v>5.0</v>
      </c>
      <c r="AC221" s="65">
        <v>19.0</v>
      </c>
      <c r="AD221" s="65">
        <v>9.0</v>
      </c>
      <c r="AE221" s="65">
        <v>12.0</v>
      </c>
      <c r="AF221" s="65">
        <v>37.0</v>
      </c>
      <c r="AG221" s="65">
        <v>11.0</v>
      </c>
      <c r="AH221" s="65">
        <v>14.0</v>
      </c>
      <c r="AI221" s="65">
        <v>16.0</v>
      </c>
      <c r="AJ221" s="65">
        <v>64.0</v>
      </c>
      <c r="AK221" s="65">
        <v>10.0</v>
      </c>
      <c r="AL221" s="65">
        <v>39.0</v>
      </c>
      <c r="AM221" s="65">
        <v>65.0</v>
      </c>
      <c r="AN221" s="65">
        <v>148.0</v>
      </c>
      <c r="AO221" s="65">
        <v>142.0</v>
      </c>
      <c r="AP221" s="65">
        <v>198.0</v>
      </c>
      <c r="AQ221" s="65">
        <v>228.0</v>
      </c>
      <c r="AR221" s="65">
        <v>223.0</v>
      </c>
      <c r="AS221" s="65">
        <v>264.0</v>
      </c>
      <c r="AT221" s="65">
        <v>437.0</v>
      </c>
      <c r="AU221" s="65">
        <v>616.0</v>
      </c>
      <c r="AV221" s="65">
        <v>977.0</v>
      </c>
      <c r="AW221" s="65">
        <v>294.0</v>
      </c>
      <c r="AX221" s="65">
        <v>810.0</v>
      </c>
      <c r="AY221" s="65">
        <v>954.0</v>
      </c>
      <c r="AZ221" s="65">
        <v>2078.0</v>
      </c>
      <c r="BA221" s="65">
        <v>1379.0</v>
      </c>
      <c r="BB221" s="65">
        <v>1264.0</v>
      </c>
      <c r="BC221" s="65">
        <v>2804.0</v>
      </c>
      <c r="BD221" s="65">
        <v>2846.0</v>
      </c>
      <c r="BE221" s="65">
        <v>7924.0</v>
      </c>
      <c r="BF221" s="65">
        <v>4136.0</v>
      </c>
      <c r="BG221" s="65">
        <v>6887.0</v>
      </c>
      <c r="BH221" s="65">
        <v>13403.0</v>
      </c>
      <c r="BI221" s="65">
        <v>48209.0</v>
      </c>
      <c r="BJ221" s="65">
        <v>70687.0</v>
      </c>
      <c r="BK221" s="65">
        <v>133541.0</v>
      </c>
    </row>
    <row r="222">
      <c r="A222" s="65">
        <v>214.0</v>
      </c>
      <c r="B222" s="65">
        <v>1000000.0</v>
      </c>
      <c r="C222" s="65">
        <v>953264.663233161</v>
      </c>
      <c r="D222" s="65">
        <v>0.953264663233161</v>
      </c>
      <c r="E222" s="65">
        <v>0.244592573187899</v>
      </c>
      <c r="F222" s="65">
        <v>0.0247501461144205</v>
      </c>
      <c r="G222" s="65">
        <v>301575.0</v>
      </c>
      <c r="H222" s="65">
        <v>0.301575</v>
      </c>
      <c r="I222" s="65">
        <v>438884.0</v>
      </c>
      <c r="J222" s="65">
        <v>129857.0</v>
      </c>
      <c r="K222" s="65">
        <v>53808.0</v>
      </c>
      <c r="L222" s="65">
        <v>25860.0</v>
      </c>
      <c r="M222" s="65">
        <v>1.0</v>
      </c>
      <c r="N222" s="65">
        <v>2.0</v>
      </c>
      <c r="O222" s="65">
        <v>1.0</v>
      </c>
      <c r="P222" s="65">
        <v>3.0</v>
      </c>
      <c r="Q222" s="65">
        <v>3.0</v>
      </c>
      <c r="R222" s="65">
        <v>0.0</v>
      </c>
      <c r="S222" s="65">
        <v>0.0</v>
      </c>
      <c r="T222" s="65">
        <v>5.0</v>
      </c>
      <c r="U222" s="65">
        <v>0.0</v>
      </c>
      <c r="V222" s="65">
        <v>0.0</v>
      </c>
      <c r="W222" s="65">
        <v>1.0</v>
      </c>
      <c r="X222" s="65">
        <v>5.0</v>
      </c>
      <c r="Y222" s="65">
        <v>3.0</v>
      </c>
      <c r="Z222" s="65">
        <v>5.0</v>
      </c>
      <c r="AA222" s="65">
        <v>12.0</v>
      </c>
      <c r="AB222" s="65">
        <v>13.0</v>
      </c>
      <c r="AC222" s="65">
        <v>21.0</v>
      </c>
      <c r="AD222" s="65">
        <v>17.0</v>
      </c>
      <c r="AE222" s="65">
        <v>18.0</v>
      </c>
      <c r="AF222" s="65">
        <v>47.0</v>
      </c>
      <c r="AG222" s="65">
        <v>17.0</v>
      </c>
      <c r="AH222" s="65">
        <v>13.0</v>
      </c>
      <c r="AI222" s="65">
        <v>27.0</v>
      </c>
      <c r="AJ222" s="65">
        <v>50.0</v>
      </c>
      <c r="AK222" s="65">
        <v>10.0</v>
      </c>
      <c r="AL222" s="65">
        <v>26.0</v>
      </c>
      <c r="AM222" s="65">
        <v>85.0</v>
      </c>
      <c r="AN222" s="65">
        <v>127.0</v>
      </c>
      <c r="AO222" s="65">
        <v>148.0</v>
      </c>
      <c r="AP222" s="65">
        <v>182.0</v>
      </c>
      <c r="AQ222" s="65">
        <v>245.0</v>
      </c>
      <c r="AR222" s="65">
        <v>238.0</v>
      </c>
      <c r="AS222" s="65">
        <v>280.0</v>
      </c>
      <c r="AT222" s="65">
        <v>454.0</v>
      </c>
      <c r="AU222" s="65">
        <v>644.0</v>
      </c>
      <c r="AV222" s="65">
        <v>922.0</v>
      </c>
      <c r="AW222" s="65">
        <v>254.0</v>
      </c>
      <c r="AX222" s="65">
        <v>783.0</v>
      </c>
      <c r="AY222" s="65">
        <v>978.0</v>
      </c>
      <c r="AZ222" s="65">
        <v>2114.0</v>
      </c>
      <c r="BA222" s="65">
        <v>1439.0</v>
      </c>
      <c r="BB222" s="65">
        <v>1239.0</v>
      </c>
      <c r="BC222" s="65">
        <v>2705.0</v>
      </c>
      <c r="BD222" s="65">
        <v>2913.0</v>
      </c>
      <c r="BE222" s="65">
        <v>8117.0</v>
      </c>
      <c r="BF222" s="65">
        <v>4170.0</v>
      </c>
      <c r="BG222" s="65">
        <v>6807.0</v>
      </c>
      <c r="BH222" s="65">
        <v>13423.0</v>
      </c>
      <c r="BI222" s="65">
        <v>48397.0</v>
      </c>
      <c r="BJ222" s="65">
        <v>70582.0</v>
      </c>
      <c r="BK222" s="65">
        <v>134029.0</v>
      </c>
    </row>
    <row r="223">
      <c r="A223" s="65">
        <v>215.0</v>
      </c>
      <c r="B223" s="65">
        <v>1000000.0</v>
      </c>
      <c r="C223" s="65">
        <v>971819.590979549</v>
      </c>
      <c r="D223" s="65">
        <v>0.971819590979549</v>
      </c>
      <c r="E223" s="65">
        <v>0.32890768260121</v>
      </c>
      <c r="F223" s="65">
        <v>0.0247239525712336</v>
      </c>
      <c r="G223" s="65">
        <v>300465.0</v>
      </c>
      <c r="H223" s="65">
        <v>0.300465</v>
      </c>
      <c r="I223" s="65">
        <v>439552.0</v>
      </c>
      <c r="J223" s="65">
        <v>129709.0</v>
      </c>
      <c r="K223" s="65">
        <v>54152.0</v>
      </c>
      <c r="L223" s="65">
        <v>26252.0</v>
      </c>
      <c r="M223" s="65">
        <v>2.0</v>
      </c>
      <c r="N223" s="65">
        <v>5.0</v>
      </c>
      <c r="O223" s="65">
        <v>2.0</v>
      </c>
      <c r="P223" s="65">
        <v>0.0</v>
      </c>
      <c r="Q223" s="65">
        <v>1.0</v>
      </c>
      <c r="R223" s="65">
        <v>2.0</v>
      </c>
      <c r="S223" s="65">
        <v>2.0</v>
      </c>
      <c r="T223" s="65">
        <v>3.0</v>
      </c>
      <c r="U223" s="65">
        <v>1.0</v>
      </c>
      <c r="V223" s="65">
        <v>0.0</v>
      </c>
      <c r="W223" s="65">
        <v>2.0</v>
      </c>
      <c r="X223" s="65">
        <v>4.0</v>
      </c>
      <c r="Y223" s="65">
        <v>4.0</v>
      </c>
      <c r="Z223" s="65">
        <v>6.0</v>
      </c>
      <c r="AA223" s="65">
        <v>8.0</v>
      </c>
      <c r="AB223" s="65">
        <v>7.0</v>
      </c>
      <c r="AC223" s="65">
        <v>17.0</v>
      </c>
      <c r="AD223" s="65">
        <v>9.0</v>
      </c>
      <c r="AE223" s="65">
        <v>14.0</v>
      </c>
      <c r="AF223" s="65">
        <v>40.0</v>
      </c>
      <c r="AG223" s="65">
        <v>11.0</v>
      </c>
      <c r="AH223" s="65">
        <v>13.0</v>
      </c>
      <c r="AI223" s="65">
        <v>16.0</v>
      </c>
      <c r="AJ223" s="65">
        <v>40.0</v>
      </c>
      <c r="AK223" s="65">
        <v>17.0</v>
      </c>
      <c r="AL223" s="65">
        <v>23.0</v>
      </c>
      <c r="AM223" s="65">
        <v>72.0</v>
      </c>
      <c r="AN223" s="65">
        <v>167.0</v>
      </c>
      <c r="AO223" s="65">
        <v>150.0</v>
      </c>
      <c r="AP223" s="65">
        <v>184.0</v>
      </c>
      <c r="AQ223" s="65">
        <v>244.0</v>
      </c>
      <c r="AR223" s="65">
        <v>250.0</v>
      </c>
      <c r="AS223" s="65">
        <v>286.0</v>
      </c>
      <c r="AT223" s="65">
        <v>480.0</v>
      </c>
      <c r="AU223" s="65">
        <v>632.0</v>
      </c>
      <c r="AV223" s="65">
        <v>971.0</v>
      </c>
      <c r="AW223" s="65">
        <v>289.0</v>
      </c>
      <c r="AX223" s="65">
        <v>771.0</v>
      </c>
      <c r="AY223" s="65">
        <v>1011.0</v>
      </c>
      <c r="AZ223" s="65">
        <v>2114.0</v>
      </c>
      <c r="BA223" s="65">
        <v>1434.0</v>
      </c>
      <c r="BB223" s="65">
        <v>1225.0</v>
      </c>
      <c r="BC223" s="65">
        <v>2801.0</v>
      </c>
      <c r="BD223" s="65">
        <v>2716.0</v>
      </c>
      <c r="BE223" s="65">
        <v>7977.0</v>
      </c>
      <c r="BF223" s="65">
        <v>4343.0</v>
      </c>
      <c r="BG223" s="65">
        <v>6828.0</v>
      </c>
      <c r="BH223" s="65">
        <v>13250.0</v>
      </c>
      <c r="BI223" s="65">
        <v>48474.0</v>
      </c>
      <c r="BJ223" s="65">
        <v>70808.0</v>
      </c>
      <c r="BK223" s="65">
        <v>132739.0</v>
      </c>
    </row>
    <row r="224">
      <c r="A224" s="65">
        <v>216.0</v>
      </c>
      <c r="B224" s="65">
        <v>1000000.0</v>
      </c>
      <c r="C224" s="65">
        <v>946505.325266264</v>
      </c>
      <c r="D224" s="65">
        <v>0.946505325266264</v>
      </c>
      <c r="E224" s="65">
        <v>0.288514795355973</v>
      </c>
      <c r="F224" s="65">
        <v>0.0246710481124042</v>
      </c>
      <c r="G224" s="65">
        <v>301340.0</v>
      </c>
      <c r="H224" s="65">
        <v>0.30134</v>
      </c>
      <c r="I224" s="65">
        <v>438683.0</v>
      </c>
      <c r="J224" s="65">
        <v>129727.0</v>
      </c>
      <c r="K224" s="65">
        <v>54149.0</v>
      </c>
      <c r="L224" s="65">
        <v>26078.0</v>
      </c>
      <c r="M224" s="65">
        <v>0.0</v>
      </c>
      <c r="N224" s="65">
        <v>4.0</v>
      </c>
      <c r="O224" s="65">
        <v>1.0</v>
      </c>
      <c r="P224" s="65">
        <v>1.0</v>
      </c>
      <c r="Q224" s="65">
        <v>2.0</v>
      </c>
      <c r="R224" s="65">
        <v>2.0</v>
      </c>
      <c r="S224" s="65">
        <v>1.0</v>
      </c>
      <c r="T224" s="65">
        <v>6.0</v>
      </c>
      <c r="U224" s="65">
        <v>0.0</v>
      </c>
      <c r="V224" s="65">
        <v>2.0</v>
      </c>
      <c r="W224" s="65">
        <v>0.0</v>
      </c>
      <c r="X224" s="65">
        <v>5.0</v>
      </c>
      <c r="Y224" s="65">
        <v>4.0</v>
      </c>
      <c r="Z224" s="65">
        <v>3.0</v>
      </c>
      <c r="AA224" s="65">
        <v>11.0</v>
      </c>
      <c r="AB224" s="65">
        <v>15.0</v>
      </c>
      <c r="AC224" s="65">
        <v>12.0</v>
      </c>
      <c r="AD224" s="65">
        <v>12.0</v>
      </c>
      <c r="AE224" s="65">
        <v>9.0</v>
      </c>
      <c r="AF224" s="65">
        <v>34.0</v>
      </c>
      <c r="AG224" s="65">
        <v>7.0</v>
      </c>
      <c r="AH224" s="65">
        <v>9.0</v>
      </c>
      <c r="AI224" s="65">
        <v>20.0</v>
      </c>
      <c r="AJ224" s="65">
        <v>53.0</v>
      </c>
      <c r="AK224" s="65">
        <v>19.0</v>
      </c>
      <c r="AL224" s="65">
        <v>26.0</v>
      </c>
      <c r="AM224" s="65">
        <v>80.0</v>
      </c>
      <c r="AN224" s="65">
        <v>129.0</v>
      </c>
      <c r="AO224" s="65">
        <v>143.0</v>
      </c>
      <c r="AP224" s="65">
        <v>196.0</v>
      </c>
      <c r="AQ224" s="65">
        <v>242.0</v>
      </c>
      <c r="AR224" s="65">
        <v>253.0</v>
      </c>
      <c r="AS224" s="65">
        <v>308.0</v>
      </c>
      <c r="AT224" s="65">
        <v>474.0</v>
      </c>
      <c r="AU224" s="65">
        <v>621.0</v>
      </c>
      <c r="AV224" s="65">
        <v>930.0</v>
      </c>
      <c r="AW224" s="65">
        <v>252.0</v>
      </c>
      <c r="AX224" s="65">
        <v>807.0</v>
      </c>
      <c r="AY224" s="65">
        <v>906.0</v>
      </c>
      <c r="AZ224" s="65">
        <v>2089.0</v>
      </c>
      <c r="BA224" s="65">
        <v>1462.0</v>
      </c>
      <c r="BB224" s="65">
        <v>1246.0</v>
      </c>
      <c r="BC224" s="65">
        <v>2750.0</v>
      </c>
      <c r="BD224" s="65">
        <v>2814.0</v>
      </c>
      <c r="BE224" s="65">
        <v>8042.0</v>
      </c>
      <c r="BF224" s="65">
        <v>4221.0</v>
      </c>
      <c r="BG224" s="65">
        <v>6824.0</v>
      </c>
      <c r="BH224" s="65">
        <v>13291.0</v>
      </c>
      <c r="BI224" s="65">
        <v>48549.0</v>
      </c>
      <c r="BJ224" s="65">
        <v>70780.0</v>
      </c>
      <c r="BK224" s="65">
        <v>133673.0</v>
      </c>
    </row>
    <row r="225">
      <c r="A225" s="65">
        <v>217.0</v>
      </c>
      <c r="B225" s="65">
        <v>1000000.0</v>
      </c>
      <c r="C225" s="65">
        <v>895908.795439771</v>
      </c>
      <c r="D225" s="65">
        <v>0.895908795439772</v>
      </c>
      <c r="E225" s="65">
        <v>0.179279629228684</v>
      </c>
      <c r="F225" s="65">
        <v>0.0249226368692173</v>
      </c>
      <c r="G225" s="65">
        <v>301879.0</v>
      </c>
      <c r="H225" s="65">
        <v>0.301879</v>
      </c>
      <c r="I225" s="65">
        <v>438463.0</v>
      </c>
      <c r="J225" s="65">
        <v>130080.0</v>
      </c>
      <c r="K225" s="65">
        <v>53840.0</v>
      </c>
      <c r="L225" s="65">
        <v>25860.0</v>
      </c>
      <c r="M225" s="65">
        <v>1.0</v>
      </c>
      <c r="N225" s="65">
        <v>0.0</v>
      </c>
      <c r="O225" s="65">
        <v>0.0</v>
      </c>
      <c r="P225" s="65">
        <v>1.0</v>
      </c>
      <c r="Q225" s="65">
        <v>2.0</v>
      </c>
      <c r="R225" s="65">
        <v>1.0</v>
      </c>
      <c r="S225" s="65">
        <v>2.0</v>
      </c>
      <c r="T225" s="65">
        <v>3.0</v>
      </c>
      <c r="U225" s="65">
        <v>1.0</v>
      </c>
      <c r="V225" s="65">
        <v>1.0</v>
      </c>
      <c r="W225" s="65">
        <v>2.0</v>
      </c>
      <c r="X225" s="65">
        <v>3.0</v>
      </c>
      <c r="Y225" s="65">
        <v>2.0</v>
      </c>
      <c r="Z225" s="65">
        <v>2.0</v>
      </c>
      <c r="AA225" s="65">
        <v>7.0</v>
      </c>
      <c r="AB225" s="65">
        <v>5.0</v>
      </c>
      <c r="AC225" s="65">
        <v>21.0</v>
      </c>
      <c r="AD225" s="65">
        <v>11.0</v>
      </c>
      <c r="AE225" s="65">
        <v>18.0</v>
      </c>
      <c r="AF225" s="65">
        <v>31.0</v>
      </c>
      <c r="AG225" s="65">
        <v>6.0</v>
      </c>
      <c r="AH225" s="65">
        <v>14.0</v>
      </c>
      <c r="AI225" s="65">
        <v>13.0</v>
      </c>
      <c r="AJ225" s="65">
        <v>42.0</v>
      </c>
      <c r="AK225" s="65">
        <v>13.0</v>
      </c>
      <c r="AL225" s="65">
        <v>25.0</v>
      </c>
      <c r="AM225" s="65">
        <v>88.0</v>
      </c>
      <c r="AN225" s="65">
        <v>145.0</v>
      </c>
      <c r="AO225" s="65">
        <v>146.0</v>
      </c>
      <c r="AP225" s="65">
        <v>183.0</v>
      </c>
      <c r="AQ225" s="65">
        <v>252.0</v>
      </c>
      <c r="AR225" s="65">
        <v>224.0</v>
      </c>
      <c r="AS225" s="65">
        <v>296.0</v>
      </c>
      <c r="AT225" s="65">
        <v>467.0</v>
      </c>
      <c r="AU225" s="65">
        <v>653.0</v>
      </c>
      <c r="AV225" s="65">
        <v>980.0</v>
      </c>
      <c r="AW225" s="65">
        <v>286.0</v>
      </c>
      <c r="AX225" s="65">
        <v>750.0</v>
      </c>
      <c r="AY225" s="65">
        <v>947.0</v>
      </c>
      <c r="AZ225" s="65">
        <v>2086.0</v>
      </c>
      <c r="BA225" s="65">
        <v>1409.0</v>
      </c>
      <c r="BB225" s="65">
        <v>1244.0</v>
      </c>
      <c r="BC225" s="65">
        <v>2751.0</v>
      </c>
      <c r="BD225" s="65">
        <v>2829.0</v>
      </c>
      <c r="BE225" s="65">
        <v>8159.0</v>
      </c>
      <c r="BF225" s="65">
        <v>4240.0</v>
      </c>
      <c r="BG225" s="65">
        <v>6812.0</v>
      </c>
      <c r="BH225" s="65">
        <v>13406.0</v>
      </c>
      <c r="BI225" s="65">
        <v>48891.0</v>
      </c>
      <c r="BJ225" s="65">
        <v>71051.0</v>
      </c>
      <c r="BK225" s="65">
        <v>133357.0</v>
      </c>
    </row>
    <row r="226">
      <c r="A226" s="65">
        <v>218.0</v>
      </c>
      <c r="B226" s="65">
        <v>1000000.0</v>
      </c>
      <c r="C226" s="65">
        <v>959149.957497875</v>
      </c>
      <c r="D226" s="65">
        <v>0.959149957497875</v>
      </c>
      <c r="E226" s="65">
        <v>0.257951525066428</v>
      </c>
      <c r="F226" s="65">
        <v>0.0248683510254263</v>
      </c>
      <c r="G226" s="65">
        <v>301012.0</v>
      </c>
      <c r="H226" s="65">
        <v>0.301012</v>
      </c>
      <c r="I226" s="65">
        <v>439297.0</v>
      </c>
      <c r="J226" s="65">
        <v>129834.0</v>
      </c>
      <c r="K226" s="65">
        <v>54093.0</v>
      </c>
      <c r="L226" s="65">
        <v>26016.0</v>
      </c>
      <c r="M226" s="65">
        <v>1.0</v>
      </c>
      <c r="N226" s="65">
        <v>2.0</v>
      </c>
      <c r="O226" s="65">
        <v>0.0</v>
      </c>
      <c r="P226" s="65">
        <v>4.0</v>
      </c>
      <c r="Q226" s="65">
        <v>2.0</v>
      </c>
      <c r="R226" s="65">
        <v>2.0</v>
      </c>
      <c r="S226" s="65">
        <v>3.0</v>
      </c>
      <c r="T226" s="65">
        <v>3.0</v>
      </c>
      <c r="U226" s="65">
        <v>2.0</v>
      </c>
      <c r="V226" s="65">
        <v>3.0</v>
      </c>
      <c r="W226" s="65">
        <v>1.0</v>
      </c>
      <c r="X226" s="65">
        <v>7.0</v>
      </c>
      <c r="Y226" s="65">
        <v>5.0</v>
      </c>
      <c r="Z226" s="65">
        <v>4.0</v>
      </c>
      <c r="AA226" s="65">
        <v>9.0</v>
      </c>
      <c r="AB226" s="65">
        <v>8.0</v>
      </c>
      <c r="AC226" s="65">
        <v>17.0</v>
      </c>
      <c r="AD226" s="65">
        <v>18.0</v>
      </c>
      <c r="AE226" s="65">
        <v>13.0</v>
      </c>
      <c r="AF226" s="65">
        <v>49.0</v>
      </c>
      <c r="AG226" s="65">
        <v>8.0</v>
      </c>
      <c r="AH226" s="65">
        <v>11.0</v>
      </c>
      <c r="AI226" s="65">
        <v>12.0</v>
      </c>
      <c r="AJ226" s="65">
        <v>43.0</v>
      </c>
      <c r="AK226" s="65">
        <v>9.0</v>
      </c>
      <c r="AL226" s="65">
        <v>41.0</v>
      </c>
      <c r="AM226" s="65">
        <v>66.0</v>
      </c>
      <c r="AN226" s="65">
        <v>154.0</v>
      </c>
      <c r="AO226" s="65">
        <v>132.0</v>
      </c>
      <c r="AP226" s="65">
        <v>191.0</v>
      </c>
      <c r="AQ226" s="65">
        <v>239.0</v>
      </c>
      <c r="AR226" s="65">
        <v>234.0</v>
      </c>
      <c r="AS226" s="65">
        <v>263.0</v>
      </c>
      <c r="AT226" s="65">
        <v>482.0</v>
      </c>
      <c r="AU226" s="65">
        <v>602.0</v>
      </c>
      <c r="AV226" s="65">
        <v>959.0</v>
      </c>
      <c r="AW226" s="65">
        <v>304.0</v>
      </c>
      <c r="AX226" s="65">
        <v>787.0</v>
      </c>
      <c r="AY226" s="65">
        <v>986.0</v>
      </c>
      <c r="AZ226" s="65">
        <v>2026.0</v>
      </c>
      <c r="BA226" s="65">
        <v>1436.0</v>
      </c>
      <c r="BB226" s="65">
        <v>1210.0</v>
      </c>
      <c r="BC226" s="65">
        <v>2717.0</v>
      </c>
      <c r="BD226" s="65">
        <v>2856.0</v>
      </c>
      <c r="BE226" s="65">
        <v>7982.0</v>
      </c>
      <c r="BF226" s="65">
        <v>4380.0</v>
      </c>
      <c r="BG226" s="65">
        <v>6833.0</v>
      </c>
      <c r="BH226" s="65">
        <v>13253.0</v>
      </c>
      <c r="BI226" s="65">
        <v>48167.0</v>
      </c>
      <c r="BJ226" s="65">
        <v>70994.0</v>
      </c>
      <c r="BK226" s="65">
        <v>133482.0</v>
      </c>
    </row>
    <row r="227">
      <c r="A227" s="65">
        <v>219.0</v>
      </c>
      <c r="B227" s="65">
        <v>1000000.0</v>
      </c>
      <c r="C227" s="65">
        <v>912297.614880744</v>
      </c>
      <c r="D227" s="65">
        <v>0.912297614880744</v>
      </c>
      <c r="E227" s="65">
        <v>0.185838880698263</v>
      </c>
      <c r="F227" s="65">
        <v>0.0249653311036859</v>
      </c>
      <c r="G227" s="65">
        <v>301282.0</v>
      </c>
      <c r="H227" s="65">
        <v>0.301282</v>
      </c>
      <c r="I227" s="65">
        <v>438937.0</v>
      </c>
      <c r="J227" s="65">
        <v>129812.0</v>
      </c>
      <c r="K227" s="65">
        <v>54297.0</v>
      </c>
      <c r="L227" s="65">
        <v>25635.0</v>
      </c>
      <c r="M227" s="65">
        <v>1.0</v>
      </c>
      <c r="N227" s="65">
        <v>0.0</v>
      </c>
      <c r="O227" s="65">
        <v>1.0</v>
      </c>
      <c r="P227" s="65">
        <v>1.0</v>
      </c>
      <c r="Q227" s="65">
        <v>0.0</v>
      </c>
      <c r="R227" s="65">
        <v>2.0</v>
      </c>
      <c r="S227" s="65">
        <v>2.0</v>
      </c>
      <c r="T227" s="65">
        <v>4.0</v>
      </c>
      <c r="U227" s="65">
        <v>1.0</v>
      </c>
      <c r="V227" s="65">
        <v>1.0</v>
      </c>
      <c r="W227" s="65">
        <v>1.0</v>
      </c>
      <c r="X227" s="65">
        <v>6.0</v>
      </c>
      <c r="Y227" s="65">
        <v>5.0</v>
      </c>
      <c r="Z227" s="65">
        <v>0.0</v>
      </c>
      <c r="AA227" s="65">
        <v>8.0</v>
      </c>
      <c r="AB227" s="65">
        <v>7.0</v>
      </c>
      <c r="AC227" s="65">
        <v>13.0</v>
      </c>
      <c r="AD227" s="65">
        <v>15.0</v>
      </c>
      <c r="AE227" s="65">
        <v>17.0</v>
      </c>
      <c r="AF227" s="65">
        <v>51.0</v>
      </c>
      <c r="AG227" s="65">
        <v>12.0</v>
      </c>
      <c r="AH227" s="65">
        <v>12.0</v>
      </c>
      <c r="AI227" s="65">
        <v>21.0</v>
      </c>
      <c r="AJ227" s="65">
        <v>47.0</v>
      </c>
      <c r="AK227" s="65">
        <v>10.0</v>
      </c>
      <c r="AL227" s="65">
        <v>39.0</v>
      </c>
      <c r="AM227" s="65">
        <v>77.0</v>
      </c>
      <c r="AN227" s="65">
        <v>154.0</v>
      </c>
      <c r="AO227" s="65">
        <v>137.0</v>
      </c>
      <c r="AP227" s="65">
        <v>206.0</v>
      </c>
      <c r="AQ227" s="65">
        <v>228.0</v>
      </c>
      <c r="AR227" s="65">
        <v>224.0</v>
      </c>
      <c r="AS227" s="65">
        <v>274.0</v>
      </c>
      <c r="AT227" s="65">
        <v>454.0</v>
      </c>
      <c r="AU227" s="65">
        <v>649.0</v>
      </c>
      <c r="AV227" s="65">
        <v>979.0</v>
      </c>
      <c r="AW227" s="65">
        <v>295.0</v>
      </c>
      <c r="AX227" s="65">
        <v>787.0</v>
      </c>
      <c r="AY227" s="65">
        <v>973.0</v>
      </c>
      <c r="AZ227" s="65">
        <v>2149.0</v>
      </c>
      <c r="BA227" s="65">
        <v>1427.0</v>
      </c>
      <c r="BB227" s="65">
        <v>1238.0</v>
      </c>
      <c r="BC227" s="65">
        <v>2725.0</v>
      </c>
      <c r="BD227" s="65">
        <v>2884.0</v>
      </c>
      <c r="BE227" s="65">
        <v>8012.0</v>
      </c>
      <c r="BF227" s="65">
        <v>4276.0</v>
      </c>
      <c r="BG227" s="65">
        <v>6798.0</v>
      </c>
      <c r="BH227" s="65">
        <v>13377.0</v>
      </c>
      <c r="BI227" s="65">
        <v>48246.0</v>
      </c>
      <c r="BJ227" s="65">
        <v>71278.0</v>
      </c>
      <c r="BK227" s="65">
        <v>133158.0</v>
      </c>
    </row>
    <row r="228">
      <c r="A228" s="65">
        <v>220.0</v>
      </c>
      <c r="B228" s="65">
        <v>1000000.0</v>
      </c>
      <c r="C228" s="65">
        <v>954105.705285264</v>
      </c>
      <c r="D228" s="65">
        <v>0.954105705285264</v>
      </c>
      <c r="E228" s="65">
        <v>0.269849988140375</v>
      </c>
      <c r="F228" s="65">
        <v>0.0249083607581963</v>
      </c>
      <c r="G228" s="65">
        <v>300939.0</v>
      </c>
      <c r="H228" s="65">
        <v>0.300939</v>
      </c>
      <c r="I228" s="65">
        <v>439434.0</v>
      </c>
      <c r="J228" s="65">
        <v>129616.0</v>
      </c>
      <c r="K228" s="65">
        <v>54261.0</v>
      </c>
      <c r="L228" s="65">
        <v>25867.0</v>
      </c>
      <c r="M228" s="65">
        <v>1.0</v>
      </c>
      <c r="N228" s="65">
        <v>1.0</v>
      </c>
      <c r="O228" s="65">
        <v>1.0</v>
      </c>
      <c r="P228" s="65">
        <v>6.0</v>
      </c>
      <c r="Q228" s="65">
        <v>3.0</v>
      </c>
      <c r="R228" s="65">
        <v>2.0</v>
      </c>
      <c r="S228" s="65">
        <v>0.0</v>
      </c>
      <c r="T228" s="65">
        <v>5.0</v>
      </c>
      <c r="U228" s="65">
        <v>1.0</v>
      </c>
      <c r="V228" s="65">
        <v>1.0</v>
      </c>
      <c r="W228" s="65">
        <v>3.0</v>
      </c>
      <c r="X228" s="65">
        <v>4.0</v>
      </c>
      <c r="Y228" s="65">
        <v>3.0</v>
      </c>
      <c r="Z228" s="65">
        <v>3.0</v>
      </c>
      <c r="AA228" s="65">
        <v>9.0</v>
      </c>
      <c r="AB228" s="65">
        <v>12.0</v>
      </c>
      <c r="AC228" s="65">
        <v>14.0</v>
      </c>
      <c r="AD228" s="65">
        <v>14.0</v>
      </c>
      <c r="AE228" s="65">
        <v>17.0</v>
      </c>
      <c r="AF228" s="65">
        <v>31.0</v>
      </c>
      <c r="AG228" s="65">
        <v>4.0</v>
      </c>
      <c r="AH228" s="65">
        <v>12.0</v>
      </c>
      <c r="AI228" s="65">
        <v>20.0</v>
      </c>
      <c r="AJ228" s="65">
        <v>64.0</v>
      </c>
      <c r="AK228" s="65">
        <v>11.0</v>
      </c>
      <c r="AL228" s="65">
        <v>21.0</v>
      </c>
      <c r="AM228" s="65">
        <v>79.0</v>
      </c>
      <c r="AN228" s="65">
        <v>138.0</v>
      </c>
      <c r="AO228" s="65">
        <v>124.0</v>
      </c>
      <c r="AP228" s="65">
        <v>176.0</v>
      </c>
      <c r="AQ228" s="65">
        <v>244.0</v>
      </c>
      <c r="AR228" s="65">
        <v>206.0</v>
      </c>
      <c r="AS228" s="65">
        <v>263.0</v>
      </c>
      <c r="AT228" s="65">
        <v>502.0</v>
      </c>
      <c r="AU228" s="65">
        <v>647.0</v>
      </c>
      <c r="AV228" s="65">
        <v>935.0</v>
      </c>
      <c r="AW228" s="65">
        <v>296.0</v>
      </c>
      <c r="AX228" s="65">
        <v>754.0</v>
      </c>
      <c r="AY228" s="65">
        <v>935.0</v>
      </c>
      <c r="AZ228" s="65">
        <v>2049.0</v>
      </c>
      <c r="BA228" s="65">
        <v>1470.0</v>
      </c>
      <c r="BB228" s="65">
        <v>1228.0</v>
      </c>
      <c r="BC228" s="65">
        <v>2752.0</v>
      </c>
      <c r="BD228" s="65">
        <v>2835.0</v>
      </c>
      <c r="BE228" s="65">
        <v>8039.0</v>
      </c>
      <c r="BF228" s="65">
        <v>4294.0</v>
      </c>
      <c r="BG228" s="65">
        <v>6816.0</v>
      </c>
      <c r="BH228" s="65">
        <v>13193.0</v>
      </c>
      <c r="BI228" s="65">
        <v>48438.0</v>
      </c>
      <c r="BJ228" s="65">
        <v>70479.0</v>
      </c>
      <c r="BK228" s="65">
        <v>133784.0</v>
      </c>
    </row>
    <row r="229">
      <c r="A229" s="65">
        <v>221.0</v>
      </c>
      <c r="B229" s="65">
        <v>1000000.0</v>
      </c>
      <c r="C229" s="65">
        <v>932213.610680534</v>
      </c>
      <c r="D229" s="65">
        <v>0.932213610680534</v>
      </c>
      <c r="E229" s="65">
        <v>0.215619788810393</v>
      </c>
      <c r="F229" s="65">
        <v>0.0248913648306949</v>
      </c>
      <c r="G229" s="65">
        <v>300441.0</v>
      </c>
      <c r="H229" s="65">
        <v>0.300441</v>
      </c>
      <c r="I229" s="65">
        <v>439297.0</v>
      </c>
      <c r="J229" s="65">
        <v>129102.0</v>
      </c>
      <c r="K229" s="65">
        <v>54252.0</v>
      </c>
      <c r="L229" s="65">
        <v>26152.0</v>
      </c>
      <c r="M229" s="65">
        <v>0.0</v>
      </c>
      <c r="N229" s="65">
        <v>2.0</v>
      </c>
      <c r="O229" s="65">
        <v>1.0</v>
      </c>
      <c r="P229" s="65">
        <v>2.0</v>
      </c>
      <c r="Q229" s="65">
        <v>1.0</v>
      </c>
      <c r="R229" s="65">
        <v>2.0</v>
      </c>
      <c r="S229" s="65">
        <v>1.0</v>
      </c>
      <c r="T229" s="65">
        <v>4.0</v>
      </c>
      <c r="U229" s="65">
        <v>1.0</v>
      </c>
      <c r="V229" s="65">
        <v>0.0</v>
      </c>
      <c r="W229" s="65">
        <v>3.0</v>
      </c>
      <c r="X229" s="65">
        <v>8.0</v>
      </c>
      <c r="Y229" s="65">
        <v>3.0</v>
      </c>
      <c r="Z229" s="65">
        <v>3.0</v>
      </c>
      <c r="AA229" s="65">
        <v>8.0</v>
      </c>
      <c r="AB229" s="65">
        <v>12.0</v>
      </c>
      <c r="AC229" s="65">
        <v>11.0</v>
      </c>
      <c r="AD229" s="65">
        <v>12.0</v>
      </c>
      <c r="AE229" s="65">
        <v>12.0</v>
      </c>
      <c r="AF229" s="65">
        <v>40.0</v>
      </c>
      <c r="AG229" s="65">
        <v>12.0</v>
      </c>
      <c r="AH229" s="65">
        <v>9.0</v>
      </c>
      <c r="AI229" s="65">
        <v>23.0</v>
      </c>
      <c r="AJ229" s="65">
        <v>58.0</v>
      </c>
      <c r="AK229" s="65">
        <v>8.0</v>
      </c>
      <c r="AL229" s="65">
        <v>34.0</v>
      </c>
      <c r="AM229" s="65">
        <v>84.0</v>
      </c>
      <c r="AN229" s="65">
        <v>147.0</v>
      </c>
      <c r="AO229" s="65">
        <v>162.0</v>
      </c>
      <c r="AP229" s="65">
        <v>210.0</v>
      </c>
      <c r="AQ229" s="65">
        <v>231.0</v>
      </c>
      <c r="AR229" s="65">
        <v>251.0</v>
      </c>
      <c r="AS229" s="65">
        <v>309.0</v>
      </c>
      <c r="AT229" s="65">
        <v>462.0</v>
      </c>
      <c r="AU229" s="65">
        <v>596.0</v>
      </c>
      <c r="AV229" s="65">
        <v>984.0</v>
      </c>
      <c r="AW229" s="65">
        <v>293.0</v>
      </c>
      <c r="AX229" s="65">
        <v>778.0</v>
      </c>
      <c r="AY229" s="65">
        <v>921.0</v>
      </c>
      <c r="AZ229" s="65">
        <v>2086.0</v>
      </c>
      <c r="BA229" s="65">
        <v>1425.0</v>
      </c>
      <c r="BB229" s="65">
        <v>1289.0</v>
      </c>
      <c r="BC229" s="65">
        <v>2727.0</v>
      </c>
      <c r="BD229" s="65">
        <v>2912.0</v>
      </c>
      <c r="BE229" s="65">
        <v>7989.0</v>
      </c>
      <c r="BF229" s="65">
        <v>4121.0</v>
      </c>
      <c r="BG229" s="65">
        <v>6914.0</v>
      </c>
      <c r="BH229" s="65">
        <v>13118.0</v>
      </c>
      <c r="BI229" s="65">
        <v>48440.0</v>
      </c>
      <c r="BJ229" s="65">
        <v>70838.0</v>
      </c>
      <c r="BK229" s="65">
        <v>132884.0</v>
      </c>
    </row>
    <row r="230">
      <c r="A230" s="65">
        <v>222.0</v>
      </c>
      <c r="B230" s="65">
        <v>1000000.0</v>
      </c>
      <c r="C230" s="65">
        <v>939633.981699085</v>
      </c>
      <c r="D230" s="65">
        <v>0.939633981699085</v>
      </c>
      <c r="E230" s="65">
        <v>0.231321770003834</v>
      </c>
      <c r="F230" s="65">
        <v>0.0248511925354005</v>
      </c>
      <c r="G230" s="65">
        <v>301116.0</v>
      </c>
      <c r="H230" s="65">
        <v>0.301116</v>
      </c>
      <c r="I230" s="65">
        <v>438820.0</v>
      </c>
      <c r="J230" s="65">
        <v>130361.0</v>
      </c>
      <c r="K230" s="65">
        <v>53983.0</v>
      </c>
      <c r="L230" s="65">
        <v>25929.0</v>
      </c>
      <c r="M230" s="65">
        <v>0.0</v>
      </c>
      <c r="N230" s="65">
        <v>2.0</v>
      </c>
      <c r="O230" s="65">
        <v>2.0</v>
      </c>
      <c r="P230" s="65">
        <v>3.0</v>
      </c>
      <c r="Q230" s="65">
        <v>1.0</v>
      </c>
      <c r="R230" s="65">
        <v>1.0</v>
      </c>
      <c r="S230" s="65">
        <v>0.0</v>
      </c>
      <c r="T230" s="65">
        <v>4.0</v>
      </c>
      <c r="U230" s="65">
        <v>1.0</v>
      </c>
      <c r="V230" s="65">
        <v>2.0</v>
      </c>
      <c r="W230" s="65">
        <v>2.0</v>
      </c>
      <c r="X230" s="65">
        <v>6.0</v>
      </c>
      <c r="Y230" s="65">
        <v>4.0</v>
      </c>
      <c r="Z230" s="65">
        <v>3.0</v>
      </c>
      <c r="AA230" s="65">
        <v>11.0</v>
      </c>
      <c r="AB230" s="65">
        <v>7.0</v>
      </c>
      <c r="AC230" s="65">
        <v>27.0</v>
      </c>
      <c r="AD230" s="65">
        <v>12.0</v>
      </c>
      <c r="AE230" s="65">
        <v>11.0</v>
      </c>
      <c r="AF230" s="65">
        <v>37.0</v>
      </c>
      <c r="AG230" s="65">
        <v>5.0</v>
      </c>
      <c r="AH230" s="65">
        <v>17.0</v>
      </c>
      <c r="AI230" s="65">
        <v>14.0</v>
      </c>
      <c r="AJ230" s="65">
        <v>48.0</v>
      </c>
      <c r="AK230" s="65">
        <v>15.0</v>
      </c>
      <c r="AL230" s="65">
        <v>34.0</v>
      </c>
      <c r="AM230" s="65">
        <v>75.0</v>
      </c>
      <c r="AN230" s="65">
        <v>154.0</v>
      </c>
      <c r="AO230" s="65">
        <v>164.0</v>
      </c>
      <c r="AP230" s="65">
        <v>234.0</v>
      </c>
      <c r="AQ230" s="65">
        <v>230.0</v>
      </c>
      <c r="AR230" s="65">
        <v>238.0</v>
      </c>
      <c r="AS230" s="65">
        <v>278.0</v>
      </c>
      <c r="AT230" s="65">
        <v>427.0</v>
      </c>
      <c r="AU230" s="65">
        <v>646.0</v>
      </c>
      <c r="AV230" s="65">
        <v>904.0</v>
      </c>
      <c r="AW230" s="65">
        <v>307.0</v>
      </c>
      <c r="AX230" s="65">
        <v>748.0</v>
      </c>
      <c r="AY230" s="65">
        <v>934.0</v>
      </c>
      <c r="AZ230" s="65">
        <v>2081.0</v>
      </c>
      <c r="BA230" s="65">
        <v>1423.0</v>
      </c>
      <c r="BB230" s="65">
        <v>1184.0</v>
      </c>
      <c r="BC230" s="65">
        <v>2765.0</v>
      </c>
      <c r="BD230" s="65">
        <v>2872.0</v>
      </c>
      <c r="BE230" s="65">
        <v>7998.0</v>
      </c>
      <c r="BF230" s="65">
        <v>4356.0</v>
      </c>
      <c r="BG230" s="65">
        <v>6821.0</v>
      </c>
      <c r="BH230" s="65">
        <v>13175.0</v>
      </c>
      <c r="BI230" s="65">
        <v>48574.0</v>
      </c>
      <c r="BJ230" s="65">
        <v>70700.0</v>
      </c>
      <c r="BK230" s="65">
        <v>133559.0</v>
      </c>
    </row>
    <row r="231">
      <c r="A231" s="65">
        <v>223.0</v>
      </c>
      <c r="B231" s="65">
        <v>1000000.0</v>
      </c>
      <c r="C231" s="65">
        <v>957147.85739287</v>
      </c>
      <c r="D231" s="65">
        <v>0.95714785739287</v>
      </c>
      <c r="E231" s="65">
        <v>0.282472004969267</v>
      </c>
      <c r="F231" s="65">
        <v>0.0247967561191147</v>
      </c>
      <c r="G231" s="65">
        <v>301039.0</v>
      </c>
      <c r="H231" s="65">
        <v>0.301039</v>
      </c>
      <c r="I231" s="65">
        <v>439266.0</v>
      </c>
      <c r="J231" s="65">
        <v>129684.0</v>
      </c>
      <c r="K231" s="65">
        <v>53999.0</v>
      </c>
      <c r="L231" s="65">
        <v>26115.0</v>
      </c>
      <c r="M231" s="65">
        <v>2.0</v>
      </c>
      <c r="N231" s="65">
        <v>1.0</v>
      </c>
      <c r="O231" s="65">
        <v>1.0</v>
      </c>
      <c r="P231" s="65">
        <v>1.0</v>
      </c>
      <c r="Q231" s="65">
        <v>0.0</v>
      </c>
      <c r="R231" s="65">
        <v>1.0</v>
      </c>
      <c r="S231" s="65">
        <v>1.0</v>
      </c>
      <c r="T231" s="65">
        <v>9.0</v>
      </c>
      <c r="U231" s="65">
        <v>0.0</v>
      </c>
      <c r="V231" s="65">
        <v>2.0</v>
      </c>
      <c r="W231" s="65">
        <v>2.0</v>
      </c>
      <c r="X231" s="65">
        <v>9.0</v>
      </c>
      <c r="Y231" s="65">
        <v>6.0</v>
      </c>
      <c r="Z231" s="65">
        <v>4.0</v>
      </c>
      <c r="AA231" s="65">
        <v>16.0</v>
      </c>
      <c r="AB231" s="65">
        <v>13.0</v>
      </c>
      <c r="AC231" s="65">
        <v>22.0</v>
      </c>
      <c r="AD231" s="65">
        <v>11.0</v>
      </c>
      <c r="AE231" s="65">
        <v>14.0</v>
      </c>
      <c r="AF231" s="65">
        <v>39.0</v>
      </c>
      <c r="AG231" s="65">
        <v>8.0</v>
      </c>
      <c r="AH231" s="65">
        <v>20.0</v>
      </c>
      <c r="AI231" s="65">
        <v>19.0</v>
      </c>
      <c r="AJ231" s="65">
        <v>45.0</v>
      </c>
      <c r="AK231" s="65">
        <v>11.0</v>
      </c>
      <c r="AL231" s="65">
        <v>27.0</v>
      </c>
      <c r="AM231" s="65">
        <v>88.0</v>
      </c>
      <c r="AN231" s="65">
        <v>133.0</v>
      </c>
      <c r="AO231" s="65">
        <v>152.0</v>
      </c>
      <c r="AP231" s="65">
        <v>183.0</v>
      </c>
      <c r="AQ231" s="65">
        <v>228.0</v>
      </c>
      <c r="AR231" s="65">
        <v>245.0</v>
      </c>
      <c r="AS231" s="65">
        <v>306.0</v>
      </c>
      <c r="AT231" s="65">
        <v>458.0</v>
      </c>
      <c r="AU231" s="65">
        <v>635.0</v>
      </c>
      <c r="AV231" s="65">
        <v>978.0</v>
      </c>
      <c r="AW231" s="65">
        <v>257.0</v>
      </c>
      <c r="AX231" s="65">
        <v>816.0</v>
      </c>
      <c r="AY231" s="65">
        <v>943.0</v>
      </c>
      <c r="AZ231" s="65">
        <v>2080.0</v>
      </c>
      <c r="BA231" s="65">
        <v>1484.0</v>
      </c>
      <c r="BB231" s="65">
        <v>1223.0</v>
      </c>
      <c r="BC231" s="65">
        <v>2767.0</v>
      </c>
      <c r="BD231" s="65">
        <v>2864.0</v>
      </c>
      <c r="BE231" s="65">
        <v>8010.0</v>
      </c>
      <c r="BF231" s="65">
        <v>4258.0</v>
      </c>
      <c r="BG231" s="65">
        <v>6881.0</v>
      </c>
      <c r="BH231" s="65">
        <v>13402.0</v>
      </c>
      <c r="BI231" s="65">
        <v>48331.0</v>
      </c>
      <c r="BJ231" s="65">
        <v>70403.0</v>
      </c>
      <c r="BK231" s="65">
        <v>133630.0</v>
      </c>
    </row>
    <row r="232">
      <c r="A232" s="65">
        <v>224.0</v>
      </c>
      <c r="B232" s="65">
        <v>1000000.0</v>
      </c>
      <c r="C232" s="65">
        <v>922574.128706435</v>
      </c>
      <c r="D232" s="65">
        <v>0.922574128706435</v>
      </c>
      <c r="E232" s="65">
        <v>0.229089856703947</v>
      </c>
      <c r="F232" s="65">
        <v>0.024824272367248</v>
      </c>
      <c r="G232" s="65">
        <v>301320.0</v>
      </c>
      <c r="H232" s="65">
        <v>0.30132</v>
      </c>
      <c r="I232" s="65">
        <v>438584.0</v>
      </c>
      <c r="J232" s="65">
        <v>129996.0</v>
      </c>
      <c r="K232" s="65">
        <v>54225.0</v>
      </c>
      <c r="L232" s="65">
        <v>26073.0</v>
      </c>
      <c r="M232" s="65">
        <v>1.0</v>
      </c>
      <c r="N232" s="65">
        <v>1.0</v>
      </c>
      <c r="O232" s="65">
        <v>1.0</v>
      </c>
      <c r="P232" s="65">
        <v>0.0</v>
      </c>
      <c r="Q232" s="65">
        <v>2.0</v>
      </c>
      <c r="R232" s="65">
        <v>6.0</v>
      </c>
      <c r="S232" s="65">
        <v>1.0</v>
      </c>
      <c r="T232" s="65">
        <v>1.0</v>
      </c>
      <c r="U232" s="65">
        <v>1.0</v>
      </c>
      <c r="V232" s="65">
        <v>0.0</v>
      </c>
      <c r="W232" s="65">
        <v>2.0</v>
      </c>
      <c r="X232" s="65">
        <v>3.0</v>
      </c>
      <c r="Y232" s="65">
        <v>7.0</v>
      </c>
      <c r="Z232" s="65">
        <v>2.0</v>
      </c>
      <c r="AA232" s="65">
        <v>8.0</v>
      </c>
      <c r="AB232" s="65">
        <v>12.0</v>
      </c>
      <c r="AC232" s="65">
        <v>18.0</v>
      </c>
      <c r="AD232" s="65">
        <v>9.0</v>
      </c>
      <c r="AE232" s="65">
        <v>12.0</v>
      </c>
      <c r="AF232" s="65">
        <v>40.0</v>
      </c>
      <c r="AG232" s="65">
        <v>10.0</v>
      </c>
      <c r="AH232" s="65">
        <v>9.0</v>
      </c>
      <c r="AI232" s="65">
        <v>19.0</v>
      </c>
      <c r="AJ232" s="65">
        <v>48.0</v>
      </c>
      <c r="AK232" s="65">
        <v>18.0</v>
      </c>
      <c r="AL232" s="65">
        <v>29.0</v>
      </c>
      <c r="AM232" s="65">
        <v>77.0</v>
      </c>
      <c r="AN232" s="65">
        <v>135.0</v>
      </c>
      <c r="AO232" s="65">
        <v>154.0</v>
      </c>
      <c r="AP232" s="65">
        <v>212.0</v>
      </c>
      <c r="AQ232" s="65">
        <v>234.0</v>
      </c>
      <c r="AR232" s="65">
        <v>222.0</v>
      </c>
      <c r="AS232" s="65">
        <v>294.0</v>
      </c>
      <c r="AT232" s="65">
        <v>474.0</v>
      </c>
      <c r="AU232" s="65">
        <v>611.0</v>
      </c>
      <c r="AV232" s="65">
        <v>922.0</v>
      </c>
      <c r="AW232" s="65">
        <v>287.0</v>
      </c>
      <c r="AX232" s="65">
        <v>778.0</v>
      </c>
      <c r="AY232" s="65">
        <v>987.0</v>
      </c>
      <c r="AZ232" s="65">
        <v>2051.0</v>
      </c>
      <c r="BA232" s="65">
        <v>1445.0</v>
      </c>
      <c r="BB232" s="65">
        <v>1251.0</v>
      </c>
      <c r="BC232" s="65">
        <v>2723.0</v>
      </c>
      <c r="BD232" s="65">
        <v>2716.0</v>
      </c>
      <c r="BE232" s="65">
        <v>8048.0</v>
      </c>
      <c r="BF232" s="65">
        <v>4361.0</v>
      </c>
      <c r="BG232" s="65">
        <v>6868.0</v>
      </c>
      <c r="BH232" s="65">
        <v>13164.0</v>
      </c>
      <c r="BI232" s="65">
        <v>48488.0</v>
      </c>
      <c r="BJ232" s="65">
        <v>70831.0</v>
      </c>
      <c r="BK232" s="65">
        <v>133727.0</v>
      </c>
    </row>
    <row r="233">
      <c r="A233" s="65">
        <v>225.0</v>
      </c>
      <c r="B233" s="65">
        <v>1000000.0</v>
      </c>
      <c r="C233" s="65">
        <v>934622.731136556</v>
      </c>
      <c r="D233" s="65">
        <v>0.934622731136556</v>
      </c>
      <c r="E233" s="65">
        <v>0.235351158466312</v>
      </c>
      <c r="F233" s="65">
        <v>0.0247985146186065</v>
      </c>
      <c r="G233" s="65">
        <v>300483.0</v>
      </c>
      <c r="H233" s="65">
        <v>0.300483</v>
      </c>
      <c r="I233" s="65">
        <v>440082.0</v>
      </c>
      <c r="J233" s="65">
        <v>129197.0</v>
      </c>
      <c r="K233" s="65">
        <v>54115.0</v>
      </c>
      <c r="L233" s="65">
        <v>25943.0</v>
      </c>
      <c r="M233" s="65">
        <v>1.0</v>
      </c>
      <c r="N233" s="65">
        <v>1.0</v>
      </c>
      <c r="O233" s="65">
        <v>1.0</v>
      </c>
      <c r="P233" s="65">
        <v>2.0</v>
      </c>
      <c r="Q233" s="65">
        <v>6.0</v>
      </c>
      <c r="R233" s="65">
        <v>0.0</v>
      </c>
      <c r="S233" s="65">
        <v>2.0</v>
      </c>
      <c r="T233" s="65">
        <v>1.0</v>
      </c>
      <c r="U233" s="65">
        <v>0.0</v>
      </c>
      <c r="V233" s="65">
        <v>2.0</v>
      </c>
      <c r="W233" s="65">
        <v>1.0</v>
      </c>
      <c r="X233" s="65">
        <v>8.0</v>
      </c>
      <c r="Y233" s="65">
        <v>1.0</v>
      </c>
      <c r="Z233" s="65">
        <v>2.0</v>
      </c>
      <c r="AA233" s="65">
        <v>8.0</v>
      </c>
      <c r="AB233" s="65">
        <v>6.0</v>
      </c>
      <c r="AC233" s="65">
        <v>24.0</v>
      </c>
      <c r="AD233" s="65">
        <v>9.0</v>
      </c>
      <c r="AE233" s="65">
        <v>17.0</v>
      </c>
      <c r="AF233" s="65">
        <v>26.0</v>
      </c>
      <c r="AG233" s="65">
        <v>13.0</v>
      </c>
      <c r="AH233" s="65">
        <v>19.0</v>
      </c>
      <c r="AI233" s="65">
        <v>18.0</v>
      </c>
      <c r="AJ233" s="65">
        <v>42.0</v>
      </c>
      <c r="AK233" s="65">
        <v>15.0</v>
      </c>
      <c r="AL233" s="65">
        <v>33.0</v>
      </c>
      <c r="AM233" s="65">
        <v>69.0</v>
      </c>
      <c r="AN233" s="65">
        <v>152.0</v>
      </c>
      <c r="AO233" s="65">
        <v>144.0</v>
      </c>
      <c r="AP233" s="65">
        <v>204.0</v>
      </c>
      <c r="AQ233" s="65">
        <v>213.0</v>
      </c>
      <c r="AR233" s="65">
        <v>228.0</v>
      </c>
      <c r="AS233" s="65">
        <v>292.0</v>
      </c>
      <c r="AT233" s="65">
        <v>449.0</v>
      </c>
      <c r="AU233" s="65">
        <v>642.0</v>
      </c>
      <c r="AV233" s="65">
        <v>986.0</v>
      </c>
      <c r="AW233" s="65">
        <v>292.0</v>
      </c>
      <c r="AX233" s="65">
        <v>815.0</v>
      </c>
      <c r="AY233" s="65">
        <v>958.0</v>
      </c>
      <c r="AZ233" s="65">
        <v>2076.0</v>
      </c>
      <c r="BA233" s="65">
        <v>1381.0</v>
      </c>
      <c r="BB233" s="65">
        <v>1282.0</v>
      </c>
      <c r="BC233" s="65">
        <v>2757.0</v>
      </c>
      <c r="BD233" s="65">
        <v>2865.0</v>
      </c>
      <c r="BE233" s="65">
        <v>8034.0</v>
      </c>
      <c r="BF233" s="65">
        <v>4263.0</v>
      </c>
      <c r="BG233" s="65">
        <v>6915.0</v>
      </c>
      <c r="BH233" s="65">
        <v>13117.0</v>
      </c>
      <c r="BI233" s="65">
        <v>48213.0</v>
      </c>
      <c r="BJ233" s="65">
        <v>70723.0</v>
      </c>
      <c r="BK233" s="65">
        <v>133155.0</v>
      </c>
    </row>
    <row r="234">
      <c r="A234" s="65">
        <v>226.0</v>
      </c>
      <c r="B234" s="65">
        <v>1000000.0</v>
      </c>
      <c r="C234" s="65">
        <v>952720.636031801</v>
      </c>
      <c r="D234" s="65">
        <v>0.952720636031801</v>
      </c>
      <c r="E234" s="65">
        <v>0.265415992750999</v>
      </c>
      <c r="F234" s="65">
        <v>0.024743345500395</v>
      </c>
      <c r="G234" s="65">
        <v>300952.0</v>
      </c>
      <c r="H234" s="65">
        <v>0.300952</v>
      </c>
      <c r="I234" s="65">
        <v>438590.0</v>
      </c>
      <c r="J234" s="65">
        <v>130300.0</v>
      </c>
      <c r="K234" s="65">
        <v>54199.0</v>
      </c>
      <c r="L234" s="65">
        <v>25919.0</v>
      </c>
      <c r="M234" s="65">
        <v>2.0</v>
      </c>
      <c r="N234" s="65">
        <v>1.0</v>
      </c>
      <c r="O234" s="65">
        <v>0.0</v>
      </c>
      <c r="P234" s="65">
        <v>3.0</v>
      </c>
      <c r="Q234" s="65">
        <v>2.0</v>
      </c>
      <c r="R234" s="65">
        <v>0.0</v>
      </c>
      <c r="S234" s="65">
        <v>3.0</v>
      </c>
      <c r="T234" s="65">
        <v>7.0</v>
      </c>
      <c r="U234" s="65">
        <v>3.0</v>
      </c>
      <c r="V234" s="65">
        <v>0.0</v>
      </c>
      <c r="W234" s="65">
        <v>0.0</v>
      </c>
      <c r="X234" s="65">
        <v>6.0</v>
      </c>
      <c r="Y234" s="65">
        <v>1.0</v>
      </c>
      <c r="Z234" s="65">
        <v>1.0</v>
      </c>
      <c r="AA234" s="65">
        <v>10.0</v>
      </c>
      <c r="AB234" s="65">
        <v>11.0</v>
      </c>
      <c r="AC234" s="65">
        <v>21.0</v>
      </c>
      <c r="AD234" s="65">
        <v>14.0</v>
      </c>
      <c r="AE234" s="65">
        <v>16.0</v>
      </c>
      <c r="AF234" s="65">
        <v>36.0</v>
      </c>
      <c r="AG234" s="65">
        <v>6.0</v>
      </c>
      <c r="AH234" s="65">
        <v>18.0</v>
      </c>
      <c r="AI234" s="65">
        <v>17.0</v>
      </c>
      <c r="AJ234" s="65">
        <v>57.0</v>
      </c>
      <c r="AK234" s="65">
        <v>13.0</v>
      </c>
      <c r="AL234" s="65">
        <v>26.0</v>
      </c>
      <c r="AM234" s="65">
        <v>97.0</v>
      </c>
      <c r="AN234" s="65">
        <v>155.0</v>
      </c>
      <c r="AO234" s="65">
        <v>161.0</v>
      </c>
      <c r="AP234" s="65">
        <v>190.0</v>
      </c>
      <c r="AQ234" s="65">
        <v>226.0</v>
      </c>
      <c r="AR234" s="65">
        <v>247.0</v>
      </c>
      <c r="AS234" s="65">
        <v>287.0</v>
      </c>
      <c r="AT234" s="65">
        <v>503.0</v>
      </c>
      <c r="AU234" s="65">
        <v>574.0</v>
      </c>
      <c r="AV234" s="65">
        <v>970.0</v>
      </c>
      <c r="AW234" s="65">
        <v>281.0</v>
      </c>
      <c r="AX234" s="65">
        <v>778.0</v>
      </c>
      <c r="AY234" s="65">
        <v>921.0</v>
      </c>
      <c r="AZ234" s="65">
        <v>2100.0</v>
      </c>
      <c r="BA234" s="65">
        <v>1453.0</v>
      </c>
      <c r="BB234" s="65">
        <v>1197.0</v>
      </c>
      <c r="BC234" s="65">
        <v>2856.0</v>
      </c>
      <c r="BD234" s="65">
        <v>2922.0</v>
      </c>
      <c r="BE234" s="65">
        <v>8063.0</v>
      </c>
      <c r="BF234" s="65">
        <v>4336.0</v>
      </c>
      <c r="BG234" s="65">
        <v>6832.0</v>
      </c>
      <c r="BH234" s="65">
        <v>13121.0</v>
      </c>
      <c r="BI234" s="65">
        <v>48475.0</v>
      </c>
      <c r="BJ234" s="65">
        <v>70615.0</v>
      </c>
      <c r="BK234" s="65">
        <v>133318.0</v>
      </c>
    </row>
    <row r="235">
      <c r="A235" s="65">
        <v>227.0</v>
      </c>
      <c r="B235" s="65">
        <v>1000000.0</v>
      </c>
      <c r="C235" s="65">
        <v>951465.573278664</v>
      </c>
      <c r="D235" s="65">
        <v>0.951465573278664</v>
      </c>
      <c r="E235" s="65">
        <v>0.256766759114919</v>
      </c>
      <c r="F235" s="65">
        <v>0.0246886892343244</v>
      </c>
      <c r="G235" s="65">
        <v>300843.0</v>
      </c>
      <c r="H235" s="65">
        <v>0.300843</v>
      </c>
      <c r="I235" s="65">
        <v>439050.0</v>
      </c>
      <c r="J235" s="65">
        <v>129750.0</v>
      </c>
      <c r="K235" s="65">
        <v>54219.0</v>
      </c>
      <c r="L235" s="65">
        <v>26101.0</v>
      </c>
      <c r="M235" s="65">
        <v>1.0</v>
      </c>
      <c r="N235" s="65">
        <v>3.0</v>
      </c>
      <c r="O235" s="65">
        <v>2.0</v>
      </c>
      <c r="P235" s="65">
        <v>0.0</v>
      </c>
      <c r="Q235" s="65">
        <v>4.0</v>
      </c>
      <c r="R235" s="65">
        <v>1.0</v>
      </c>
      <c r="S235" s="65">
        <v>2.0</v>
      </c>
      <c r="T235" s="65">
        <v>4.0</v>
      </c>
      <c r="U235" s="65">
        <v>3.0</v>
      </c>
      <c r="V235" s="65">
        <v>2.0</v>
      </c>
      <c r="W235" s="65">
        <v>1.0</v>
      </c>
      <c r="X235" s="65">
        <v>4.0</v>
      </c>
      <c r="Y235" s="65">
        <v>1.0</v>
      </c>
      <c r="Z235" s="65">
        <v>4.0</v>
      </c>
      <c r="AA235" s="65">
        <v>4.0</v>
      </c>
      <c r="AB235" s="65">
        <v>12.0</v>
      </c>
      <c r="AC235" s="65">
        <v>17.0</v>
      </c>
      <c r="AD235" s="65">
        <v>16.0</v>
      </c>
      <c r="AE235" s="65">
        <v>13.0</v>
      </c>
      <c r="AF235" s="65">
        <v>32.0</v>
      </c>
      <c r="AG235" s="65">
        <v>7.0</v>
      </c>
      <c r="AH235" s="65">
        <v>6.0</v>
      </c>
      <c r="AI235" s="65">
        <v>13.0</v>
      </c>
      <c r="AJ235" s="65">
        <v>47.0</v>
      </c>
      <c r="AK235" s="65">
        <v>14.0</v>
      </c>
      <c r="AL235" s="65">
        <v>36.0</v>
      </c>
      <c r="AM235" s="65">
        <v>53.0</v>
      </c>
      <c r="AN235" s="65">
        <v>137.0</v>
      </c>
      <c r="AO235" s="65">
        <v>153.0</v>
      </c>
      <c r="AP235" s="65">
        <v>191.0</v>
      </c>
      <c r="AQ235" s="65">
        <v>277.0</v>
      </c>
      <c r="AR235" s="65">
        <v>243.0</v>
      </c>
      <c r="AS235" s="65">
        <v>293.0</v>
      </c>
      <c r="AT235" s="65">
        <v>484.0</v>
      </c>
      <c r="AU235" s="65">
        <v>645.0</v>
      </c>
      <c r="AV235" s="65">
        <v>969.0</v>
      </c>
      <c r="AW235" s="65">
        <v>260.0</v>
      </c>
      <c r="AX235" s="65">
        <v>750.0</v>
      </c>
      <c r="AY235" s="65">
        <v>929.0</v>
      </c>
      <c r="AZ235" s="65">
        <v>2035.0</v>
      </c>
      <c r="BA235" s="65">
        <v>1441.0</v>
      </c>
      <c r="BB235" s="65">
        <v>1186.0</v>
      </c>
      <c r="BC235" s="65">
        <v>2761.0</v>
      </c>
      <c r="BD235" s="65">
        <v>2929.0</v>
      </c>
      <c r="BE235" s="65">
        <v>8120.0</v>
      </c>
      <c r="BF235" s="65">
        <v>4232.0</v>
      </c>
      <c r="BG235" s="65">
        <v>6885.0</v>
      </c>
      <c r="BH235" s="65">
        <v>13202.0</v>
      </c>
      <c r="BI235" s="65">
        <v>48124.0</v>
      </c>
      <c r="BJ235" s="65">
        <v>70764.0</v>
      </c>
      <c r="BK235" s="65">
        <v>133531.0</v>
      </c>
    </row>
    <row r="236">
      <c r="A236" s="65">
        <v>228.0</v>
      </c>
      <c r="B236" s="65">
        <v>1000000.0</v>
      </c>
      <c r="C236" s="65">
        <v>1014152.70763538</v>
      </c>
      <c r="D236" s="65">
        <v>1.01415270763538</v>
      </c>
      <c r="E236" s="65">
        <v>0.34079270741923</v>
      </c>
      <c r="F236" s="65">
        <v>0.0249677315844529</v>
      </c>
      <c r="G236" s="65">
        <v>300658.0</v>
      </c>
      <c r="H236" s="65">
        <v>0.300658</v>
      </c>
      <c r="I236" s="65">
        <v>439329.0</v>
      </c>
      <c r="J236" s="65">
        <v>130082.0</v>
      </c>
      <c r="K236" s="65">
        <v>54157.0</v>
      </c>
      <c r="L236" s="65">
        <v>25930.0</v>
      </c>
      <c r="M236" s="65">
        <v>0.0</v>
      </c>
      <c r="N236" s="65">
        <v>2.0</v>
      </c>
      <c r="O236" s="65">
        <v>8.0</v>
      </c>
      <c r="P236" s="65">
        <v>1.0</v>
      </c>
      <c r="Q236" s="65">
        <v>2.0</v>
      </c>
      <c r="R236" s="65">
        <v>3.0</v>
      </c>
      <c r="S236" s="65">
        <v>4.0</v>
      </c>
      <c r="T236" s="65">
        <v>4.0</v>
      </c>
      <c r="U236" s="65">
        <v>1.0</v>
      </c>
      <c r="V236" s="65">
        <v>3.0</v>
      </c>
      <c r="W236" s="65">
        <v>3.0</v>
      </c>
      <c r="X236" s="65">
        <v>6.0</v>
      </c>
      <c r="Y236" s="65">
        <v>4.0</v>
      </c>
      <c r="Z236" s="65">
        <v>5.0</v>
      </c>
      <c r="AA236" s="65">
        <v>12.0</v>
      </c>
      <c r="AB236" s="65">
        <v>11.0</v>
      </c>
      <c r="AC236" s="65">
        <v>25.0</v>
      </c>
      <c r="AD236" s="65">
        <v>4.0</v>
      </c>
      <c r="AE236" s="65">
        <v>20.0</v>
      </c>
      <c r="AF236" s="65">
        <v>38.0</v>
      </c>
      <c r="AG236" s="65">
        <v>11.0</v>
      </c>
      <c r="AH236" s="65">
        <v>11.0</v>
      </c>
      <c r="AI236" s="65">
        <v>28.0</v>
      </c>
      <c r="AJ236" s="65">
        <v>55.0</v>
      </c>
      <c r="AK236" s="65">
        <v>11.0</v>
      </c>
      <c r="AL236" s="65">
        <v>24.0</v>
      </c>
      <c r="AM236" s="65">
        <v>76.0</v>
      </c>
      <c r="AN236" s="65">
        <v>149.0</v>
      </c>
      <c r="AO236" s="65">
        <v>145.0</v>
      </c>
      <c r="AP236" s="65">
        <v>198.0</v>
      </c>
      <c r="AQ236" s="65">
        <v>247.0</v>
      </c>
      <c r="AR236" s="65">
        <v>241.0</v>
      </c>
      <c r="AS236" s="65">
        <v>275.0</v>
      </c>
      <c r="AT236" s="65">
        <v>508.0</v>
      </c>
      <c r="AU236" s="65">
        <v>592.0</v>
      </c>
      <c r="AV236" s="65">
        <v>912.0</v>
      </c>
      <c r="AW236" s="65">
        <v>288.0</v>
      </c>
      <c r="AX236" s="65">
        <v>725.0</v>
      </c>
      <c r="AY236" s="65">
        <v>959.0</v>
      </c>
      <c r="AZ236" s="65">
        <v>2064.0</v>
      </c>
      <c r="BA236" s="65">
        <v>1408.0</v>
      </c>
      <c r="BB236" s="65">
        <v>1263.0</v>
      </c>
      <c r="BC236" s="65">
        <v>2708.0</v>
      </c>
      <c r="BD236" s="65">
        <v>2892.0</v>
      </c>
      <c r="BE236" s="65">
        <v>7984.0</v>
      </c>
      <c r="BF236" s="65">
        <v>4301.0</v>
      </c>
      <c r="BG236" s="65">
        <v>6869.0</v>
      </c>
      <c r="BH236" s="65">
        <v>13283.0</v>
      </c>
      <c r="BI236" s="65">
        <v>48383.0</v>
      </c>
      <c r="BJ236" s="65">
        <v>70864.0</v>
      </c>
      <c r="BK236" s="65">
        <v>133028.0</v>
      </c>
    </row>
    <row r="237">
      <c r="A237" s="65">
        <v>229.0</v>
      </c>
      <c r="B237" s="65">
        <v>1000000.0</v>
      </c>
      <c r="C237" s="65">
        <v>924309.215460773</v>
      </c>
      <c r="D237" s="65">
        <v>0.924309215460773</v>
      </c>
      <c r="E237" s="65">
        <v>0.213633354137015</v>
      </c>
      <c r="F237" s="65">
        <v>0.0249850067420947</v>
      </c>
      <c r="G237" s="65">
        <v>301227.0</v>
      </c>
      <c r="H237" s="65">
        <v>0.301227</v>
      </c>
      <c r="I237" s="65">
        <v>439474.0</v>
      </c>
      <c r="J237" s="65">
        <v>129307.0</v>
      </c>
      <c r="K237" s="65">
        <v>54563.0</v>
      </c>
      <c r="L237" s="65">
        <v>25519.0</v>
      </c>
      <c r="M237" s="65">
        <v>0.0</v>
      </c>
      <c r="N237" s="65">
        <v>0.0</v>
      </c>
      <c r="O237" s="65">
        <v>4.0</v>
      </c>
      <c r="P237" s="65">
        <v>2.0</v>
      </c>
      <c r="Q237" s="65">
        <v>0.0</v>
      </c>
      <c r="R237" s="65">
        <v>1.0</v>
      </c>
      <c r="S237" s="65">
        <v>1.0</v>
      </c>
      <c r="T237" s="65">
        <v>5.0</v>
      </c>
      <c r="U237" s="65">
        <v>0.0</v>
      </c>
      <c r="V237" s="65">
        <v>1.0</v>
      </c>
      <c r="W237" s="65">
        <v>3.0</v>
      </c>
      <c r="X237" s="65">
        <v>6.0</v>
      </c>
      <c r="Y237" s="65">
        <v>5.0</v>
      </c>
      <c r="Z237" s="65">
        <v>4.0</v>
      </c>
      <c r="AA237" s="65">
        <v>13.0</v>
      </c>
      <c r="AB237" s="65">
        <v>10.0</v>
      </c>
      <c r="AC237" s="65">
        <v>14.0</v>
      </c>
      <c r="AD237" s="65">
        <v>9.0</v>
      </c>
      <c r="AE237" s="65">
        <v>3.0</v>
      </c>
      <c r="AF237" s="65">
        <v>35.0</v>
      </c>
      <c r="AG237" s="65">
        <v>5.0</v>
      </c>
      <c r="AH237" s="65">
        <v>6.0</v>
      </c>
      <c r="AI237" s="65">
        <v>18.0</v>
      </c>
      <c r="AJ237" s="65">
        <v>50.0</v>
      </c>
      <c r="AK237" s="65">
        <v>11.0</v>
      </c>
      <c r="AL237" s="65">
        <v>34.0</v>
      </c>
      <c r="AM237" s="65">
        <v>77.0</v>
      </c>
      <c r="AN237" s="65">
        <v>136.0</v>
      </c>
      <c r="AO237" s="65">
        <v>146.0</v>
      </c>
      <c r="AP237" s="65">
        <v>178.0</v>
      </c>
      <c r="AQ237" s="65">
        <v>260.0</v>
      </c>
      <c r="AR237" s="65">
        <v>252.0</v>
      </c>
      <c r="AS237" s="65">
        <v>292.0</v>
      </c>
      <c r="AT237" s="65">
        <v>480.0</v>
      </c>
      <c r="AU237" s="65">
        <v>636.0</v>
      </c>
      <c r="AV237" s="65">
        <v>976.0</v>
      </c>
      <c r="AW237" s="65">
        <v>287.0</v>
      </c>
      <c r="AX237" s="65">
        <v>767.0</v>
      </c>
      <c r="AY237" s="65">
        <v>958.0</v>
      </c>
      <c r="AZ237" s="65">
        <v>2104.0</v>
      </c>
      <c r="BA237" s="65">
        <v>1366.0</v>
      </c>
      <c r="BB237" s="65">
        <v>1267.0</v>
      </c>
      <c r="BC237" s="65">
        <v>2728.0</v>
      </c>
      <c r="BD237" s="65">
        <v>2931.0</v>
      </c>
      <c r="BE237" s="65">
        <v>7984.0</v>
      </c>
      <c r="BF237" s="65">
        <v>4357.0</v>
      </c>
      <c r="BG237" s="65">
        <v>6823.0</v>
      </c>
      <c r="BH237" s="65">
        <v>13358.0</v>
      </c>
      <c r="BI237" s="65">
        <v>48674.0</v>
      </c>
      <c r="BJ237" s="65">
        <v>71041.0</v>
      </c>
      <c r="BK237" s="65">
        <v>132909.0</v>
      </c>
    </row>
    <row r="238">
      <c r="A238" s="65">
        <v>230.0</v>
      </c>
      <c r="B238" s="65">
        <v>1000000.0</v>
      </c>
      <c r="C238" s="65">
        <v>922814.140707036</v>
      </c>
      <c r="D238" s="65">
        <v>0.922814140707036</v>
      </c>
      <c r="E238" s="65">
        <v>0.20116106263035</v>
      </c>
      <c r="F238" s="65">
        <v>0.0250091191812813</v>
      </c>
      <c r="G238" s="65">
        <v>301738.0</v>
      </c>
      <c r="H238" s="65">
        <v>0.301738</v>
      </c>
      <c r="I238" s="65">
        <v>438722.0</v>
      </c>
      <c r="J238" s="65">
        <v>129651.0</v>
      </c>
      <c r="K238" s="65">
        <v>54139.0</v>
      </c>
      <c r="L238" s="65">
        <v>25843.0</v>
      </c>
      <c r="M238" s="65">
        <v>1.0</v>
      </c>
      <c r="N238" s="65">
        <v>0.0</v>
      </c>
      <c r="O238" s="65">
        <v>2.0</v>
      </c>
      <c r="P238" s="65">
        <v>2.0</v>
      </c>
      <c r="Q238" s="65">
        <v>1.0</v>
      </c>
      <c r="R238" s="65">
        <v>0.0</v>
      </c>
      <c r="S238" s="65">
        <v>1.0</v>
      </c>
      <c r="T238" s="65">
        <v>4.0</v>
      </c>
      <c r="U238" s="65">
        <v>1.0</v>
      </c>
      <c r="V238" s="65">
        <v>1.0</v>
      </c>
      <c r="W238" s="65">
        <v>2.0</v>
      </c>
      <c r="X238" s="65">
        <v>5.0</v>
      </c>
      <c r="Y238" s="65">
        <v>4.0</v>
      </c>
      <c r="Z238" s="65">
        <v>2.0</v>
      </c>
      <c r="AA238" s="65">
        <v>12.0</v>
      </c>
      <c r="AB238" s="65">
        <v>8.0</v>
      </c>
      <c r="AC238" s="65">
        <v>25.0</v>
      </c>
      <c r="AD238" s="65">
        <v>9.0</v>
      </c>
      <c r="AE238" s="65">
        <v>18.0</v>
      </c>
      <c r="AF238" s="65">
        <v>40.0</v>
      </c>
      <c r="AG238" s="65">
        <v>6.0</v>
      </c>
      <c r="AH238" s="65">
        <v>17.0</v>
      </c>
      <c r="AI238" s="65">
        <v>22.0</v>
      </c>
      <c r="AJ238" s="65">
        <v>50.0</v>
      </c>
      <c r="AK238" s="65">
        <v>18.0</v>
      </c>
      <c r="AL238" s="65">
        <v>27.0</v>
      </c>
      <c r="AM238" s="65">
        <v>68.0</v>
      </c>
      <c r="AN238" s="65">
        <v>124.0</v>
      </c>
      <c r="AO238" s="65">
        <v>143.0</v>
      </c>
      <c r="AP238" s="65">
        <v>187.0</v>
      </c>
      <c r="AQ238" s="65">
        <v>233.0</v>
      </c>
      <c r="AR238" s="65">
        <v>233.0</v>
      </c>
      <c r="AS238" s="65">
        <v>272.0</v>
      </c>
      <c r="AT238" s="65">
        <v>495.0</v>
      </c>
      <c r="AU238" s="65">
        <v>608.0</v>
      </c>
      <c r="AV238" s="65">
        <v>1012.0</v>
      </c>
      <c r="AW238" s="65">
        <v>263.0</v>
      </c>
      <c r="AX238" s="65">
        <v>755.0</v>
      </c>
      <c r="AY238" s="65">
        <v>938.0</v>
      </c>
      <c r="AZ238" s="65">
        <v>2133.0</v>
      </c>
      <c r="BA238" s="65">
        <v>1465.0</v>
      </c>
      <c r="BB238" s="65">
        <v>1236.0</v>
      </c>
      <c r="BC238" s="65">
        <v>2798.0</v>
      </c>
      <c r="BD238" s="65">
        <v>2837.0</v>
      </c>
      <c r="BE238" s="65">
        <v>8232.0</v>
      </c>
      <c r="BF238" s="65">
        <v>4301.0</v>
      </c>
      <c r="BG238" s="65">
        <v>6807.0</v>
      </c>
      <c r="BH238" s="65">
        <v>13216.0</v>
      </c>
      <c r="BI238" s="65">
        <v>48730.0</v>
      </c>
      <c r="BJ238" s="65">
        <v>70778.0</v>
      </c>
      <c r="BK238" s="65">
        <v>133596.0</v>
      </c>
    </row>
    <row r="239">
      <c r="A239" s="65">
        <v>231.0</v>
      </c>
      <c r="B239" s="65">
        <v>1000000.0</v>
      </c>
      <c r="C239" s="65">
        <v>963860.193009651</v>
      </c>
      <c r="D239" s="65">
        <v>0.963860193009651</v>
      </c>
      <c r="E239" s="65">
        <v>0.278257749081175</v>
      </c>
      <c r="F239" s="65">
        <v>0.0249653889714881</v>
      </c>
      <c r="G239" s="65">
        <v>300963.0</v>
      </c>
      <c r="H239" s="65">
        <v>0.300963</v>
      </c>
      <c r="I239" s="65">
        <v>439757.0</v>
      </c>
      <c r="J239" s="65">
        <v>129640.0</v>
      </c>
      <c r="K239" s="65">
        <v>53728.0</v>
      </c>
      <c r="L239" s="65">
        <v>25757.0</v>
      </c>
      <c r="M239" s="65">
        <v>1.0</v>
      </c>
      <c r="N239" s="65">
        <v>2.0</v>
      </c>
      <c r="O239" s="65">
        <v>2.0</v>
      </c>
      <c r="P239" s="65">
        <v>2.0</v>
      </c>
      <c r="Q239" s="65">
        <v>2.0</v>
      </c>
      <c r="R239" s="65">
        <v>4.0</v>
      </c>
      <c r="S239" s="65">
        <v>3.0</v>
      </c>
      <c r="T239" s="65">
        <v>3.0</v>
      </c>
      <c r="U239" s="65">
        <v>1.0</v>
      </c>
      <c r="V239" s="65">
        <v>1.0</v>
      </c>
      <c r="W239" s="65">
        <v>1.0</v>
      </c>
      <c r="X239" s="65">
        <v>5.0</v>
      </c>
      <c r="Y239" s="65">
        <v>3.0</v>
      </c>
      <c r="Z239" s="65">
        <v>3.0</v>
      </c>
      <c r="AA239" s="65">
        <v>11.0</v>
      </c>
      <c r="AB239" s="65">
        <v>8.0</v>
      </c>
      <c r="AC239" s="65">
        <v>22.0</v>
      </c>
      <c r="AD239" s="65">
        <v>16.0</v>
      </c>
      <c r="AE239" s="65">
        <v>12.0</v>
      </c>
      <c r="AF239" s="65">
        <v>43.0</v>
      </c>
      <c r="AG239" s="65">
        <v>10.0</v>
      </c>
      <c r="AH239" s="65">
        <v>11.0</v>
      </c>
      <c r="AI239" s="65">
        <v>20.0</v>
      </c>
      <c r="AJ239" s="65">
        <v>41.0</v>
      </c>
      <c r="AK239" s="65">
        <v>19.0</v>
      </c>
      <c r="AL239" s="65">
        <v>17.0</v>
      </c>
      <c r="AM239" s="65">
        <v>80.0</v>
      </c>
      <c r="AN239" s="65">
        <v>165.0</v>
      </c>
      <c r="AO239" s="65">
        <v>151.0</v>
      </c>
      <c r="AP239" s="65">
        <v>183.0</v>
      </c>
      <c r="AQ239" s="65">
        <v>257.0</v>
      </c>
      <c r="AR239" s="65">
        <v>258.0</v>
      </c>
      <c r="AS239" s="65">
        <v>294.0</v>
      </c>
      <c r="AT239" s="65">
        <v>445.0</v>
      </c>
      <c r="AU239" s="65">
        <v>591.0</v>
      </c>
      <c r="AV239" s="65">
        <v>916.0</v>
      </c>
      <c r="AW239" s="65">
        <v>291.0</v>
      </c>
      <c r="AX239" s="65">
        <v>729.0</v>
      </c>
      <c r="AY239" s="65">
        <v>930.0</v>
      </c>
      <c r="AZ239" s="65">
        <v>2100.0</v>
      </c>
      <c r="BA239" s="65">
        <v>1494.0</v>
      </c>
      <c r="BB239" s="65">
        <v>1270.0</v>
      </c>
      <c r="BC239" s="65">
        <v>2784.0</v>
      </c>
      <c r="BD239" s="65">
        <v>2869.0</v>
      </c>
      <c r="BE239" s="65">
        <v>8136.0</v>
      </c>
      <c r="BF239" s="65">
        <v>4133.0</v>
      </c>
      <c r="BG239" s="65">
        <v>6778.0</v>
      </c>
      <c r="BH239" s="65">
        <v>13194.0</v>
      </c>
      <c r="BI239" s="65">
        <v>48392.0</v>
      </c>
      <c r="BJ239" s="65">
        <v>70641.0</v>
      </c>
      <c r="BK239" s="65">
        <v>133619.0</v>
      </c>
    </row>
    <row r="240">
      <c r="A240" s="65">
        <v>232.0</v>
      </c>
      <c r="B240" s="65">
        <v>1000000.0</v>
      </c>
      <c r="C240" s="65">
        <v>922764.13820691</v>
      </c>
      <c r="D240" s="65">
        <v>0.92276413820691</v>
      </c>
      <c r="E240" s="65">
        <v>0.237055188259592</v>
      </c>
      <c r="F240" s="65">
        <v>0.0249892300150952</v>
      </c>
      <c r="G240" s="65">
        <v>300607.0</v>
      </c>
      <c r="H240" s="65">
        <v>0.300607</v>
      </c>
      <c r="I240" s="65">
        <v>439754.0</v>
      </c>
      <c r="J240" s="65">
        <v>129991.0</v>
      </c>
      <c r="K240" s="65">
        <v>54119.0</v>
      </c>
      <c r="L240" s="65">
        <v>25821.0</v>
      </c>
      <c r="M240" s="65">
        <v>3.0</v>
      </c>
      <c r="N240" s="65">
        <v>1.0</v>
      </c>
      <c r="O240" s="65">
        <v>0.0</v>
      </c>
      <c r="P240" s="65">
        <v>1.0</v>
      </c>
      <c r="Q240" s="65">
        <v>1.0</v>
      </c>
      <c r="R240" s="65">
        <v>0.0</v>
      </c>
      <c r="S240" s="65">
        <v>0.0</v>
      </c>
      <c r="T240" s="65">
        <v>6.0</v>
      </c>
      <c r="U240" s="65">
        <v>2.0</v>
      </c>
      <c r="V240" s="65">
        <v>0.0</v>
      </c>
      <c r="W240" s="65">
        <v>1.0</v>
      </c>
      <c r="X240" s="65">
        <v>6.0</v>
      </c>
      <c r="Y240" s="65">
        <v>2.0</v>
      </c>
      <c r="Z240" s="65">
        <v>3.0</v>
      </c>
      <c r="AA240" s="65">
        <v>19.0</v>
      </c>
      <c r="AB240" s="65">
        <v>8.0</v>
      </c>
      <c r="AC240" s="65">
        <v>13.0</v>
      </c>
      <c r="AD240" s="65">
        <v>10.0</v>
      </c>
      <c r="AE240" s="65">
        <v>12.0</v>
      </c>
      <c r="AF240" s="65">
        <v>46.0</v>
      </c>
      <c r="AG240" s="65">
        <v>9.0</v>
      </c>
      <c r="AH240" s="65">
        <v>9.0</v>
      </c>
      <c r="AI240" s="65">
        <v>14.0</v>
      </c>
      <c r="AJ240" s="65">
        <v>44.0</v>
      </c>
      <c r="AK240" s="65">
        <v>8.0</v>
      </c>
      <c r="AL240" s="65">
        <v>19.0</v>
      </c>
      <c r="AM240" s="65">
        <v>69.0</v>
      </c>
      <c r="AN240" s="65">
        <v>159.0</v>
      </c>
      <c r="AO240" s="65">
        <v>129.0</v>
      </c>
      <c r="AP240" s="65">
        <v>182.0</v>
      </c>
      <c r="AQ240" s="65">
        <v>228.0</v>
      </c>
      <c r="AR240" s="65">
        <v>230.0</v>
      </c>
      <c r="AS240" s="65">
        <v>309.0</v>
      </c>
      <c r="AT240" s="65">
        <v>496.0</v>
      </c>
      <c r="AU240" s="65">
        <v>578.0</v>
      </c>
      <c r="AV240" s="65">
        <v>964.0</v>
      </c>
      <c r="AW240" s="65">
        <v>287.0</v>
      </c>
      <c r="AX240" s="65">
        <v>793.0</v>
      </c>
      <c r="AY240" s="65">
        <v>951.0</v>
      </c>
      <c r="AZ240" s="65">
        <v>2067.0</v>
      </c>
      <c r="BA240" s="65">
        <v>1443.0</v>
      </c>
      <c r="BB240" s="65">
        <v>1253.0</v>
      </c>
      <c r="BC240" s="65">
        <v>2731.0</v>
      </c>
      <c r="BD240" s="65">
        <v>2803.0</v>
      </c>
      <c r="BE240" s="65">
        <v>7927.0</v>
      </c>
      <c r="BF240" s="65">
        <v>4194.0</v>
      </c>
      <c r="BG240" s="65">
        <v>6897.0</v>
      </c>
      <c r="BH240" s="65">
        <v>13252.0</v>
      </c>
      <c r="BI240" s="65">
        <v>48207.0</v>
      </c>
      <c r="BJ240" s="65">
        <v>70522.0</v>
      </c>
      <c r="BK240" s="65">
        <v>133699.0</v>
      </c>
    </row>
    <row r="241">
      <c r="A241" s="65">
        <v>233.0</v>
      </c>
      <c r="B241" s="65">
        <v>1000000.0</v>
      </c>
      <c r="C241" s="65">
        <v>914032.701635082</v>
      </c>
      <c r="D241" s="65">
        <v>0.914032701635082</v>
      </c>
      <c r="E241" s="65">
        <v>0.21845054858766</v>
      </c>
      <c r="F241" s="65">
        <v>0.0250634765353243</v>
      </c>
      <c r="G241" s="65">
        <v>300680.0</v>
      </c>
      <c r="H241" s="65">
        <v>0.30068</v>
      </c>
      <c r="I241" s="65">
        <v>438734.0</v>
      </c>
      <c r="J241" s="65">
        <v>130290.0</v>
      </c>
      <c r="K241" s="65">
        <v>53878.0</v>
      </c>
      <c r="L241" s="65">
        <v>26253.0</v>
      </c>
      <c r="M241" s="65">
        <v>0.0</v>
      </c>
      <c r="N241" s="65">
        <v>1.0</v>
      </c>
      <c r="O241" s="65">
        <v>2.0</v>
      </c>
      <c r="P241" s="65">
        <v>1.0</v>
      </c>
      <c r="Q241" s="65">
        <v>0.0</v>
      </c>
      <c r="R241" s="65">
        <v>4.0</v>
      </c>
      <c r="S241" s="65">
        <v>2.0</v>
      </c>
      <c r="T241" s="65">
        <v>3.0</v>
      </c>
      <c r="U241" s="65">
        <v>0.0</v>
      </c>
      <c r="V241" s="65">
        <v>0.0</v>
      </c>
      <c r="W241" s="65">
        <v>0.0</v>
      </c>
      <c r="X241" s="65">
        <v>8.0</v>
      </c>
      <c r="Y241" s="65">
        <v>5.0</v>
      </c>
      <c r="Z241" s="65">
        <v>3.0</v>
      </c>
      <c r="AA241" s="65">
        <v>12.0</v>
      </c>
      <c r="AB241" s="65">
        <v>8.0</v>
      </c>
      <c r="AC241" s="65">
        <v>17.0</v>
      </c>
      <c r="AD241" s="65">
        <v>9.0</v>
      </c>
      <c r="AE241" s="65">
        <v>8.0</v>
      </c>
      <c r="AF241" s="65">
        <v>36.0</v>
      </c>
      <c r="AG241" s="65">
        <v>7.0</v>
      </c>
      <c r="AH241" s="65">
        <v>6.0</v>
      </c>
      <c r="AI241" s="65">
        <v>23.0</v>
      </c>
      <c r="AJ241" s="65">
        <v>43.0</v>
      </c>
      <c r="AK241" s="65">
        <v>6.0</v>
      </c>
      <c r="AL241" s="65">
        <v>30.0</v>
      </c>
      <c r="AM241" s="65">
        <v>78.0</v>
      </c>
      <c r="AN241" s="65">
        <v>139.0</v>
      </c>
      <c r="AO241" s="65">
        <v>154.0</v>
      </c>
      <c r="AP241" s="65">
        <v>184.0</v>
      </c>
      <c r="AQ241" s="65">
        <v>243.0</v>
      </c>
      <c r="AR241" s="65">
        <v>251.0</v>
      </c>
      <c r="AS241" s="65">
        <v>286.0</v>
      </c>
      <c r="AT241" s="65">
        <v>455.0</v>
      </c>
      <c r="AU241" s="65">
        <v>603.0</v>
      </c>
      <c r="AV241" s="65">
        <v>926.0</v>
      </c>
      <c r="AW241" s="65">
        <v>321.0</v>
      </c>
      <c r="AX241" s="65">
        <v>778.0</v>
      </c>
      <c r="AY241" s="65">
        <v>919.0</v>
      </c>
      <c r="AZ241" s="65">
        <v>2090.0</v>
      </c>
      <c r="BA241" s="65">
        <v>1426.0</v>
      </c>
      <c r="BB241" s="65">
        <v>1198.0</v>
      </c>
      <c r="BC241" s="65">
        <v>2833.0</v>
      </c>
      <c r="BD241" s="65">
        <v>2814.0</v>
      </c>
      <c r="BE241" s="65">
        <v>8128.0</v>
      </c>
      <c r="BF241" s="65">
        <v>4254.0</v>
      </c>
      <c r="BG241" s="65">
        <v>6916.0</v>
      </c>
      <c r="BH241" s="65">
        <v>13324.0</v>
      </c>
      <c r="BI241" s="65">
        <v>48244.0</v>
      </c>
      <c r="BJ241" s="65">
        <v>70987.0</v>
      </c>
      <c r="BK241" s="65">
        <v>132895.0</v>
      </c>
    </row>
    <row r="242">
      <c r="A242" s="65">
        <v>234.0</v>
      </c>
      <c r="B242" s="65">
        <v>1000000.0</v>
      </c>
      <c r="C242" s="65">
        <v>951427.571378569</v>
      </c>
      <c r="D242" s="65">
        <v>0.951427571378568</v>
      </c>
      <c r="E242" s="65">
        <v>0.234787786986315</v>
      </c>
      <c r="F242" s="65">
        <v>0.0250097339117227</v>
      </c>
      <c r="G242" s="65">
        <v>301372.0</v>
      </c>
      <c r="H242" s="65">
        <v>0.301372</v>
      </c>
      <c r="I242" s="65">
        <v>438840.0</v>
      </c>
      <c r="J242" s="65">
        <v>129639.0</v>
      </c>
      <c r="K242" s="65">
        <v>54014.0</v>
      </c>
      <c r="L242" s="65">
        <v>26065.0</v>
      </c>
      <c r="M242" s="65">
        <v>1.0</v>
      </c>
      <c r="N242" s="65">
        <v>1.0</v>
      </c>
      <c r="O242" s="65">
        <v>1.0</v>
      </c>
      <c r="P242" s="65">
        <v>0.0</v>
      </c>
      <c r="Q242" s="65">
        <v>4.0</v>
      </c>
      <c r="R242" s="65">
        <v>0.0</v>
      </c>
      <c r="S242" s="65">
        <v>3.0</v>
      </c>
      <c r="T242" s="65">
        <v>5.0</v>
      </c>
      <c r="U242" s="65">
        <v>1.0</v>
      </c>
      <c r="V242" s="65">
        <v>4.0</v>
      </c>
      <c r="W242" s="65">
        <v>2.0</v>
      </c>
      <c r="X242" s="65">
        <v>8.0</v>
      </c>
      <c r="Y242" s="65">
        <v>3.0</v>
      </c>
      <c r="Z242" s="65">
        <v>6.0</v>
      </c>
      <c r="AA242" s="65">
        <v>11.0</v>
      </c>
      <c r="AB242" s="65">
        <v>4.0</v>
      </c>
      <c r="AC242" s="65">
        <v>16.0</v>
      </c>
      <c r="AD242" s="65">
        <v>23.0</v>
      </c>
      <c r="AE242" s="65">
        <v>11.0</v>
      </c>
      <c r="AF242" s="65">
        <v>42.0</v>
      </c>
      <c r="AG242" s="65">
        <v>6.0</v>
      </c>
      <c r="AH242" s="65">
        <v>19.0</v>
      </c>
      <c r="AI242" s="65">
        <v>23.0</v>
      </c>
      <c r="AJ242" s="65">
        <v>61.0</v>
      </c>
      <c r="AK242" s="65">
        <v>14.0</v>
      </c>
      <c r="AL242" s="65">
        <v>23.0</v>
      </c>
      <c r="AM242" s="65">
        <v>77.0</v>
      </c>
      <c r="AN242" s="65">
        <v>159.0</v>
      </c>
      <c r="AO242" s="65">
        <v>146.0</v>
      </c>
      <c r="AP242" s="65">
        <v>199.0</v>
      </c>
      <c r="AQ242" s="65">
        <v>226.0</v>
      </c>
      <c r="AR242" s="65">
        <v>225.0</v>
      </c>
      <c r="AS242" s="65">
        <v>283.0</v>
      </c>
      <c r="AT242" s="65">
        <v>451.0</v>
      </c>
      <c r="AU242" s="65">
        <v>619.0</v>
      </c>
      <c r="AV242" s="65">
        <v>996.0</v>
      </c>
      <c r="AW242" s="65">
        <v>302.0</v>
      </c>
      <c r="AX242" s="65">
        <v>778.0</v>
      </c>
      <c r="AY242" s="65">
        <v>983.0</v>
      </c>
      <c r="AZ242" s="65">
        <v>2151.0</v>
      </c>
      <c r="BA242" s="65">
        <v>1338.0</v>
      </c>
      <c r="BB242" s="65">
        <v>1233.0</v>
      </c>
      <c r="BC242" s="65">
        <v>2706.0</v>
      </c>
      <c r="BD242" s="65">
        <v>2843.0</v>
      </c>
      <c r="BE242" s="65">
        <v>8169.0</v>
      </c>
      <c r="BF242" s="65">
        <v>4213.0</v>
      </c>
      <c r="BG242" s="65">
        <v>6848.0</v>
      </c>
      <c r="BH242" s="65">
        <v>13158.0</v>
      </c>
      <c r="BI242" s="65">
        <v>48604.0</v>
      </c>
      <c r="BJ242" s="65">
        <v>70755.0</v>
      </c>
      <c r="BK242" s="65">
        <v>133618.0</v>
      </c>
    </row>
    <row r="243">
      <c r="A243" s="65">
        <v>235.0</v>
      </c>
      <c r="B243" s="65">
        <v>1000000.0</v>
      </c>
      <c r="C243" s="65">
        <v>924849.242462123</v>
      </c>
      <c r="D243" s="65">
        <v>0.924849242462123</v>
      </c>
      <c r="E243" s="65">
        <v>0.205290780893982</v>
      </c>
      <c r="F243" s="65">
        <v>0.0250213454360089</v>
      </c>
      <c r="G243" s="65">
        <v>300558.0</v>
      </c>
      <c r="H243" s="65">
        <v>0.300558</v>
      </c>
      <c r="I243" s="65">
        <v>439204.0</v>
      </c>
      <c r="J243" s="65">
        <v>129506.0</v>
      </c>
      <c r="K243" s="65">
        <v>54026.0</v>
      </c>
      <c r="L243" s="65">
        <v>26186.0</v>
      </c>
      <c r="M243" s="65">
        <v>1.0</v>
      </c>
      <c r="N243" s="65">
        <v>0.0</v>
      </c>
      <c r="O243" s="65">
        <v>3.0</v>
      </c>
      <c r="P243" s="65">
        <v>2.0</v>
      </c>
      <c r="Q243" s="65">
        <v>1.0</v>
      </c>
      <c r="R243" s="65">
        <v>2.0</v>
      </c>
      <c r="S243" s="65">
        <v>0.0</v>
      </c>
      <c r="T243" s="65">
        <v>0.0</v>
      </c>
      <c r="U243" s="65">
        <v>1.0</v>
      </c>
      <c r="V243" s="65">
        <v>1.0</v>
      </c>
      <c r="W243" s="65">
        <v>1.0</v>
      </c>
      <c r="X243" s="65">
        <v>4.0</v>
      </c>
      <c r="Y243" s="65">
        <v>4.0</v>
      </c>
      <c r="Z243" s="65">
        <v>4.0</v>
      </c>
      <c r="AA243" s="65">
        <v>11.0</v>
      </c>
      <c r="AB243" s="65">
        <v>11.0</v>
      </c>
      <c r="AC243" s="65">
        <v>21.0</v>
      </c>
      <c r="AD243" s="65">
        <v>11.0</v>
      </c>
      <c r="AE243" s="65">
        <v>14.0</v>
      </c>
      <c r="AF243" s="65">
        <v>46.0</v>
      </c>
      <c r="AG243" s="65">
        <v>13.0</v>
      </c>
      <c r="AH243" s="65">
        <v>5.0</v>
      </c>
      <c r="AI243" s="65">
        <v>17.0</v>
      </c>
      <c r="AJ243" s="65">
        <v>46.0</v>
      </c>
      <c r="AK243" s="65">
        <v>23.0</v>
      </c>
      <c r="AL243" s="65">
        <v>30.0</v>
      </c>
      <c r="AM243" s="65">
        <v>69.0</v>
      </c>
      <c r="AN243" s="65">
        <v>157.0</v>
      </c>
      <c r="AO243" s="65">
        <v>145.0</v>
      </c>
      <c r="AP243" s="65">
        <v>195.0</v>
      </c>
      <c r="AQ243" s="65">
        <v>277.0</v>
      </c>
      <c r="AR243" s="65">
        <v>237.0</v>
      </c>
      <c r="AS243" s="65">
        <v>291.0</v>
      </c>
      <c r="AT243" s="65">
        <v>511.0</v>
      </c>
      <c r="AU243" s="65">
        <v>617.0</v>
      </c>
      <c r="AV243" s="65">
        <v>1007.0</v>
      </c>
      <c r="AW243" s="65">
        <v>299.0</v>
      </c>
      <c r="AX243" s="65">
        <v>732.0</v>
      </c>
      <c r="AY243" s="65">
        <v>968.0</v>
      </c>
      <c r="AZ243" s="65">
        <v>2109.0</v>
      </c>
      <c r="BA243" s="65">
        <v>1456.0</v>
      </c>
      <c r="BB243" s="65">
        <v>1238.0</v>
      </c>
      <c r="BC243" s="65">
        <v>2794.0</v>
      </c>
      <c r="BD243" s="65">
        <v>2872.0</v>
      </c>
      <c r="BE243" s="65">
        <v>8030.0</v>
      </c>
      <c r="BF243" s="65">
        <v>4309.0</v>
      </c>
      <c r="BG243" s="65">
        <v>6801.0</v>
      </c>
      <c r="BH243" s="65">
        <v>13364.0</v>
      </c>
      <c r="BI243" s="65">
        <v>48151.0</v>
      </c>
      <c r="BJ243" s="65">
        <v>70623.0</v>
      </c>
      <c r="BK243" s="65">
        <v>133034.0</v>
      </c>
    </row>
    <row r="244">
      <c r="A244" s="65">
        <v>236.0</v>
      </c>
      <c r="B244" s="65">
        <v>1000000.0</v>
      </c>
      <c r="C244" s="65">
        <v>959067.953397669</v>
      </c>
      <c r="D244" s="65">
        <v>0.959067953397669</v>
      </c>
      <c r="E244" s="65">
        <v>0.287837921935676</v>
      </c>
      <c r="F244" s="65">
        <v>0.0249718418929882</v>
      </c>
      <c r="G244" s="65">
        <v>301369.0</v>
      </c>
      <c r="H244" s="65">
        <v>0.301369</v>
      </c>
      <c r="I244" s="65">
        <v>438628.0</v>
      </c>
      <c r="J244" s="65">
        <v>130117.0</v>
      </c>
      <c r="K244" s="65">
        <v>53742.0</v>
      </c>
      <c r="L244" s="65">
        <v>26029.0</v>
      </c>
      <c r="M244" s="65">
        <v>0.0</v>
      </c>
      <c r="N244" s="65">
        <v>4.0</v>
      </c>
      <c r="O244" s="65">
        <v>2.0</v>
      </c>
      <c r="P244" s="65">
        <v>2.0</v>
      </c>
      <c r="Q244" s="65">
        <v>1.0</v>
      </c>
      <c r="R244" s="65">
        <v>1.0</v>
      </c>
      <c r="S244" s="65">
        <v>2.0</v>
      </c>
      <c r="T244" s="65">
        <v>7.0</v>
      </c>
      <c r="U244" s="65">
        <v>0.0</v>
      </c>
      <c r="V244" s="65">
        <v>2.0</v>
      </c>
      <c r="W244" s="65">
        <v>1.0</v>
      </c>
      <c r="X244" s="65">
        <v>6.0</v>
      </c>
      <c r="Y244" s="65">
        <v>3.0</v>
      </c>
      <c r="Z244" s="65">
        <v>3.0</v>
      </c>
      <c r="AA244" s="65">
        <v>8.0</v>
      </c>
      <c r="AB244" s="65">
        <v>11.0</v>
      </c>
      <c r="AC244" s="65">
        <v>19.0</v>
      </c>
      <c r="AD244" s="65">
        <v>11.0</v>
      </c>
      <c r="AE244" s="65">
        <v>14.0</v>
      </c>
      <c r="AF244" s="65">
        <v>30.0</v>
      </c>
      <c r="AG244" s="65">
        <v>6.0</v>
      </c>
      <c r="AH244" s="65">
        <v>12.0</v>
      </c>
      <c r="AI244" s="65">
        <v>16.0</v>
      </c>
      <c r="AJ244" s="65">
        <v>49.0</v>
      </c>
      <c r="AK244" s="65">
        <v>18.0</v>
      </c>
      <c r="AL244" s="65">
        <v>30.0</v>
      </c>
      <c r="AM244" s="65">
        <v>70.0</v>
      </c>
      <c r="AN244" s="65">
        <v>131.0</v>
      </c>
      <c r="AO244" s="65">
        <v>165.0</v>
      </c>
      <c r="AP244" s="65">
        <v>199.0</v>
      </c>
      <c r="AQ244" s="65">
        <v>231.0</v>
      </c>
      <c r="AR244" s="65">
        <v>247.0</v>
      </c>
      <c r="AS244" s="65">
        <v>298.0</v>
      </c>
      <c r="AT244" s="65">
        <v>468.0</v>
      </c>
      <c r="AU244" s="65">
        <v>615.0</v>
      </c>
      <c r="AV244" s="65">
        <v>874.0</v>
      </c>
      <c r="AW244" s="65">
        <v>276.0</v>
      </c>
      <c r="AX244" s="65">
        <v>784.0</v>
      </c>
      <c r="AY244" s="65">
        <v>976.0</v>
      </c>
      <c r="AZ244" s="65">
        <v>2071.0</v>
      </c>
      <c r="BA244" s="65">
        <v>1405.0</v>
      </c>
      <c r="BB244" s="65">
        <v>1229.0</v>
      </c>
      <c r="BC244" s="65">
        <v>2782.0</v>
      </c>
      <c r="BD244" s="65">
        <v>2838.0</v>
      </c>
      <c r="BE244" s="65">
        <v>8115.0</v>
      </c>
      <c r="BF244" s="65">
        <v>4347.0</v>
      </c>
      <c r="BG244" s="65">
        <v>6919.0</v>
      </c>
      <c r="BH244" s="65">
        <v>13261.0</v>
      </c>
      <c r="BI244" s="65">
        <v>48290.0</v>
      </c>
      <c r="BJ244" s="65">
        <v>71004.0</v>
      </c>
      <c r="BK244" s="65">
        <v>133516.0</v>
      </c>
    </row>
    <row r="245">
      <c r="A245" s="65">
        <v>237.0</v>
      </c>
      <c r="B245" s="65">
        <v>1000000.0</v>
      </c>
      <c r="C245" s="65">
        <v>1000318.01590079</v>
      </c>
      <c r="D245" s="65">
        <v>1.00031801590079</v>
      </c>
      <c r="E245" s="65">
        <v>0.306434402237384</v>
      </c>
      <c r="F245" s="65">
        <v>0.0251124218797503</v>
      </c>
      <c r="G245" s="65">
        <v>300922.0</v>
      </c>
      <c r="H245" s="65">
        <v>0.300922</v>
      </c>
      <c r="I245" s="65">
        <v>438470.0</v>
      </c>
      <c r="J245" s="65">
        <v>129824.0</v>
      </c>
      <c r="K245" s="65">
        <v>54261.0</v>
      </c>
      <c r="L245" s="65">
        <v>26153.0</v>
      </c>
      <c r="M245" s="65">
        <v>2.0</v>
      </c>
      <c r="N245" s="65">
        <v>3.0</v>
      </c>
      <c r="O245" s="65">
        <v>5.0</v>
      </c>
      <c r="P245" s="65">
        <v>0.0</v>
      </c>
      <c r="Q245" s="65">
        <v>3.0</v>
      </c>
      <c r="R245" s="65">
        <v>2.0</v>
      </c>
      <c r="S245" s="65">
        <v>2.0</v>
      </c>
      <c r="T245" s="65">
        <v>6.0</v>
      </c>
      <c r="U245" s="65">
        <v>1.0</v>
      </c>
      <c r="V245" s="65">
        <v>1.0</v>
      </c>
      <c r="W245" s="65">
        <v>1.0</v>
      </c>
      <c r="X245" s="65">
        <v>8.0</v>
      </c>
      <c r="Y245" s="65">
        <v>3.0</v>
      </c>
      <c r="Z245" s="65">
        <v>4.0</v>
      </c>
      <c r="AA245" s="65">
        <v>12.0</v>
      </c>
      <c r="AB245" s="65">
        <v>8.0</v>
      </c>
      <c r="AC245" s="65">
        <v>19.0</v>
      </c>
      <c r="AD245" s="65">
        <v>11.0</v>
      </c>
      <c r="AE245" s="65">
        <v>15.0</v>
      </c>
      <c r="AF245" s="65">
        <v>47.0</v>
      </c>
      <c r="AG245" s="65">
        <v>10.0</v>
      </c>
      <c r="AH245" s="65">
        <v>10.0</v>
      </c>
      <c r="AI245" s="65">
        <v>15.0</v>
      </c>
      <c r="AJ245" s="65">
        <v>53.0</v>
      </c>
      <c r="AK245" s="65">
        <v>19.0</v>
      </c>
      <c r="AL245" s="65">
        <v>34.0</v>
      </c>
      <c r="AM245" s="65">
        <v>68.0</v>
      </c>
      <c r="AN245" s="65">
        <v>143.0</v>
      </c>
      <c r="AO245" s="65">
        <v>133.0</v>
      </c>
      <c r="AP245" s="65">
        <v>189.0</v>
      </c>
      <c r="AQ245" s="65">
        <v>223.0</v>
      </c>
      <c r="AR245" s="65">
        <v>239.0</v>
      </c>
      <c r="AS245" s="65">
        <v>267.0</v>
      </c>
      <c r="AT245" s="65">
        <v>494.0</v>
      </c>
      <c r="AU245" s="65">
        <v>564.0</v>
      </c>
      <c r="AV245" s="65">
        <v>956.0</v>
      </c>
      <c r="AW245" s="65">
        <v>284.0</v>
      </c>
      <c r="AX245" s="65">
        <v>750.0</v>
      </c>
      <c r="AY245" s="65">
        <v>946.0</v>
      </c>
      <c r="AZ245" s="65">
        <v>2119.0</v>
      </c>
      <c r="BA245" s="65">
        <v>1480.0</v>
      </c>
      <c r="BB245" s="65">
        <v>1201.0</v>
      </c>
      <c r="BC245" s="65">
        <v>2684.0</v>
      </c>
      <c r="BD245" s="65">
        <v>2863.0</v>
      </c>
      <c r="BE245" s="65">
        <v>7963.0</v>
      </c>
      <c r="BF245" s="65">
        <v>4401.0</v>
      </c>
      <c r="BG245" s="65">
        <v>6791.0</v>
      </c>
      <c r="BH245" s="65">
        <v>13497.0</v>
      </c>
      <c r="BI245" s="65">
        <v>48468.0</v>
      </c>
      <c r="BJ245" s="65">
        <v>70943.0</v>
      </c>
      <c r="BK245" s="65">
        <v>132962.0</v>
      </c>
    </row>
    <row r="246">
      <c r="A246" s="65">
        <v>238.0</v>
      </c>
      <c r="B246" s="65">
        <v>1000000.0</v>
      </c>
      <c r="C246" s="65">
        <v>966413.320666033</v>
      </c>
      <c r="D246" s="65">
        <v>0.966413320666033</v>
      </c>
      <c r="E246" s="65">
        <v>0.255329164098545</v>
      </c>
      <c r="F246" s="65">
        <v>0.0250753428511493</v>
      </c>
      <c r="G246" s="65">
        <v>301403.0</v>
      </c>
      <c r="H246" s="65">
        <v>0.301403</v>
      </c>
      <c r="I246" s="65">
        <v>438804.0</v>
      </c>
      <c r="J246" s="65">
        <v>130120.0</v>
      </c>
      <c r="K246" s="65">
        <v>54014.0</v>
      </c>
      <c r="L246" s="65">
        <v>25826.0</v>
      </c>
      <c r="M246" s="65">
        <v>3.0</v>
      </c>
      <c r="N246" s="65">
        <v>1.0</v>
      </c>
      <c r="O246" s="65">
        <v>1.0</v>
      </c>
      <c r="P246" s="65">
        <v>4.0</v>
      </c>
      <c r="Q246" s="65">
        <v>2.0</v>
      </c>
      <c r="R246" s="65">
        <v>0.0</v>
      </c>
      <c r="S246" s="65">
        <v>0.0</v>
      </c>
      <c r="T246" s="65">
        <v>9.0</v>
      </c>
      <c r="U246" s="65">
        <v>0.0</v>
      </c>
      <c r="V246" s="65">
        <v>2.0</v>
      </c>
      <c r="W246" s="65">
        <v>1.0</v>
      </c>
      <c r="X246" s="65">
        <v>5.0</v>
      </c>
      <c r="Y246" s="65">
        <v>3.0</v>
      </c>
      <c r="Z246" s="65">
        <v>3.0</v>
      </c>
      <c r="AA246" s="65">
        <v>10.0</v>
      </c>
      <c r="AB246" s="65">
        <v>5.0</v>
      </c>
      <c r="AC246" s="65">
        <v>16.0</v>
      </c>
      <c r="AD246" s="65">
        <v>13.0</v>
      </c>
      <c r="AE246" s="65">
        <v>15.0</v>
      </c>
      <c r="AF246" s="65">
        <v>37.0</v>
      </c>
      <c r="AG246" s="65">
        <v>5.0</v>
      </c>
      <c r="AH246" s="65">
        <v>13.0</v>
      </c>
      <c r="AI246" s="65">
        <v>23.0</v>
      </c>
      <c r="AJ246" s="65">
        <v>41.0</v>
      </c>
      <c r="AK246" s="65">
        <v>11.0</v>
      </c>
      <c r="AL246" s="65">
        <v>24.0</v>
      </c>
      <c r="AM246" s="65">
        <v>83.0</v>
      </c>
      <c r="AN246" s="65">
        <v>164.0</v>
      </c>
      <c r="AO246" s="65">
        <v>136.0</v>
      </c>
      <c r="AP246" s="65">
        <v>182.0</v>
      </c>
      <c r="AQ246" s="65">
        <v>236.0</v>
      </c>
      <c r="AR246" s="65">
        <v>256.0</v>
      </c>
      <c r="AS246" s="65">
        <v>279.0</v>
      </c>
      <c r="AT246" s="65">
        <v>519.0</v>
      </c>
      <c r="AU246" s="65">
        <v>622.0</v>
      </c>
      <c r="AV246" s="65">
        <v>1009.0</v>
      </c>
      <c r="AW246" s="65">
        <v>254.0</v>
      </c>
      <c r="AX246" s="65">
        <v>820.0</v>
      </c>
      <c r="AY246" s="65">
        <v>980.0</v>
      </c>
      <c r="AZ246" s="65">
        <v>2087.0</v>
      </c>
      <c r="BA246" s="65">
        <v>1472.0</v>
      </c>
      <c r="BB246" s="65">
        <v>1203.0</v>
      </c>
      <c r="BC246" s="65">
        <v>2797.0</v>
      </c>
      <c r="BD246" s="65">
        <v>2904.0</v>
      </c>
      <c r="BE246" s="65">
        <v>8076.0</v>
      </c>
      <c r="BF246" s="65">
        <v>4301.0</v>
      </c>
      <c r="BG246" s="65">
        <v>6934.0</v>
      </c>
      <c r="BH246" s="65">
        <v>13346.0</v>
      </c>
      <c r="BI246" s="65">
        <v>48609.0</v>
      </c>
      <c r="BJ246" s="65">
        <v>70372.0</v>
      </c>
      <c r="BK246" s="65">
        <v>133515.0</v>
      </c>
    </row>
    <row r="247">
      <c r="A247" s="65">
        <v>239.0</v>
      </c>
      <c r="B247" s="65">
        <v>1000000.0</v>
      </c>
      <c r="C247" s="65">
        <v>957857.892894644</v>
      </c>
      <c r="D247" s="65">
        <v>0.957857892894644</v>
      </c>
      <c r="E247" s="65">
        <v>0.262032287626367</v>
      </c>
      <c r="F247" s="65">
        <v>0.0250248557388359</v>
      </c>
      <c r="G247" s="65">
        <v>300422.0</v>
      </c>
      <c r="H247" s="65">
        <v>0.300422</v>
      </c>
      <c r="I247" s="65">
        <v>438775.0</v>
      </c>
      <c r="J247" s="65">
        <v>130566.0</v>
      </c>
      <c r="K247" s="65">
        <v>54190.0</v>
      </c>
      <c r="L247" s="65">
        <v>25983.0</v>
      </c>
      <c r="M247" s="65">
        <v>2.0</v>
      </c>
      <c r="N247" s="65">
        <v>1.0</v>
      </c>
      <c r="O247" s="65">
        <v>3.0</v>
      </c>
      <c r="P247" s="65">
        <v>3.0</v>
      </c>
      <c r="Q247" s="65">
        <v>2.0</v>
      </c>
      <c r="R247" s="65">
        <v>3.0</v>
      </c>
      <c r="S247" s="65">
        <v>2.0</v>
      </c>
      <c r="T247" s="65">
        <v>3.0</v>
      </c>
      <c r="U247" s="65">
        <v>1.0</v>
      </c>
      <c r="V247" s="65">
        <v>1.0</v>
      </c>
      <c r="W247" s="65">
        <v>2.0</v>
      </c>
      <c r="X247" s="65">
        <v>3.0</v>
      </c>
      <c r="Y247" s="65">
        <v>3.0</v>
      </c>
      <c r="Z247" s="65">
        <v>3.0</v>
      </c>
      <c r="AA247" s="65">
        <v>10.0</v>
      </c>
      <c r="AB247" s="65">
        <v>11.0</v>
      </c>
      <c r="AC247" s="65">
        <v>12.0</v>
      </c>
      <c r="AD247" s="65">
        <v>12.0</v>
      </c>
      <c r="AE247" s="65">
        <v>8.0</v>
      </c>
      <c r="AF247" s="65">
        <v>43.0</v>
      </c>
      <c r="AG247" s="65">
        <v>11.0</v>
      </c>
      <c r="AH247" s="65">
        <v>11.0</v>
      </c>
      <c r="AI247" s="65">
        <v>13.0</v>
      </c>
      <c r="AJ247" s="65">
        <v>33.0</v>
      </c>
      <c r="AK247" s="65">
        <v>13.0</v>
      </c>
      <c r="AL247" s="65">
        <v>21.0</v>
      </c>
      <c r="AM247" s="65">
        <v>68.0</v>
      </c>
      <c r="AN247" s="65">
        <v>154.0</v>
      </c>
      <c r="AO247" s="65">
        <v>142.0</v>
      </c>
      <c r="AP247" s="65">
        <v>186.0</v>
      </c>
      <c r="AQ247" s="65">
        <v>217.0</v>
      </c>
      <c r="AR247" s="65">
        <v>246.0</v>
      </c>
      <c r="AS247" s="65">
        <v>287.0</v>
      </c>
      <c r="AT247" s="65">
        <v>499.0</v>
      </c>
      <c r="AU247" s="65">
        <v>610.0</v>
      </c>
      <c r="AV247" s="65">
        <v>950.0</v>
      </c>
      <c r="AW247" s="65">
        <v>298.0</v>
      </c>
      <c r="AX247" s="65">
        <v>797.0</v>
      </c>
      <c r="AY247" s="65">
        <v>926.0</v>
      </c>
      <c r="AZ247" s="65">
        <v>2128.0</v>
      </c>
      <c r="BA247" s="65">
        <v>1410.0</v>
      </c>
      <c r="BB247" s="65">
        <v>1249.0</v>
      </c>
      <c r="BC247" s="65">
        <v>2716.0</v>
      </c>
      <c r="BD247" s="65">
        <v>2840.0</v>
      </c>
      <c r="BE247" s="65">
        <v>8035.0</v>
      </c>
      <c r="BF247" s="65">
        <v>4398.0</v>
      </c>
      <c r="BG247" s="65">
        <v>6819.0</v>
      </c>
      <c r="BH247" s="65">
        <v>13237.0</v>
      </c>
      <c r="BI247" s="65">
        <v>48198.0</v>
      </c>
      <c r="BJ247" s="65">
        <v>71260.0</v>
      </c>
      <c r="BK247" s="65">
        <v>132522.0</v>
      </c>
    </row>
    <row r="248">
      <c r="A248" s="65">
        <v>240.0</v>
      </c>
      <c r="B248" s="65">
        <v>1000000.0</v>
      </c>
      <c r="C248" s="65">
        <v>940560.0280014</v>
      </c>
      <c r="D248" s="65">
        <v>0.9405600280014</v>
      </c>
      <c r="E248" s="65">
        <v>0.222917724431104</v>
      </c>
      <c r="F248" s="65">
        <v>0.0249847286620799</v>
      </c>
      <c r="G248" s="65">
        <v>301186.0</v>
      </c>
      <c r="H248" s="65">
        <v>0.301186</v>
      </c>
      <c r="I248" s="65">
        <v>439200.0</v>
      </c>
      <c r="J248" s="65">
        <v>129519.0</v>
      </c>
      <c r="K248" s="65">
        <v>53979.0</v>
      </c>
      <c r="L248" s="65">
        <v>25991.0</v>
      </c>
      <c r="M248" s="65">
        <v>0.0</v>
      </c>
      <c r="N248" s="65">
        <v>2.0</v>
      </c>
      <c r="O248" s="65">
        <v>1.0</v>
      </c>
      <c r="P248" s="65">
        <v>3.0</v>
      </c>
      <c r="Q248" s="65">
        <v>2.0</v>
      </c>
      <c r="R248" s="65">
        <v>1.0</v>
      </c>
      <c r="S248" s="65">
        <v>3.0</v>
      </c>
      <c r="T248" s="65">
        <v>4.0</v>
      </c>
      <c r="U248" s="65">
        <v>0.0</v>
      </c>
      <c r="V248" s="65">
        <v>2.0</v>
      </c>
      <c r="W248" s="65">
        <v>1.0</v>
      </c>
      <c r="X248" s="65">
        <v>4.0</v>
      </c>
      <c r="Y248" s="65">
        <v>3.0</v>
      </c>
      <c r="Z248" s="65">
        <v>3.0</v>
      </c>
      <c r="AA248" s="65">
        <v>10.0</v>
      </c>
      <c r="AB248" s="65">
        <v>7.0</v>
      </c>
      <c r="AC248" s="65">
        <v>21.0</v>
      </c>
      <c r="AD248" s="65">
        <v>8.0</v>
      </c>
      <c r="AE248" s="65">
        <v>19.0</v>
      </c>
      <c r="AF248" s="65">
        <v>35.0</v>
      </c>
      <c r="AG248" s="65">
        <v>12.0</v>
      </c>
      <c r="AH248" s="65">
        <v>8.0</v>
      </c>
      <c r="AI248" s="65">
        <v>23.0</v>
      </c>
      <c r="AJ248" s="65">
        <v>55.0</v>
      </c>
      <c r="AK248" s="65">
        <v>16.0</v>
      </c>
      <c r="AL248" s="65">
        <v>30.0</v>
      </c>
      <c r="AM248" s="65">
        <v>84.0</v>
      </c>
      <c r="AN248" s="65">
        <v>138.0</v>
      </c>
      <c r="AO248" s="65">
        <v>145.0</v>
      </c>
      <c r="AP248" s="65">
        <v>184.0</v>
      </c>
      <c r="AQ248" s="65">
        <v>257.0</v>
      </c>
      <c r="AR248" s="65">
        <v>232.0</v>
      </c>
      <c r="AS248" s="65">
        <v>319.0</v>
      </c>
      <c r="AT248" s="65">
        <v>453.0</v>
      </c>
      <c r="AU248" s="65">
        <v>651.0</v>
      </c>
      <c r="AV248" s="65">
        <v>902.0</v>
      </c>
      <c r="AW248" s="65">
        <v>275.0</v>
      </c>
      <c r="AX248" s="65">
        <v>762.0</v>
      </c>
      <c r="AY248" s="65">
        <v>956.0</v>
      </c>
      <c r="AZ248" s="65">
        <v>2099.0</v>
      </c>
      <c r="BA248" s="65">
        <v>1436.0</v>
      </c>
      <c r="BB248" s="65">
        <v>1223.0</v>
      </c>
      <c r="BC248" s="65">
        <v>2880.0</v>
      </c>
      <c r="BD248" s="65">
        <v>2877.0</v>
      </c>
      <c r="BE248" s="65">
        <v>7856.0</v>
      </c>
      <c r="BF248" s="65">
        <v>4217.0</v>
      </c>
      <c r="BG248" s="65">
        <v>6921.0</v>
      </c>
      <c r="BH248" s="65">
        <v>13395.0</v>
      </c>
      <c r="BI248" s="65">
        <v>48659.0</v>
      </c>
      <c r="BJ248" s="65">
        <v>70734.0</v>
      </c>
      <c r="BK248" s="65">
        <v>133258.0</v>
      </c>
    </row>
    <row r="249">
      <c r="A249" s="65">
        <v>241.0</v>
      </c>
      <c r="B249" s="65">
        <v>1000000.0</v>
      </c>
      <c r="C249" s="65">
        <v>956753.837691884</v>
      </c>
      <c r="D249" s="65">
        <v>0.956753837691884</v>
      </c>
      <c r="E249" s="65">
        <v>0.285877977885199</v>
      </c>
      <c r="F249" s="65">
        <v>0.0249340282942928</v>
      </c>
      <c r="G249" s="65">
        <v>300918.0</v>
      </c>
      <c r="H249" s="65">
        <v>0.300918</v>
      </c>
      <c r="I249" s="65">
        <v>438776.0</v>
      </c>
      <c r="J249" s="65">
        <v>129842.0</v>
      </c>
      <c r="K249" s="65">
        <v>54416.0</v>
      </c>
      <c r="L249" s="65">
        <v>26174.0</v>
      </c>
      <c r="M249" s="65">
        <v>1.0</v>
      </c>
      <c r="N249" s="65">
        <v>1.0</v>
      </c>
      <c r="O249" s="65">
        <v>6.0</v>
      </c>
      <c r="P249" s="65">
        <v>0.0</v>
      </c>
      <c r="Q249" s="65">
        <v>0.0</v>
      </c>
      <c r="R249" s="65">
        <v>2.0</v>
      </c>
      <c r="S249" s="65">
        <v>0.0</v>
      </c>
      <c r="T249" s="65">
        <v>7.0</v>
      </c>
      <c r="U249" s="65">
        <v>0.0</v>
      </c>
      <c r="V249" s="65">
        <v>3.0</v>
      </c>
      <c r="W249" s="65">
        <v>1.0</v>
      </c>
      <c r="X249" s="65">
        <v>4.0</v>
      </c>
      <c r="Y249" s="65">
        <v>2.0</v>
      </c>
      <c r="Z249" s="65">
        <v>5.0</v>
      </c>
      <c r="AA249" s="65">
        <v>10.0</v>
      </c>
      <c r="AB249" s="65">
        <v>10.0</v>
      </c>
      <c r="AC249" s="65">
        <v>27.0</v>
      </c>
      <c r="AD249" s="65">
        <v>12.0</v>
      </c>
      <c r="AE249" s="65">
        <v>14.0</v>
      </c>
      <c r="AF249" s="65">
        <v>32.0</v>
      </c>
      <c r="AG249" s="65">
        <v>12.0</v>
      </c>
      <c r="AH249" s="65">
        <v>13.0</v>
      </c>
      <c r="AI249" s="65">
        <v>13.0</v>
      </c>
      <c r="AJ249" s="65">
        <v>48.0</v>
      </c>
      <c r="AK249" s="65">
        <v>15.0</v>
      </c>
      <c r="AL249" s="65">
        <v>36.0</v>
      </c>
      <c r="AM249" s="65">
        <v>71.0</v>
      </c>
      <c r="AN249" s="65">
        <v>147.0</v>
      </c>
      <c r="AO249" s="65">
        <v>155.0</v>
      </c>
      <c r="AP249" s="65">
        <v>182.0</v>
      </c>
      <c r="AQ249" s="65">
        <v>229.0</v>
      </c>
      <c r="AR249" s="65">
        <v>249.0</v>
      </c>
      <c r="AS249" s="65">
        <v>277.0</v>
      </c>
      <c r="AT249" s="65">
        <v>447.0</v>
      </c>
      <c r="AU249" s="65">
        <v>628.0</v>
      </c>
      <c r="AV249" s="65">
        <v>1005.0</v>
      </c>
      <c r="AW249" s="65">
        <v>306.0</v>
      </c>
      <c r="AX249" s="65">
        <v>787.0</v>
      </c>
      <c r="AY249" s="65">
        <v>929.0</v>
      </c>
      <c r="AZ249" s="65">
        <v>2100.0</v>
      </c>
      <c r="BA249" s="65">
        <v>1400.0</v>
      </c>
      <c r="BB249" s="65">
        <v>1206.0</v>
      </c>
      <c r="BC249" s="65">
        <v>2737.0</v>
      </c>
      <c r="BD249" s="65">
        <v>2932.0</v>
      </c>
      <c r="BE249" s="65">
        <v>8042.0</v>
      </c>
      <c r="BF249" s="65">
        <v>4308.0</v>
      </c>
      <c r="BG249" s="65">
        <v>6831.0</v>
      </c>
      <c r="BH249" s="65">
        <v>13240.0</v>
      </c>
      <c r="BI249" s="65">
        <v>48348.0</v>
      </c>
      <c r="BJ249" s="65">
        <v>70318.0</v>
      </c>
      <c r="BK249" s="65">
        <v>133770.0</v>
      </c>
    </row>
    <row r="250">
      <c r="A250" s="65">
        <v>242.0</v>
      </c>
      <c r="B250" s="65">
        <v>1000000.0</v>
      </c>
      <c r="C250" s="65">
        <v>972278.613930696</v>
      </c>
      <c r="D250" s="65">
        <v>0.972278613930696</v>
      </c>
      <c r="E250" s="65">
        <v>0.273026694831187</v>
      </c>
      <c r="F250" s="65">
        <v>0.0249141799323863</v>
      </c>
      <c r="G250" s="65">
        <v>300621.0</v>
      </c>
      <c r="H250" s="65">
        <v>0.300621</v>
      </c>
      <c r="I250" s="65">
        <v>439737.0</v>
      </c>
      <c r="J250" s="65">
        <v>129654.0</v>
      </c>
      <c r="K250" s="65">
        <v>53806.0</v>
      </c>
      <c r="L250" s="65">
        <v>25961.0</v>
      </c>
      <c r="M250" s="65">
        <v>1.0</v>
      </c>
      <c r="N250" s="65">
        <v>3.0</v>
      </c>
      <c r="O250" s="65">
        <v>2.0</v>
      </c>
      <c r="P250" s="65">
        <v>2.0</v>
      </c>
      <c r="Q250" s="65">
        <v>0.0</v>
      </c>
      <c r="R250" s="65">
        <v>4.0</v>
      </c>
      <c r="S250" s="65">
        <v>3.0</v>
      </c>
      <c r="T250" s="65">
        <v>3.0</v>
      </c>
      <c r="U250" s="65">
        <v>2.0</v>
      </c>
      <c r="V250" s="65">
        <v>1.0</v>
      </c>
      <c r="W250" s="65">
        <v>4.0</v>
      </c>
      <c r="X250" s="65">
        <v>5.0</v>
      </c>
      <c r="Y250" s="65">
        <v>2.0</v>
      </c>
      <c r="Z250" s="65">
        <v>2.0</v>
      </c>
      <c r="AA250" s="65">
        <v>10.0</v>
      </c>
      <c r="AB250" s="65">
        <v>9.0</v>
      </c>
      <c r="AC250" s="65">
        <v>10.0</v>
      </c>
      <c r="AD250" s="65">
        <v>21.0</v>
      </c>
      <c r="AE250" s="65">
        <v>20.0</v>
      </c>
      <c r="AF250" s="65">
        <v>45.0</v>
      </c>
      <c r="AG250" s="65">
        <v>12.0</v>
      </c>
      <c r="AH250" s="65">
        <v>10.0</v>
      </c>
      <c r="AI250" s="65">
        <v>21.0</v>
      </c>
      <c r="AJ250" s="65">
        <v>53.0</v>
      </c>
      <c r="AK250" s="65">
        <v>18.0</v>
      </c>
      <c r="AL250" s="65">
        <v>16.0</v>
      </c>
      <c r="AM250" s="65">
        <v>80.0</v>
      </c>
      <c r="AN250" s="65">
        <v>136.0</v>
      </c>
      <c r="AO250" s="65">
        <v>160.0</v>
      </c>
      <c r="AP250" s="65">
        <v>190.0</v>
      </c>
      <c r="AQ250" s="65">
        <v>221.0</v>
      </c>
      <c r="AR250" s="65">
        <v>226.0</v>
      </c>
      <c r="AS250" s="65">
        <v>266.0</v>
      </c>
      <c r="AT250" s="65">
        <v>504.0</v>
      </c>
      <c r="AU250" s="65">
        <v>640.0</v>
      </c>
      <c r="AV250" s="65">
        <v>971.0</v>
      </c>
      <c r="AW250" s="65">
        <v>319.0</v>
      </c>
      <c r="AX250" s="65">
        <v>730.0</v>
      </c>
      <c r="AY250" s="65">
        <v>1037.0</v>
      </c>
      <c r="AZ250" s="65">
        <v>2103.0</v>
      </c>
      <c r="BA250" s="65">
        <v>1422.0</v>
      </c>
      <c r="BB250" s="65">
        <v>1232.0</v>
      </c>
      <c r="BC250" s="65">
        <v>2740.0</v>
      </c>
      <c r="BD250" s="65">
        <v>2843.0</v>
      </c>
      <c r="BE250" s="65">
        <v>8058.0</v>
      </c>
      <c r="BF250" s="65">
        <v>4337.0</v>
      </c>
      <c r="BG250" s="65">
        <v>6795.0</v>
      </c>
      <c r="BH250" s="65">
        <v>13309.0</v>
      </c>
      <c r="BI250" s="65">
        <v>48084.0</v>
      </c>
      <c r="BJ250" s="65">
        <v>70940.0</v>
      </c>
      <c r="BK250" s="65">
        <v>132999.0</v>
      </c>
    </row>
    <row r="251">
      <c r="A251" s="65">
        <v>243.0</v>
      </c>
      <c r="B251" s="65">
        <v>1000000.0</v>
      </c>
      <c r="C251" s="65">
        <v>943961.198059903</v>
      </c>
      <c r="D251" s="65">
        <v>0.943961198059903</v>
      </c>
      <c r="E251" s="65">
        <v>0.228792705211767</v>
      </c>
      <c r="F251" s="65">
        <v>0.0248690313331329</v>
      </c>
      <c r="G251" s="65">
        <v>300280.0</v>
      </c>
      <c r="H251" s="65">
        <v>0.30028</v>
      </c>
      <c r="I251" s="65">
        <v>439394.0</v>
      </c>
      <c r="J251" s="65">
        <v>130272.0</v>
      </c>
      <c r="K251" s="65">
        <v>54017.0</v>
      </c>
      <c r="L251" s="65">
        <v>26003.0</v>
      </c>
      <c r="M251" s="65">
        <v>0.0</v>
      </c>
      <c r="N251" s="65">
        <v>2.0</v>
      </c>
      <c r="O251" s="65">
        <v>1.0</v>
      </c>
      <c r="P251" s="65">
        <v>2.0</v>
      </c>
      <c r="Q251" s="65">
        <v>1.0</v>
      </c>
      <c r="R251" s="65">
        <v>2.0</v>
      </c>
      <c r="S251" s="65">
        <v>3.0</v>
      </c>
      <c r="T251" s="65">
        <v>6.0</v>
      </c>
      <c r="U251" s="65">
        <v>0.0</v>
      </c>
      <c r="V251" s="65">
        <v>2.0</v>
      </c>
      <c r="W251" s="65">
        <v>1.0</v>
      </c>
      <c r="X251" s="65">
        <v>4.0</v>
      </c>
      <c r="Y251" s="65">
        <v>6.0</v>
      </c>
      <c r="Z251" s="65">
        <v>5.0</v>
      </c>
      <c r="AA251" s="65">
        <v>8.0</v>
      </c>
      <c r="AB251" s="65">
        <v>11.0</v>
      </c>
      <c r="AC251" s="65">
        <v>15.0</v>
      </c>
      <c r="AD251" s="65">
        <v>12.0</v>
      </c>
      <c r="AE251" s="65">
        <v>15.0</v>
      </c>
      <c r="AF251" s="65">
        <v>42.0</v>
      </c>
      <c r="AG251" s="65">
        <v>11.0</v>
      </c>
      <c r="AH251" s="65">
        <v>13.0</v>
      </c>
      <c r="AI251" s="65">
        <v>20.0</v>
      </c>
      <c r="AJ251" s="65">
        <v>51.0</v>
      </c>
      <c r="AK251" s="65">
        <v>18.0</v>
      </c>
      <c r="AL251" s="65">
        <v>19.0</v>
      </c>
      <c r="AM251" s="65">
        <v>72.0</v>
      </c>
      <c r="AN251" s="65">
        <v>159.0</v>
      </c>
      <c r="AO251" s="65">
        <v>152.0</v>
      </c>
      <c r="AP251" s="65">
        <v>184.0</v>
      </c>
      <c r="AQ251" s="65">
        <v>234.0</v>
      </c>
      <c r="AR251" s="65">
        <v>247.0</v>
      </c>
      <c r="AS251" s="65">
        <v>296.0</v>
      </c>
      <c r="AT251" s="65">
        <v>510.0</v>
      </c>
      <c r="AU251" s="65">
        <v>622.0</v>
      </c>
      <c r="AV251" s="65">
        <v>957.0</v>
      </c>
      <c r="AW251" s="65">
        <v>287.0</v>
      </c>
      <c r="AX251" s="65">
        <v>757.0</v>
      </c>
      <c r="AY251" s="65">
        <v>975.0</v>
      </c>
      <c r="AZ251" s="65">
        <v>2096.0</v>
      </c>
      <c r="BA251" s="65">
        <v>1428.0</v>
      </c>
      <c r="BB251" s="65">
        <v>1234.0</v>
      </c>
      <c r="BC251" s="65">
        <v>2789.0</v>
      </c>
      <c r="BD251" s="65">
        <v>2815.0</v>
      </c>
      <c r="BE251" s="65">
        <v>8209.0</v>
      </c>
      <c r="BF251" s="65">
        <v>4291.0</v>
      </c>
      <c r="BG251" s="65">
        <v>6771.0</v>
      </c>
      <c r="BH251" s="65">
        <v>13077.0</v>
      </c>
      <c r="BI251" s="65">
        <v>48127.0</v>
      </c>
      <c r="BJ251" s="65">
        <v>70488.0</v>
      </c>
      <c r="BK251" s="65">
        <v>133233.0</v>
      </c>
    </row>
    <row r="252">
      <c r="A252" s="65">
        <v>244.0</v>
      </c>
      <c r="B252" s="65">
        <v>1000000.0</v>
      </c>
      <c r="C252" s="65">
        <v>960285.014250712</v>
      </c>
      <c r="D252" s="65">
        <v>0.960285014250712</v>
      </c>
      <c r="E252" s="65">
        <v>0.301794682746299</v>
      </c>
      <c r="F252" s="65">
        <v>0.024822550205347</v>
      </c>
      <c r="G252" s="65">
        <v>301483.0</v>
      </c>
      <c r="H252" s="65">
        <v>0.301483</v>
      </c>
      <c r="I252" s="65">
        <v>439465.0</v>
      </c>
      <c r="J252" s="65">
        <v>129482.0</v>
      </c>
      <c r="K252" s="65">
        <v>54091.0</v>
      </c>
      <c r="L252" s="65">
        <v>25730.0</v>
      </c>
      <c r="M252" s="65">
        <v>0.0</v>
      </c>
      <c r="N252" s="65">
        <v>5.0</v>
      </c>
      <c r="O252" s="65">
        <v>1.0</v>
      </c>
      <c r="P252" s="65">
        <v>0.0</v>
      </c>
      <c r="Q252" s="65">
        <v>5.0</v>
      </c>
      <c r="R252" s="65">
        <v>1.0</v>
      </c>
      <c r="S252" s="65">
        <v>2.0</v>
      </c>
      <c r="T252" s="65">
        <v>3.0</v>
      </c>
      <c r="U252" s="65">
        <v>0.0</v>
      </c>
      <c r="V252" s="65">
        <v>5.0</v>
      </c>
      <c r="W252" s="65">
        <v>0.0</v>
      </c>
      <c r="X252" s="65">
        <v>6.0</v>
      </c>
      <c r="Y252" s="65">
        <v>3.0</v>
      </c>
      <c r="Z252" s="65">
        <v>3.0</v>
      </c>
      <c r="AA252" s="65">
        <v>10.0</v>
      </c>
      <c r="AB252" s="65">
        <v>8.0</v>
      </c>
      <c r="AC252" s="65">
        <v>21.0</v>
      </c>
      <c r="AD252" s="65">
        <v>13.0</v>
      </c>
      <c r="AE252" s="65">
        <v>16.0</v>
      </c>
      <c r="AF252" s="65">
        <v>30.0</v>
      </c>
      <c r="AG252" s="65">
        <v>12.0</v>
      </c>
      <c r="AH252" s="65">
        <v>15.0</v>
      </c>
      <c r="AI252" s="65">
        <v>17.0</v>
      </c>
      <c r="AJ252" s="65">
        <v>53.0</v>
      </c>
      <c r="AK252" s="65">
        <v>15.0</v>
      </c>
      <c r="AL252" s="65">
        <v>19.0</v>
      </c>
      <c r="AM252" s="65">
        <v>76.0</v>
      </c>
      <c r="AN252" s="65">
        <v>127.0</v>
      </c>
      <c r="AO252" s="65">
        <v>146.0</v>
      </c>
      <c r="AP252" s="65">
        <v>170.0</v>
      </c>
      <c r="AQ252" s="65">
        <v>226.0</v>
      </c>
      <c r="AR252" s="65">
        <v>224.0</v>
      </c>
      <c r="AS252" s="65">
        <v>278.0</v>
      </c>
      <c r="AT252" s="65">
        <v>435.0</v>
      </c>
      <c r="AU252" s="65">
        <v>627.0</v>
      </c>
      <c r="AV252" s="65">
        <v>999.0</v>
      </c>
      <c r="AW252" s="65">
        <v>256.0</v>
      </c>
      <c r="AX252" s="65">
        <v>717.0</v>
      </c>
      <c r="AY252" s="65">
        <v>956.0</v>
      </c>
      <c r="AZ252" s="65">
        <v>2090.0</v>
      </c>
      <c r="BA252" s="65">
        <v>1477.0</v>
      </c>
      <c r="BB252" s="65">
        <v>1209.0</v>
      </c>
      <c r="BC252" s="65">
        <v>2740.0</v>
      </c>
      <c r="BD252" s="65">
        <v>2914.0</v>
      </c>
      <c r="BE252" s="65">
        <v>7958.0</v>
      </c>
      <c r="BF252" s="65">
        <v>4367.0</v>
      </c>
      <c r="BG252" s="65">
        <v>6789.0</v>
      </c>
      <c r="BH252" s="65">
        <v>13512.0</v>
      </c>
      <c r="BI252" s="65">
        <v>48421.0</v>
      </c>
      <c r="BJ252" s="65">
        <v>70980.0</v>
      </c>
      <c r="BK252" s="65">
        <v>133526.0</v>
      </c>
    </row>
    <row r="253">
      <c r="A253" s="65">
        <v>245.0</v>
      </c>
      <c r="B253" s="65">
        <v>1000000.0</v>
      </c>
      <c r="C253" s="65">
        <v>944527.226361318</v>
      </c>
      <c r="D253" s="65">
        <v>0.944527226361318</v>
      </c>
      <c r="E253" s="65">
        <v>0.238923558251998</v>
      </c>
      <c r="F253" s="65">
        <v>0.0247771843085431</v>
      </c>
      <c r="G253" s="65">
        <v>301949.0</v>
      </c>
      <c r="H253" s="65">
        <v>0.301949</v>
      </c>
      <c r="I253" s="65">
        <v>438865.0</v>
      </c>
      <c r="J253" s="65">
        <v>129732.0</v>
      </c>
      <c r="K253" s="65">
        <v>54075.0</v>
      </c>
      <c r="L253" s="65">
        <v>25642.0</v>
      </c>
      <c r="M253" s="65">
        <v>2.0</v>
      </c>
      <c r="N253" s="65">
        <v>1.0</v>
      </c>
      <c r="O253" s="65">
        <v>0.0</v>
      </c>
      <c r="P253" s="65">
        <v>1.0</v>
      </c>
      <c r="Q253" s="65">
        <v>3.0</v>
      </c>
      <c r="R253" s="65">
        <v>2.0</v>
      </c>
      <c r="S253" s="65">
        <v>2.0</v>
      </c>
      <c r="T253" s="65">
        <v>4.0</v>
      </c>
      <c r="U253" s="65">
        <v>1.0</v>
      </c>
      <c r="V253" s="65">
        <v>2.0</v>
      </c>
      <c r="W253" s="65">
        <v>2.0</v>
      </c>
      <c r="X253" s="65">
        <v>6.0</v>
      </c>
      <c r="Y253" s="65">
        <v>3.0</v>
      </c>
      <c r="Z253" s="65">
        <v>5.0</v>
      </c>
      <c r="AA253" s="65">
        <v>6.0</v>
      </c>
      <c r="AB253" s="65">
        <v>5.0</v>
      </c>
      <c r="AC253" s="65">
        <v>18.0</v>
      </c>
      <c r="AD253" s="65">
        <v>14.0</v>
      </c>
      <c r="AE253" s="65">
        <v>18.0</v>
      </c>
      <c r="AF253" s="65">
        <v>40.0</v>
      </c>
      <c r="AG253" s="65">
        <v>11.0</v>
      </c>
      <c r="AH253" s="65">
        <v>13.0</v>
      </c>
      <c r="AI253" s="65">
        <v>26.0</v>
      </c>
      <c r="AJ253" s="65">
        <v>42.0</v>
      </c>
      <c r="AK253" s="65">
        <v>14.0</v>
      </c>
      <c r="AL253" s="65">
        <v>36.0</v>
      </c>
      <c r="AM253" s="65">
        <v>86.0</v>
      </c>
      <c r="AN253" s="65">
        <v>156.0</v>
      </c>
      <c r="AO253" s="65">
        <v>153.0</v>
      </c>
      <c r="AP253" s="65">
        <v>181.0</v>
      </c>
      <c r="AQ253" s="65">
        <v>239.0</v>
      </c>
      <c r="AR253" s="65">
        <v>247.0</v>
      </c>
      <c r="AS253" s="65">
        <v>277.0</v>
      </c>
      <c r="AT253" s="65">
        <v>503.0</v>
      </c>
      <c r="AU253" s="65">
        <v>630.0</v>
      </c>
      <c r="AV253" s="65">
        <v>936.0</v>
      </c>
      <c r="AW253" s="65">
        <v>284.0</v>
      </c>
      <c r="AX253" s="65">
        <v>736.0</v>
      </c>
      <c r="AY253" s="65">
        <v>945.0</v>
      </c>
      <c r="AZ253" s="65">
        <v>2107.0</v>
      </c>
      <c r="BA253" s="65">
        <v>1333.0</v>
      </c>
      <c r="BB253" s="65">
        <v>1189.0</v>
      </c>
      <c r="BC253" s="65">
        <v>2790.0</v>
      </c>
      <c r="BD253" s="65">
        <v>2882.0</v>
      </c>
      <c r="BE253" s="65">
        <v>8240.0</v>
      </c>
      <c r="BF253" s="65">
        <v>4240.0</v>
      </c>
      <c r="BG253" s="65">
        <v>6859.0</v>
      </c>
      <c r="BH253" s="65">
        <v>13376.0</v>
      </c>
      <c r="BI253" s="65">
        <v>48606.0</v>
      </c>
      <c r="BJ253" s="65">
        <v>71015.0</v>
      </c>
      <c r="BK253" s="65">
        <v>133662.0</v>
      </c>
    </row>
    <row r="254">
      <c r="A254" s="65">
        <v>246.0</v>
      </c>
      <c r="B254" s="65">
        <v>1000000.0</v>
      </c>
      <c r="C254" s="65">
        <v>961391.069553477</v>
      </c>
      <c r="D254" s="65">
        <v>0.961391069553477</v>
      </c>
      <c r="E254" s="65">
        <v>0.246946417471208</v>
      </c>
      <c r="F254" s="65">
        <v>0.0247327700620524</v>
      </c>
      <c r="G254" s="65">
        <v>301079.0</v>
      </c>
      <c r="H254" s="65">
        <v>0.301079</v>
      </c>
      <c r="I254" s="65">
        <v>439888.0</v>
      </c>
      <c r="J254" s="65">
        <v>129212.0</v>
      </c>
      <c r="K254" s="65">
        <v>53877.0</v>
      </c>
      <c r="L254" s="65">
        <v>26045.0</v>
      </c>
      <c r="M254" s="65">
        <v>1.0</v>
      </c>
      <c r="N254" s="65">
        <v>2.0</v>
      </c>
      <c r="O254" s="65">
        <v>1.0</v>
      </c>
      <c r="P254" s="65">
        <v>4.0</v>
      </c>
      <c r="Q254" s="65">
        <v>3.0</v>
      </c>
      <c r="R254" s="65">
        <v>1.0</v>
      </c>
      <c r="S254" s="65">
        <v>0.0</v>
      </c>
      <c r="T254" s="65">
        <v>3.0</v>
      </c>
      <c r="U254" s="65">
        <v>0.0</v>
      </c>
      <c r="V254" s="65">
        <v>3.0</v>
      </c>
      <c r="W254" s="65">
        <v>0.0</v>
      </c>
      <c r="X254" s="65">
        <v>6.0</v>
      </c>
      <c r="Y254" s="65">
        <v>7.0</v>
      </c>
      <c r="Z254" s="65">
        <v>2.0</v>
      </c>
      <c r="AA254" s="65">
        <v>8.0</v>
      </c>
      <c r="AB254" s="65">
        <v>11.0</v>
      </c>
      <c r="AC254" s="65">
        <v>23.0</v>
      </c>
      <c r="AD254" s="65">
        <v>10.0</v>
      </c>
      <c r="AE254" s="65">
        <v>15.0</v>
      </c>
      <c r="AF254" s="65">
        <v>40.0</v>
      </c>
      <c r="AG254" s="65">
        <v>13.0</v>
      </c>
      <c r="AH254" s="65">
        <v>12.0</v>
      </c>
      <c r="AI254" s="65">
        <v>40.0</v>
      </c>
      <c r="AJ254" s="65">
        <v>61.0</v>
      </c>
      <c r="AK254" s="65">
        <v>23.0</v>
      </c>
      <c r="AL254" s="65">
        <v>31.0</v>
      </c>
      <c r="AM254" s="65">
        <v>68.0</v>
      </c>
      <c r="AN254" s="65">
        <v>151.0</v>
      </c>
      <c r="AO254" s="65">
        <v>158.0</v>
      </c>
      <c r="AP254" s="65">
        <v>200.0</v>
      </c>
      <c r="AQ254" s="65">
        <v>223.0</v>
      </c>
      <c r="AR254" s="65">
        <v>236.0</v>
      </c>
      <c r="AS254" s="65">
        <v>280.0</v>
      </c>
      <c r="AT254" s="65">
        <v>492.0</v>
      </c>
      <c r="AU254" s="65">
        <v>631.0</v>
      </c>
      <c r="AV254" s="65">
        <v>904.0</v>
      </c>
      <c r="AW254" s="65">
        <v>271.0</v>
      </c>
      <c r="AX254" s="65">
        <v>801.0</v>
      </c>
      <c r="AY254" s="65">
        <v>953.0</v>
      </c>
      <c r="AZ254" s="65">
        <v>2079.0</v>
      </c>
      <c r="BA254" s="65">
        <v>1412.0</v>
      </c>
      <c r="BB254" s="65">
        <v>1261.0</v>
      </c>
      <c r="BC254" s="65">
        <v>2818.0</v>
      </c>
      <c r="BD254" s="65">
        <v>2957.0</v>
      </c>
      <c r="BE254" s="65">
        <v>8175.0</v>
      </c>
      <c r="BF254" s="65">
        <v>4301.0</v>
      </c>
      <c r="BG254" s="65">
        <v>6800.0</v>
      </c>
      <c r="BH254" s="65">
        <v>13447.0</v>
      </c>
      <c r="BI254" s="65">
        <v>48109.0</v>
      </c>
      <c r="BJ254" s="65">
        <v>70632.0</v>
      </c>
      <c r="BK254" s="65">
        <v>133400.0</v>
      </c>
    </row>
    <row r="255">
      <c r="A255" s="65">
        <v>247.0</v>
      </c>
      <c r="B255" s="65">
        <v>1000000.0</v>
      </c>
      <c r="C255" s="65">
        <v>970181.509075454</v>
      </c>
      <c r="D255" s="65">
        <v>0.970181509075454</v>
      </c>
      <c r="E255" s="65">
        <v>0.310612301610088</v>
      </c>
      <c r="F255" s="65">
        <v>0.0247073887415706</v>
      </c>
      <c r="G255" s="65">
        <v>300780.0</v>
      </c>
      <c r="H255" s="65">
        <v>0.30078</v>
      </c>
      <c r="I255" s="65">
        <v>439533.0</v>
      </c>
      <c r="J255" s="65">
        <v>129780.0</v>
      </c>
      <c r="K255" s="65">
        <v>54086.0</v>
      </c>
      <c r="L255" s="65">
        <v>25842.0</v>
      </c>
      <c r="M255" s="65">
        <v>2.0</v>
      </c>
      <c r="N255" s="65">
        <v>3.0</v>
      </c>
      <c r="O255" s="65">
        <v>3.0</v>
      </c>
      <c r="P255" s="65">
        <v>1.0</v>
      </c>
      <c r="Q255" s="65">
        <v>3.0</v>
      </c>
      <c r="R255" s="65">
        <v>2.0</v>
      </c>
      <c r="S255" s="65">
        <v>1.0</v>
      </c>
      <c r="T255" s="65">
        <v>4.0</v>
      </c>
      <c r="U255" s="65">
        <v>2.0</v>
      </c>
      <c r="V255" s="65">
        <v>2.0</v>
      </c>
      <c r="W255" s="65">
        <v>2.0</v>
      </c>
      <c r="X255" s="65">
        <v>1.0</v>
      </c>
      <c r="Y255" s="65">
        <v>3.0</v>
      </c>
      <c r="Z255" s="65">
        <v>6.0</v>
      </c>
      <c r="AA255" s="65">
        <v>3.0</v>
      </c>
      <c r="AB255" s="65">
        <v>9.0</v>
      </c>
      <c r="AC255" s="65">
        <v>19.0</v>
      </c>
      <c r="AD255" s="65">
        <v>14.0</v>
      </c>
      <c r="AE255" s="65">
        <v>18.0</v>
      </c>
      <c r="AF255" s="65">
        <v>33.0</v>
      </c>
      <c r="AG255" s="65">
        <v>6.0</v>
      </c>
      <c r="AH255" s="65">
        <v>10.0</v>
      </c>
      <c r="AI255" s="65">
        <v>16.0</v>
      </c>
      <c r="AJ255" s="65">
        <v>43.0</v>
      </c>
      <c r="AK255" s="65">
        <v>10.0</v>
      </c>
      <c r="AL255" s="65">
        <v>27.0</v>
      </c>
      <c r="AM255" s="65">
        <v>82.0</v>
      </c>
      <c r="AN255" s="65">
        <v>140.0</v>
      </c>
      <c r="AO255" s="65">
        <v>144.0</v>
      </c>
      <c r="AP255" s="65">
        <v>183.0</v>
      </c>
      <c r="AQ255" s="65">
        <v>221.0</v>
      </c>
      <c r="AR255" s="65">
        <v>216.0</v>
      </c>
      <c r="AS255" s="65">
        <v>291.0</v>
      </c>
      <c r="AT255" s="65">
        <v>446.0</v>
      </c>
      <c r="AU255" s="65">
        <v>651.0</v>
      </c>
      <c r="AV255" s="65">
        <v>992.0</v>
      </c>
      <c r="AW255" s="65">
        <v>286.0</v>
      </c>
      <c r="AX255" s="65">
        <v>771.0</v>
      </c>
      <c r="AY255" s="65">
        <v>934.0</v>
      </c>
      <c r="AZ255" s="65">
        <v>2125.0</v>
      </c>
      <c r="BA255" s="65">
        <v>1398.0</v>
      </c>
      <c r="BB255" s="65">
        <v>1252.0</v>
      </c>
      <c r="BC255" s="65">
        <v>2766.0</v>
      </c>
      <c r="BD255" s="65">
        <v>2895.0</v>
      </c>
      <c r="BE255" s="65">
        <v>8414.0</v>
      </c>
      <c r="BF255" s="65">
        <v>4307.0</v>
      </c>
      <c r="BG255" s="65">
        <v>6898.0</v>
      </c>
      <c r="BH255" s="65">
        <v>13262.0</v>
      </c>
      <c r="BI255" s="65">
        <v>48304.0</v>
      </c>
      <c r="BJ255" s="65">
        <v>70707.0</v>
      </c>
      <c r="BK255" s="65">
        <v>132852.0</v>
      </c>
    </row>
    <row r="256">
      <c r="A256" s="65">
        <v>248.0</v>
      </c>
      <c r="B256" s="65">
        <v>1000000.0</v>
      </c>
      <c r="C256" s="65">
        <v>982340.117005851</v>
      </c>
      <c r="D256" s="65">
        <v>0.982340117005851</v>
      </c>
      <c r="E256" s="65">
        <v>0.294676128965315</v>
      </c>
      <c r="F256" s="65">
        <v>0.024728525078645</v>
      </c>
      <c r="G256" s="65">
        <v>300172.0</v>
      </c>
      <c r="H256" s="65">
        <v>0.300172</v>
      </c>
      <c r="I256" s="65">
        <v>439695.0</v>
      </c>
      <c r="J256" s="65">
        <v>130030.0</v>
      </c>
      <c r="K256" s="65">
        <v>54104.0</v>
      </c>
      <c r="L256" s="65">
        <v>26124.0</v>
      </c>
      <c r="M256" s="65">
        <v>1.0</v>
      </c>
      <c r="N256" s="65">
        <v>2.0</v>
      </c>
      <c r="O256" s="65">
        <v>2.0</v>
      </c>
      <c r="P256" s="65">
        <v>6.0</v>
      </c>
      <c r="Q256" s="65">
        <v>1.0</v>
      </c>
      <c r="R256" s="65">
        <v>2.0</v>
      </c>
      <c r="S256" s="65">
        <v>0.0</v>
      </c>
      <c r="T256" s="65">
        <v>6.0</v>
      </c>
      <c r="U256" s="65">
        <v>1.0</v>
      </c>
      <c r="V256" s="65">
        <v>0.0</v>
      </c>
      <c r="W256" s="65">
        <v>3.0</v>
      </c>
      <c r="X256" s="65">
        <v>11.0</v>
      </c>
      <c r="Y256" s="65">
        <v>6.0</v>
      </c>
      <c r="Z256" s="65">
        <v>5.0</v>
      </c>
      <c r="AA256" s="65">
        <v>9.0</v>
      </c>
      <c r="AB256" s="65">
        <v>13.0</v>
      </c>
      <c r="AC256" s="65">
        <v>21.0</v>
      </c>
      <c r="AD256" s="65">
        <v>14.0</v>
      </c>
      <c r="AE256" s="65">
        <v>20.0</v>
      </c>
      <c r="AF256" s="65">
        <v>41.0</v>
      </c>
      <c r="AG256" s="65">
        <v>10.0</v>
      </c>
      <c r="AH256" s="65">
        <v>11.0</v>
      </c>
      <c r="AI256" s="65">
        <v>18.0</v>
      </c>
      <c r="AJ256" s="65">
        <v>43.0</v>
      </c>
      <c r="AK256" s="65">
        <v>19.0</v>
      </c>
      <c r="AL256" s="65">
        <v>27.0</v>
      </c>
      <c r="AM256" s="65">
        <v>82.0</v>
      </c>
      <c r="AN256" s="65">
        <v>132.0</v>
      </c>
      <c r="AO256" s="65">
        <v>128.0</v>
      </c>
      <c r="AP256" s="65">
        <v>172.0</v>
      </c>
      <c r="AQ256" s="65">
        <v>247.0</v>
      </c>
      <c r="AR256" s="65">
        <v>239.0</v>
      </c>
      <c r="AS256" s="65">
        <v>257.0</v>
      </c>
      <c r="AT256" s="65">
        <v>463.0</v>
      </c>
      <c r="AU256" s="65">
        <v>600.0</v>
      </c>
      <c r="AV256" s="65">
        <v>929.0</v>
      </c>
      <c r="AW256" s="65">
        <v>276.0</v>
      </c>
      <c r="AX256" s="65">
        <v>800.0</v>
      </c>
      <c r="AY256" s="65">
        <v>944.0</v>
      </c>
      <c r="AZ256" s="65">
        <v>2005.0</v>
      </c>
      <c r="BA256" s="65">
        <v>1434.0</v>
      </c>
      <c r="BB256" s="65">
        <v>1201.0</v>
      </c>
      <c r="BC256" s="65">
        <v>2621.0</v>
      </c>
      <c r="BD256" s="65">
        <v>2819.0</v>
      </c>
      <c r="BE256" s="65">
        <v>8052.0</v>
      </c>
      <c r="BF256" s="65">
        <v>4228.0</v>
      </c>
      <c r="BG256" s="65">
        <v>6780.0</v>
      </c>
      <c r="BH256" s="65">
        <v>13386.0</v>
      </c>
      <c r="BI256" s="65">
        <v>48619.0</v>
      </c>
      <c r="BJ256" s="65">
        <v>70675.0</v>
      </c>
      <c r="BK256" s="65">
        <v>132791.0</v>
      </c>
    </row>
    <row r="257">
      <c r="A257" s="65">
        <v>249.0</v>
      </c>
      <c r="B257" s="65">
        <v>1000000.0</v>
      </c>
      <c r="C257" s="65">
        <v>916530.826541327</v>
      </c>
      <c r="D257" s="65">
        <v>0.916530826541327</v>
      </c>
      <c r="E257" s="65">
        <v>0.236112664228205</v>
      </c>
      <c r="F257" s="65">
        <v>0.0247861791872582</v>
      </c>
      <c r="G257" s="65">
        <v>300841.0</v>
      </c>
      <c r="H257" s="65">
        <v>0.300841</v>
      </c>
      <c r="I257" s="65">
        <v>439235.0</v>
      </c>
      <c r="J257" s="65">
        <v>129854.0</v>
      </c>
      <c r="K257" s="65">
        <v>54050.0</v>
      </c>
      <c r="L257" s="65">
        <v>25821.0</v>
      </c>
      <c r="M257" s="65">
        <v>1.0</v>
      </c>
      <c r="N257" s="65">
        <v>3.0</v>
      </c>
      <c r="O257" s="65">
        <v>1.0</v>
      </c>
      <c r="P257" s="65">
        <v>0.0</v>
      </c>
      <c r="Q257" s="65">
        <v>1.0</v>
      </c>
      <c r="R257" s="65">
        <v>1.0</v>
      </c>
      <c r="S257" s="65">
        <v>0.0</v>
      </c>
      <c r="T257" s="65">
        <v>2.0</v>
      </c>
      <c r="U257" s="65">
        <v>0.0</v>
      </c>
      <c r="V257" s="65">
        <v>0.0</v>
      </c>
      <c r="W257" s="65">
        <v>3.0</v>
      </c>
      <c r="X257" s="65">
        <v>7.0</v>
      </c>
      <c r="Y257" s="65">
        <v>1.0</v>
      </c>
      <c r="Z257" s="65">
        <v>3.0</v>
      </c>
      <c r="AA257" s="65">
        <v>8.0</v>
      </c>
      <c r="AB257" s="65">
        <v>9.0</v>
      </c>
      <c r="AC257" s="65">
        <v>21.0</v>
      </c>
      <c r="AD257" s="65">
        <v>13.0</v>
      </c>
      <c r="AE257" s="65">
        <v>12.0</v>
      </c>
      <c r="AF257" s="65">
        <v>45.0</v>
      </c>
      <c r="AG257" s="65">
        <v>7.0</v>
      </c>
      <c r="AH257" s="65">
        <v>16.0</v>
      </c>
      <c r="AI257" s="65">
        <v>22.0</v>
      </c>
      <c r="AJ257" s="65">
        <v>45.0</v>
      </c>
      <c r="AK257" s="65">
        <v>12.0</v>
      </c>
      <c r="AL257" s="65">
        <v>30.0</v>
      </c>
      <c r="AM257" s="65">
        <v>74.0</v>
      </c>
      <c r="AN257" s="65">
        <v>131.0</v>
      </c>
      <c r="AO257" s="65">
        <v>130.0</v>
      </c>
      <c r="AP257" s="65">
        <v>199.0</v>
      </c>
      <c r="AQ257" s="65">
        <v>232.0</v>
      </c>
      <c r="AR257" s="65">
        <v>241.0</v>
      </c>
      <c r="AS257" s="65">
        <v>308.0</v>
      </c>
      <c r="AT257" s="65">
        <v>486.0</v>
      </c>
      <c r="AU257" s="65">
        <v>603.0</v>
      </c>
      <c r="AV257" s="65">
        <v>938.0</v>
      </c>
      <c r="AW257" s="65">
        <v>249.0</v>
      </c>
      <c r="AX257" s="65">
        <v>768.0</v>
      </c>
      <c r="AY257" s="65">
        <v>924.0</v>
      </c>
      <c r="AZ257" s="65">
        <v>2025.0</v>
      </c>
      <c r="BA257" s="65">
        <v>1499.0</v>
      </c>
      <c r="BB257" s="65">
        <v>1167.0</v>
      </c>
      <c r="BC257" s="65">
        <v>2756.0</v>
      </c>
      <c r="BD257" s="65">
        <v>2819.0</v>
      </c>
      <c r="BE257" s="65">
        <v>8096.0</v>
      </c>
      <c r="BF257" s="65">
        <v>4216.0</v>
      </c>
      <c r="BG257" s="65">
        <v>6883.0</v>
      </c>
      <c r="BH257" s="65">
        <v>13168.0</v>
      </c>
      <c r="BI257" s="65">
        <v>47887.0</v>
      </c>
      <c r="BJ257" s="65">
        <v>70965.0</v>
      </c>
      <c r="BK257" s="65">
        <v>133814.0</v>
      </c>
    </row>
    <row r="258">
      <c r="A258" s="65">
        <v>250.0</v>
      </c>
      <c r="B258" s="65">
        <v>1000000.0</v>
      </c>
      <c r="C258" s="65">
        <v>945718.285914296</v>
      </c>
      <c r="D258" s="65">
        <v>0.945718285914296</v>
      </c>
      <c r="E258" s="65">
        <v>0.252942452650258</v>
      </c>
      <c r="F258" s="65">
        <v>0.0247403919702177</v>
      </c>
      <c r="G258" s="65">
        <v>300910.0</v>
      </c>
      <c r="H258" s="65">
        <v>0.30091</v>
      </c>
      <c r="I258" s="65">
        <v>439867.0</v>
      </c>
      <c r="J258" s="65">
        <v>129437.0</v>
      </c>
      <c r="K258" s="65">
        <v>53838.0</v>
      </c>
      <c r="L258" s="65">
        <v>25721.0</v>
      </c>
      <c r="M258" s="65">
        <v>0.0</v>
      </c>
      <c r="N258" s="65">
        <v>3.0</v>
      </c>
      <c r="O258" s="65">
        <v>3.0</v>
      </c>
      <c r="P258" s="65">
        <v>2.0</v>
      </c>
      <c r="Q258" s="65">
        <v>0.0</v>
      </c>
      <c r="R258" s="65">
        <v>0.0</v>
      </c>
      <c r="S258" s="65">
        <v>3.0</v>
      </c>
      <c r="T258" s="65">
        <v>4.0</v>
      </c>
      <c r="U258" s="65">
        <v>0.0</v>
      </c>
      <c r="V258" s="65">
        <v>0.0</v>
      </c>
      <c r="W258" s="65">
        <v>4.0</v>
      </c>
      <c r="X258" s="65">
        <v>1.0</v>
      </c>
      <c r="Y258" s="65">
        <v>6.0</v>
      </c>
      <c r="Z258" s="65">
        <v>3.0</v>
      </c>
      <c r="AA258" s="65">
        <v>11.0</v>
      </c>
      <c r="AB258" s="65">
        <v>10.0</v>
      </c>
      <c r="AC258" s="65">
        <v>19.0</v>
      </c>
      <c r="AD258" s="65">
        <v>11.0</v>
      </c>
      <c r="AE258" s="65">
        <v>19.0</v>
      </c>
      <c r="AF258" s="65">
        <v>32.0</v>
      </c>
      <c r="AG258" s="65">
        <v>10.0</v>
      </c>
      <c r="AH258" s="65">
        <v>15.0</v>
      </c>
      <c r="AI258" s="65">
        <v>32.0</v>
      </c>
      <c r="AJ258" s="65">
        <v>46.0</v>
      </c>
      <c r="AK258" s="65">
        <v>16.0</v>
      </c>
      <c r="AL258" s="65">
        <v>36.0</v>
      </c>
      <c r="AM258" s="65">
        <v>71.0</v>
      </c>
      <c r="AN258" s="65">
        <v>128.0</v>
      </c>
      <c r="AO258" s="65">
        <v>141.0</v>
      </c>
      <c r="AP258" s="65">
        <v>190.0</v>
      </c>
      <c r="AQ258" s="65">
        <v>230.0</v>
      </c>
      <c r="AR258" s="65">
        <v>232.0</v>
      </c>
      <c r="AS258" s="65">
        <v>241.0</v>
      </c>
      <c r="AT258" s="65">
        <v>470.0</v>
      </c>
      <c r="AU258" s="65">
        <v>651.0</v>
      </c>
      <c r="AV258" s="65">
        <v>925.0</v>
      </c>
      <c r="AW258" s="65">
        <v>241.0</v>
      </c>
      <c r="AX258" s="65">
        <v>805.0</v>
      </c>
      <c r="AY258" s="65">
        <v>952.0</v>
      </c>
      <c r="AZ258" s="65">
        <v>2161.0</v>
      </c>
      <c r="BA258" s="65">
        <v>1402.0</v>
      </c>
      <c r="BB258" s="65">
        <v>1224.0</v>
      </c>
      <c r="BC258" s="65">
        <v>2773.0</v>
      </c>
      <c r="BD258" s="65">
        <v>2779.0</v>
      </c>
      <c r="BE258" s="65">
        <v>8052.0</v>
      </c>
      <c r="BF258" s="65">
        <v>4321.0</v>
      </c>
      <c r="BG258" s="65">
        <v>6914.0</v>
      </c>
      <c r="BH258" s="65">
        <v>13313.0</v>
      </c>
      <c r="BI258" s="65">
        <v>48477.0</v>
      </c>
      <c r="BJ258" s="65">
        <v>70744.0</v>
      </c>
      <c r="BK258" s="65">
        <v>133187.0</v>
      </c>
    </row>
    <row r="259">
      <c r="A259" s="65">
        <v>251.0</v>
      </c>
      <c r="B259" s="65">
        <v>1000000.0</v>
      </c>
      <c r="C259" s="65">
        <v>940612.03060153</v>
      </c>
      <c r="D259" s="65">
        <v>0.94061203060153</v>
      </c>
      <c r="E259" s="65">
        <v>0.252802177825126</v>
      </c>
      <c r="F259" s="65">
        <v>0.0247027532103007</v>
      </c>
      <c r="G259" s="65">
        <v>300956.0</v>
      </c>
      <c r="H259" s="65">
        <v>0.300956</v>
      </c>
      <c r="I259" s="65">
        <v>439488.0</v>
      </c>
      <c r="J259" s="65">
        <v>129848.0</v>
      </c>
      <c r="K259" s="65">
        <v>53953.0</v>
      </c>
      <c r="L259" s="65">
        <v>25943.0</v>
      </c>
      <c r="M259" s="65">
        <v>1.0</v>
      </c>
      <c r="N259" s="65">
        <v>2.0</v>
      </c>
      <c r="O259" s="65">
        <v>3.0</v>
      </c>
      <c r="P259" s="65">
        <v>2.0</v>
      </c>
      <c r="Q259" s="65">
        <v>0.0</v>
      </c>
      <c r="R259" s="65">
        <v>2.0</v>
      </c>
      <c r="S259" s="65">
        <v>3.0</v>
      </c>
      <c r="T259" s="65">
        <v>0.0</v>
      </c>
      <c r="U259" s="65">
        <v>2.0</v>
      </c>
      <c r="V259" s="65">
        <v>1.0</v>
      </c>
      <c r="W259" s="65">
        <v>0.0</v>
      </c>
      <c r="X259" s="65">
        <v>5.0</v>
      </c>
      <c r="Y259" s="65">
        <v>4.0</v>
      </c>
      <c r="Z259" s="65">
        <v>2.0</v>
      </c>
      <c r="AA259" s="65">
        <v>5.0</v>
      </c>
      <c r="AB259" s="65">
        <v>9.0</v>
      </c>
      <c r="AC259" s="65">
        <v>20.0</v>
      </c>
      <c r="AD259" s="65">
        <v>14.0</v>
      </c>
      <c r="AE259" s="65">
        <v>18.0</v>
      </c>
      <c r="AF259" s="65">
        <v>45.0</v>
      </c>
      <c r="AG259" s="65">
        <v>8.0</v>
      </c>
      <c r="AH259" s="65">
        <v>8.0</v>
      </c>
      <c r="AI259" s="65">
        <v>12.0</v>
      </c>
      <c r="AJ259" s="65">
        <v>52.0</v>
      </c>
      <c r="AK259" s="65">
        <v>19.0</v>
      </c>
      <c r="AL259" s="65">
        <v>33.0</v>
      </c>
      <c r="AM259" s="65">
        <v>82.0</v>
      </c>
      <c r="AN259" s="65">
        <v>126.0</v>
      </c>
      <c r="AO259" s="65">
        <v>144.0</v>
      </c>
      <c r="AP259" s="65">
        <v>182.0</v>
      </c>
      <c r="AQ259" s="65">
        <v>239.0</v>
      </c>
      <c r="AR259" s="65">
        <v>228.0</v>
      </c>
      <c r="AS259" s="65">
        <v>295.0</v>
      </c>
      <c r="AT259" s="65">
        <v>470.0</v>
      </c>
      <c r="AU259" s="65">
        <v>662.0</v>
      </c>
      <c r="AV259" s="65">
        <v>938.0</v>
      </c>
      <c r="AW259" s="65">
        <v>297.0</v>
      </c>
      <c r="AX259" s="65">
        <v>786.0</v>
      </c>
      <c r="AY259" s="65">
        <v>990.0</v>
      </c>
      <c r="AZ259" s="65">
        <v>2034.0</v>
      </c>
      <c r="BA259" s="65">
        <v>1402.0</v>
      </c>
      <c r="BB259" s="65">
        <v>1236.0</v>
      </c>
      <c r="BC259" s="65">
        <v>2776.0</v>
      </c>
      <c r="BD259" s="65">
        <v>2824.0</v>
      </c>
      <c r="BE259" s="65">
        <v>8059.0</v>
      </c>
      <c r="BF259" s="65">
        <v>4209.0</v>
      </c>
      <c r="BG259" s="65">
        <v>6776.0</v>
      </c>
      <c r="BH259" s="65">
        <v>13179.0</v>
      </c>
      <c r="BI259" s="65">
        <v>48760.0</v>
      </c>
      <c r="BJ259" s="65">
        <v>70719.0</v>
      </c>
      <c r="BK259" s="65">
        <v>133273.0</v>
      </c>
    </row>
    <row r="260">
      <c r="A260" s="65">
        <v>252.0</v>
      </c>
      <c r="B260" s="65">
        <v>1000000.0</v>
      </c>
      <c r="C260" s="65">
        <v>922821.141057053</v>
      </c>
      <c r="D260" s="65">
        <v>0.922821141057053</v>
      </c>
      <c r="E260" s="65">
        <v>0.235296524331705</v>
      </c>
      <c r="F260" s="65">
        <v>0.0247252671735925</v>
      </c>
      <c r="G260" s="65">
        <v>301804.0</v>
      </c>
      <c r="H260" s="65">
        <v>0.301804</v>
      </c>
      <c r="I260" s="65">
        <v>438897.0</v>
      </c>
      <c r="J260" s="65">
        <v>129729.0</v>
      </c>
      <c r="K260" s="65">
        <v>53590.0</v>
      </c>
      <c r="L260" s="65">
        <v>26040.0</v>
      </c>
      <c r="M260" s="65">
        <v>0.0</v>
      </c>
      <c r="N260" s="65">
        <v>0.0</v>
      </c>
      <c r="O260" s="65">
        <v>3.0</v>
      </c>
      <c r="P260" s="65">
        <v>3.0</v>
      </c>
      <c r="Q260" s="65">
        <v>2.0</v>
      </c>
      <c r="R260" s="65">
        <v>1.0</v>
      </c>
      <c r="S260" s="65">
        <v>1.0</v>
      </c>
      <c r="T260" s="65">
        <v>1.0</v>
      </c>
      <c r="U260" s="65">
        <v>3.0</v>
      </c>
      <c r="V260" s="65">
        <v>0.0</v>
      </c>
      <c r="W260" s="65">
        <v>5.0</v>
      </c>
      <c r="X260" s="65">
        <v>3.0</v>
      </c>
      <c r="Y260" s="65">
        <v>4.0</v>
      </c>
      <c r="Z260" s="65">
        <v>5.0</v>
      </c>
      <c r="AA260" s="65">
        <v>10.0</v>
      </c>
      <c r="AB260" s="65">
        <v>10.0</v>
      </c>
      <c r="AC260" s="65">
        <v>13.0</v>
      </c>
      <c r="AD260" s="65">
        <v>16.0</v>
      </c>
      <c r="AE260" s="65">
        <v>11.0</v>
      </c>
      <c r="AF260" s="65">
        <v>37.0</v>
      </c>
      <c r="AG260" s="65">
        <v>11.0</v>
      </c>
      <c r="AH260" s="65">
        <v>13.0</v>
      </c>
      <c r="AI260" s="65">
        <v>17.0</v>
      </c>
      <c r="AJ260" s="65">
        <v>51.0</v>
      </c>
      <c r="AK260" s="65">
        <v>15.0</v>
      </c>
      <c r="AL260" s="65">
        <v>28.0</v>
      </c>
      <c r="AM260" s="65">
        <v>78.0</v>
      </c>
      <c r="AN260" s="65">
        <v>141.0</v>
      </c>
      <c r="AO260" s="65">
        <v>126.0</v>
      </c>
      <c r="AP260" s="65">
        <v>175.0</v>
      </c>
      <c r="AQ260" s="65">
        <v>226.0</v>
      </c>
      <c r="AR260" s="65">
        <v>233.0</v>
      </c>
      <c r="AS260" s="65">
        <v>285.0</v>
      </c>
      <c r="AT260" s="65">
        <v>435.0</v>
      </c>
      <c r="AU260" s="65">
        <v>579.0</v>
      </c>
      <c r="AV260" s="65">
        <v>954.0</v>
      </c>
      <c r="AW260" s="65">
        <v>306.0</v>
      </c>
      <c r="AX260" s="65">
        <v>763.0</v>
      </c>
      <c r="AY260" s="65">
        <v>952.0</v>
      </c>
      <c r="AZ260" s="65">
        <v>2044.0</v>
      </c>
      <c r="BA260" s="65">
        <v>1487.0</v>
      </c>
      <c r="BB260" s="65">
        <v>1275.0</v>
      </c>
      <c r="BC260" s="65">
        <v>2794.0</v>
      </c>
      <c r="BD260" s="65">
        <v>2857.0</v>
      </c>
      <c r="BE260" s="65">
        <v>8021.0</v>
      </c>
      <c r="BF260" s="65">
        <v>4230.0</v>
      </c>
      <c r="BG260" s="65">
        <v>6902.0</v>
      </c>
      <c r="BH260" s="65">
        <v>13306.0</v>
      </c>
      <c r="BI260" s="65">
        <v>48369.0</v>
      </c>
      <c r="BJ260" s="65">
        <v>71239.0</v>
      </c>
      <c r="BK260" s="65">
        <v>133764.0</v>
      </c>
    </row>
    <row r="261">
      <c r="A261" s="65">
        <v>253.0</v>
      </c>
      <c r="B261" s="65">
        <v>1000000.0</v>
      </c>
      <c r="C261" s="65">
        <v>965658.282914146</v>
      </c>
      <c r="D261" s="65">
        <v>0.965658282914146</v>
      </c>
      <c r="E261" s="65">
        <v>0.301047608255969</v>
      </c>
      <c r="F261" s="65">
        <v>0.0246898401263486</v>
      </c>
      <c r="G261" s="65">
        <v>300652.0</v>
      </c>
      <c r="H261" s="65">
        <v>0.300652</v>
      </c>
      <c r="I261" s="65">
        <v>439617.0</v>
      </c>
      <c r="J261" s="65">
        <v>130236.0</v>
      </c>
      <c r="K261" s="65">
        <v>53820.0</v>
      </c>
      <c r="L261" s="65">
        <v>26071.0</v>
      </c>
      <c r="M261" s="65">
        <v>2.0</v>
      </c>
      <c r="N261" s="65">
        <v>2.0</v>
      </c>
      <c r="O261" s="65">
        <v>2.0</v>
      </c>
      <c r="P261" s="65">
        <v>2.0</v>
      </c>
      <c r="Q261" s="65">
        <v>1.0</v>
      </c>
      <c r="R261" s="65">
        <v>3.0</v>
      </c>
      <c r="S261" s="65">
        <v>4.0</v>
      </c>
      <c r="T261" s="65">
        <v>4.0</v>
      </c>
      <c r="U261" s="65">
        <v>0.0</v>
      </c>
      <c r="V261" s="65">
        <v>2.0</v>
      </c>
      <c r="W261" s="65">
        <v>2.0</v>
      </c>
      <c r="X261" s="65">
        <v>4.0</v>
      </c>
      <c r="Y261" s="65">
        <v>3.0</v>
      </c>
      <c r="Z261" s="65">
        <v>6.0</v>
      </c>
      <c r="AA261" s="65">
        <v>5.0</v>
      </c>
      <c r="AB261" s="65">
        <v>8.0</v>
      </c>
      <c r="AC261" s="65">
        <v>16.0</v>
      </c>
      <c r="AD261" s="65">
        <v>13.0</v>
      </c>
      <c r="AE261" s="65">
        <v>11.0</v>
      </c>
      <c r="AF261" s="65">
        <v>40.0</v>
      </c>
      <c r="AG261" s="65">
        <v>16.0</v>
      </c>
      <c r="AH261" s="65">
        <v>12.0</v>
      </c>
      <c r="AI261" s="65">
        <v>14.0</v>
      </c>
      <c r="AJ261" s="65">
        <v>47.0</v>
      </c>
      <c r="AK261" s="65">
        <v>16.0</v>
      </c>
      <c r="AL261" s="65">
        <v>33.0</v>
      </c>
      <c r="AM261" s="65">
        <v>76.0</v>
      </c>
      <c r="AN261" s="65">
        <v>141.0</v>
      </c>
      <c r="AO261" s="65">
        <v>137.0</v>
      </c>
      <c r="AP261" s="65">
        <v>187.0</v>
      </c>
      <c r="AQ261" s="65">
        <v>259.0</v>
      </c>
      <c r="AR261" s="65">
        <v>238.0</v>
      </c>
      <c r="AS261" s="65">
        <v>273.0</v>
      </c>
      <c r="AT261" s="65">
        <v>504.0</v>
      </c>
      <c r="AU261" s="65">
        <v>601.0</v>
      </c>
      <c r="AV261" s="65">
        <v>951.0</v>
      </c>
      <c r="AW261" s="65">
        <v>302.0</v>
      </c>
      <c r="AX261" s="65">
        <v>737.0</v>
      </c>
      <c r="AY261" s="65">
        <v>928.0</v>
      </c>
      <c r="AZ261" s="65">
        <v>2122.0</v>
      </c>
      <c r="BA261" s="65">
        <v>1452.0</v>
      </c>
      <c r="BB261" s="65">
        <v>1243.0</v>
      </c>
      <c r="BC261" s="65">
        <v>2701.0</v>
      </c>
      <c r="BD261" s="65">
        <v>2903.0</v>
      </c>
      <c r="BE261" s="65">
        <v>8065.0</v>
      </c>
      <c r="BF261" s="65">
        <v>4146.0</v>
      </c>
      <c r="BG261" s="65">
        <v>6813.0</v>
      </c>
      <c r="BH261" s="65">
        <v>13309.0</v>
      </c>
      <c r="BI261" s="65">
        <v>48345.0</v>
      </c>
      <c r="BJ261" s="65">
        <v>70875.0</v>
      </c>
      <c r="BK261" s="65">
        <v>133076.0</v>
      </c>
    </row>
    <row r="262">
      <c r="A262" s="65">
        <v>254.0</v>
      </c>
      <c r="B262" s="65">
        <v>1000000.0</v>
      </c>
      <c r="C262" s="65">
        <v>956750.837541876</v>
      </c>
      <c r="D262" s="65">
        <v>0.956750837541876</v>
      </c>
      <c r="E262" s="65">
        <v>0.254436721107057</v>
      </c>
      <c r="F262" s="65">
        <v>0.0246423484351267</v>
      </c>
      <c r="G262" s="65">
        <v>301581.0</v>
      </c>
      <c r="H262" s="65">
        <v>0.301581</v>
      </c>
      <c r="I262" s="65">
        <v>439476.0</v>
      </c>
      <c r="J262" s="65">
        <v>129350.0</v>
      </c>
      <c r="K262" s="65">
        <v>53504.0</v>
      </c>
      <c r="L262" s="65">
        <v>26199.0</v>
      </c>
      <c r="M262" s="65">
        <v>1.0</v>
      </c>
      <c r="N262" s="65">
        <v>2.0</v>
      </c>
      <c r="O262" s="65">
        <v>2.0</v>
      </c>
      <c r="P262" s="65">
        <v>3.0</v>
      </c>
      <c r="Q262" s="65">
        <v>2.0</v>
      </c>
      <c r="R262" s="65">
        <v>1.0</v>
      </c>
      <c r="S262" s="65">
        <v>2.0</v>
      </c>
      <c r="T262" s="65">
        <v>4.0</v>
      </c>
      <c r="U262" s="65">
        <v>0.0</v>
      </c>
      <c r="V262" s="65">
        <v>1.0</v>
      </c>
      <c r="W262" s="65">
        <v>2.0</v>
      </c>
      <c r="X262" s="65">
        <v>9.0</v>
      </c>
      <c r="Y262" s="65">
        <v>4.0</v>
      </c>
      <c r="Z262" s="65">
        <v>2.0</v>
      </c>
      <c r="AA262" s="65">
        <v>6.0</v>
      </c>
      <c r="AB262" s="65">
        <v>9.0</v>
      </c>
      <c r="AC262" s="65">
        <v>14.0</v>
      </c>
      <c r="AD262" s="65">
        <v>16.0</v>
      </c>
      <c r="AE262" s="65">
        <v>16.0</v>
      </c>
      <c r="AF262" s="65">
        <v>44.0</v>
      </c>
      <c r="AG262" s="65">
        <v>6.0</v>
      </c>
      <c r="AH262" s="65">
        <v>18.0</v>
      </c>
      <c r="AI262" s="65">
        <v>22.0</v>
      </c>
      <c r="AJ262" s="65">
        <v>43.0</v>
      </c>
      <c r="AK262" s="65">
        <v>15.0</v>
      </c>
      <c r="AL262" s="65">
        <v>35.0</v>
      </c>
      <c r="AM262" s="65">
        <v>75.0</v>
      </c>
      <c r="AN262" s="65">
        <v>128.0</v>
      </c>
      <c r="AO262" s="65">
        <v>149.0</v>
      </c>
      <c r="AP262" s="65">
        <v>185.0</v>
      </c>
      <c r="AQ262" s="65">
        <v>223.0</v>
      </c>
      <c r="AR262" s="65">
        <v>234.0</v>
      </c>
      <c r="AS262" s="65">
        <v>293.0</v>
      </c>
      <c r="AT262" s="65">
        <v>474.0</v>
      </c>
      <c r="AU262" s="65">
        <v>603.0</v>
      </c>
      <c r="AV262" s="65">
        <v>982.0</v>
      </c>
      <c r="AW262" s="65">
        <v>301.0</v>
      </c>
      <c r="AX262" s="65">
        <v>763.0</v>
      </c>
      <c r="AY262" s="65">
        <v>936.0</v>
      </c>
      <c r="AZ262" s="65">
        <v>2059.0</v>
      </c>
      <c r="BA262" s="65">
        <v>1452.0</v>
      </c>
      <c r="BB262" s="65">
        <v>1190.0</v>
      </c>
      <c r="BC262" s="65">
        <v>2742.0</v>
      </c>
      <c r="BD262" s="65">
        <v>2864.0</v>
      </c>
      <c r="BE262" s="65">
        <v>7987.0</v>
      </c>
      <c r="BF262" s="65">
        <v>4174.0</v>
      </c>
      <c r="BG262" s="65">
        <v>6830.0</v>
      </c>
      <c r="BH262" s="65">
        <v>13367.0</v>
      </c>
      <c r="BI262" s="65">
        <v>48225.0</v>
      </c>
      <c r="BJ262" s="65">
        <v>71175.0</v>
      </c>
      <c r="BK262" s="65">
        <v>133891.0</v>
      </c>
    </row>
    <row r="263">
      <c r="A263" s="65">
        <v>255.0</v>
      </c>
      <c r="B263" s="65">
        <v>1000000.0</v>
      </c>
      <c r="C263" s="65">
        <v>934170.708535427</v>
      </c>
      <c r="D263" s="65">
        <v>0.934170708535426</v>
      </c>
      <c r="E263" s="65">
        <v>0.295443765902982</v>
      </c>
      <c r="F263" s="65">
        <v>0.024621017095892</v>
      </c>
      <c r="G263" s="65">
        <v>301435.0</v>
      </c>
      <c r="H263" s="65">
        <v>0.301435</v>
      </c>
      <c r="I263" s="65">
        <v>438618.0</v>
      </c>
      <c r="J263" s="65">
        <v>129939.0</v>
      </c>
      <c r="K263" s="65">
        <v>53814.0</v>
      </c>
      <c r="L263" s="65">
        <v>26082.0</v>
      </c>
      <c r="M263" s="65">
        <v>2.0</v>
      </c>
      <c r="N263" s="65">
        <v>2.0</v>
      </c>
      <c r="O263" s="65">
        <v>0.0</v>
      </c>
      <c r="P263" s="65">
        <v>2.0</v>
      </c>
      <c r="Q263" s="65">
        <v>1.0</v>
      </c>
      <c r="R263" s="65">
        <v>0.0</v>
      </c>
      <c r="S263" s="65">
        <v>1.0</v>
      </c>
      <c r="T263" s="65">
        <v>4.0</v>
      </c>
      <c r="U263" s="65">
        <v>1.0</v>
      </c>
      <c r="V263" s="65">
        <v>1.0</v>
      </c>
      <c r="W263" s="65">
        <v>3.0</v>
      </c>
      <c r="X263" s="65">
        <v>7.0</v>
      </c>
      <c r="Y263" s="65">
        <v>2.0</v>
      </c>
      <c r="Z263" s="65">
        <v>3.0</v>
      </c>
      <c r="AA263" s="65">
        <v>11.0</v>
      </c>
      <c r="AB263" s="65">
        <v>7.0</v>
      </c>
      <c r="AC263" s="65">
        <v>16.0</v>
      </c>
      <c r="AD263" s="65">
        <v>18.0</v>
      </c>
      <c r="AE263" s="65">
        <v>19.0</v>
      </c>
      <c r="AF263" s="65">
        <v>30.0</v>
      </c>
      <c r="AG263" s="65">
        <v>6.0</v>
      </c>
      <c r="AH263" s="65">
        <v>15.0</v>
      </c>
      <c r="AI263" s="65">
        <v>18.0</v>
      </c>
      <c r="AJ263" s="65">
        <v>41.0</v>
      </c>
      <c r="AK263" s="65">
        <v>9.0</v>
      </c>
      <c r="AL263" s="65">
        <v>19.0</v>
      </c>
      <c r="AM263" s="65">
        <v>77.0</v>
      </c>
      <c r="AN263" s="65">
        <v>144.0</v>
      </c>
      <c r="AO263" s="65">
        <v>166.0</v>
      </c>
      <c r="AP263" s="65">
        <v>179.0</v>
      </c>
      <c r="AQ263" s="65">
        <v>256.0</v>
      </c>
      <c r="AR263" s="65">
        <v>258.0</v>
      </c>
      <c r="AS263" s="65">
        <v>285.0</v>
      </c>
      <c r="AT263" s="65">
        <v>437.0</v>
      </c>
      <c r="AU263" s="65">
        <v>604.0</v>
      </c>
      <c r="AV263" s="65">
        <v>955.0</v>
      </c>
      <c r="AW263" s="65">
        <v>296.0</v>
      </c>
      <c r="AX263" s="65">
        <v>795.0</v>
      </c>
      <c r="AY263" s="65">
        <v>899.0</v>
      </c>
      <c r="AZ263" s="65">
        <v>2128.0</v>
      </c>
      <c r="BA263" s="65">
        <v>1455.0</v>
      </c>
      <c r="BB263" s="65">
        <v>1178.0</v>
      </c>
      <c r="BC263" s="65">
        <v>2768.0</v>
      </c>
      <c r="BD263" s="65">
        <v>2922.0</v>
      </c>
      <c r="BE263" s="65">
        <v>8193.0</v>
      </c>
      <c r="BF263" s="65">
        <v>4282.0</v>
      </c>
      <c r="BG263" s="65">
        <v>6830.0</v>
      </c>
      <c r="BH263" s="65">
        <v>13295.0</v>
      </c>
      <c r="BI263" s="65">
        <v>48443.0</v>
      </c>
      <c r="BJ263" s="65">
        <v>70827.0</v>
      </c>
      <c r="BK263" s="65">
        <v>133525.0</v>
      </c>
    </row>
    <row r="264">
      <c r="A264" s="65">
        <v>256.0</v>
      </c>
      <c r="B264" s="65">
        <v>1000000.0</v>
      </c>
      <c r="C264" s="65">
        <v>941994.099704985</v>
      </c>
      <c r="D264" s="65">
        <v>0.941994099704985</v>
      </c>
      <c r="E264" s="65">
        <v>0.251036906756541</v>
      </c>
      <c r="F264" s="65">
        <v>0.024581602783323</v>
      </c>
      <c r="G264" s="65">
        <v>301378.0</v>
      </c>
      <c r="H264" s="65">
        <v>0.301378</v>
      </c>
      <c r="I264" s="65">
        <v>439995.0</v>
      </c>
      <c r="J264" s="65">
        <v>129805.0</v>
      </c>
      <c r="K264" s="65">
        <v>53910.0</v>
      </c>
      <c r="L264" s="65">
        <v>25678.0</v>
      </c>
      <c r="M264" s="65">
        <v>1.0</v>
      </c>
      <c r="N264" s="65">
        <v>3.0</v>
      </c>
      <c r="O264" s="65">
        <v>1.0</v>
      </c>
      <c r="P264" s="65">
        <v>1.0</v>
      </c>
      <c r="Q264" s="65">
        <v>1.0</v>
      </c>
      <c r="R264" s="65">
        <v>1.0</v>
      </c>
      <c r="S264" s="65">
        <v>2.0</v>
      </c>
      <c r="T264" s="65">
        <v>4.0</v>
      </c>
      <c r="U264" s="65">
        <v>1.0</v>
      </c>
      <c r="V264" s="65">
        <v>1.0</v>
      </c>
      <c r="W264" s="65">
        <v>1.0</v>
      </c>
      <c r="X264" s="65">
        <v>9.0</v>
      </c>
      <c r="Y264" s="65">
        <v>1.0</v>
      </c>
      <c r="Z264" s="65">
        <v>5.0</v>
      </c>
      <c r="AA264" s="65">
        <v>7.0</v>
      </c>
      <c r="AB264" s="65">
        <v>5.0</v>
      </c>
      <c r="AC264" s="65">
        <v>21.0</v>
      </c>
      <c r="AD264" s="65">
        <v>9.0</v>
      </c>
      <c r="AE264" s="65">
        <v>15.0</v>
      </c>
      <c r="AF264" s="65">
        <v>33.0</v>
      </c>
      <c r="AG264" s="65">
        <v>9.0</v>
      </c>
      <c r="AH264" s="65">
        <v>15.0</v>
      </c>
      <c r="AI264" s="65">
        <v>17.0</v>
      </c>
      <c r="AJ264" s="65">
        <v>54.0</v>
      </c>
      <c r="AK264" s="65">
        <v>13.0</v>
      </c>
      <c r="AL264" s="65">
        <v>27.0</v>
      </c>
      <c r="AM264" s="65">
        <v>73.0</v>
      </c>
      <c r="AN264" s="65">
        <v>145.0</v>
      </c>
      <c r="AO264" s="65">
        <v>136.0</v>
      </c>
      <c r="AP264" s="65">
        <v>196.0</v>
      </c>
      <c r="AQ264" s="65">
        <v>239.0</v>
      </c>
      <c r="AR264" s="65">
        <v>262.0</v>
      </c>
      <c r="AS264" s="65">
        <v>301.0</v>
      </c>
      <c r="AT264" s="65">
        <v>463.0</v>
      </c>
      <c r="AU264" s="65">
        <v>636.0</v>
      </c>
      <c r="AV264" s="65">
        <v>983.0</v>
      </c>
      <c r="AW264" s="65">
        <v>309.0</v>
      </c>
      <c r="AX264" s="65">
        <v>790.0</v>
      </c>
      <c r="AY264" s="65">
        <v>937.0</v>
      </c>
      <c r="AZ264" s="65">
        <v>2096.0</v>
      </c>
      <c r="BA264" s="65">
        <v>1450.0</v>
      </c>
      <c r="BB264" s="65">
        <v>1217.0</v>
      </c>
      <c r="BC264" s="65">
        <v>2714.0</v>
      </c>
      <c r="BD264" s="65">
        <v>2821.0</v>
      </c>
      <c r="BE264" s="65">
        <v>8187.0</v>
      </c>
      <c r="BF264" s="65">
        <v>4299.0</v>
      </c>
      <c r="BG264" s="65">
        <v>6749.0</v>
      </c>
      <c r="BH264" s="65">
        <v>13287.0</v>
      </c>
      <c r="BI264" s="65">
        <v>48255.0</v>
      </c>
      <c r="BJ264" s="65">
        <v>70880.0</v>
      </c>
      <c r="BK264" s="65">
        <v>133696.0</v>
      </c>
    </row>
    <row r="265">
      <c r="A265" s="65">
        <v>257.0</v>
      </c>
      <c r="B265" s="65">
        <v>1000000.0</v>
      </c>
      <c r="C265" s="65">
        <v>918200.910045502</v>
      </c>
      <c r="D265" s="65">
        <v>0.918200910045502</v>
      </c>
      <c r="E265" s="65">
        <v>0.19399333761846</v>
      </c>
      <c r="F265" s="65">
        <v>0.0246268826486667</v>
      </c>
      <c r="G265" s="65">
        <v>301068.0</v>
      </c>
      <c r="H265" s="65">
        <v>0.301068</v>
      </c>
      <c r="I265" s="65">
        <v>438709.0</v>
      </c>
      <c r="J265" s="65">
        <v>130173.0</v>
      </c>
      <c r="K265" s="65">
        <v>54121.0</v>
      </c>
      <c r="L265" s="65">
        <v>25809.0</v>
      </c>
      <c r="M265" s="65">
        <v>2.0</v>
      </c>
      <c r="N265" s="65">
        <v>0.0</v>
      </c>
      <c r="O265" s="65">
        <v>0.0</v>
      </c>
      <c r="P265" s="65">
        <v>1.0</v>
      </c>
      <c r="Q265" s="65">
        <v>0.0</v>
      </c>
      <c r="R265" s="65">
        <v>3.0</v>
      </c>
      <c r="S265" s="65">
        <v>1.0</v>
      </c>
      <c r="T265" s="65">
        <v>4.0</v>
      </c>
      <c r="U265" s="65">
        <v>2.0</v>
      </c>
      <c r="V265" s="65">
        <v>0.0</v>
      </c>
      <c r="W265" s="65">
        <v>3.0</v>
      </c>
      <c r="X265" s="65">
        <v>4.0</v>
      </c>
      <c r="Y265" s="65">
        <v>4.0</v>
      </c>
      <c r="Z265" s="65">
        <v>4.0</v>
      </c>
      <c r="AA265" s="65">
        <v>8.0</v>
      </c>
      <c r="AB265" s="65">
        <v>10.0</v>
      </c>
      <c r="AC265" s="65">
        <v>18.0</v>
      </c>
      <c r="AD265" s="65">
        <v>16.0</v>
      </c>
      <c r="AE265" s="65">
        <v>14.0</v>
      </c>
      <c r="AF265" s="65">
        <v>44.0</v>
      </c>
      <c r="AG265" s="65">
        <v>10.0</v>
      </c>
      <c r="AH265" s="65">
        <v>13.0</v>
      </c>
      <c r="AI265" s="65">
        <v>16.0</v>
      </c>
      <c r="AJ265" s="65">
        <v>43.0</v>
      </c>
      <c r="AK265" s="65">
        <v>13.0</v>
      </c>
      <c r="AL265" s="65">
        <v>32.0</v>
      </c>
      <c r="AM265" s="65">
        <v>78.0</v>
      </c>
      <c r="AN265" s="65">
        <v>160.0</v>
      </c>
      <c r="AO265" s="65">
        <v>168.0</v>
      </c>
      <c r="AP265" s="65">
        <v>180.0</v>
      </c>
      <c r="AQ265" s="65">
        <v>233.0</v>
      </c>
      <c r="AR265" s="65">
        <v>254.0</v>
      </c>
      <c r="AS265" s="65">
        <v>268.0</v>
      </c>
      <c r="AT265" s="65">
        <v>491.0</v>
      </c>
      <c r="AU265" s="65">
        <v>674.0</v>
      </c>
      <c r="AV265" s="65">
        <v>963.0</v>
      </c>
      <c r="AW265" s="65">
        <v>282.0</v>
      </c>
      <c r="AX265" s="65">
        <v>747.0</v>
      </c>
      <c r="AY265" s="65">
        <v>954.0</v>
      </c>
      <c r="AZ265" s="65">
        <v>2038.0</v>
      </c>
      <c r="BA265" s="65">
        <v>1327.0</v>
      </c>
      <c r="BB265" s="65">
        <v>1265.0</v>
      </c>
      <c r="BC265" s="65">
        <v>2881.0</v>
      </c>
      <c r="BD265" s="65">
        <v>2860.0</v>
      </c>
      <c r="BE265" s="65">
        <v>8029.0</v>
      </c>
      <c r="BF265" s="65">
        <v>4309.0</v>
      </c>
      <c r="BG265" s="65">
        <v>6745.0</v>
      </c>
      <c r="BH265" s="65">
        <v>13098.0</v>
      </c>
      <c r="BI265" s="65">
        <v>48503.0</v>
      </c>
      <c r="BJ265" s="65">
        <v>70485.0</v>
      </c>
      <c r="BK265" s="65">
        <v>133811.0</v>
      </c>
    </row>
    <row r="266">
      <c r="A266" s="65">
        <v>258.0</v>
      </c>
      <c r="B266" s="65">
        <v>1000000.0</v>
      </c>
      <c r="C266" s="65">
        <v>984126.206310316</v>
      </c>
      <c r="D266" s="65">
        <v>0.984126206310316</v>
      </c>
      <c r="E266" s="65">
        <v>0.299703608387571</v>
      </c>
      <c r="F266" s="65">
        <v>0.0246581225663022</v>
      </c>
      <c r="G266" s="65">
        <v>300969.0</v>
      </c>
      <c r="H266" s="65">
        <v>0.300969</v>
      </c>
      <c r="I266" s="65">
        <v>439737.0</v>
      </c>
      <c r="J266" s="65">
        <v>129217.0</v>
      </c>
      <c r="K266" s="65">
        <v>54044.0</v>
      </c>
      <c r="L266" s="65">
        <v>26215.0</v>
      </c>
      <c r="M266" s="65">
        <v>2.0</v>
      </c>
      <c r="N266" s="65">
        <v>2.0</v>
      </c>
      <c r="O266" s="65">
        <v>4.0</v>
      </c>
      <c r="P266" s="65">
        <v>6.0</v>
      </c>
      <c r="Q266" s="65">
        <v>1.0</v>
      </c>
      <c r="R266" s="65">
        <v>1.0</v>
      </c>
      <c r="S266" s="65">
        <v>0.0</v>
      </c>
      <c r="T266" s="65">
        <v>3.0</v>
      </c>
      <c r="U266" s="65">
        <v>0.0</v>
      </c>
      <c r="V266" s="65">
        <v>1.0</v>
      </c>
      <c r="W266" s="65">
        <v>0.0</v>
      </c>
      <c r="X266" s="65">
        <v>6.0</v>
      </c>
      <c r="Y266" s="65">
        <v>8.0</v>
      </c>
      <c r="Z266" s="65">
        <v>7.0</v>
      </c>
      <c r="AA266" s="65">
        <v>7.0</v>
      </c>
      <c r="AB266" s="65">
        <v>8.0</v>
      </c>
      <c r="AC266" s="65">
        <v>16.0</v>
      </c>
      <c r="AD266" s="65">
        <v>9.0</v>
      </c>
      <c r="AE266" s="65">
        <v>16.0</v>
      </c>
      <c r="AF266" s="65">
        <v>36.0</v>
      </c>
      <c r="AG266" s="65">
        <v>9.0</v>
      </c>
      <c r="AH266" s="65">
        <v>12.0</v>
      </c>
      <c r="AI266" s="65">
        <v>30.0</v>
      </c>
      <c r="AJ266" s="65">
        <v>48.0</v>
      </c>
      <c r="AK266" s="65">
        <v>9.0</v>
      </c>
      <c r="AL266" s="65">
        <v>30.0</v>
      </c>
      <c r="AM266" s="65">
        <v>77.0</v>
      </c>
      <c r="AN266" s="65">
        <v>144.0</v>
      </c>
      <c r="AO266" s="65">
        <v>168.0</v>
      </c>
      <c r="AP266" s="65">
        <v>198.0</v>
      </c>
      <c r="AQ266" s="65">
        <v>255.0</v>
      </c>
      <c r="AR266" s="65">
        <v>205.0</v>
      </c>
      <c r="AS266" s="65">
        <v>281.0</v>
      </c>
      <c r="AT266" s="65">
        <v>447.0</v>
      </c>
      <c r="AU266" s="65">
        <v>584.0</v>
      </c>
      <c r="AV266" s="65">
        <v>919.0</v>
      </c>
      <c r="AW266" s="65">
        <v>263.0</v>
      </c>
      <c r="AX266" s="65">
        <v>735.0</v>
      </c>
      <c r="AY266" s="65">
        <v>983.0</v>
      </c>
      <c r="AZ266" s="65">
        <v>2132.0</v>
      </c>
      <c r="BA266" s="65">
        <v>1502.0</v>
      </c>
      <c r="BB266" s="65">
        <v>1300.0</v>
      </c>
      <c r="BC266" s="65">
        <v>2818.0</v>
      </c>
      <c r="BD266" s="65">
        <v>2749.0</v>
      </c>
      <c r="BE266" s="65">
        <v>8126.0</v>
      </c>
      <c r="BF266" s="65">
        <v>4340.0</v>
      </c>
      <c r="BG266" s="65">
        <v>6930.0</v>
      </c>
      <c r="BH266" s="65">
        <v>13122.0</v>
      </c>
      <c r="BI266" s="65">
        <v>48326.0</v>
      </c>
      <c r="BJ266" s="65">
        <v>70782.0</v>
      </c>
      <c r="BK266" s="65">
        <v>133312.0</v>
      </c>
    </row>
    <row r="267">
      <c r="A267" s="65">
        <v>259.0</v>
      </c>
      <c r="B267" s="65">
        <v>1000000.0</v>
      </c>
      <c r="C267" s="65">
        <v>968044.402220111</v>
      </c>
      <c r="D267" s="65">
        <v>0.968044402220111</v>
      </c>
      <c r="E267" s="65">
        <v>0.266617028310753</v>
      </c>
      <c r="F267" s="65">
        <v>0.0246291617059315</v>
      </c>
      <c r="G267" s="65">
        <v>301239.0</v>
      </c>
      <c r="H267" s="65">
        <v>0.301239</v>
      </c>
      <c r="I267" s="65">
        <v>438918.0</v>
      </c>
      <c r="J267" s="65">
        <v>129689.0</v>
      </c>
      <c r="K267" s="65">
        <v>54206.0</v>
      </c>
      <c r="L267" s="65">
        <v>26124.0</v>
      </c>
      <c r="M267" s="65">
        <v>0.0</v>
      </c>
      <c r="N267" s="65">
        <v>1.0</v>
      </c>
      <c r="O267" s="65">
        <v>4.0</v>
      </c>
      <c r="P267" s="65">
        <v>2.0</v>
      </c>
      <c r="Q267" s="65">
        <v>2.0</v>
      </c>
      <c r="R267" s="65">
        <v>2.0</v>
      </c>
      <c r="S267" s="65">
        <v>5.0</v>
      </c>
      <c r="T267" s="65">
        <v>4.0</v>
      </c>
      <c r="U267" s="65">
        <v>1.0</v>
      </c>
      <c r="V267" s="65">
        <v>1.0</v>
      </c>
      <c r="W267" s="65">
        <v>3.0</v>
      </c>
      <c r="X267" s="65">
        <v>7.0</v>
      </c>
      <c r="Y267" s="65">
        <v>5.0</v>
      </c>
      <c r="Z267" s="65">
        <v>2.0</v>
      </c>
      <c r="AA267" s="65">
        <v>9.0</v>
      </c>
      <c r="AB267" s="65">
        <v>8.0</v>
      </c>
      <c r="AC267" s="65">
        <v>21.0</v>
      </c>
      <c r="AD267" s="65">
        <v>16.0</v>
      </c>
      <c r="AE267" s="65">
        <v>12.0</v>
      </c>
      <c r="AF267" s="65">
        <v>30.0</v>
      </c>
      <c r="AG267" s="65">
        <v>9.0</v>
      </c>
      <c r="AH267" s="65">
        <v>11.0</v>
      </c>
      <c r="AI267" s="65">
        <v>21.0</v>
      </c>
      <c r="AJ267" s="65">
        <v>48.0</v>
      </c>
      <c r="AK267" s="65">
        <v>18.0</v>
      </c>
      <c r="AL267" s="65">
        <v>25.0</v>
      </c>
      <c r="AM267" s="65">
        <v>86.0</v>
      </c>
      <c r="AN267" s="65">
        <v>158.0</v>
      </c>
      <c r="AO267" s="65">
        <v>139.0</v>
      </c>
      <c r="AP267" s="65">
        <v>192.0</v>
      </c>
      <c r="AQ267" s="65">
        <v>218.0</v>
      </c>
      <c r="AR267" s="65">
        <v>233.0</v>
      </c>
      <c r="AS267" s="65">
        <v>287.0</v>
      </c>
      <c r="AT267" s="65">
        <v>483.0</v>
      </c>
      <c r="AU267" s="65">
        <v>644.0</v>
      </c>
      <c r="AV267" s="65">
        <v>920.0</v>
      </c>
      <c r="AW267" s="65">
        <v>290.0</v>
      </c>
      <c r="AX267" s="65">
        <v>761.0</v>
      </c>
      <c r="AY267" s="65">
        <v>964.0</v>
      </c>
      <c r="AZ267" s="65">
        <v>2101.0</v>
      </c>
      <c r="BA267" s="65">
        <v>1415.0</v>
      </c>
      <c r="BB267" s="65">
        <v>1271.0</v>
      </c>
      <c r="BC267" s="65">
        <v>2789.0</v>
      </c>
      <c r="BD267" s="65">
        <v>2881.0</v>
      </c>
      <c r="BE267" s="65">
        <v>7998.0</v>
      </c>
      <c r="BF267" s="65">
        <v>4261.0</v>
      </c>
      <c r="BG267" s="65">
        <v>6989.0</v>
      </c>
      <c r="BH267" s="65">
        <v>13570.0</v>
      </c>
      <c r="BI267" s="65">
        <v>48270.0</v>
      </c>
      <c r="BJ267" s="65">
        <v>70676.0</v>
      </c>
      <c r="BK267" s="65">
        <v>133376.0</v>
      </c>
    </row>
    <row r="268">
      <c r="A268" s="65">
        <v>260.0</v>
      </c>
      <c r="B268" s="65">
        <v>1000000.0</v>
      </c>
      <c r="C268" s="65">
        <v>939478.973948697</v>
      </c>
      <c r="D268" s="65">
        <v>0.939478973948697</v>
      </c>
      <c r="E268" s="65">
        <v>0.257092261392179</v>
      </c>
      <c r="F268" s="65">
        <v>0.0245950142146183</v>
      </c>
      <c r="G268" s="65">
        <v>301049.0</v>
      </c>
      <c r="H268" s="65">
        <v>0.301049</v>
      </c>
      <c r="I268" s="65">
        <v>439156.0</v>
      </c>
      <c r="J268" s="65">
        <v>129798.0</v>
      </c>
      <c r="K268" s="65">
        <v>54109.0</v>
      </c>
      <c r="L268" s="65">
        <v>25797.0</v>
      </c>
      <c r="M268" s="65">
        <v>0.0</v>
      </c>
      <c r="N268" s="65">
        <v>1.0</v>
      </c>
      <c r="O268" s="65">
        <v>4.0</v>
      </c>
      <c r="P268" s="65">
        <v>2.0</v>
      </c>
      <c r="Q268" s="65">
        <v>1.0</v>
      </c>
      <c r="R268" s="65">
        <v>2.0</v>
      </c>
      <c r="S268" s="65">
        <v>1.0</v>
      </c>
      <c r="T268" s="65">
        <v>3.0</v>
      </c>
      <c r="U268" s="65">
        <v>5.0</v>
      </c>
      <c r="V268" s="65">
        <v>1.0</v>
      </c>
      <c r="W268" s="65">
        <v>4.0</v>
      </c>
      <c r="X268" s="65">
        <v>3.0</v>
      </c>
      <c r="Y268" s="65">
        <v>3.0</v>
      </c>
      <c r="Z268" s="65">
        <v>1.0</v>
      </c>
      <c r="AA268" s="65">
        <v>13.0</v>
      </c>
      <c r="AB268" s="65">
        <v>8.0</v>
      </c>
      <c r="AC268" s="65">
        <v>19.0</v>
      </c>
      <c r="AD268" s="65">
        <v>10.0</v>
      </c>
      <c r="AE268" s="65">
        <v>15.0</v>
      </c>
      <c r="AF268" s="65">
        <v>39.0</v>
      </c>
      <c r="AG268" s="65">
        <v>8.0</v>
      </c>
      <c r="AH268" s="65">
        <v>9.0</v>
      </c>
      <c r="AI268" s="65">
        <v>18.0</v>
      </c>
      <c r="AJ268" s="65">
        <v>45.0</v>
      </c>
      <c r="AK268" s="65">
        <v>11.0</v>
      </c>
      <c r="AL268" s="65">
        <v>25.0</v>
      </c>
      <c r="AM268" s="65">
        <v>80.0</v>
      </c>
      <c r="AN268" s="65">
        <v>146.0</v>
      </c>
      <c r="AO268" s="65">
        <v>141.0</v>
      </c>
      <c r="AP268" s="65">
        <v>177.0</v>
      </c>
      <c r="AQ268" s="65">
        <v>199.0</v>
      </c>
      <c r="AR268" s="65">
        <v>212.0</v>
      </c>
      <c r="AS268" s="65">
        <v>278.0</v>
      </c>
      <c r="AT268" s="65">
        <v>470.0</v>
      </c>
      <c r="AU268" s="65">
        <v>638.0</v>
      </c>
      <c r="AV268" s="65">
        <v>915.0</v>
      </c>
      <c r="AW268" s="65">
        <v>297.0</v>
      </c>
      <c r="AX268" s="65">
        <v>725.0</v>
      </c>
      <c r="AY268" s="65">
        <v>994.0</v>
      </c>
      <c r="AZ268" s="65">
        <v>2010.0</v>
      </c>
      <c r="BA268" s="65">
        <v>1421.0</v>
      </c>
      <c r="BB268" s="65">
        <v>1235.0</v>
      </c>
      <c r="BC268" s="65">
        <v>2729.0</v>
      </c>
      <c r="BD268" s="65">
        <v>2928.0</v>
      </c>
      <c r="BE268" s="65">
        <v>8073.0</v>
      </c>
      <c r="BF268" s="65">
        <v>4354.0</v>
      </c>
      <c r="BG268" s="65">
        <v>6990.0</v>
      </c>
      <c r="BH268" s="65">
        <v>13411.0</v>
      </c>
      <c r="BI268" s="65">
        <v>48308.0</v>
      </c>
      <c r="BJ268" s="65">
        <v>70735.0</v>
      </c>
      <c r="BK268" s="65">
        <v>133332.0</v>
      </c>
    </row>
    <row r="269">
      <c r="A269" s="65">
        <v>261.0</v>
      </c>
      <c r="B269" s="65">
        <v>1000000.0</v>
      </c>
      <c r="C269" s="65">
        <v>982945.147257362</v>
      </c>
      <c r="D269" s="65">
        <v>0.982945147257362</v>
      </c>
      <c r="E269" s="65">
        <v>0.303877927366465</v>
      </c>
      <c r="F269" s="65">
        <v>0.0246197113752624</v>
      </c>
      <c r="G269" s="65">
        <v>300865.0</v>
      </c>
      <c r="H269" s="65">
        <v>0.300865</v>
      </c>
      <c r="I269" s="65">
        <v>439657.0</v>
      </c>
      <c r="J269" s="65">
        <v>130088.0</v>
      </c>
      <c r="K269" s="65">
        <v>53833.0</v>
      </c>
      <c r="L269" s="65">
        <v>25809.0</v>
      </c>
      <c r="M269" s="65">
        <v>0.0</v>
      </c>
      <c r="N269" s="65">
        <v>6.0</v>
      </c>
      <c r="O269" s="65">
        <v>1.0</v>
      </c>
      <c r="P269" s="65">
        <v>0.0</v>
      </c>
      <c r="Q269" s="65">
        <v>5.0</v>
      </c>
      <c r="R269" s="65">
        <v>1.0</v>
      </c>
      <c r="S269" s="65">
        <v>1.0</v>
      </c>
      <c r="T269" s="65">
        <v>6.0</v>
      </c>
      <c r="U269" s="65">
        <v>0.0</v>
      </c>
      <c r="V269" s="65">
        <v>1.0</v>
      </c>
      <c r="W269" s="65">
        <v>1.0</v>
      </c>
      <c r="X269" s="65">
        <v>3.0</v>
      </c>
      <c r="Y269" s="65">
        <v>3.0</v>
      </c>
      <c r="Z269" s="65">
        <v>5.0</v>
      </c>
      <c r="AA269" s="65">
        <v>12.0</v>
      </c>
      <c r="AB269" s="65">
        <v>11.0</v>
      </c>
      <c r="AC269" s="65">
        <v>21.0</v>
      </c>
      <c r="AD269" s="65">
        <v>17.0</v>
      </c>
      <c r="AE269" s="65">
        <v>19.0</v>
      </c>
      <c r="AF269" s="65">
        <v>48.0</v>
      </c>
      <c r="AG269" s="65">
        <v>10.0</v>
      </c>
      <c r="AH269" s="65">
        <v>18.0</v>
      </c>
      <c r="AI269" s="65">
        <v>12.0</v>
      </c>
      <c r="AJ269" s="65">
        <v>39.0</v>
      </c>
      <c r="AK269" s="65">
        <v>8.0</v>
      </c>
      <c r="AL269" s="65">
        <v>35.0</v>
      </c>
      <c r="AM269" s="65">
        <v>71.0</v>
      </c>
      <c r="AN269" s="65">
        <v>143.0</v>
      </c>
      <c r="AO269" s="65">
        <v>151.0</v>
      </c>
      <c r="AP269" s="65">
        <v>183.0</v>
      </c>
      <c r="AQ269" s="65">
        <v>237.0</v>
      </c>
      <c r="AR269" s="65">
        <v>249.0</v>
      </c>
      <c r="AS269" s="65">
        <v>292.0</v>
      </c>
      <c r="AT269" s="65">
        <v>501.0</v>
      </c>
      <c r="AU269" s="65">
        <v>607.0</v>
      </c>
      <c r="AV269" s="65">
        <v>926.0</v>
      </c>
      <c r="AW269" s="65">
        <v>254.0</v>
      </c>
      <c r="AX269" s="65">
        <v>801.0</v>
      </c>
      <c r="AY269" s="65">
        <v>1005.0</v>
      </c>
      <c r="AZ269" s="65">
        <v>2132.0</v>
      </c>
      <c r="BA269" s="65">
        <v>1438.0</v>
      </c>
      <c r="BB269" s="65">
        <v>1216.0</v>
      </c>
      <c r="BC269" s="65">
        <v>2819.0</v>
      </c>
      <c r="BD269" s="65">
        <v>2920.0</v>
      </c>
      <c r="BE269" s="65">
        <v>8124.0</v>
      </c>
      <c r="BF269" s="65">
        <v>4278.0</v>
      </c>
      <c r="BG269" s="65">
        <v>6783.0</v>
      </c>
      <c r="BH269" s="65">
        <v>13321.0</v>
      </c>
      <c r="BI269" s="65">
        <v>48246.0</v>
      </c>
      <c r="BJ269" s="65">
        <v>70525.0</v>
      </c>
      <c r="BK269" s="65">
        <v>133360.0</v>
      </c>
    </row>
    <row r="270">
      <c r="A270" s="65">
        <v>262.0</v>
      </c>
      <c r="B270" s="65">
        <v>1000000.0</v>
      </c>
      <c r="C270" s="65">
        <v>989542.477123856</v>
      </c>
      <c r="D270" s="65">
        <v>0.989542477123856</v>
      </c>
      <c r="E270" s="65">
        <v>0.362675966036678</v>
      </c>
      <c r="F270" s="65">
        <v>0.0246779437510505</v>
      </c>
      <c r="G270" s="65">
        <v>301011.0</v>
      </c>
      <c r="H270" s="65">
        <v>0.301011</v>
      </c>
      <c r="I270" s="65">
        <v>439447.0</v>
      </c>
      <c r="J270" s="65">
        <v>129516.0</v>
      </c>
      <c r="K270" s="65">
        <v>53965.0</v>
      </c>
      <c r="L270" s="65">
        <v>25984.0</v>
      </c>
      <c r="M270" s="65">
        <v>2.0</v>
      </c>
      <c r="N270" s="65">
        <v>5.0</v>
      </c>
      <c r="O270" s="65">
        <v>2.0</v>
      </c>
      <c r="P270" s="65">
        <v>1.0</v>
      </c>
      <c r="Q270" s="65">
        <v>0.0</v>
      </c>
      <c r="R270" s="65">
        <v>3.0</v>
      </c>
      <c r="S270" s="65">
        <v>2.0</v>
      </c>
      <c r="T270" s="65">
        <v>2.0</v>
      </c>
      <c r="U270" s="65">
        <v>2.0</v>
      </c>
      <c r="V270" s="65">
        <v>2.0</v>
      </c>
      <c r="W270" s="65">
        <v>3.0</v>
      </c>
      <c r="X270" s="65">
        <v>7.0</v>
      </c>
      <c r="Y270" s="65">
        <v>3.0</v>
      </c>
      <c r="Z270" s="65">
        <v>6.0</v>
      </c>
      <c r="AA270" s="65">
        <v>7.0</v>
      </c>
      <c r="AB270" s="65">
        <v>10.0</v>
      </c>
      <c r="AC270" s="65">
        <v>25.0</v>
      </c>
      <c r="AD270" s="65">
        <v>11.0</v>
      </c>
      <c r="AE270" s="65">
        <v>11.0</v>
      </c>
      <c r="AF270" s="65">
        <v>39.0</v>
      </c>
      <c r="AG270" s="65">
        <v>7.0</v>
      </c>
      <c r="AH270" s="65">
        <v>10.0</v>
      </c>
      <c r="AI270" s="65">
        <v>18.0</v>
      </c>
      <c r="AJ270" s="65">
        <v>38.0</v>
      </c>
      <c r="AK270" s="65">
        <v>15.0</v>
      </c>
      <c r="AL270" s="65">
        <v>35.0</v>
      </c>
      <c r="AM270" s="65">
        <v>75.0</v>
      </c>
      <c r="AN270" s="65">
        <v>160.0</v>
      </c>
      <c r="AO270" s="65">
        <v>144.0</v>
      </c>
      <c r="AP270" s="65">
        <v>167.0</v>
      </c>
      <c r="AQ270" s="65">
        <v>261.0</v>
      </c>
      <c r="AR270" s="65">
        <v>257.0</v>
      </c>
      <c r="AS270" s="65">
        <v>300.0</v>
      </c>
      <c r="AT270" s="65">
        <v>508.0</v>
      </c>
      <c r="AU270" s="65">
        <v>642.0</v>
      </c>
      <c r="AV270" s="65">
        <v>970.0</v>
      </c>
      <c r="AW270" s="65">
        <v>302.0</v>
      </c>
      <c r="AX270" s="65">
        <v>829.0</v>
      </c>
      <c r="AY270" s="65">
        <v>909.0</v>
      </c>
      <c r="AZ270" s="65">
        <v>2009.0</v>
      </c>
      <c r="BA270" s="65">
        <v>1464.0</v>
      </c>
      <c r="BB270" s="65">
        <v>1233.0</v>
      </c>
      <c r="BC270" s="65">
        <v>2653.0</v>
      </c>
      <c r="BD270" s="65">
        <v>2775.0</v>
      </c>
      <c r="BE270" s="65">
        <v>7999.0</v>
      </c>
      <c r="BF270" s="65">
        <v>4408.0</v>
      </c>
      <c r="BG270" s="65">
        <v>6974.0</v>
      </c>
      <c r="BH270" s="65">
        <v>13401.0</v>
      </c>
      <c r="BI270" s="65">
        <v>48318.0</v>
      </c>
      <c r="BJ270" s="65">
        <v>70715.0</v>
      </c>
      <c r="BK270" s="65">
        <v>133272.0</v>
      </c>
    </row>
    <row r="271">
      <c r="A271" s="65">
        <v>263.0</v>
      </c>
      <c r="B271" s="65">
        <v>1000000.0</v>
      </c>
      <c r="C271" s="65">
        <v>927868.393419671</v>
      </c>
      <c r="D271" s="65">
        <v>0.927868393419671</v>
      </c>
      <c r="E271" s="65">
        <v>0.200372096197786</v>
      </c>
      <c r="F271" s="65">
        <v>0.0246787234012271</v>
      </c>
      <c r="G271" s="65">
        <v>302103.0</v>
      </c>
      <c r="H271" s="65">
        <v>0.302103</v>
      </c>
      <c r="I271" s="65">
        <v>438410.0</v>
      </c>
      <c r="J271" s="65">
        <v>129714.0</v>
      </c>
      <c r="K271" s="65">
        <v>54156.0</v>
      </c>
      <c r="L271" s="65">
        <v>25834.0</v>
      </c>
      <c r="M271" s="65">
        <v>1.0</v>
      </c>
      <c r="N271" s="65">
        <v>0.0</v>
      </c>
      <c r="O271" s="65">
        <v>1.0</v>
      </c>
      <c r="P271" s="65">
        <v>3.0</v>
      </c>
      <c r="Q271" s="65">
        <v>0.0</v>
      </c>
      <c r="R271" s="65">
        <v>1.0</v>
      </c>
      <c r="S271" s="65">
        <v>2.0</v>
      </c>
      <c r="T271" s="65">
        <v>4.0</v>
      </c>
      <c r="U271" s="65">
        <v>2.0</v>
      </c>
      <c r="V271" s="65">
        <v>1.0</v>
      </c>
      <c r="W271" s="65">
        <v>4.0</v>
      </c>
      <c r="X271" s="65">
        <v>6.0</v>
      </c>
      <c r="Y271" s="65">
        <v>1.0</v>
      </c>
      <c r="Z271" s="65">
        <v>5.0</v>
      </c>
      <c r="AA271" s="65">
        <v>6.0</v>
      </c>
      <c r="AB271" s="65">
        <v>15.0</v>
      </c>
      <c r="AC271" s="65">
        <v>19.0</v>
      </c>
      <c r="AD271" s="65">
        <v>12.0</v>
      </c>
      <c r="AE271" s="65">
        <v>21.0</v>
      </c>
      <c r="AF271" s="65">
        <v>40.0</v>
      </c>
      <c r="AG271" s="65">
        <v>8.0</v>
      </c>
      <c r="AH271" s="65">
        <v>14.0</v>
      </c>
      <c r="AI271" s="65">
        <v>13.0</v>
      </c>
      <c r="AJ271" s="65">
        <v>58.0</v>
      </c>
      <c r="AK271" s="65">
        <v>10.0</v>
      </c>
      <c r="AL271" s="65">
        <v>24.0</v>
      </c>
      <c r="AM271" s="65">
        <v>81.0</v>
      </c>
      <c r="AN271" s="65">
        <v>159.0</v>
      </c>
      <c r="AO271" s="65">
        <v>143.0</v>
      </c>
      <c r="AP271" s="65">
        <v>193.0</v>
      </c>
      <c r="AQ271" s="65">
        <v>232.0</v>
      </c>
      <c r="AR271" s="65">
        <v>239.0</v>
      </c>
      <c r="AS271" s="65">
        <v>290.0</v>
      </c>
      <c r="AT271" s="65">
        <v>487.0</v>
      </c>
      <c r="AU271" s="65">
        <v>573.0</v>
      </c>
      <c r="AV271" s="65">
        <v>940.0</v>
      </c>
      <c r="AW271" s="65">
        <v>263.0</v>
      </c>
      <c r="AX271" s="65">
        <v>728.0</v>
      </c>
      <c r="AY271" s="65">
        <v>959.0</v>
      </c>
      <c r="AZ271" s="65">
        <v>2026.0</v>
      </c>
      <c r="BA271" s="65">
        <v>1450.0</v>
      </c>
      <c r="BB271" s="65">
        <v>1278.0</v>
      </c>
      <c r="BC271" s="65">
        <v>2728.0</v>
      </c>
      <c r="BD271" s="65">
        <v>2789.0</v>
      </c>
      <c r="BE271" s="65">
        <v>8016.0</v>
      </c>
      <c r="BF271" s="65">
        <v>4218.0</v>
      </c>
      <c r="BG271" s="65">
        <v>6858.0</v>
      </c>
      <c r="BH271" s="65">
        <v>13285.0</v>
      </c>
      <c r="BI271" s="65">
        <v>48791.0</v>
      </c>
      <c r="BJ271" s="65">
        <v>70622.0</v>
      </c>
      <c r="BK271" s="65">
        <v>134484.0</v>
      </c>
    </row>
    <row r="272">
      <c r="A272" s="65">
        <v>264.0</v>
      </c>
      <c r="B272" s="65">
        <v>1000000.0</v>
      </c>
      <c r="C272" s="65">
        <v>974373.718685934</v>
      </c>
      <c r="D272" s="65">
        <v>0.974373718685934</v>
      </c>
      <c r="E272" s="65">
        <v>0.322182410481053</v>
      </c>
      <c r="F272" s="65">
        <v>0.0246678456350418</v>
      </c>
      <c r="G272" s="65">
        <v>301056.0</v>
      </c>
      <c r="H272" s="65">
        <v>0.301056</v>
      </c>
      <c r="I272" s="65">
        <v>438703.0</v>
      </c>
      <c r="J272" s="65">
        <v>129752.0</v>
      </c>
      <c r="K272" s="65">
        <v>54089.0</v>
      </c>
      <c r="L272" s="65">
        <v>25849.0</v>
      </c>
      <c r="M272" s="65">
        <v>1.0</v>
      </c>
      <c r="N272" s="65">
        <v>3.0</v>
      </c>
      <c r="O272" s="65">
        <v>3.0</v>
      </c>
      <c r="P272" s="65">
        <v>3.0</v>
      </c>
      <c r="Q272" s="65">
        <v>1.0</v>
      </c>
      <c r="R272" s="65">
        <v>2.0</v>
      </c>
      <c r="S272" s="65">
        <v>2.0</v>
      </c>
      <c r="T272" s="65">
        <v>0.0</v>
      </c>
      <c r="U272" s="65">
        <v>2.0</v>
      </c>
      <c r="V272" s="65">
        <v>2.0</v>
      </c>
      <c r="W272" s="65">
        <v>3.0</v>
      </c>
      <c r="X272" s="65">
        <v>7.0</v>
      </c>
      <c r="Y272" s="65">
        <v>5.0</v>
      </c>
      <c r="Z272" s="65">
        <v>7.0</v>
      </c>
      <c r="AA272" s="65">
        <v>15.0</v>
      </c>
      <c r="AB272" s="65">
        <v>11.0</v>
      </c>
      <c r="AC272" s="65">
        <v>10.0</v>
      </c>
      <c r="AD272" s="65">
        <v>15.0</v>
      </c>
      <c r="AE272" s="65">
        <v>15.0</v>
      </c>
      <c r="AF272" s="65">
        <v>46.0</v>
      </c>
      <c r="AG272" s="65">
        <v>8.0</v>
      </c>
      <c r="AH272" s="65">
        <v>10.0</v>
      </c>
      <c r="AI272" s="65">
        <v>15.0</v>
      </c>
      <c r="AJ272" s="65">
        <v>42.0</v>
      </c>
      <c r="AK272" s="65">
        <v>13.0</v>
      </c>
      <c r="AL272" s="65">
        <v>19.0</v>
      </c>
      <c r="AM272" s="65">
        <v>83.0</v>
      </c>
      <c r="AN272" s="65">
        <v>140.0</v>
      </c>
      <c r="AO272" s="65">
        <v>141.0</v>
      </c>
      <c r="AP272" s="65">
        <v>162.0</v>
      </c>
      <c r="AQ272" s="65">
        <v>240.0</v>
      </c>
      <c r="AR272" s="65">
        <v>237.0</v>
      </c>
      <c r="AS272" s="65">
        <v>281.0</v>
      </c>
      <c r="AT272" s="65">
        <v>466.0</v>
      </c>
      <c r="AU272" s="65">
        <v>617.0</v>
      </c>
      <c r="AV272" s="65">
        <v>970.0</v>
      </c>
      <c r="AW272" s="65">
        <v>257.0</v>
      </c>
      <c r="AX272" s="65">
        <v>764.0</v>
      </c>
      <c r="AY272" s="65">
        <v>924.0</v>
      </c>
      <c r="AZ272" s="65">
        <v>2064.0</v>
      </c>
      <c r="BA272" s="65">
        <v>1413.0</v>
      </c>
      <c r="BB272" s="65">
        <v>1235.0</v>
      </c>
      <c r="BC272" s="65">
        <v>2808.0</v>
      </c>
      <c r="BD272" s="65">
        <v>2864.0</v>
      </c>
      <c r="BE272" s="65">
        <v>8236.0</v>
      </c>
      <c r="BF272" s="65">
        <v>4338.0</v>
      </c>
      <c r="BG272" s="65">
        <v>6833.0</v>
      </c>
      <c r="BH272" s="65">
        <v>13183.0</v>
      </c>
      <c r="BI272" s="65">
        <v>48274.0</v>
      </c>
      <c r="BJ272" s="65">
        <v>70825.0</v>
      </c>
      <c r="BK272" s="65">
        <v>133441.0</v>
      </c>
    </row>
    <row r="273">
      <c r="A273" s="65">
        <v>265.0</v>
      </c>
      <c r="B273" s="65">
        <v>1000000.0</v>
      </c>
      <c r="C273" s="65">
        <v>951049.552477624</v>
      </c>
      <c r="D273" s="65">
        <v>0.951049552477624</v>
      </c>
      <c r="E273" s="65">
        <v>0.233522990079543</v>
      </c>
      <c r="F273" s="65">
        <v>0.0246213125755136</v>
      </c>
      <c r="G273" s="65">
        <v>301301.0</v>
      </c>
      <c r="H273" s="65">
        <v>0.301301</v>
      </c>
      <c r="I273" s="65">
        <v>438647.0</v>
      </c>
      <c r="J273" s="65">
        <v>129766.0</v>
      </c>
      <c r="K273" s="65">
        <v>54500.0</v>
      </c>
      <c r="L273" s="65">
        <v>25970.0</v>
      </c>
      <c r="M273" s="65">
        <v>0.0</v>
      </c>
      <c r="N273" s="65">
        <v>1.0</v>
      </c>
      <c r="O273" s="65">
        <v>3.0</v>
      </c>
      <c r="P273" s="65">
        <v>1.0</v>
      </c>
      <c r="Q273" s="65">
        <v>2.0</v>
      </c>
      <c r="R273" s="65">
        <v>1.0</v>
      </c>
      <c r="S273" s="65">
        <v>3.0</v>
      </c>
      <c r="T273" s="65">
        <v>10.0</v>
      </c>
      <c r="U273" s="65">
        <v>3.0</v>
      </c>
      <c r="V273" s="65">
        <v>0.0</v>
      </c>
      <c r="W273" s="65">
        <v>4.0</v>
      </c>
      <c r="X273" s="65">
        <v>4.0</v>
      </c>
      <c r="Y273" s="65">
        <v>4.0</v>
      </c>
      <c r="Z273" s="65">
        <v>1.0</v>
      </c>
      <c r="AA273" s="65">
        <v>7.0</v>
      </c>
      <c r="AB273" s="65">
        <v>6.0</v>
      </c>
      <c r="AC273" s="65">
        <v>24.0</v>
      </c>
      <c r="AD273" s="65">
        <v>12.0</v>
      </c>
      <c r="AE273" s="65">
        <v>12.0</v>
      </c>
      <c r="AF273" s="65">
        <v>38.0</v>
      </c>
      <c r="AG273" s="65">
        <v>8.0</v>
      </c>
      <c r="AH273" s="65">
        <v>13.0</v>
      </c>
      <c r="AI273" s="65">
        <v>12.0</v>
      </c>
      <c r="AJ273" s="65">
        <v>46.0</v>
      </c>
      <c r="AK273" s="65">
        <v>8.0</v>
      </c>
      <c r="AL273" s="65">
        <v>27.0</v>
      </c>
      <c r="AM273" s="65">
        <v>78.0</v>
      </c>
      <c r="AN273" s="65">
        <v>141.0</v>
      </c>
      <c r="AO273" s="65">
        <v>133.0</v>
      </c>
      <c r="AP273" s="65">
        <v>207.0</v>
      </c>
      <c r="AQ273" s="65">
        <v>225.0</v>
      </c>
      <c r="AR273" s="65">
        <v>228.0</v>
      </c>
      <c r="AS273" s="65">
        <v>297.0</v>
      </c>
      <c r="AT273" s="65">
        <v>455.0</v>
      </c>
      <c r="AU273" s="65">
        <v>615.0</v>
      </c>
      <c r="AV273" s="65">
        <v>1007.0</v>
      </c>
      <c r="AW273" s="65">
        <v>296.0</v>
      </c>
      <c r="AX273" s="65">
        <v>725.0</v>
      </c>
      <c r="AY273" s="65">
        <v>912.0</v>
      </c>
      <c r="AZ273" s="65">
        <v>2096.0</v>
      </c>
      <c r="BA273" s="65">
        <v>1421.0</v>
      </c>
      <c r="BB273" s="65">
        <v>1295.0</v>
      </c>
      <c r="BC273" s="65">
        <v>2759.0</v>
      </c>
      <c r="BD273" s="65">
        <v>2834.0</v>
      </c>
      <c r="BE273" s="65">
        <v>7946.0</v>
      </c>
      <c r="BF273" s="65">
        <v>4218.0</v>
      </c>
      <c r="BG273" s="65">
        <v>6813.0</v>
      </c>
      <c r="BH273" s="65">
        <v>13342.0</v>
      </c>
      <c r="BI273" s="65">
        <v>48536.0</v>
      </c>
      <c r="BJ273" s="65">
        <v>71212.0</v>
      </c>
      <c r="BK273" s="65">
        <v>133260.0</v>
      </c>
    </row>
    <row r="274">
      <c r="A274" s="65">
        <v>266.0</v>
      </c>
      <c r="B274" s="65">
        <v>1000000.0</v>
      </c>
      <c r="C274" s="65">
        <v>953181.659082954</v>
      </c>
      <c r="D274" s="65">
        <v>0.953181659082954</v>
      </c>
      <c r="E274" s="65">
        <v>0.257122267332353</v>
      </c>
      <c r="F274" s="65">
        <v>0.0245748258255196</v>
      </c>
      <c r="G274" s="65">
        <v>300290.0</v>
      </c>
      <c r="H274" s="65">
        <v>0.30029</v>
      </c>
      <c r="I274" s="65">
        <v>439347.0</v>
      </c>
      <c r="J274" s="65">
        <v>130033.0</v>
      </c>
      <c r="K274" s="65">
        <v>54168.0</v>
      </c>
      <c r="L274" s="65">
        <v>25908.0</v>
      </c>
      <c r="M274" s="65">
        <v>0.0</v>
      </c>
      <c r="N274" s="65">
        <v>1.0</v>
      </c>
      <c r="O274" s="65">
        <v>2.0</v>
      </c>
      <c r="P274" s="65">
        <v>1.0</v>
      </c>
      <c r="Q274" s="65">
        <v>4.0</v>
      </c>
      <c r="R274" s="65">
        <v>2.0</v>
      </c>
      <c r="S274" s="65">
        <v>5.0</v>
      </c>
      <c r="T274" s="65">
        <v>3.0</v>
      </c>
      <c r="U274" s="65">
        <v>2.0</v>
      </c>
      <c r="V274" s="65">
        <v>1.0</v>
      </c>
      <c r="W274" s="65">
        <v>2.0</v>
      </c>
      <c r="X274" s="65">
        <v>9.0</v>
      </c>
      <c r="Y274" s="65">
        <v>2.0</v>
      </c>
      <c r="Z274" s="65">
        <v>4.0</v>
      </c>
      <c r="AA274" s="65">
        <v>16.0</v>
      </c>
      <c r="AB274" s="65">
        <v>11.0</v>
      </c>
      <c r="AC274" s="65">
        <v>23.0</v>
      </c>
      <c r="AD274" s="65">
        <v>11.0</v>
      </c>
      <c r="AE274" s="65">
        <v>19.0</v>
      </c>
      <c r="AF274" s="65">
        <v>38.0</v>
      </c>
      <c r="AG274" s="65">
        <v>6.0</v>
      </c>
      <c r="AH274" s="65">
        <v>16.0</v>
      </c>
      <c r="AI274" s="65">
        <v>8.0</v>
      </c>
      <c r="AJ274" s="65">
        <v>54.0</v>
      </c>
      <c r="AK274" s="65">
        <v>16.0</v>
      </c>
      <c r="AL274" s="65">
        <v>19.0</v>
      </c>
      <c r="AM274" s="65">
        <v>67.0</v>
      </c>
      <c r="AN274" s="65">
        <v>147.0</v>
      </c>
      <c r="AO274" s="65">
        <v>133.0</v>
      </c>
      <c r="AP274" s="65">
        <v>184.0</v>
      </c>
      <c r="AQ274" s="65">
        <v>228.0</v>
      </c>
      <c r="AR274" s="65">
        <v>224.0</v>
      </c>
      <c r="AS274" s="65">
        <v>278.0</v>
      </c>
      <c r="AT274" s="65">
        <v>461.0</v>
      </c>
      <c r="AU274" s="65">
        <v>601.0</v>
      </c>
      <c r="AV274" s="65">
        <v>906.0</v>
      </c>
      <c r="AW274" s="65">
        <v>259.0</v>
      </c>
      <c r="AX274" s="65">
        <v>801.0</v>
      </c>
      <c r="AY274" s="65">
        <v>913.0</v>
      </c>
      <c r="AZ274" s="65">
        <v>2025.0</v>
      </c>
      <c r="BA274" s="65">
        <v>1419.0</v>
      </c>
      <c r="BB274" s="65">
        <v>1202.0</v>
      </c>
      <c r="BC274" s="65">
        <v>2835.0</v>
      </c>
      <c r="BD274" s="65">
        <v>2841.0</v>
      </c>
      <c r="BE274" s="65">
        <v>8003.0</v>
      </c>
      <c r="BF274" s="65">
        <v>4185.0</v>
      </c>
      <c r="BG274" s="65">
        <v>6692.0</v>
      </c>
      <c r="BH274" s="65">
        <v>13371.0</v>
      </c>
      <c r="BI274" s="65">
        <v>48221.0</v>
      </c>
      <c r="BJ274" s="65">
        <v>70551.0</v>
      </c>
      <c r="BK274" s="65">
        <v>133468.0</v>
      </c>
    </row>
    <row r="275">
      <c r="A275" s="65">
        <v>267.0</v>
      </c>
      <c r="B275" s="65">
        <v>1000000.0</v>
      </c>
      <c r="C275" s="65">
        <v>940748.03740187</v>
      </c>
      <c r="D275" s="65">
        <v>0.94074803740187</v>
      </c>
      <c r="E275" s="65">
        <v>0.229296780678483</v>
      </c>
      <c r="F275" s="65">
        <v>0.0245396380698193</v>
      </c>
      <c r="G275" s="65">
        <v>301194.0</v>
      </c>
      <c r="H275" s="65">
        <v>0.301194</v>
      </c>
      <c r="I275" s="65">
        <v>439161.0</v>
      </c>
      <c r="J275" s="65">
        <v>129517.0</v>
      </c>
      <c r="K275" s="65">
        <v>54202.0</v>
      </c>
      <c r="L275" s="65">
        <v>26077.0</v>
      </c>
      <c r="M275" s="65">
        <v>1.0</v>
      </c>
      <c r="N275" s="65">
        <v>2.0</v>
      </c>
      <c r="O275" s="65">
        <v>1.0</v>
      </c>
      <c r="P275" s="65">
        <v>1.0</v>
      </c>
      <c r="Q275" s="65">
        <v>2.0</v>
      </c>
      <c r="R275" s="65">
        <v>3.0</v>
      </c>
      <c r="S275" s="65">
        <v>0.0</v>
      </c>
      <c r="T275" s="65">
        <v>3.0</v>
      </c>
      <c r="U275" s="65">
        <v>2.0</v>
      </c>
      <c r="V275" s="65">
        <v>1.0</v>
      </c>
      <c r="W275" s="65">
        <v>0.0</v>
      </c>
      <c r="X275" s="65">
        <v>6.0</v>
      </c>
      <c r="Y275" s="65">
        <v>5.0</v>
      </c>
      <c r="Z275" s="65">
        <v>5.0</v>
      </c>
      <c r="AA275" s="65">
        <v>11.0</v>
      </c>
      <c r="AB275" s="65">
        <v>9.0</v>
      </c>
      <c r="AC275" s="65">
        <v>12.0</v>
      </c>
      <c r="AD275" s="65">
        <v>10.0</v>
      </c>
      <c r="AE275" s="65">
        <v>25.0</v>
      </c>
      <c r="AF275" s="65">
        <v>36.0</v>
      </c>
      <c r="AG275" s="65">
        <v>12.0</v>
      </c>
      <c r="AH275" s="65">
        <v>19.0</v>
      </c>
      <c r="AI275" s="65">
        <v>21.0</v>
      </c>
      <c r="AJ275" s="65">
        <v>47.0</v>
      </c>
      <c r="AK275" s="65">
        <v>18.0</v>
      </c>
      <c r="AL275" s="65">
        <v>41.0</v>
      </c>
      <c r="AM275" s="65">
        <v>70.0</v>
      </c>
      <c r="AN275" s="65">
        <v>140.0</v>
      </c>
      <c r="AO275" s="65">
        <v>145.0</v>
      </c>
      <c r="AP275" s="65">
        <v>202.0</v>
      </c>
      <c r="AQ275" s="65">
        <v>236.0</v>
      </c>
      <c r="AR275" s="65">
        <v>225.0</v>
      </c>
      <c r="AS275" s="65">
        <v>266.0</v>
      </c>
      <c r="AT275" s="65">
        <v>526.0</v>
      </c>
      <c r="AU275" s="65">
        <v>623.0</v>
      </c>
      <c r="AV275" s="65">
        <v>1017.0</v>
      </c>
      <c r="AW275" s="65">
        <v>304.0</v>
      </c>
      <c r="AX275" s="65">
        <v>771.0</v>
      </c>
      <c r="AY275" s="65">
        <v>926.0</v>
      </c>
      <c r="AZ275" s="65">
        <v>2042.0</v>
      </c>
      <c r="BA275" s="65">
        <v>1422.0</v>
      </c>
      <c r="BB275" s="65">
        <v>1221.0</v>
      </c>
      <c r="BC275" s="65">
        <v>2675.0</v>
      </c>
      <c r="BD275" s="65">
        <v>2890.0</v>
      </c>
      <c r="BE275" s="65">
        <v>8141.0</v>
      </c>
      <c r="BF275" s="65">
        <v>4200.0</v>
      </c>
      <c r="BG275" s="65">
        <v>6859.0</v>
      </c>
      <c r="BH275" s="65">
        <v>13029.0</v>
      </c>
      <c r="BI275" s="65">
        <v>48573.0</v>
      </c>
      <c r="BJ275" s="65">
        <v>70919.0</v>
      </c>
      <c r="BK275" s="65">
        <v>133479.0</v>
      </c>
    </row>
    <row r="276">
      <c r="A276" s="65">
        <v>268.0</v>
      </c>
      <c r="B276" s="65">
        <v>1000000.0</v>
      </c>
      <c r="C276" s="65">
        <v>952445.622281114</v>
      </c>
      <c r="D276" s="65">
        <v>0.952445622281114</v>
      </c>
      <c r="E276" s="65">
        <v>0.248426138612265</v>
      </c>
      <c r="F276" s="65">
        <v>0.0244936469350388</v>
      </c>
      <c r="G276" s="65">
        <v>301306.0</v>
      </c>
      <c r="H276" s="65">
        <v>0.301306</v>
      </c>
      <c r="I276" s="65">
        <v>439211.0</v>
      </c>
      <c r="J276" s="65">
        <v>129937.0</v>
      </c>
      <c r="K276" s="65">
        <v>54153.0</v>
      </c>
      <c r="L276" s="65">
        <v>25856.0</v>
      </c>
      <c r="M276" s="65">
        <v>0.0</v>
      </c>
      <c r="N276" s="65">
        <v>1.0</v>
      </c>
      <c r="O276" s="65">
        <v>3.0</v>
      </c>
      <c r="P276" s="65">
        <v>6.0</v>
      </c>
      <c r="Q276" s="65">
        <v>0.0</v>
      </c>
      <c r="R276" s="65">
        <v>3.0</v>
      </c>
      <c r="S276" s="65">
        <v>0.0</v>
      </c>
      <c r="T276" s="65">
        <v>4.0</v>
      </c>
      <c r="U276" s="65">
        <v>0.0</v>
      </c>
      <c r="V276" s="65">
        <v>0.0</v>
      </c>
      <c r="W276" s="65">
        <v>2.0</v>
      </c>
      <c r="X276" s="65">
        <v>4.0</v>
      </c>
      <c r="Y276" s="65">
        <v>4.0</v>
      </c>
      <c r="Z276" s="65">
        <v>1.0</v>
      </c>
      <c r="AA276" s="65">
        <v>8.0</v>
      </c>
      <c r="AB276" s="65">
        <v>15.0</v>
      </c>
      <c r="AC276" s="65">
        <v>20.0</v>
      </c>
      <c r="AD276" s="65">
        <v>20.0</v>
      </c>
      <c r="AE276" s="65">
        <v>15.0</v>
      </c>
      <c r="AF276" s="65">
        <v>52.0</v>
      </c>
      <c r="AG276" s="65">
        <v>6.0</v>
      </c>
      <c r="AH276" s="65">
        <v>16.0</v>
      </c>
      <c r="AI276" s="65">
        <v>20.0</v>
      </c>
      <c r="AJ276" s="65">
        <v>47.0</v>
      </c>
      <c r="AK276" s="65">
        <v>13.0</v>
      </c>
      <c r="AL276" s="65">
        <v>29.0</v>
      </c>
      <c r="AM276" s="65">
        <v>68.0</v>
      </c>
      <c r="AN276" s="65">
        <v>152.0</v>
      </c>
      <c r="AO276" s="65">
        <v>136.0</v>
      </c>
      <c r="AP276" s="65">
        <v>180.0</v>
      </c>
      <c r="AQ276" s="65">
        <v>220.0</v>
      </c>
      <c r="AR276" s="65">
        <v>239.0</v>
      </c>
      <c r="AS276" s="65">
        <v>288.0</v>
      </c>
      <c r="AT276" s="65">
        <v>456.0</v>
      </c>
      <c r="AU276" s="65">
        <v>604.0</v>
      </c>
      <c r="AV276" s="65">
        <v>921.0</v>
      </c>
      <c r="AW276" s="65">
        <v>299.0</v>
      </c>
      <c r="AX276" s="65">
        <v>805.0</v>
      </c>
      <c r="AY276" s="65">
        <v>991.0</v>
      </c>
      <c r="AZ276" s="65">
        <v>2030.0</v>
      </c>
      <c r="BA276" s="65">
        <v>1405.0</v>
      </c>
      <c r="BB276" s="65">
        <v>1256.0</v>
      </c>
      <c r="BC276" s="65">
        <v>2765.0</v>
      </c>
      <c r="BD276" s="65">
        <v>2813.0</v>
      </c>
      <c r="BE276" s="65">
        <v>8083.0</v>
      </c>
      <c r="BF276" s="65">
        <v>4377.0</v>
      </c>
      <c r="BG276" s="65">
        <v>6731.0</v>
      </c>
      <c r="BH276" s="65">
        <v>13210.0</v>
      </c>
      <c r="BI276" s="65">
        <v>48803.0</v>
      </c>
      <c r="BJ276" s="65">
        <v>70707.0</v>
      </c>
      <c r="BK276" s="65">
        <v>133478.0</v>
      </c>
    </row>
    <row r="277">
      <c r="A277" s="65">
        <v>269.0</v>
      </c>
      <c r="B277" s="65">
        <v>1000000.0</v>
      </c>
      <c r="C277" s="65">
        <v>948410.420521026</v>
      </c>
      <c r="D277" s="65">
        <v>0.948410420521026</v>
      </c>
      <c r="E277" s="65">
        <v>0.285318758481691</v>
      </c>
      <c r="F277" s="65">
        <v>0.0244493278763318</v>
      </c>
      <c r="G277" s="65">
        <v>301632.0</v>
      </c>
      <c r="H277" s="65">
        <v>0.301632</v>
      </c>
      <c r="I277" s="65">
        <v>438474.0</v>
      </c>
      <c r="J277" s="65">
        <v>129431.0</v>
      </c>
      <c r="K277" s="65">
        <v>53945.0</v>
      </c>
      <c r="L277" s="65">
        <v>25952.0</v>
      </c>
      <c r="M277" s="65">
        <v>1.0</v>
      </c>
      <c r="N277" s="65">
        <v>2.0</v>
      </c>
      <c r="O277" s="65">
        <v>3.0</v>
      </c>
      <c r="P277" s="65">
        <v>1.0</v>
      </c>
      <c r="Q277" s="65">
        <v>4.0</v>
      </c>
      <c r="R277" s="65">
        <v>0.0</v>
      </c>
      <c r="S277" s="65">
        <v>2.0</v>
      </c>
      <c r="T277" s="65">
        <v>2.0</v>
      </c>
      <c r="U277" s="65">
        <v>0.0</v>
      </c>
      <c r="V277" s="65">
        <v>1.0</v>
      </c>
      <c r="W277" s="65">
        <v>2.0</v>
      </c>
      <c r="X277" s="65">
        <v>5.0</v>
      </c>
      <c r="Y277" s="65">
        <v>4.0</v>
      </c>
      <c r="Z277" s="65">
        <v>3.0</v>
      </c>
      <c r="AA277" s="65">
        <v>9.0</v>
      </c>
      <c r="AB277" s="65">
        <v>8.0</v>
      </c>
      <c r="AC277" s="65">
        <v>14.0</v>
      </c>
      <c r="AD277" s="65">
        <v>21.0</v>
      </c>
      <c r="AE277" s="65">
        <v>21.0</v>
      </c>
      <c r="AF277" s="65">
        <v>38.0</v>
      </c>
      <c r="AG277" s="65">
        <v>11.0</v>
      </c>
      <c r="AH277" s="65">
        <v>8.0</v>
      </c>
      <c r="AI277" s="65">
        <v>15.0</v>
      </c>
      <c r="AJ277" s="65">
        <v>51.0</v>
      </c>
      <c r="AK277" s="65">
        <v>15.0</v>
      </c>
      <c r="AL277" s="65">
        <v>36.0</v>
      </c>
      <c r="AM277" s="65">
        <v>61.0</v>
      </c>
      <c r="AN277" s="65">
        <v>132.0</v>
      </c>
      <c r="AO277" s="65">
        <v>140.0</v>
      </c>
      <c r="AP277" s="65">
        <v>161.0</v>
      </c>
      <c r="AQ277" s="65">
        <v>221.0</v>
      </c>
      <c r="AR277" s="65">
        <v>245.0</v>
      </c>
      <c r="AS277" s="65">
        <v>327.0</v>
      </c>
      <c r="AT277" s="65">
        <v>467.0</v>
      </c>
      <c r="AU277" s="65">
        <v>607.0</v>
      </c>
      <c r="AV277" s="65">
        <v>900.0</v>
      </c>
      <c r="AW277" s="65">
        <v>268.0</v>
      </c>
      <c r="AX277" s="65">
        <v>792.0</v>
      </c>
      <c r="AY277" s="65">
        <v>894.0</v>
      </c>
      <c r="AZ277" s="65">
        <v>2153.0</v>
      </c>
      <c r="BA277" s="65">
        <v>1461.0</v>
      </c>
      <c r="BB277" s="65">
        <v>1225.0</v>
      </c>
      <c r="BC277" s="65">
        <v>2767.0</v>
      </c>
      <c r="BD277" s="65">
        <v>2809.0</v>
      </c>
      <c r="BE277" s="65">
        <v>7974.0</v>
      </c>
      <c r="BF277" s="65">
        <v>4400.0</v>
      </c>
      <c r="BG277" s="65">
        <v>6768.0</v>
      </c>
      <c r="BH277" s="65">
        <v>13388.0</v>
      </c>
      <c r="BI277" s="65">
        <v>48548.0</v>
      </c>
      <c r="BJ277" s="65">
        <v>70849.0</v>
      </c>
      <c r="BK277" s="65">
        <v>133798.0</v>
      </c>
    </row>
    <row r="278">
      <c r="A278" s="65">
        <v>270.0</v>
      </c>
      <c r="B278" s="65">
        <v>1000000.0</v>
      </c>
      <c r="C278" s="65">
        <v>926032.301615081</v>
      </c>
      <c r="D278" s="65">
        <v>0.926032301615081</v>
      </c>
      <c r="E278" s="65">
        <v>0.243273792402495</v>
      </c>
      <c r="F278" s="65">
        <v>0.0244578168121214</v>
      </c>
      <c r="G278" s="65">
        <v>300692.0</v>
      </c>
      <c r="H278" s="65">
        <v>0.300692</v>
      </c>
      <c r="I278" s="65">
        <v>439512.0</v>
      </c>
      <c r="J278" s="65">
        <v>130061.0</v>
      </c>
      <c r="K278" s="65">
        <v>53660.0</v>
      </c>
      <c r="L278" s="65">
        <v>25835.0</v>
      </c>
      <c r="M278" s="65">
        <v>0.0</v>
      </c>
      <c r="N278" s="65">
        <v>2.0</v>
      </c>
      <c r="O278" s="65">
        <v>3.0</v>
      </c>
      <c r="P278" s="65">
        <v>0.0</v>
      </c>
      <c r="Q278" s="65">
        <v>0.0</v>
      </c>
      <c r="R278" s="65">
        <v>1.0</v>
      </c>
      <c r="S278" s="65">
        <v>3.0</v>
      </c>
      <c r="T278" s="65">
        <v>1.0</v>
      </c>
      <c r="U278" s="65">
        <v>3.0</v>
      </c>
      <c r="V278" s="65">
        <v>0.0</v>
      </c>
      <c r="W278" s="65">
        <v>1.0</v>
      </c>
      <c r="X278" s="65">
        <v>10.0</v>
      </c>
      <c r="Y278" s="65">
        <v>2.0</v>
      </c>
      <c r="Z278" s="65">
        <v>2.0</v>
      </c>
      <c r="AA278" s="65">
        <v>9.0</v>
      </c>
      <c r="AB278" s="65">
        <v>10.0</v>
      </c>
      <c r="AC278" s="65">
        <v>19.0</v>
      </c>
      <c r="AD278" s="65">
        <v>13.0</v>
      </c>
      <c r="AE278" s="65">
        <v>16.0</v>
      </c>
      <c r="AF278" s="65">
        <v>33.0</v>
      </c>
      <c r="AG278" s="65">
        <v>6.0</v>
      </c>
      <c r="AH278" s="65">
        <v>10.0</v>
      </c>
      <c r="AI278" s="65">
        <v>22.0</v>
      </c>
      <c r="AJ278" s="65">
        <v>42.0</v>
      </c>
      <c r="AK278" s="65">
        <v>17.0</v>
      </c>
      <c r="AL278" s="65">
        <v>30.0</v>
      </c>
      <c r="AM278" s="65">
        <v>89.0</v>
      </c>
      <c r="AN278" s="65">
        <v>143.0</v>
      </c>
      <c r="AO278" s="65">
        <v>148.0</v>
      </c>
      <c r="AP278" s="65">
        <v>204.0</v>
      </c>
      <c r="AQ278" s="65">
        <v>248.0</v>
      </c>
      <c r="AR278" s="65">
        <v>256.0</v>
      </c>
      <c r="AS278" s="65">
        <v>266.0</v>
      </c>
      <c r="AT278" s="65">
        <v>486.0</v>
      </c>
      <c r="AU278" s="65">
        <v>599.0</v>
      </c>
      <c r="AV278" s="65">
        <v>925.0</v>
      </c>
      <c r="AW278" s="65">
        <v>311.0</v>
      </c>
      <c r="AX278" s="65">
        <v>761.0</v>
      </c>
      <c r="AY278" s="65">
        <v>936.0</v>
      </c>
      <c r="AZ278" s="65">
        <v>2030.0</v>
      </c>
      <c r="BA278" s="65">
        <v>1430.0</v>
      </c>
      <c r="BB278" s="65">
        <v>1232.0</v>
      </c>
      <c r="BC278" s="65">
        <v>2795.0</v>
      </c>
      <c r="BD278" s="65">
        <v>2835.0</v>
      </c>
      <c r="BE278" s="65">
        <v>8192.0</v>
      </c>
      <c r="BF278" s="65">
        <v>4314.0</v>
      </c>
      <c r="BG278" s="65">
        <v>6845.0</v>
      </c>
      <c r="BH278" s="65">
        <v>13199.0</v>
      </c>
      <c r="BI278" s="65">
        <v>48251.0</v>
      </c>
      <c r="BJ278" s="65">
        <v>70894.0</v>
      </c>
      <c r="BK278" s="65">
        <v>133048.0</v>
      </c>
    </row>
    <row r="279">
      <c r="A279" s="65">
        <v>271.0</v>
      </c>
      <c r="B279" s="65">
        <v>1000000.0</v>
      </c>
      <c r="C279" s="65">
        <v>994677.733886694</v>
      </c>
      <c r="D279" s="65">
        <v>0.994677733886694</v>
      </c>
      <c r="E279" s="65">
        <v>0.310713427872454</v>
      </c>
      <c r="F279" s="65">
        <v>0.02454581270696</v>
      </c>
      <c r="G279" s="65">
        <v>300220.0</v>
      </c>
      <c r="H279" s="65">
        <v>0.30022</v>
      </c>
      <c r="I279" s="65">
        <v>439459.0</v>
      </c>
      <c r="J279" s="65">
        <v>129919.0</v>
      </c>
      <c r="K279" s="65">
        <v>54054.0</v>
      </c>
      <c r="L279" s="65">
        <v>25927.0</v>
      </c>
      <c r="M279" s="65">
        <v>2.0</v>
      </c>
      <c r="N279" s="65">
        <v>4.0</v>
      </c>
      <c r="O279" s="65">
        <v>2.0</v>
      </c>
      <c r="P279" s="65">
        <v>1.0</v>
      </c>
      <c r="Q279" s="65">
        <v>2.0</v>
      </c>
      <c r="R279" s="65">
        <v>1.0</v>
      </c>
      <c r="S279" s="65">
        <v>5.0</v>
      </c>
      <c r="T279" s="65">
        <v>5.0</v>
      </c>
      <c r="U279" s="65">
        <v>2.0</v>
      </c>
      <c r="V279" s="65">
        <v>3.0</v>
      </c>
      <c r="W279" s="65">
        <v>1.0</v>
      </c>
      <c r="X279" s="65">
        <v>9.0</v>
      </c>
      <c r="Y279" s="65">
        <v>3.0</v>
      </c>
      <c r="Z279" s="65">
        <v>1.0</v>
      </c>
      <c r="AA279" s="65">
        <v>7.0</v>
      </c>
      <c r="AB279" s="65">
        <v>10.0</v>
      </c>
      <c r="AC279" s="65">
        <v>23.0</v>
      </c>
      <c r="AD279" s="65">
        <v>10.0</v>
      </c>
      <c r="AE279" s="65">
        <v>14.0</v>
      </c>
      <c r="AF279" s="65">
        <v>54.0</v>
      </c>
      <c r="AG279" s="65">
        <v>10.0</v>
      </c>
      <c r="AH279" s="65">
        <v>12.0</v>
      </c>
      <c r="AI279" s="65">
        <v>14.0</v>
      </c>
      <c r="AJ279" s="65">
        <v>41.0</v>
      </c>
      <c r="AK279" s="65">
        <v>22.0</v>
      </c>
      <c r="AL279" s="65">
        <v>38.0</v>
      </c>
      <c r="AM279" s="65">
        <v>66.0</v>
      </c>
      <c r="AN279" s="65">
        <v>142.0</v>
      </c>
      <c r="AO279" s="65">
        <v>129.0</v>
      </c>
      <c r="AP279" s="65">
        <v>161.0</v>
      </c>
      <c r="AQ279" s="65">
        <v>227.0</v>
      </c>
      <c r="AR279" s="65">
        <v>226.0</v>
      </c>
      <c r="AS279" s="65">
        <v>284.0</v>
      </c>
      <c r="AT279" s="65">
        <v>487.0</v>
      </c>
      <c r="AU279" s="65">
        <v>610.0</v>
      </c>
      <c r="AV279" s="65">
        <v>960.0</v>
      </c>
      <c r="AW279" s="65">
        <v>272.0</v>
      </c>
      <c r="AX279" s="65">
        <v>776.0</v>
      </c>
      <c r="AY279" s="65">
        <v>945.0</v>
      </c>
      <c r="AZ279" s="65">
        <v>2153.0</v>
      </c>
      <c r="BA279" s="65">
        <v>1421.0</v>
      </c>
      <c r="BB279" s="65">
        <v>1257.0</v>
      </c>
      <c r="BC279" s="65">
        <v>2773.0</v>
      </c>
      <c r="BD279" s="65">
        <v>2879.0</v>
      </c>
      <c r="BE279" s="65">
        <v>7966.0</v>
      </c>
      <c r="BF279" s="65">
        <v>4189.0</v>
      </c>
      <c r="BG279" s="65">
        <v>6901.0</v>
      </c>
      <c r="BH279" s="65">
        <v>13055.0</v>
      </c>
      <c r="BI279" s="65">
        <v>48176.0</v>
      </c>
      <c r="BJ279" s="65">
        <v>70824.0</v>
      </c>
      <c r="BK279" s="65">
        <v>133045.0</v>
      </c>
    </row>
    <row r="280">
      <c r="A280" s="65">
        <v>272.0</v>
      </c>
      <c r="B280" s="65">
        <v>1000000.0</v>
      </c>
      <c r="C280" s="65">
        <v>944801.240062003</v>
      </c>
      <c r="D280" s="65">
        <v>0.944801240062003</v>
      </c>
      <c r="E280" s="65">
        <v>0.267884449596275</v>
      </c>
      <c r="F280" s="65">
        <v>0.0245052516591973</v>
      </c>
      <c r="G280" s="65">
        <v>300667.0</v>
      </c>
      <c r="H280" s="65">
        <v>0.300667</v>
      </c>
      <c r="I280" s="65">
        <v>439598.0</v>
      </c>
      <c r="J280" s="65">
        <v>130108.0</v>
      </c>
      <c r="K280" s="65">
        <v>54024.0</v>
      </c>
      <c r="L280" s="65">
        <v>25870.0</v>
      </c>
      <c r="M280" s="65">
        <v>2.0</v>
      </c>
      <c r="N280" s="65">
        <v>1.0</v>
      </c>
      <c r="O280" s="65">
        <v>1.0</v>
      </c>
      <c r="P280" s="65">
        <v>2.0</v>
      </c>
      <c r="Q280" s="65">
        <v>1.0</v>
      </c>
      <c r="R280" s="65">
        <v>4.0</v>
      </c>
      <c r="S280" s="65">
        <v>1.0</v>
      </c>
      <c r="T280" s="65">
        <v>5.0</v>
      </c>
      <c r="U280" s="65">
        <v>0.0</v>
      </c>
      <c r="V280" s="65">
        <v>2.0</v>
      </c>
      <c r="W280" s="65">
        <v>2.0</v>
      </c>
      <c r="X280" s="65">
        <v>2.0</v>
      </c>
      <c r="Y280" s="65">
        <v>2.0</v>
      </c>
      <c r="Z280" s="65">
        <v>5.0</v>
      </c>
      <c r="AA280" s="65">
        <v>9.0</v>
      </c>
      <c r="AB280" s="65">
        <v>11.0</v>
      </c>
      <c r="AC280" s="65">
        <v>20.0</v>
      </c>
      <c r="AD280" s="65">
        <v>18.0</v>
      </c>
      <c r="AE280" s="65">
        <v>16.0</v>
      </c>
      <c r="AF280" s="65">
        <v>43.0</v>
      </c>
      <c r="AG280" s="65">
        <v>12.0</v>
      </c>
      <c r="AH280" s="65">
        <v>6.0</v>
      </c>
      <c r="AI280" s="65">
        <v>14.0</v>
      </c>
      <c r="AJ280" s="65">
        <v>51.0</v>
      </c>
      <c r="AK280" s="65">
        <v>12.0</v>
      </c>
      <c r="AL280" s="65">
        <v>18.0</v>
      </c>
      <c r="AM280" s="65">
        <v>75.0</v>
      </c>
      <c r="AN280" s="65">
        <v>135.0</v>
      </c>
      <c r="AO280" s="65">
        <v>136.0</v>
      </c>
      <c r="AP280" s="65">
        <v>192.0</v>
      </c>
      <c r="AQ280" s="65">
        <v>266.0</v>
      </c>
      <c r="AR280" s="65">
        <v>252.0</v>
      </c>
      <c r="AS280" s="65">
        <v>286.0</v>
      </c>
      <c r="AT280" s="65">
        <v>465.0</v>
      </c>
      <c r="AU280" s="65">
        <v>598.0</v>
      </c>
      <c r="AV280" s="65">
        <v>963.0</v>
      </c>
      <c r="AW280" s="65">
        <v>285.0</v>
      </c>
      <c r="AX280" s="65">
        <v>712.0</v>
      </c>
      <c r="AY280" s="65">
        <v>989.0</v>
      </c>
      <c r="AZ280" s="65">
        <v>2065.0</v>
      </c>
      <c r="BA280" s="65">
        <v>1455.0</v>
      </c>
      <c r="BB280" s="65">
        <v>1206.0</v>
      </c>
      <c r="BC280" s="65">
        <v>2710.0</v>
      </c>
      <c r="BD280" s="65">
        <v>2911.0</v>
      </c>
      <c r="BE280" s="65">
        <v>7981.0</v>
      </c>
      <c r="BF280" s="65">
        <v>4168.0</v>
      </c>
      <c r="BG280" s="65">
        <v>6814.0</v>
      </c>
      <c r="BH280" s="65">
        <v>13514.0</v>
      </c>
      <c r="BI280" s="65">
        <v>48089.0</v>
      </c>
      <c r="BJ280" s="65">
        <v>70285.0</v>
      </c>
      <c r="BK280" s="65">
        <v>133855.0</v>
      </c>
    </row>
    <row r="281">
      <c r="A281" s="65">
        <v>273.0</v>
      </c>
      <c r="B281" s="65">
        <v>1000000.0</v>
      </c>
      <c r="C281" s="65">
        <v>937758.887944397</v>
      </c>
      <c r="D281" s="65">
        <v>0.937758887944397</v>
      </c>
      <c r="E281" s="65">
        <v>0.246057626487945</v>
      </c>
      <c r="F281" s="65">
        <v>0.0244769726046257</v>
      </c>
      <c r="G281" s="65">
        <v>301044.0</v>
      </c>
      <c r="H281" s="65">
        <v>0.301044</v>
      </c>
      <c r="I281" s="65">
        <v>439249.0</v>
      </c>
      <c r="J281" s="65">
        <v>129639.0</v>
      </c>
      <c r="K281" s="65">
        <v>54144.0</v>
      </c>
      <c r="L281" s="65">
        <v>25984.0</v>
      </c>
      <c r="M281" s="65">
        <v>0.0</v>
      </c>
      <c r="N281" s="65">
        <v>4.0</v>
      </c>
      <c r="O281" s="65">
        <v>0.0</v>
      </c>
      <c r="P281" s="65">
        <v>0.0</v>
      </c>
      <c r="Q281" s="65">
        <v>2.0</v>
      </c>
      <c r="R281" s="65">
        <v>0.0</v>
      </c>
      <c r="S281" s="65">
        <v>2.0</v>
      </c>
      <c r="T281" s="65">
        <v>9.0</v>
      </c>
      <c r="U281" s="65">
        <v>2.0</v>
      </c>
      <c r="V281" s="65">
        <v>0.0</v>
      </c>
      <c r="W281" s="65">
        <v>1.0</v>
      </c>
      <c r="X281" s="65">
        <v>4.0</v>
      </c>
      <c r="Y281" s="65">
        <v>0.0</v>
      </c>
      <c r="Z281" s="65">
        <v>6.0</v>
      </c>
      <c r="AA281" s="65">
        <v>9.0</v>
      </c>
      <c r="AB281" s="65">
        <v>5.0</v>
      </c>
      <c r="AC281" s="65">
        <v>22.0</v>
      </c>
      <c r="AD281" s="65">
        <v>18.0</v>
      </c>
      <c r="AE281" s="65">
        <v>14.0</v>
      </c>
      <c r="AF281" s="65">
        <v>33.0</v>
      </c>
      <c r="AG281" s="65">
        <v>8.0</v>
      </c>
      <c r="AH281" s="65">
        <v>13.0</v>
      </c>
      <c r="AI281" s="65">
        <v>17.0</v>
      </c>
      <c r="AJ281" s="65">
        <v>53.0</v>
      </c>
      <c r="AK281" s="65">
        <v>19.0</v>
      </c>
      <c r="AL281" s="65">
        <v>27.0</v>
      </c>
      <c r="AM281" s="65">
        <v>74.0</v>
      </c>
      <c r="AN281" s="65">
        <v>131.0</v>
      </c>
      <c r="AO281" s="65">
        <v>135.0</v>
      </c>
      <c r="AP281" s="65">
        <v>200.0</v>
      </c>
      <c r="AQ281" s="65">
        <v>237.0</v>
      </c>
      <c r="AR281" s="65">
        <v>216.0</v>
      </c>
      <c r="AS281" s="65">
        <v>312.0</v>
      </c>
      <c r="AT281" s="65">
        <v>479.0</v>
      </c>
      <c r="AU281" s="65">
        <v>601.0</v>
      </c>
      <c r="AV281" s="65">
        <v>995.0</v>
      </c>
      <c r="AW281" s="65">
        <v>289.0</v>
      </c>
      <c r="AX281" s="65">
        <v>753.0</v>
      </c>
      <c r="AY281" s="65">
        <v>898.0</v>
      </c>
      <c r="AZ281" s="65">
        <v>2079.0</v>
      </c>
      <c r="BA281" s="65">
        <v>1432.0</v>
      </c>
      <c r="BB281" s="65">
        <v>1193.0</v>
      </c>
      <c r="BC281" s="65">
        <v>2763.0</v>
      </c>
      <c r="BD281" s="65">
        <v>2823.0</v>
      </c>
      <c r="BE281" s="65">
        <v>8208.0</v>
      </c>
      <c r="BF281" s="65">
        <v>4328.0</v>
      </c>
      <c r="BG281" s="65">
        <v>6970.0</v>
      </c>
      <c r="BH281" s="65">
        <v>13489.0</v>
      </c>
      <c r="BI281" s="65">
        <v>48242.0</v>
      </c>
      <c r="BJ281" s="65">
        <v>71073.0</v>
      </c>
      <c r="BK281" s="65">
        <v>132856.0</v>
      </c>
    </row>
    <row r="282">
      <c r="A282" s="65">
        <v>274.0</v>
      </c>
      <c r="B282" s="65">
        <v>1000000.0</v>
      </c>
      <c r="C282" s="65">
        <v>957140.857042853</v>
      </c>
      <c r="D282" s="65">
        <v>0.957140857042853</v>
      </c>
      <c r="E282" s="65">
        <v>0.377665444360784</v>
      </c>
      <c r="F282" s="65">
        <v>0.024433581791464</v>
      </c>
      <c r="G282" s="65">
        <v>301271.0</v>
      </c>
      <c r="H282" s="65">
        <v>0.301271</v>
      </c>
      <c r="I282" s="65">
        <v>438169.0</v>
      </c>
      <c r="J282" s="65">
        <v>130220.0</v>
      </c>
      <c r="K282" s="65">
        <v>54236.0</v>
      </c>
      <c r="L282" s="65">
        <v>26255.0</v>
      </c>
      <c r="M282" s="65">
        <v>1.0</v>
      </c>
      <c r="N282" s="65">
        <v>4.0</v>
      </c>
      <c r="O282" s="65">
        <v>1.0</v>
      </c>
      <c r="P282" s="65">
        <v>0.0</v>
      </c>
      <c r="Q282" s="65">
        <v>3.0</v>
      </c>
      <c r="R282" s="65">
        <v>2.0</v>
      </c>
      <c r="S282" s="65">
        <v>2.0</v>
      </c>
      <c r="T282" s="65">
        <v>4.0</v>
      </c>
      <c r="U282" s="65">
        <v>2.0</v>
      </c>
      <c r="V282" s="65">
        <v>1.0</v>
      </c>
      <c r="W282" s="65">
        <v>1.0</v>
      </c>
      <c r="X282" s="65">
        <v>6.0</v>
      </c>
      <c r="Y282" s="65">
        <v>4.0</v>
      </c>
      <c r="Z282" s="65">
        <v>6.0</v>
      </c>
      <c r="AA282" s="65">
        <v>5.0</v>
      </c>
      <c r="AB282" s="65">
        <v>7.0</v>
      </c>
      <c r="AC282" s="65">
        <v>14.0</v>
      </c>
      <c r="AD282" s="65">
        <v>10.0</v>
      </c>
      <c r="AE282" s="65">
        <v>20.0</v>
      </c>
      <c r="AF282" s="65">
        <v>32.0</v>
      </c>
      <c r="AG282" s="65">
        <v>8.0</v>
      </c>
      <c r="AH282" s="65">
        <v>14.0</v>
      </c>
      <c r="AI282" s="65">
        <v>21.0</v>
      </c>
      <c r="AJ282" s="65">
        <v>48.0</v>
      </c>
      <c r="AK282" s="65">
        <v>18.0</v>
      </c>
      <c r="AL282" s="65">
        <v>22.0</v>
      </c>
      <c r="AM282" s="65">
        <v>81.0</v>
      </c>
      <c r="AN282" s="65">
        <v>161.0</v>
      </c>
      <c r="AO282" s="65">
        <v>146.0</v>
      </c>
      <c r="AP282" s="65">
        <v>204.0</v>
      </c>
      <c r="AQ282" s="65">
        <v>251.0</v>
      </c>
      <c r="AR282" s="65">
        <v>219.0</v>
      </c>
      <c r="AS282" s="65">
        <v>269.0</v>
      </c>
      <c r="AT282" s="65">
        <v>460.0</v>
      </c>
      <c r="AU282" s="65">
        <v>605.0</v>
      </c>
      <c r="AV282" s="65">
        <v>969.0</v>
      </c>
      <c r="AW282" s="65">
        <v>293.0</v>
      </c>
      <c r="AX282" s="65">
        <v>804.0</v>
      </c>
      <c r="AY282" s="65">
        <v>967.0</v>
      </c>
      <c r="AZ282" s="65">
        <v>2009.0</v>
      </c>
      <c r="BA282" s="65">
        <v>1414.0</v>
      </c>
      <c r="BB282" s="65">
        <v>1230.0</v>
      </c>
      <c r="BC282" s="65">
        <v>2761.0</v>
      </c>
      <c r="BD282" s="65">
        <v>2894.0</v>
      </c>
      <c r="BE282" s="65">
        <v>8054.0</v>
      </c>
      <c r="BF282" s="65">
        <v>4200.0</v>
      </c>
      <c r="BG282" s="65">
        <v>6709.0</v>
      </c>
      <c r="BH282" s="65">
        <v>13238.0</v>
      </c>
      <c r="BI282" s="65">
        <v>48351.0</v>
      </c>
      <c r="BJ282" s="65">
        <v>70933.0</v>
      </c>
      <c r="BK282" s="65">
        <v>133793.0</v>
      </c>
    </row>
    <row r="283">
      <c r="A283" s="65">
        <v>275.0</v>
      </c>
      <c r="B283" s="65">
        <v>1000000.0</v>
      </c>
      <c r="C283" s="65">
        <v>961775.088754438</v>
      </c>
      <c r="D283" s="65">
        <v>0.961775088754438</v>
      </c>
      <c r="E283" s="65">
        <v>0.260428750009871</v>
      </c>
      <c r="F283" s="65">
        <v>0.024395085432313</v>
      </c>
      <c r="G283" s="65">
        <v>301060.0</v>
      </c>
      <c r="H283" s="65">
        <v>0.30106</v>
      </c>
      <c r="I283" s="65">
        <v>439214.0</v>
      </c>
      <c r="J283" s="65">
        <v>129606.0</v>
      </c>
      <c r="K283" s="65">
        <v>54438.0</v>
      </c>
      <c r="L283" s="65">
        <v>25844.0</v>
      </c>
      <c r="M283" s="65">
        <v>1.0</v>
      </c>
      <c r="N283" s="65">
        <v>1.0</v>
      </c>
      <c r="O283" s="65">
        <v>4.0</v>
      </c>
      <c r="P283" s="65">
        <v>1.0</v>
      </c>
      <c r="Q283" s="65">
        <v>3.0</v>
      </c>
      <c r="R283" s="65">
        <v>2.0</v>
      </c>
      <c r="S283" s="65">
        <v>2.0</v>
      </c>
      <c r="T283" s="65">
        <v>3.0</v>
      </c>
      <c r="U283" s="65">
        <v>1.0</v>
      </c>
      <c r="V283" s="65">
        <v>1.0</v>
      </c>
      <c r="W283" s="65">
        <v>3.0</v>
      </c>
      <c r="X283" s="65">
        <v>3.0</v>
      </c>
      <c r="Y283" s="65">
        <v>4.0</v>
      </c>
      <c r="Z283" s="65">
        <v>8.0</v>
      </c>
      <c r="AA283" s="65">
        <v>14.0</v>
      </c>
      <c r="AB283" s="65">
        <v>12.0</v>
      </c>
      <c r="AC283" s="65">
        <v>23.0</v>
      </c>
      <c r="AD283" s="65">
        <v>23.0</v>
      </c>
      <c r="AE283" s="65">
        <v>11.0</v>
      </c>
      <c r="AF283" s="65">
        <v>27.0</v>
      </c>
      <c r="AG283" s="65">
        <v>11.0</v>
      </c>
      <c r="AH283" s="65">
        <v>13.0</v>
      </c>
      <c r="AI283" s="65">
        <v>10.0</v>
      </c>
      <c r="AJ283" s="65">
        <v>38.0</v>
      </c>
      <c r="AK283" s="65">
        <v>17.0</v>
      </c>
      <c r="AL283" s="65">
        <v>27.0</v>
      </c>
      <c r="AM283" s="65">
        <v>73.0</v>
      </c>
      <c r="AN283" s="65">
        <v>133.0</v>
      </c>
      <c r="AO283" s="65">
        <v>138.0</v>
      </c>
      <c r="AP283" s="65">
        <v>202.0</v>
      </c>
      <c r="AQ283" s="65">
        <v>239.0</v>
      </c>
      <c r="AR283" s="65">
        <v>230.0</v>
      </c>
      <c r="AS283" s="65">
        <v>307.0</v>
      </c>
      <c r="AT283" s="65">
        <v>437.0</v>
      </c>
      <c r="AU283" s="65">
        <v>633.0</v>
      </c>
      <c r="AV283" s="65">
        <v>950.0</v>
      </c>
      <c r="AW283" s="65">
        <v>280.0</v>
      </c>
      <c r="AX283" s="65">
        <v>777.0</v>
      </c>
      <c r="AY283" s="65">
        <v>931.0</v>
      </c>
      <c r="AZ283" s="65">
        <v>2027.0</v>
      </c>
      <c r="BA283" s="65">
        <v>1415.0</v>
      </c>
      <c r="BB283" s="65">
        <v>1222.0</v>
      </c>
      <c r="BC283" s="65">
        <v>2724.0</v>
      </c>
      <c r="BD283" s="65">
        <v>2884.0</v>
      </c>
      <c r="BE283" s="65">
        <v>8048.0</v>
      </c>
      <c r="BF283" s="65">
        <v>4341.0</v>
      </c>
      <c r="BG283" s="65">
        <v>6825.0</v>
      </c>
      <c r="BH283" s="65">
        <v>13285.0</v>
      </c>
      <c r="BI283" s="65">
        <v>48593.0</v>
      </c>
      <c r="BJ283" s="65">
        <v>70688.0</v>
      </c>
      <c r="BK283" s="65">
        <v>133415.0</v>
      </c>
    </row>
    <row r="284">
      <c r="A284" s="65">
        <v>276.0</v>
      </c>
      <c r="B284" s="65">
        <v>1000000.0</v>
      </c>
      <c r="C284" s="65">
        <v>929793.489674484</v>
      </c>
      <c r="D284" s="65">
        <v>0.929793489674483</v>
      </c>
      <c r="E284" s="65">
        <v>0.244016757201594</v>
      </c>
      <c r="F284" s="65">
        <v>0.0243898269673403</v>
      </c>
      <c r="G284" s="65">
        <v>301704.0</v>
      </c>
      <c r="H284" s="65">
        <v>0.301704</v>
      </c>
      <c r="I284" s="65">
        <v>438230.0</v>
      </c>
      <c r="J284" s="65">
        <v>129430.0</v>
      </c>
      <c r="K284" s="65">
        <v>54019.0</v>
      </c>
      <c r="L284" s="65">
        <v>26111.0</v>
      </c>
      <c r="M284" s="65">
        <v>1.0</v>
      </c>
      <c r="N284" s="65">
        <v>3.0</v>
      </c>
      <c r="O284" s="65">
        <v>1.0</v>
      </c>
      <c r="P284" s="65">
        <v>1.0</v>
      </c>
      <c r="Q284" s="65">
        <v>2.0</v>
      </c>
      <c r="R284" s="65">
        <v>0.0</v>
      </c>
      <c r="S284" s="65">
        <v>3.0</v>
      </c>
      <c r="T284" s="65">
        <v>1.0</v>
      </c>
      <c r="U284" s="65">
        <v>0.0</v>
      </c>
      <c r="V284" s="65">
        <v>1.0</v>
      </c>
      <c r="W284" s="65">
        <v>0.0</v>
      </c>
      <c r="X284" s="65">
        <v>5.0</v>
      </c>
      <c r="Y284" s="65">
        <v>3.0</v>
      </c>
      <c r="Z284" s="65">
        <v>4.0</v>
      </c>
      <c r="AA284" s="65">
        <v>10.0</v>
      </c>
      <c r="AB284" s="65">
        <v>9.0</v>
      </c>
      <c r="AC284" s="65">
        <v>18.0</v>
      </c>
      <c r="AD284" s="65">
        <v>13.0</v>
      </c>
      <c r="AE284" s="65">
        <v>8.0</v>
      </c>
      <c r="AF284" s="65">
        <v>37.0</v>
      </c>
      <c r="AG284" s="65">
        <v>6.0</v>
      </c>
      <c r="AH284" s="65">
        <v>16.0</v>
      </c>
      <c r="AI284" s="65">
        <v>21.0</v>
      </c>
      <c r="AJ284" s="65">
        <v>51.0</v>
      </c>
      <c r="AK284" s="65">
        <v>7.0</v>
      </c>
      <c r="AL284" s="65">
        <v>24.0</v>
      </c>
      <c r="AM284" s="65">
        <v>61.0</v>
      </c>
      <c r="AN284" s="65">
        <v>172.0</v>
      </c>
      <c r="AO284" s="65">
        <v>148.0</v>
      </c>
      <c r="AP284" s="65">
        <v>205.0</v>
      </c>
      <c r="AQ284" s="65">
        <v>222.0</v>
      </c>
      <c r="AR284" s="65">
        <v>220.0</v>
      </c>
      <c r="AS284" s="65">
        <v>293.0</v>
      </c>
      <c r="AT284" s="65">
        <v>447.0</v>
      </c>
      <c r="AU284" s="65">
        <v>618.0</v>
      </c>
      <c r="AV284" s="65">
        <v>976.0</v>
      </c>
      <c r="AW284" s="65">
        <v>305.0</v>
      </c>
      <c r="AX284" s="65">
        <v>811.0</v>
      </c>
      <c r="AY284" s="65">
        <v>954.0</v>
      </c>
      <c r="AZ284" s="65">
        <v>2091.0</v>
      </c>
      <c r="BA284" s="65">
        <v>1400.0</v>
      </c>
      <c r="BB284" s="65">
        <v>1213.0</v>
      </c>
      <c r="BC284" s="65">
        <v>2695.0</v>
      </c>
      <c r="BD284" s="65">
        <v>2757.0</v>
      </c>
      <c r="BE284" s="65">
        <v>8095.0</v>
      </c>
      <c r="BF284" s="65">
        <v>4281.0</v>
      </c>
      <c r="BG284" s="65">
        <v>6900.0</v>
      </c>
      <c r="BH284" s="65">
        <v>13329.0</v>
      </c>
      <c r="BI284" s="65">
        <v>48467.0</v>
      </c>
      <c r="BJ284" s="65">
        <v>71181.0</v>
      </c>
      <c r="BK284" s="65">
        <v>133618.0</v>
      </c>
    </row>
    <row r="285">
      <c r="A285" s="65">
        <v>277.0</v>
      </c>
      <c r="B285" s="65">
        <v>1000000.0</v>
      </c>
      <c r="C285" s="65">
        <v>947391.369568478</v>
      </c>
      <c r="D285" s="65">
        <v>0.947391369568478</v>
      </c>
      <c r="E285" s="65">
        <v>0.334364839102881</v>
      </c>
      <c r="F285" s="65">
        <v>0.0243476569180008</v>
      </c>
      <c r="G285" s="65">
        <v>301182.0</v>
      </c>
      <c r="H285" s="65">
        <v>0.301182</v>
      </c>
      <c r="I285" s="65">
        <v>438591.0</v>
      </c>
      <c r="J285" s="65">
        <v>130034.0</v>
      </c>
      <c r="K285" s="65">
        <v>54219.0</v>
      </c>
      <c r="L285" s="65">
        <v>25976.0</v>
      </c>
      <c r="M285" s="65">
        <v>1.0</v>
      </c>
      <c r="N285" s="65">
        <v>5.0</v>
      </c>
      <c r="O285" s="65">
        <v>2.0</v>
      </c>
      <c r="P285" s="65">
        <v>1.0</v>
      </c>
      <c r="Q285" s="65">
        <v>1.0</v>
      </c>
      <c r="R285" s="65">
        <v>1.0</v>
      </c>
      <c r="S285" s="65">
        <v>0.0</v>
      </c>
      <c r="T285" s="65">
        <v>2.0</v>
      </c>
      <c r="U285" s="65">
        <v>1.0</v>
      </c>
      <c r="V285" s="65">
        <v>1.0</v>
      </c>
      <c r="W285" s="65">
        <v>3.0</v>
      </c>
      <c r="X285" s="65">
        <v>2.0</v>
      </c>
      <c r="Y285" s="65">
        <v>4.0</v>
      </c>
      <c r="Z285" s="65">
        <v>0.0</v>
      </c>
      <c r="AA285" s="65">
        <v>10.0</v>
      </c>
      <c r="AB285" s="65">
        <v>12.0</v>
      </c>
      <c r="AC285" s="65">
        <v>13.0</v>
      </c>
      <c r="AD285" s="65">
        <v>12.0</v>
      </c>
      <c r="AE285" s="65">
        <v>21.0</v>
      </c>
      <c r="AF285" s="65">
        <v>34.0</v>
      </c>
      <c r="AG285" s="65">
        <v>13.0</v>
      </c>
      <c r="AH285" s="65">
        <v>9.0</v>
      </c>
      <c r="AI285" s="65">
        <v>14.0</v>
      </c>
      <c r="AJ285" s="65">
        <v>52.0</v>
      </c>
      <c r="AK285" s="65">
        <v>11.0</v>
      </c>
      <c r="AL285" s="65">
        <v>25.0</v>
      </c>
      <c r="AM285" s="65">
        <v>80.0</v>
      </c>
      <c r="AN285" s="65">
        <v>147.0</v>
      </c>
      <c r="AO285" s="65">
        <v>143.0</v>
      </c>
      <c r="AP285" s="65">
        <v>193.0</v>
      </c>
      <c r="AQ285" s="65">
        <v>223.0</v>
      </c>
      <c r="AR285" s="65">
        <v>235.0</v>
      </c>
      <c r="AS285" s="65">
        <v>282.0</v>
      </c>
      <c r="AT285" s="65">
        <v>485.0</v>
      </c>
      <c r="AU285" s="65">
        <v>601.0</v>
      </c>
      <c r="AV285" s="65">
        <v>942.0</v>
      </c>
      <c r="AW285" s="65">
        <v>273.0</v>
      </c>
      <c r="AX285" s="65">
        <v>731.0</v>
      </c>
      <c r="AY285" s="65">
        <v>931.0</v>
      </c>
      <c r="AZ285" s="65">
        <v>2117.0</v>
      </c>
      <c r="BA285" s="65">
        <v>1380.0</v>
      </c>
      <c r="BB285" s="65">
        <v>1279.0</v>
      </c>
      <c r="BC285" s="65">
        <v>2759.0</v>
      </c>
      <c r="BD285" s="65">
        <v>2831.0</v>
      </c>
      <c r="BE285" s="65">
        <v>8037.0</v>
      </c>
      <c r="BF285" s="65">
        <v>4196.0</v>
      </c>
      <c r="BG285" s="65">
        <v>6721.0</v>
      </c>
      <c r="BH285" s="65">
        <v>13357.0</v>
      </c>
      <c r="BI285" s="65">
        <v>48460.0</v>
      </c>
      <c r="BJ285" s="65">
        <v>70943.0</v>
      </c>
      <c r="BK285" s="65">
        <v>133586.0</v>
      </c>
    </row>
    <row r="286">
      <c r="A286" s="65">
        <v>278.0</v>
      </c>
      <c r="B286" s="65">
        <v>1000000.0</v>
      </c>
      <c r="C286" s="65">
        <v>919603.98019901</v>
      </c>
      <c r="D286" s="65">
        <v>0.91960398019901</v>
      </c>
      <c r="E286" s="65">
        <v>0.232980879326821</v>
      </c>
      <c r="F286" s="65">
        <v>0.0243842836882389</v>
      </c>
      <c r="G286" s="65">
        <v>301119.0</v>
      </c>
      <c r="H286" s="65">
        <v>0.301119</v>
      </c>
      <c r="I286" s="65">
        <v>439641.0</v>
      </c>
      <c r="J286" s="65">
        <v>129129.0</v>
      </c>
      <c r="K286" s="65">
        <v>53845.0</v>
      </c>
      <c r="L286" s="65">
        <v>26143.0</v>
      </c>
      <c r="M286" s="65">
        <v>0.0</v>
      </c>
      <c r="N286" s="65">
        <v>2.0</v>
      </c>
      <c r="O286" s="65">
        <v>1.0</v>
      </c>
      <c r="P286" s="65">
        <v>3.0</v>
      </c>
      <c r="Q286" s="65">
        <v>1.0</v>
      </c>
      <c r="R286" s="65">
        <v>0.0</v>
      </c>
      <c r="S286" s="65">
        <v>1.0</v>
      </c>
      <c r="T286" s="65">
        <v>3.0</v>
      </c>
      <c r="U286" s="65">
        <v>0.0</v>
      </c>
      <c r="V286" s="65">
        <v>2.0</v>
      </c>
      <c r="W286" s="65">
        <v>1.0</v>
      </c>
      <c r="X286" s="65">
        <v>1.0</v>
      </c>
      <c r="Y286" s="65">
        <v>4.0</v>
      </c>
      <c r="Z286" s="65">
        <v>3.0</v>
      </c>
      <c r="AA286" s="65">
        <v>13.0</v>
      </c>
      <c r="AB286" s="65">
        <v>9.0</v>
      </c>
      <c r="AC286" s="65">
        <v>23.0</v>
      </c>
      <c r="AD286" s="65">
        <v>11.0</v>
      </c>
      <c r="AE286" s="65">
        <v>19.0</v>
      </c>
      <c r="AF286" s="65">
        <v>33.0</v>
      </c>
      <c r="AG286" s="65">
        <v>10.0</v>
      </c>
      <c r="AH286" s="65">
        <v>15.0</v>
      </c>
      <c r="AI286" s="65">
        <v>18.0</v>
      </c>
      <c r="AJ286" s="65">
        <v>45.0</v>
      </c>
      <c r="AK286" s="65">
        <v>13.0</v>
      </c>
      <c r="AL286" s="65">
        <v>25.0</v>
      </c>
      <c r="AM286" s="65">
        <v>94.0</v>
      </c>
      <c r="AN286" s="65">
        <v>139.0</v>
      </c>
      <c r="AO286" s="65">
        <v>150.0</v>
      </c>
      <c r="AP286" s="65">
        <v>224.0</v>
      </c>
      <c r="AQ286" s="65">
        <v>232.0</v>
      </c>
      <c r="AR286" s="65">
        <v>245.0</v>
      </c>
      <c r="AS286" s="65">
        <v>271.0</v>
      </c>
      <c r="AT286" s="65">
        <v>482.0</v>
      </c>
      <c r="AU286" s="65">
        <v>596.0</v>
      </c>
      <c r="AV286" s="65">
        <v>943.0</v>
      </c>
      <c r="AW286" s="65">
        <v>293.0</v>
      </c>
      <c r="AX286" s="65">
        <v>791.0</v>
      </c>
      <c r="AY286" s="65">
        <v>924.0</v>
      </c>
      <c r="AZ286" s="65">
        <v>2018.0</v>
      </c>
      <c r="BA286" s="65">
        <v>1473.0</v>
      </c>
      <c r="BB286" s="65">
        <v>1175.0</v>
      </c>
      <c r="BC286" s="65">
        <v>2770.0</v>
      </c>
      <c r="BD286" s="65">
        <v>2798.0</v>
      </c>
      <c r="BE286" s="65">
        <v>7975.0</v>
      </c>
      <c r="BF286" s="65">
        <v>4252.0</v>
      </c>
      <c r="BG286" s="65">
        <v>6747.0</v>
      </c>
      <c r="BH286" s="65">
        <v>13341.0</v>
      </c>
      <c r="BI286" s="65">
        <v>48600.0</v>
      </c>
      <c r="BJ286" s="65">
        <v>70791.0</v>
      </c>
      <c r="BK286" s="65">
        <v>133539.0</v>
      </c>
    </row>
    <row r="287">
      <c r="A287" s="65">
        <v>279.0</v>
      </c>
      <c r="B287" s="65">
        <v>1000000.0</v>
      </c>
      <c r="C287" s="65">
        <v>949985.499274964</v>
      </c>
      <c r="D287" s="65">
        <v>0.949985499274964</v>
      </c>
      <c r="E287" s="65">
        <v>0.24947961794008</v>
      </c>
      <c r="F287" s="65">
        <v>0.0243408596489668</v>
      </c>
      <c r="G287" s="65">
        <v>300741.0</v>
      </c>
      <c r="H287" s="65">
        <v>0.300741</v>
      </c>
      <c r="I287" s="65">
        <v>439510.0</v>
      </c>
      <c r="J287" s="65">
        <v>129723.0</v>
      </c>
      <c r="K287" s="65">
        <v>53947.0</v>
      </c>
      <c r="L287" s="65">
        <v>26172.0</v>
      </c>
      <c r="M287" s="65">
        <v>2.0</v>
      </c>
      <c r="N287" s="65">
        <v>1.0</v>
      </c>
      <c r="O287" s="65">
        <v>1.0</v>
      </c>
      <c r="P287" s="65">
        <v>2.0</v>
      </c>
      <c r="Q287" s="65">
        <v>3.0</v>
      </c>
      <c r="R287" s="65">
        <v>2.0</v>
      </c>
      <c r="S287" s="65">
        <v>2.0</v>
      </c>
      <c r="T287" s="65">
        <v>2.0</v>
      </c>
      <c r="U287" s="65">
        <v>1.0</v>
      </c>
      <c r="V287" s="65">
        <v>0.0</v>
      </c>
      <c r="W287" s="65">
        <v>5.0</v>
      </c>
      <c r="X287" s="65">
        <v>3.0</v>
      </c>
      <c r="Y287" s="65">
        <v>6.0</v>
      </c>
      <c r="Z287" s="65">
        <v>4.0</v>
      </c>
      <c r="AA287" s="65">
        <v>8.0</v>
      </c>
      <c r="AB287" s="65">
        <v>15.0</v>
      </c>
      <c r="AC287" s="65">
        <v>22.0</v>
      </c>
      <c r="AD287" s="65">
        <v>12.0</v>
      </c>
      <c r="AE287" s="65">
        <v>14.0</v>
      </c>
      <c r="AF287" s="65">
        <v>31.0</v>
      </c>
      <c r="AG287" s="65">
        <v>14.0</v>
      </c>
      <c r="AH287" s="65">
        <v>11.0</v>
      </c>
      <c r="AI287" s="65">
        <v>12.0</v>
      </c>
      <c r="AJ287" s="65">
        <v>50.0</v>
      </c>
      <c r="AK287" s="65">
        <v>18.0</v>
      </c>
      <c r="AL287" s="65">
        <v>28.0</v>
      </c>
      <c r="AM287" s="65">
        <v>72.0</v>
      </c>
      <c r="AN287" s="65">
        <v>133.0</v>
      </c>
      <c r="AO287" s="65">
        <v>144.0</v>
      </c>
      <c r="AP287" s="65">
        <v>194.0</v>
      </c>
      <c r="AQ287" s="65">
        <v>246.0</v>
      </c>
      <c r="AR287" s="65">
        <v>254.0</v>
      </c>
      <c r="AS287" s="65">
        <v>281.0</v>
      </c>
      <c r="AT287" s="65">
        <v>468.0</v>
      </c>
      <c r="AU287" s="65">
        <v>606.0</v>
      </c>
      <c r="AV287" s="65">
        <v>970.0</v>
      </c>
      <c r="AW287" s="65">
        <v>267.0</v>
      </c>
      <c r="AX287" s="65">
        <v>788.0</v>
      </c>
      <c r="AY287" s="65">
        <v>949.0</v>
      </c>
      <c r="AZ287" s="65">
        <v>2120.0</v>
      </c>
      <c r="BA287" s="65">
        <v>1431.0</v>
      </c>
      <c r="BB287" s="65">
        <v>1232.0</v>
      </c>
      <c r="BC287" s="65">
        <v>2770.0</v>
      </c>
      <c r="BD287" s="65">
        <v>2857.0</v>
      </c>
      <c r="BE287" s="65">
        <v>7963.0</v>
      </c>
      <c r="BF287" s="65">
        <v>4276.0</v>
      </c>
      <c r="BG287" s="65">
        <v>6779.0</v>
      </c>
      <c r="BH287" s="65">
        <v>13122.0</v>
      </c>
      <c r="BI287" s="65">
        <v>48694.0</v>
      </c>
      <c r="BJ287" s="65">
        <v>70711.0</v>
      </c>
      <c r="BK287" s="65">
        <v>133145.0</v>
      </c>
    </row>
    <row r="288">
      <c r="A288" s="65">
        <v>280.0</v>
      </c>
      <c r="B288" s="65">
        <v>1000000.0</v>
      </c>
      <c r="C288" s="65">
        <v>954161.708085404</v>
      </c>
      <c r="D288" s="65">
        <v>0.954161708085404</v>
      </c>
      <c r="E288" s="65">
        <v>0.283628402623312</v>
      </c>
      <c r="F288" s="65">
        <v>0.024297399715734</v>
      </c>
      <c r="G288" s="65">
        <v>301397.0</v>
      </c>
      <c r="H288" s="65">
        <v>0.301397</v>
      </c>
      <c r="I288" s="65">
        <v>438285.0</v>
      </c>
      <c r="J288" s="65">
        <v>129688.0</v>
      </c>
      <c r="K288" s="65">
        <v>54333.0</v>
      </c>
      <c r="L288" s="65">
        <v>25930.0</v>
      </c>
      <c r="M288" s="65">
        <v>1.0</v>
      </c>
      <c r="N288" s="65">
        <v>3.0</v>
      </c>
      <c r="O288" s="65">
        <v>2.0</v>
      </c>
      <c r="P288" s="65">
        <v>1.0</v>
      </c>
      <c r="Q288" s="65">
        <v>0.0</v>
      </c>
      <c r="R288" s="65">
        <v>2.0</v>
      </c>
      <c r="S288" s="65">
        <v>2.0</v>
      </c>
      <c r="T288" s="65">
        <v>5.0</v>
      </c>
      <c r="U288" s="65">
        <v>0.0</v>
      </c>
      <c r="V288" s="65">
        <v>0.0</v>
      </c>
      <c r="W288" s="65">
        <v>2.0</v>
      </c>
      <c r="X288" s="65">
        <v>7.0</v>
      </c>
      <c r="Y288" s="65">
        <v>3.0</v>
      </c>
      <c r="Z288" s="65">
        <v>1.0</v>
      </c>
      <c r="AA288" s="65">
        <v>6.0</v>
      </c>
      <c r="AB288" s="65">
        <v>9.0</v>
      </c>
      <c r="AC288" s="65">
        <v>26.0</v>
      </c>
      <c r="AD288" s="65">
        <v>11.0</v>
      </c>
      <c r="AE288" s="65">
        <v>21.0</v>
      </c>
      <c r="AF288" s="65">
        <v>41.0</v>
      </c>
      <c r="AG288" s="65">
        <v>12.0</v>
      </c>
      <c r="AH288" s="65">
        <v>18.0</v>
      </c>
      <c r="AI288" s="65">
        <v>19.0</v>
      </c>
      <c r="AJ288" s="65">
        <v>38.0</v>
      </c>
      <c r="AK288" s="65">
        <v>15.0</v>
      </c>
      <c r="AL288" s="65">
        <v>24.0</v>
      </c>
      <c r="AM288" s="65">
        <v>81.0</v>
      </c>
      <c r="AN288" s="65">
        <v>142.0</v>
      </c>
      <c r="AO288" s="65">
        <v>145.0</v>
      </c>
      <c r="AP288" s="65">
        <v>199.0</v>
      </c>
      <c r="AQ288" s="65">
        <v>221.0</v>
      </c>
      <c r="AR288" s="65">
        <v>257.0</v>
      </c>
      <c r="AS288" s="65">
        <v>281.0</v>
      </c>
      <c r="AT288" s="65">
        <v>466.0</v>
      </c>
      <c r="AU288" s="65">
        <v>630.0</v>
      </c>
      <c r="AV288" s="65">
        <v>979.0</v>
      </c>
      <c r="AW288" s="65">
        <v>291.0</v>
      </c>
      <c r="AX288" s="65">
        <v>759.0</v>
      </c>
      <c r="AY288" s="65">
        <v>973.0</v>
      </c>
      <c r="AZ288" s="65">
        <v>2119.0</v>
      </c>
      <c r="BA288" s="65">
        <v>1375.0</v>
      </c>
      <c r="BB288" s="65">
        <v>1294.0</v>
      </c>
      <c r="BC288" s="65">
        <v>2816.0</v>
      </c>
      <c r="BD288" s="65">
        <v>2813.0</v>
      </c>
      <c r="BE288" s="65">
        <v>8102.0</v>
      </c>
      <c r="BF288" s="65">
        <v>4261.0</v>
      </c>
      <c r="BG288" s="65">
        <v>6922.0</v>
      </c>
      <c r="BH288" s="65">
        <v>13310.0</v>
      </c>
      <c r="BI288" s="65">
        <v>48453.0</v>
      </c>
      <c r="BJ288" s="65">
        <v>70826.0</v>
      </c>
      <c r="BK288" s="65">
        <v>133413.0</v>
      </c>
    </row>
    <row r="289">
      <c r="A289" s="65">
        <v>281.0</v>
      </c>
      <c r="B289" s="65">
        <v>1000000.0</v>
      </c>
      <c r="C289" s="65">
        <v>972560.628031401</v>
      </c>
      <c r="D289" s="65">
        <v>0.972560628031401</v>
      </c>
      <c r="E289" s="65">
        <v>0.28023438829918</v>
      </c>
      <c r="F289" s="65">
        <v>0.0242834356836982</v>
      </c>
      <c r="G289" s="65">
        <v>300888.0</v>
      </c>
      <c r="H289" s="65">
        <v>0.300888</v>
      </c>
      <c r="I289" s="65">
        <v>439246.0</v>
      </c>
      <c r="J289" s="65">
        <v>129944.0</v>
      </c>
      <c r="K289" s="65">
        <v>54134.0</v>
      </c>
      <c r="L289" s="65">
        <v>26034.0</v>
      </c>
      <c r="M289" s="65">
        <v>0.0</v>
      </c>
      <c r="N289" s="65">
        <v>2.0</v>
      </c>
      <c r="O289" s="65">
        <v>2.0</v>
      </c>
      <c r="P289" s="65">
        <v>3.0</v>
      </c>
      <c r="Q289" s="65">
        <v>2.0</v>
      </c>
      <c r="R289" s="65">
        <v>3.0</v>
      </c>
      <c r="S289" s="65">
        <v>6.0</v>
      </c>
      <c r="T289" s="65">
        <v>5.0</v>
      </c>
      <c r="U289" s="65">
        <v>0.0</v>
      </c>
      <c r="V289" s="65">
        <v>0.0</v>
      </c>
      <c r="W289" s="65">
        <v>1.0</v>
      </c>
      <c r="X289" s="65">
        <v>8.0</v>
      </c>
      <c r="Y289" s="65">
        <v>5.0</v>
      </c>
      <c r="Z289" s="65">
        <v>1.0</v>
      </c>
      <c r="AA289" s="65">
        <v>7.0</v>
      </c>
      <c r="AB289" s="65">
        <v>14.0</v>
      </c>
      <c r="AC289" s="65">
        <v>17.0</v>
      </c>
      <c r="AD289" s="65">
        <v>7.0</v>
      </c>
      <c r="AE289" s="65">
        <v>12.0</v>
      </c>
      <c r="AF289" s="65">
        <v>37.0</v>
      </c>
      <c r="AG289" s="65">
        <v>7.0</v>
      </c>
      <c r="AH289" s="65">
        <v>17.0</v>
      </c>
      <c r="AI289" s="65">
        <v>21.0</v>
      </c>
      <c r="AJ289" s="65">
        <v>50.0</v>
      </c>
      <c r="AK289" s="65">
        <v>24.0</v>
      </c>
      <c r="AL289" s="65">
        <v>18.0</v>
      </c>
      <c r="AM289" s="65">
        <v>86.0</v>
      </c>
      <c r="AN289" s="65">
        <v>149.0</v>
      </c>
      <c r="AO289" s="65">
        <v>171.0</v>
      </c>
      <c r="AP289" s="65">
        <v>182.0</v>
      </c>
      <c r="AQ289" s="65">
        <v>243.0</v>
      </c>
      <c r="AR289" s="65">
        <v>253.0</v>
      </c>
      <c r="AS289" s="65">
        <v>279.0</v>
      </c>
      <c r="AT289" s="65">
        <v>466.0</v>
      </c>
      <c r="AU289" s="65">
        <v>634.0</v>
      </c>
      <c r="AV289" s="65">
        <v>973.0</v>
      </c>
      <c r="AW289" s="65">
        <v>275.0</v>
      </c>
      <c r="AX289" s="65">
        <v>771.0</v>
      </c>
      <c r="AY289" s="65">
        <v>946.0</v>
      </c>
      <c r="AZ289" s="65">
        <v>2099.0</v>
      </c>
      <c r="BA289" s="65">
        <v>1385.0</v>
      </c>
      <c r="BB289" s="65">
        <v>1195.0</v>
      </c>
      <c r="BC289" s="65">
        <v>2811.0</v>
      </c>
      <c r="BD289" s="65">
        <v>2843.0</v>
      </c>
      <c r="BE289" s="65">
        <v>8279.0</v>
      </c>
      <c r="BF289" s="65">
        <v>4304.0</v>
      </c>
      <c r="BG289" s="65">
        <v>6846.0</v>
      </c>
      <c r="BH289" s="65">
        <v>13210.0</v>
      </c>
      <c r="BI289" s="65">
        <v>48226.0</v>
      </c>
      <c r="BJ289" s="65">
        <v>70661.0</v>
      </c>
      <c r="BK289" s="65">
        <v>133332.0</v>
      </c>
    </row>
    <row r="290">
      <c r="A290" s="65">
        <v>282.0</v>
      </c>
      <c r="B290" s="65">
        <v>1000000.0</v>
      </c>
      <c r="C290" s="65">
        <v>938570.928546428</v>
      </c>
      <c r="D290" s="65">
        <v>0.938570928546428</v>
      </c>
      <c r="E290" s="65">
        <v>0.207898165777014</v>
      </c>
      <c r="F290" s="65">
        <v>0.0242545509990038</v>
      </c>
      <c r="G290" s="65">
        <v>301253.0</v>
      </c>
      <c r="H290" s="65">
        <v>0.301253</v>
      </c>
      <c r="I290" s="65">
        <v>439451.0</v>
      </c>
      <c r="J290" s="65">
        <v>129285.0</v>
      </c>
      <c r="K290" s="65">
        <v>54018.0</v>
      </c>
      <c r="L290" s="65">
        <v>26144.0</v>
      </c>
      <c r="M290" s="65">
        <v>0.0</v>
      </c>
      <c r="N290" s="65">
        <v>1.0</v>
      </c>
      <c r="O290" s="65">
        <v>1.0</v>
      </c>
      <c r="P290" s="65">
        <v>1.0</v>
      </c>
      <c r="Q290" s="65">
        <v>4.0</v>
      </c>
      <c r="R290" s="65">
        <v>2.0</v>
      </c>
      <c r="S290" s="65">
        <v>2.0</v>
      </c>
      <c r="T290" s="65">
        <v>5.0</v>
      </c>
      <c r="U290" s="65">
        <v>2.0</v>
      </c>
      <c r="V290" s="65">
        <v>0.0</v>
      </c>
      <c r="W290" s="65">
        <v>2.0</v>
      </c>
      <c r="X290" s="65">
        <v>6.0</v>
      </c>
      <c r="Y290" s="65">
        <v>4.0</v>
      </c>
      <c r="Z290" s="65">
        <v>3.0</v>
      </c>
      <c r="AA290" s="65">
        <v>10.0</v>
      </c>
      <c r="AB290" s="65">
        <v>9.0</v>
      </c>
      <c r="AC290" s="65">
        <v>22.0</v>
      </c>
      <c r="AD290" s="65">
        <v>14.0</v>
      </c>
      <c r="AE290" s="65">
        <v>14.0</v>
      </c>
      <c r="AF290" s="65">
        <v>39.0</v>
      </c>
      <c r="AG290" s="65">
        <v>11.0</v>
      </c>
      <c r="AH290" s="65">
        <v>10.0</v>
      </c>
      <c r="AI290" s="65">
        <v>22.0</v>
      </c>
      <c r="AJ290" s="65">
        <v>44.0</v>
      </c>
      <c r="AK290" s="65">
        <v>11.0</v>
      </c>
      <c r="AL290" s="65">
        <v>25.0</v>
      </c>
      <c r="AM290" s="65">
        <v>74.0</v>
      </c>
      <c r="AN290" s="65">
        <v>155.0</v>
      </c>
      <c r="AO290" s="65">
        <v>145.0</v>
      </c>
      <c r="AP290" s="65">
        <v>201.0</v>
      </c>
      <c r="AQ290" s="65">
        <v>252.0</v>
      </c>
      <c r="AR290" s="65">
        <v>231.0</v>
      </c>
      <c r="AS290" s="65">
        <v>302.0</v>
      </c>
      <c r="AT290" s="65">
        <v>466.0</v>
      </c>
      <c r="AU290" s="65">
        <v>604.0</v>
      </c>
      <c r="AV290" s="65">
        <v>949.0</v>
      </c>
      <c r="AW290" s="65">
        <v>277.0</v>
      </c>
      <c r="AX290" s="65">
        <v>736.0</v>
      </c>
      <c r="AY290" s="65">
        <v>995.0</v>
      </c>
      <c r="AZ290" s="65">
        <v>2091.0</v>
      </c>
      <c r="BA290" s="65">
        <v>1438.0</v>
      </c>
      <c r="BB290" s="65">
        <v>1311.0</v>
      </c>
      <c r="BC290" s="65">
        <v>2711.0</v>
      </c>
      <c r="BD290" s="65">
        <v>2814.0</v>
      </c>
      <c r="BE290" s="65">
        <v>8014.0</v>
      </c>
      <c r="BF290" s="65">
        <v>4187.0</v>
      </c>
      <c r="BG290" s="65">
        <v>6820.0</v>
      </c>
      <c r="BH290" s="65">
        <v>13381.0</v>
      </c>
      <c r="BI290" s="65">
        <v>48404.0</v>
      </c>
      <c r="BJ290" s="65">
        <v>70907.0</v>
      </c>
      <c r="BK290" s="65">
        <v>133524.0</v>
      </c>
    </row>
    <row r="291">
      <c r="A291" s="65">
        <v>283.0</v>
      </c>
      <c r="B291" s="65">
        <v>1000000.0</v>
      </c>
      <c r="C291" s="65">
        <v>985624.28121406</v>
      </c>
      <c r="D291" s="65">
        <v>0.98562428121406</v>
      </c>
      <c r="E291" s="65">
        <v>0.288190168649561</v>
      </c>
      <c r="F291" s="65">
        <v>0.0242912693450333</v>
      </c>
      <c r="G291" s="65">
        <v>301235.0</v>
      </c>
      <c r="H291" s="65">
        <v>0.301235</v>
      </c>
      <c r="I291" s="65">
        <v>439201.0</v>
      </c>
      <c r="J291" s="65">
        <v>129528.0</v>
      </c>
      <c r="K291" s="65">
        <v>54234.0</v>
      </c>
      <c r="L291" s="65">
        <v>25774.0</v>
      </c>
      <c r="M291" s="65">
        <v>2.0</v>
      </c>
      <c r="N291" s="65">
        <v>3.0</v>
      </c>
      <c r="O291" s="65">
        <v>0.0</v>
      </c>
      <c r="P291" s="65">
        <v>4.0</v>
      </c>
      <c r="Q291" s="65">
        <v>2.0</v>
      </c>
      <c r="R291" s="65">
        <v>4.0</v>
      </c>
      <c r="S291" s="65">
        <v>3.0</v>
      </c>
      <c r="T291" s="65">
        <v>3.0</v>
      </c>
      <c r="U291" s="65">
        <v>0.0</v>
      </c>
      <c r="V291" s="65">
        <v>1.0</v>
      </c>
      <c r="W291" s="65">
        <v>2.0</v>
      </c>
      <c r="X291" s="65">
        <v>4.0</v>
      </c>
      <c r="Y291" s="65">
        <v>8.0</v>
      </c>
      <c r="Z291" s="65">
        <v>6.0</v>
      </c>
      <c r="AA291" s="65">
        <v>9.0</v>
      </c>
      <c r="AB291" s="65">
        <v>8.0</v>
      </c>
      <c r="AC291" s="65">
        <v>24.0</v>
      </c>
      <c r="AD291" s="65">
        <v>15.0</v>
      </c>
      <c r="AE291" s="65">
        <v>15.0</v>
      </c>
      <c r="AF291" s="65">
        <v>31.0</v>
      </c>
      <c r="AG291" s="65">
        <v>8.0</v>
      </c>
      <c r="AH291" s="65">
        <v>15.0</v>
      </c>
      <c r="AI291" s="65">
        <v>16.0</v>
      </c>
      <c r="AJ291" s="65">
        <v>38.0</v>
      </c>
      <c r="AK291" s="65">
        <v>25.0</v>
      </c>
      <c r="AL291" s="65">
        <v>26.0</v>
      </c>
      <c r="AM291" s="65">
        <v>79.0</v>
      </c>
      <c r="AN291" s="65">
        <v>135.0</v>
      </c>
      <c r="AO291" s="65">
        <v>171.0</v>
      </c>
      <c r="AP291" s="65">
        <v>185.0</v>
      </c>
      <c r="AQ291" s="65">
        <v>236.0</v>
      </c>
      <c r="AR291" s="65">
        <v>240.0</v>
      </c>
      <c r="AS291" s="65">
        <v>289.0</v>
      </c>
      <c r="AT291" s="65">
        <v>460.0</v>
      </c>
      <c r="AU291" s="65">
        <v>613.0</v>
      </c>
      <c r="AV291" s="65">
        <v>979.0</v>
      </c>
      <c r="AW291" s="65">
        <v>268.0</v>
      </c>
      <c r="AX291" s="65">
        <v>764.0</v>
      </c>
      <c r="AY291" s="65">
        <v>994.0</v>
      </c>
      <c r="AZ291" s="65">
        <v>2148.0</v>
      </c>
      <c r="BA291" s="65">
        <v>1451.0</v>
      </c>
      <c r="BB291" s="65">
        <v>1257.0</v>
      </c>
      <c r="BC291" s="65">
        <v>2789.0</v>
      </c>
      <c r="BD291" s="65">
        <v>2780.0</v>
      </c>
      <c r="BE291" s="65">
        <v>7994.0</v>
      </c>
      <c r="BF291" s="65">
        <v>4173.0</v>
      </c>
      <c r="BG291" s="65">
        <v>6954.0</v>
      </c>
      <c r="BH291" s="65">
        <v>13226.0</v>
      </c>
      <c r="BI291" s="65">
        <v>48694.0</v>
      </c>
      <c r="BJ291" s="65">
        <v>70985.0</v>
      </c>
      <c r="BK291" s="65">
        <v>133099.0</v>
      </c>
    </row>
    <row r="292">
      <c r="A292" s="65">
        <v>284.0</v>
      </c>
      <c r="B292" s="65">
        <v>1000000.0</v>
      </c>
      <c r="C292" s="65">
        <v>942610.130506525</v>
      </c>
      <c r="D292" s="65">
        <v>0.942610130506525</v>
      </c>
      <c r="E292" s="65">
        <v>0.24302698718321</v>
      </c>
      <c r="F292" s="65">
        <v>0.0242556358962779</v>
      </c>
      <c r="G292" s="65">
        <v>301149.0</v>
      </c>
      <c r="H292" s="65">
        <v>0.301149</v>
      </c>
      <c r="I292" s="65">
        <v>438219.0</v>
      </c>
      <c r="J292" s="65">
        <v>130234.0</v>
      </c>
      <c r="K292" s="65">
        <v>53976.0</v>
      </c>
      <c r="L292" s="65">
        <v>25969.0</v>
      </c>
      <c r="M292" s="65">
        <v>0.0</v>
      </c>
      <c r="N292" s="65">
        <v>2.0</v>
      </c>
      <c r="O292" s="65">
        <v>2.0</v>
      </c>
      <c r="P292" s="65">
        <v>2.0</v>
      </c>
      <c r="Q292" s="65">
        <v>3.0</v>
      </c>
      <c r="R292" s="65">
        <v>0.0</v>
      </c>
      <c r="S292" s="65">
        <v>1.0</v>
      </c>
      <c r="T292" s="65">
        <v>5.0</v>
      </c>
      <c r="U292" s="65">
        <v>0.0</v>
      </c>
      <c r="V292" s="65">
        <v>4.0</v>
      </c>
      <c r="W292" s="65">
        <v>4.0</v>
      </c>
      <c r="X292" s="65">
        <v>8.0</v>
      </c>
      <c r="Y292" s="65">
        <v>0.0</v>
      </c>
      <c r="Z292" s="65">
        <v>5.0</v>
      </c>
      <c r="AA292" s="65">
        <v>11.0</v>
      </c>
      <c r="AB292" s="65">
        <v>11.0</v>
      </c>
      <c r="AC292" s="65">
        <v>17.0</v>
      </c>
      <c r="AD292" s="65">
        <v>9.0</v>
      </c>
      <c r="AE292" s="65">
        <v>8.0</v>
      </c>
      <c r="AF292" s="65">
        <v>34.0</v>
      </c>
      <c r="AG292" s="65">
        <v>7.0</v>
      </c>
      <c r="AH292" s="65">
        <v>14.0</v>
      </c>
      <c r="AI292" s="65">
        <v>22.0</v>
      </c>
      <c r="AJ292" s="65">
        <v>39.0</v>
      </c>
      <c r="AK292" s="65">
        <v>12.0</v>
      </c>
      <c r="AL292" s="65">
        <v>24.0</v>
      </c>
      <c r="AM292" s="65">
        <v>71.0</v>
      </c>
      <c r="AN292" s="65">
        <v>157.0</v>
      </c>
      <c r="AO292" s="65">
        <v>131.0</v>
      </c>
      <c r="AP292" s="65">
        <v>162.0</v>
      </c>
      <c r="AQ292" s="65">
        <v>245.0</v>
      </c>
      <c r="AR292" s="65">
        <v>227.0</v>
      </c>
      <c r="AS292" s="65">
        <v>269.0</v>
      </c>
      <c r="AT292" s="65">
        <v>476.0</v>
      </c>
      <c r="AU292" s="65">
        <v>604.0</v>
      </c>
      <c r="AV292" s="65">
        <v>958.0</v>
      </c>
      <c r="AW292" s="65">
        <v>307.0</v>
      </c>
      <c r="AX292" s="65">
        <v>799.0</v>
      </c>
      <c r="AY292" s="65">
        <v>962.0</v>
      </c>
      <c r="AZ292" s="65">
        <v>2035.0</v>
      </c>
      <c r="BA292" s="65">
        <v>1452.0</v>
      </c>
      <c r="BB292" s="65">
        <v>1204.0</v>
      </c>
      <c r="BC292" s="65">
        <v>2747.0</v>
      </c>
      <c r="BD292" s="65">
        <v>2806.0</v>
      </c>
      <c r="BE292" s="65">
        <v>8150.0</v>
      </c>
      <c r="BF292" s="65">
        <v>4257.0</v>
      </c>
      <c r="BG292" s="65">
        <v>6795.0</v>
      </c>
      <c r="BH292" s="65">
        <v>13303.0</v>
      </c>
      <c r="BI292" s="65">
        <v>48183.0</v>
      </c>
      <c r="BJ292" s="65">
        <v>70843.0</v>
      </c>
      <c r="BK292" s="65">
        <v>133762.0</v>
      </c>
    </row>
    <row r="293">
      <c r="A293" s="65">
        <v>285.0</v>
      </c>
      <c r="B293" s="65">
        <v>1000000.0</v>
      </c>
      <c r="C293" s="65">
        <v>930158.507925397</v>
      </c>
      <c r="D293" s="65">
        <v>0.930158507925397</v>
      </c>
      <c r="E293" s="65">
        <v>0.225453961457659</v>
      </c>
      <c r="F293" s="65">
        <v>0.0242494154551005</v>
      </c>
      <c r="G293" s="65">
        <v>301326.0</v>
      </c>
      <c r="H293" s="65">
        <v>0.301326</v>
      </c>
      <c r="I293" s="65">
        <v>439552.0</v>
      </c>
      <c r="J293" s="65">
        <v>129691.0</v>
      </c>
      <c r="K293" s="65">
        <v>53963.0</v>
      </c>
      <c r="L293" s="65">
        <v>25760.0</v>
      </c>
      <c r="M293" s="65">
        <v>2.0</v>
      </c>
      <c r="N293" s="65">
        <v>1.0</v>
      </c>
      <c r="O293" s="65">
        <v>1.0</v>
      </c>
      <c r="P293" s="65">
        <v>0.0</v>
      </c>
      <c r="Q293" s="65">
        <v>2.0</v>
      </c>
      <c r="R293" s="65">
        <v>1.0</v>
      </c>
      <c r="S293" s="65">
        <v>3.0</v>
      </c>
      <c r="T293" s="65">
        <v>5.0</v>
      </c>
      <c r="U293" s="65">
        <v>0.0</v>
      </c>
      <c r="V293" s="65">
        <v>0.0</v>
      </c>
      <c r="W293" s="65">
        <v>2.0</v>
      </c>
      <c r="X293" s="65">
        <v>2.0</v>
      </c>
      <c r="Y293" s="65">
        <v>2.0</v>
      </c>
      <c r="Z293" s="65">
        <v>4.0</v>
      </c>
      <c r="AA293" s="65">
        <v>7.0</v>
      </c>
      <c r="AB293" s="65">
        <v>8.0</v>
      </c>
      <c r="AC293" s="65">
        <v>24.0</v>
      </c>
      <c r="AD293" s="65">
        <v>18.0</v>
      </c>
      <c r="AE293" s="65">
        <v>23.0</v>
      </c>
      <c r="AF293" s="65">
        <v>26.0</v>
      </c>
      <c r="AG293" s="65">
        <v>18.0</v>
      </c>
      <c r="AH293" s="65">
        <v>8.0</v>
      </c>
      <c r="AI293" s="65">
        <v>17.0</v>
      </c>
      <c r="AJ293" s="65">
        <v>48.0</v>
      </c>
      <c r="AK293" s="65">
        <v>10.0</v>
      </c>
      <c r="AL293" s="65">
        <v>24.0</v>
      </c>
      <c r="AM293" s="65">
        <v>77.0</v>
      </c>
      <c r="AN293" s="65">
        <v>148.0</v>
      </c>
      <c r="AO293" s="65">
        <v>133.0</v>
      </c>
      <c r="AP293" s="65">
        <v>191.0</v>
      </c>
      <c r="AQ293" s="65">
        <v>239.0</v>
      </c>
      <c r="AR293" s="65">
        <v>239.0</v>
      </c>
      <c r="AS293" s="65">
        <v>282.0</v>
      </c>
      <c r="AT293" s="65">
        <v>484.0</v>
      </c>
      <c r="AU293" s="65">
        <v>585.0</v>
      </c>
      <c r="AV293" s="65">
        <v>913.0</v>
      </c>
      <c r="AW293" s="65">
        <v>298.0</v>
      </c>
      <c r="AX293" s="65">
        <v>783.0</v>
      </c>
      <c r="AY293" s="65">
        <v>986.0</v>
      </c>
      <c r="AZ293" s="65">
        <v>2069.0</v>
      </c>
      <c r="BA293" s="65">
        <v>1459.0</v>
      </c>
      <c r="BB293" s="65">
        <v>1250.0</v>
      </c>
      <c r="BC293" s="65">
        <v>2860.0</v>
      </c>
      <c r="BD293" s="65">
        <v>2825.0</v>
      </c>
      <c r="BE293" s="65">
        <v>7948.0</v>
      </c>
      <c r="BF293" s="65">
        <v>4273.0</v>
      </c>
      <c r="BG293" s="65">
        <v>6901.0</v>
      </c>
      <c r="BH293" s="65">
        <v>13439.0</v>
      </c>
      <c r="BI293" s="65">
        <v>48739.0</v>
      </c>
      <c r="BJ293" s="65">
        <v>70947.0</v>
      </c>
      <c r="BK293" s="65">
        <v>133002.0</v>
      </c>
    </row>
    <row r="294">
      <c r="A294" s="65">
        <v>286.0</v>
      </c>
      <c r="B294" s="65">
        <v>1000000.0</v>
      </c>
      <c r="C294" s="65">
        <v>949043.452172608</v>
      </c>
      <c r="D294" s="65">
        <v>0.949043452172608</v>
      </c>
      <c r="E294" s="65">
        <v>0.25210703648044</v>
      </c>
      <c r="F294" s="65">
        <v>0.0242077176443497</v>
      </c>
      <c r="G294" s="65">
        <v>301570.0</v>
      </c>
      <c r="H294" s="65">
        <v>0.30157</v>
      </c>
      <c r="I294" s="65">
        <v>438643.0</v>
      </c>
      <c r="J294" s="65">
        <v>129726.0</v>
      </c>
      <c r="K294" s="65">
        <v>54192.0</v>
      </c>
      <c r="L294" s="65">
        <v>26050.0</v>
      </c>
      <c r="M294" s="65">
        <v>0.0</v>
      </c>
      <c r="N294" s="65">
        <v>2.0</v>
      </c>
      <c r="O294" s="65">
        <v>2.0</v>
      </c>
      <c r="P294" s="65">
        <v>1.0</v>
      </c>
      <c r="Q294" s="65">
        <v>4.0</v>
      </c>
      <c r="R294" s="65">
        <v>2.0</v>
      </c>
      <c r="S294" s="65">
        <v>2.0</v>
      </c>
      <c r="T294" s="65">
        <v>5.0</v>
      </c>
      <c r="U294" s="65">
        <v>0.0</v>
      </c>
      <c r="V294" s="65">
        <v>0.0</v>
      </c>
      <c r="W294" s="65">
        <v>2.0</v>
      </c>
      <c r="X294" s="65">
        <v>1.0</v>
      </c>
      <c r="Y294" s="65">
        <v>2.0</v>
      </c>
      <c r="Z294" s="65">
        <v>7.0</v>
      </c>
      <c r="AA294" s="65">
        <v>5.0</v>
      </c>
      <c r="AB294" s="65">
        <v>10.0</v>
      </c>
      <c r="AC294" s="65">
        <v>17.0</v>
      </c>
      <c r="AD294" s="65">
        <v>18.0</v>
      </c>
      <c r="AE294" s="65">
        <v>8.0</v>
      </c>
      <c r="AF294" s="65">
        <v>52.0</v>
      </c>
      <c r="AG294" s="65">
        <v>12.0</v>
      </c>
      <c r="AH294" s="65">
        <v>12.0</v>
      </c>
      <c r="AI294" s="65">
        <v>19.0</v>
      </c>
      <c r="AJ294" s="65">
        <v>57.0</v>
      </c>
      <c r="AK294" s="65">
        <v>20.0</v>
      </c>
      <c r="AL294" s="65">
        <v>33.0</v>
      </c>
      <c r="AM294" s="65">
        <v>79.0</v>
      </c>
      <c r="AN294" s="65">
        <v>145.0</v>
      </c>
      <c r="AO294" s="65">
        <v>134.0</v>
      </c>
      <c r="AP294" s="65">
        <v>200.0</v>
      </c>
      <c r="AQ294" s="65">
        <v>230.0</v>
      </c>
      <c r="AR294" s="65">
        <v>239.0</v>
      </c>
      <c r="AS294" s="65">
        <v>305.0</v>
      </c>
      <c r="AT294" s="65">
        <v>459.0</v>
      </c>
      <c r="AU294" s="65">
        <v>652.0</v>
      </c>
      <c r="AV294" s="65">
        <v>955.0</v>
      </c>
      <c r="AW294" s="65">
        <v>276.0</v>
      </c>
      <c r="AX294" s="65">
        <v>803.0</v>
      </c>
      <c r="AY294" s="65">
        <v>939.0</v>
      </c>
      <c r="AZ294" s="65">
        <v>2180.0</v>
      </c>
      <c r="BA294" s="65">
        <v>1412.0</v>
      </c>
      <c r="BB294" s="65">
        <v>1227.0</v>
      </c>
      <c r="BC294" s="65">
        <v>2749.0</v>
      </c>
      <c r="BD294" s="65">
        <v>2908.0</v>
      </c>
      <c r="BE294" s="65">
        <v>8156.0</v>
      </c>
      <c r="BF294" s="65">
        <v>4189.0</v>
      </c>
      <c r="BG294" s="65">
        <v>6811.0</v>
      </c>
      <c r="BH294" s="65">
        <v>13292.0</v>
      </c>
      <c r="BI294" s="65">
        <v>48466.0</v>
      </c>
      <c r="BJ294" s="65">
        <v>70602.0</v>
      </c>
      <c r="BK294" s="65">
        <v>133869.0</v>
      </c>
    </row>
    <row r="295">
      <c r="A295" s="65">
        <v>287.0</v>
      </c>
      <c r="B295" s="65">
        <v>1000000.0</v>
      </c>
      <c r="C295" s="65">
        <v>942012.10060503</v>
      </c>
      <c r="D295" s="65">
        <v>0.94201210060503</v>
      </c>
      <c r="E295" s="65">
        <v>0.216815371441254</v>
      </c>
      <c r="F295" s="65">
        <v>0.0241733284899862</v>
      </c>
      <c r="G295" s="65">
        <v>301114.0</v>
      </c>
      <c r="H295" s="65">
        <v>0.301114</v>
      </c>
      <c r="I295" s="65">
        <v>439181.0</v>
      </c>
      <c r="J295" s="65">
        <v>129413.0</v>
      </c>
      <c r="K295" s="65">
        <v>54264.0</v>
      </c>
      <c r="L295" s="65">
        <v>26320.0</v>
      </c>
      <c r="M295" s="65">
        <v>1.0</v>
      </c>
      <c r="N295" s="65">
        <v>1.0</v>
      </c>
      <c r="O295" s="65">
        <v>0.0</v>
      </c>
      <c r="P295" s="65">
        <v>2.0</v>
      </c>
      <c r="Q295" s="65">
        <v>3.0</v>
      </c>
      <c r="R295" s="65">
        <v>2.0</v>
      </c>
      <c r="S295" s="65">
        <v>3.0</v>
      </c>
      <c r="T295" s="65">
        <v>4.0</v>
      </c>
      <c r="U295" s="65">
        <v>0.0</v>
      </c>
      <c r="V295" s="65">
        <v>1.0</v>
      </c>
      <c r="W295" s="65">
        <v>2.0</v>
      </c>
      <c r="X295" s="65">
        <v>6.0</v>
      </c>
      <c r="Y295" s="65">
        <v>4.0</v>
      </c>
      <c r="Z295" s="65">
        <v>4.0</v>
      </c>
      <c r="AA295" s="65">
        <v>9.0</v>
      </c>
      <c r="AB295" s="65">
        <v>7.0</v>
      </c>
      <c r="AC295" s="65">
        <v>21.0</v>
      </c>
      <c r="AD295" s="65">
        <v>15.0</v>
      </c>
      <c r="AE295" s="65">
        <v>21.0</v>
      </c>
      <c r="AF295" s="65">
        <v>30.0</v>
      </c>
      <c r="AG295" s="65">
        <v>8.0</v>
      </c>
      <c r="AH295" s="65">
        <v>18.0</v>
      </c>
      <c r="AI295" s="65">
        <v>19.0</v>
      </c>
      <c r="AJ295" s="65">
        <v>57.0</v>
      </c>
      <c r="AK295" s="65">
        <v>19.0</v>
      </c>
      <c r="AL295" s="65">
        <v>27.0</v>
      </c>
      <c r="AM295" s="65">
        <v>73.0</v>
      </c>
      <c r="AN295" s="65">
        <v>144.0</v>
      </c>
      <c r="AO295" s="65">
        <v>142.0</v>
      </c>
      <c r="AP295" s="65">
        <v>210.0</v>
      </c>
      <c r="AQ295" s="65">
        <v>253.0</v>
      </c>
      <c r="AR295" s="65">
        <v>262.0</v>
      </c>
      <c r="AS295" s="65">
        <v>302.0</v>
      </c>
      <c r="AT295" s="65">
        <v>465.0</v>
      </c>
      <c r="AU295" s="65">
        <v>585.0</v>
      </c>
      <c r="AV295" s="65">
        <v>921.0</v>
      </c>
      <c r="AW295" s="65">
        <v>317.0</v>
      </c>
      <c r="AX295" s="65">
        <v>774.0</v>
      </c>
      <c r="AY295" s="65">
        <v>943.0</v>
      </c>
      <c r="AZ295" s="65">
        <v>2087.0</v>
      </c>
      <c r="BA295" s="65">
        <v>1444.0</v>
      </c>
      <c r="BB295" s="65">
        <v>1206.0</v>
      </c>
      <c r="BC295" s="65">
        <v>2813.0</v>
      </c>
      <c r="BD295" s="65">
        <v>2742.0</v>
      </c>
      <c r="BE295" s="65">
        <v>7942.0</v>
      </c>
      <c r="BF295" s="65">
        <v>4283.0</v>
      </c>
      <c r="BG295" s="65">
        <v>6783.0</v>
      </c>
      <c r="BH295" s="65">
        <v>13461.0</v>
      </c>
      <c r="BI295" s="65">
        <v>48221.0</v>
      </c>
      <c r="BJ295" s="65">
        <v>70743.0</v>
      </c>
      <c r="BK295" s="65">
        <v>133714.0</v>
      </c>
    </row>
    <row r="296">
      <c r="A296" s="65">
        <v>288.0</v>
      </c>
      <c r="B296" s="65">
        <v>1000000.0</v>
      </c>
      <c r="C296" s="65">
        <v>900808.04040202</v>
      </c>
      <c r="D296" s="65">
        <v>0.90080804040202</v>
      </c>
      <c r="E296" s="65">
        <v>0.177395769111701</v>
      </c>
      <c r="F296" s="65">
        <v>0.0243225854548487</v>
      </c>
      <c r="G296" s="65">
        <v>300506.0</v>
      </c>
      <c r="H296" s="65">
        <v>0.300506</v>
      </c>
      <c r="I296" s="65">
        <v>439647.0</v>
      </c>
      <c r="J296" s="65">
        <v>130312.0</v>
      </c>
      <c r="K296" s="65">
        <v>53834.0</v>
      </c>
      <c r="L296" s="65">
        <v>25929.0</v>
      </c>
      <c r="M296" s="65">
        <v>1.0</v>
      </c>
      <c r="N296" s="65">
        <v>0.0</v>
      </c>
      <c r="O296" s="65">
        <v>1.0</v>
      </c>
      <c r="P296" s="65">
        <v>2.0</v>
      </c>
      <c r="Q296" s="65">
        <v>0.0</v>
      </c>
      <c r="R296" s="65">
        <v>1.0</v>
      </c>
      <c r="S296" s="65">
        <v>2.0</v>
      </c>
      <c r="T296" s="65">
        <v>3.0</v>
      </c>
      <c r="U296" s="65">
        <v>0.0</v>
      </c>
      <c r="V296" s="65">
        <v>0.0</v>
      </c>
      <c r="W296" s="65">
        <v>2.0</v>
      </c>
      <c r="X296" s="65">
        <v>6.0</v>
      </c>
      <c r="Y296" s="65">
        <v>6.0</v>
      </c>
      <c r="Z296" s="65">
        <v>2.0</v>
      </c>
      <c r="AA296" s="65">
        <v>6.0</v>
      </c>
      <c r="AB296" s="65">
        <v>8.0</v>
      </c>
      <c r="AC296" s="65">
        <v>17.0</v>
      </c>
      <c r="AD296" s="65">
        <v>13.0</v>
      </c>
      <c r="AE296" s="65">
        <v>12.0</v>
      </c>
      <c r="AF296" s="65">
        <v>38.0</v>
      </c>
      <c r="AG296" s="65">
        <v>14.0</v>
      </c>
      <c r="AH296" s="65">
        <v>15.0</v>
      </c>
      <c r="AI296" s="65">
        <v>22.0</v>
      </c>
      <c r="AJ296" s="65">
        <v>46.0</v>
      </c>
      <c r="AK296" s="65">
        <v>17.0</v>
      </c>
      <c r="AL296" s="65">
        <v>28.0</v>
      </c>
      <c r="AM296" s="65">
        <v>69.0</v>
      </c>
      <c r="AN296" s="65">
        <v>134.0</v>
      </c>
      <c r="AO296" s="65">
        <v>142.0</v>
      </c>
      <c r="AP296" s="65">
        <v>187.0</v>
      </c>
      <c r="AQ296" s="65">
        <v>225.0</v>
      </c>
      <c r="AR296" s="65">
        <v>236.0</v>
      </c>
      <c r="AS296" s="65">
        <v>273.0</v>
      </c>
      <c r="AT296" s="65">
        <v>460.0</v>
      </c>
      <c r="AU296" s="65">
        <v>603.0</v>
      </c>
      <c r="AV296" s="65">
        <v>970.0</v>
      </c>
      <c r="AW296" s="65">
        <v>268.0</v>
      </c>
      <c r="AX296" s="65">
        <v>801.0</v>
      </c>
      <c r="AY296" s="65">
        <v>981.0</v>
      </c>
      <c r="AZ296" s="65">
        <v>2157.0</v>
      </c>
      <c r="BA296" s="65">
        <v>1417.0</v>
      </c>
      <c r="BB296" s="65">
        <v>1164.0</v>
      </c>
      <c r="BC296" s="65">
        <v>2749.0</v>
      </c>
      <c r="BD296" s="65">
        <v>2812.0</v>
      </c>
      <c r="BE296" s="65">
        <v>7987.0</v>
      </c>
      <c r="BF296" s="65">
        <v>4110.0</v>
      </c>
      <c r="BG296" s="65">
        <v>6973.0</v>
      </c>
      <c r="BH296" s="65">
        <v>13302.0</v>
      </c>
      <c r="BI296" s="65">
        <v>48443.0</v>
      </c>
      <c r="BJ296" s="65">
        <v>70594.0</v>
      </c>
      <c r="BK296" s="65">
        <v>133187.0</v>
      </c>
    </row>
    <row r="297">
      <c r="A297" s="65">
        <v>289.0</v>
      </c>
      <c r="B297" s="65">
        <v>1000000.0</v>
      </c>
      <c r="C297" s="65">
        <v>957218.860943047</v>
      </c>
      <c r="D297" s="65">
        <v>0.957218860943047</v>
      </c>
      <c r="E297" s="65">
        <v>0.270387373632915</v>
      </c>
      <c r="F297" s="65">
        <v>0.0242820385713784</v>
      </c>
      <c r="G297" s="65">
        <v>301108.0</v>
      </c>
      <c r="H297" s="65">
        <v>0.301108</v>
      </c>
      <c r="I297" s="65">
        <v>438239.0</v>
      </c>
      <c r="J297" s="65">
        <v>129804.0</v>
      </c>
      <c r="K297" s="65">
        <v>54320.0</v>
      </c>
      <c r="L297" s="65">
        <v>26189.0</v>
      </c>
      <c r="M297" s="65">
        <v>0.0</v>
      </c>
      <c r="N297" s="65">
        <v>3.0</v>
      </c>
      <c r="O297" s="65">
        <v>2.0</v>
      </c>
      <c r="P297" s="65">
        <v>2.0</v>
      </c>
      <c r="Q297" s="65">
        <v>3.0</v>
      </c>
      <c r="R297" s="65">
        <v>3.0</v>
      </c>
      <c r="S297" s="65">
        <v>1.0</v>
      </c>
      <c r="T297" s="65">
        <v>3.0</v>
      </c>
      <c r="U297" s="65">
        <v>1.0</v>
      </c>
      <c r="V297" s="65">
        <v>2.0</v>
      </c>
      <c r="W297" s="65">
        <v>2.0</v>
      </c>
      <c r="X297" s="65">
        <v>3.0</v>
      </c>
      <c r="Y297" s="65">
        <v>2.0</v>
      </c>
      <c r="Z297" s="65">
        <v>3.0</v>
      </c>
      <c r="AA297" s="65">
        <v>6.0</v>
      </c>
      <c r="AB297" s="65">
        <v>15.0</v>
      </c>
      <c r="AC297" s="65">
        <v>14.0</v>
      </c>
      <c r="AD297" s="65">
        <v>13.0</v>
      </c>
      <c r="AE297" s="65">
        <v>15.0</v>
      </c>
      <c r="AF297" s="65">
        <v>46.0</v>
      </c>
      <c r="AG297" s="65">
        <v>7.0</v>
      </c>
      <c r="AH297" s="65">
        <v>15.0</v>
      </c>
      <c r="AI297" s="65">
        <v>16.0</v>
      </c>
      <c r="AJ297" s="65">
        <v>47.0</v>
      </c>
      <c r="AK297" s="65">
        <v>21.0</v>
      </c>
      <c r="AL297" s="65">
        <v>42.0</v>
      </c>
      <c r="AM297" s="65">
        <v>84.0</v>
      </c>
      <c r="AN297" s="65">
        <v>149.0</v>
      </c>
      <c r="AO297" s="65">
        <v>124.0</v>
      </c>
      <c r="AP297" s="65">
        <v>217.0</v>
      </c>
      <c r="AQ297" s="65">
        <v>213.0</v>
      </c>
      <c r="AR297" s="65">
        <v>253.0</v>
      </c>
      <c r="AS297" s="65">
        <v>257.0</v>
      </c>
      <c r="AT297" s="65">
        <v>533.0</v>
      </c>
      <c r="AU297" s="65">
        <v>607.0</v>
      </c>
      <c r="AV297" s="65">
        <v>964.0</v>
      </c>
      <c r="AW297" s="65">
        <v>301.0</v>
      </c>
      <c r="AX297" s="65">
        <v>739.0</v>
      </c>
      <c r="AY297" s="65">
        <v>938.0</v>
      </c>
      <c r="AZ297" s="65">
        <v>2121.0</v>
      </c>
      <c r="BA297" s="65">
        <v>1435.0</v>
      </c>
      <c r="BB297" s="65">
        <v>1223.0</v>
      </c>
      <c r="BC297" s="65">
        <v>2695.0</v>
      </c>
      <c r="BD297" s="65">
        <v>2872.0</v>
      </c>
      <c r="BE297" s="65">
        <v>7964.0</v>
      </c>
      <c r="BF297" s="65">
        <v>4118.0</v>
      </c>
      <c r="BG297" s="65">
        <v>6964.0</v>
      </c>
      <c r="BH297" s="65">
        <v>13322.0</v>
      </c>
      <c r="BI297" s="65">
        <v>48444.0</v>
      </c>
      <c r="BJ297" s="65">
        <v>71038.0</v>
      </c>
      <c r="BK297" s="65">
        <v>133246.0</v>
      </c>
    </row>
    <row r="298">
      <c r="A298" s="65">
        <v>290.0</v>
      </c>
      <c r="B298" s="65">
        <v>1000000.0</v>
      </c>
      <c r="C298" s="65">
        <v>905420.27101355</v>
      </c>
      <c r="D298" s="65">
        <v>0.90542027101355</v>
      </c>
      <c r="E298" s="65">
        <v>0.161963921687017</v>
      </c>
      <c r="F298" s="65">
        <v>0.0243959920880574</v>
      </c>
      <c r="G298" s="65">
        <v>300809.0</v>
      </c>
      <c r="H298" s="65">
        <v>0.300809</v>
      </c>
      <c r="I298" s="65">
        <v>439266.0</v>
      </c>
      <c r="J298" s="65">
        <v>130072.0</v>
      </c>
      <c r="K298" s="65">
        <v>54114.0</v>
      </c>
      <c r="L298" s="65">
        <v>25775.0</v>
      </c>
      <c r="M298" s="65">
        <v>1.0</v>
      </c>
      <c r="N298" s="65">
        <v>0.0</v>
      </c>
      <c r="O298" s="65">
        <v>0.0</v>
      </c>
      <c r="P298" s="65">
        <v>0.0</v>
      </c>
      <c r="Q298" s="65">
        <v>0.0</v>
      </c>
      <c r="R298" s="65">
        <v>3.0</v>
      </c>
      <c r="S298" s="65">
        <v>0.0</v>
      </c>
      <c r="T298" s="65">
        <v>7.0</v>
      </c>
      <c r="U298" s="65">
        <v>0.0</v>
      </c>
      <c r="V298" s="65">
        <v>2.0</v>
      </c>
      <c r="W298" s="65">
        <v>1.0</v>
      </c>
      <c r="X298" s="65">
        <v>8.0</v>
      </c>
      <c r="Y298" s="65">
        <v>5.0</v>
      </c>
      <c r="Z298" s="65">
        <v>4.0</v>
      </c>
      <c r="AA298" s="65">
        <v>9.0</v>
      </c>
      <c r="AB298" s="65">
        <v>10.0</v>
      </c>
      <c r="AC298" s="65">
        <v>21.0</v>
      </c>
      <c r="AD298" s="65">
        <v>8.0</v>
      </c>
      <c r="AE298" s="65">
        <v>16.0</v>
      </c>
      <c r="AF298" s="65">
        <v>31.0</v>
      </c>
      <c r="AG298" s="65">
        <v>11.0</v>
      </c>
      <c r="AH298" s="65">
        <v>7.0</v>
      </c>
      <c r="AI298" s="65">
        <v>25.0</v>
      </c>
      <c r="AJ298" s="65">
        <v>39.0</v>
      </c>
      <c r="AK298" s="65">
        <v>23.0</v>
      </c>
      <c r="AL298" s="65">
        <v>28.0</v>
      </c>
      <c r="AM298" s="65">
        <v>89.0</v>
      </c>
      <c r="AN298" s="65">
        <v>155.0</v>
      </c>
      <c r="AO298" s="65">
        <v>141.0</v>
      </c>
      <c r="AP298" s="65">
        <v>189.0</v>
      </c>
      <c r="AQ298" s="65">
        <v>253.0</v>
      </c>
      <c r="AR298" s="65">
        <v>210.0</v>
      </c>
      <c r="AS298" s="65">
        <v>287.0</v>
      </c>
      <c r="AT298" s="65">
        <v>460.0</v>
      </c>
      <c r="AU298" s="65">
        <v>627.0</v>
      </c>
      <c r="AV298" s="65">
        <v>938.0</v>
      </c>
      <c r="AW298" s="65">
        <v>290.0</v>
      </c>
      <c r="AX298" s="65">
        <v>760.0</v>
      </c>
      <c r="AY298" s="65">
        <v>1020.0</v>
      </c>
      <c r="AZ298" s="65">
        <v>2075.0</v>
      </c>
      <c r="BA298" s="65">
        <v>1374.0</v>
      </c>
      <c r="BB298" s="65">
        <v>1265.0</v>
      </c>
      <c r="BC298" s="65">
        <v>2755.0</v>
      </c>
      <c r="BD298" s="65">
        <v>2919.0</v>
      </c>
      <c r="BE298" s="65">
        <v>8223.0</v>
      </c>
      <c r="BF298" s="65">
        <v>4247.0</v>
      </c>
      <c r="BG298" s="65">
        <v>6826.0</v>
      </c>
      <c r="BH298" s="65">
        <v>13209.0</v>
      </c>
      <c r="BI298" s="65">
        <v>48250.0</v>
      </c>
      <c r="BJ298" s="65">
        <v>70729.0</v>
      </c>
      <c r="BK298" s="65">
        <v>133259.0</v>
      </c>
    </row>
    <row r="299">
      <c r="A299" s="65">
        <v>291.0</v>
      </c>
      <c r="B299" s="65">
        <v>1000000.0</v>
      </c>
      <c r="C299" s="65">
        <v>952525.626281314</v>
      </c>
      <c r="D299" s="65">
        <v>0.952525626281314</v>
      </c>
      <c r="E299" s="65">
        <v>0.254437829675104</v>
      </c>
      <c r="F299" s="65">
        <v>0.024353902842041</v>
      </c>
      <c r="G299" s="65">
        <v>301036.0</v>
      </c>
      <c r="H299" s="65">
        <v>0.301036</v>
      </c>
      <c r="I299" s="65">
        <v>439951.0</v>
      </c>
      <c r="J299" s="65">
        <v>129233.0</v>
      </c>
      <c r="K299" s="65">
        <v>53898.0</v>
      </c>
      <c r="L299" s="65">
        <v>25995.0</v>
      </c>
      <c r="M299" s="65">
        <v>4.0</v>
      </c>
      <c r="N299" s="65">
        <v>1.0</v>
      </c>
      <c r="O299" s="65">
        <v>1.0</v>
      </c>
      <c r="P299" s="65">
        <v>0.0</v>
      </c>
      <c r="Q299" s="65">
        <v>1.0</v>
      </c>
      <c r="R299" s="65">
        <v>2.0</v>
      </c>
      <c r="S299" s="65">
        <v>4.0</v>
      </c>
      <c r="T299" s="65">
        <v>2.0</v>
      </c>
      <c r="U299" s="65">
        <v>1.0</v>
      </c>
      <c r="V299" s="65">
        <v>1.0</v>
      </c>
      <c r="W299" s="65">
        <v>3.0</v>
      </c>
      <c r="X299" s="65">
        <v>5.0</v>
      </c>
      <c r="Y299" s="65">
        <v>6.0</v>
      </c>
      <c r="Z299" s="65">
        <v>2.0</v>
      </c>
      <c r="AA299" s="65">
        <v>9.0</v>
      </c>
      <c r="AB299" s="65">
        <v>12.0</v>
      </c>
      <c r="AC299" s="65">
        <v>26.0</v>
      </c>
      <c r="AD299" s="65">
        <v>8.0</v>
      </c>
      <c r="AE299" s="65">
        <v>8.0</v>
      </c>
      <c r="AF299" s="65">
        <v>29.0</v>
      </c>
      <c r="AG299" s="65">
        <v>8.0</v>
      </c>
      <c r="AH299" s="65">
        <v>7.0</v>
      </c>
      <c r="AI299" s="65">
        <v>18.0</v>
      </c>
      <c r="AJ299" s="65">
        <v>57.0</v>
      </c>
      <c r="AK299" s="65">
        <v>13.0</v>
      </c>
      <c r="AL299" s="65">
        <v>20.0</v>
      </c>
      <c r="AM299" s="65">
        <v>103.0</v>
      </c>
      <c r="AN299" s="65">
        <v>121.0</v>
      </c>
      <c r="AO299" s="65">
        <v>142.0</v>
      </c>
      <c r="AP299" s="65">
        <v>198.0</v>
      </c>
      <c r="AQ299" s="65">
        <v>249.0</v>
      </c>
      <c r="AR299" s="65">
        <v>226.0</v>
      </c>
      <c r="AS299" s="65">
        <v>287.0</v>
      </c>
      <c r="AT299" s="65">
        <v>517.0</v>
      </c>
      <c r="AU299" s="65">
        <v>624.0</v>
      </c>
      <c r="AV299" s="65">
        <v>953.0</v>
      </c>
      <c r="AW299" s="65">
        <v>282.0</v>
      </c>
      <c r="AX299" s="65">
        <v>785.0</v>
      </c>
      <c r="AY299" s="65">
        <v>902.0</v>
      </c>
      <c r="AZ299" s="65">
        <v>2036.0</v>
      </c>
      <c r="BA299" s="65">
        <v>1382.0</v>
      </c>
      <c r="BB299" s="65">
        <v>1201.0</v>
      </c>
      <c r="BC299" s="65">
        <v>2845.0</v>
      </c>
      <c r="BD299" s="65">
        <v>2812.0</v>
      </c>
      <c r="BE299" s="65">
        <v>8001.0</v>
      </c>
      <c r="BF299" s="65">
        <v>4361.0</v>
      </c>
      <c r="BG299" s="65">
        <v>6922.0</v>
      </c>
      <c r="BH299" s="65">
        <v>13187.0</v>
      </c>
      <c r="BI299" s="65">
        <v>48660.0</v>
      </c>
      <c r="BJ299" s="65">
        <v>70671.0</v>
      </c>
      <c r="BK299" s="65">
        <v>133321.0</v>
      </c>
    </row>
    <row r="300">
      <c r="A300" s="65">
        <v>292.0</v>
      </c>
      <c r="B300" s="65">
        <v>1000000.0</v>
      </c>
      <c r="C300" s="65">
        <v>941149.057452872</v>
      </c>
      <c r="D300" s="65">
        <v>0.941149057452872</v>
      </c>
      <c r="E300" s="65">
        <v>0.236521379116667</v>
      </c>
      <c r="F300" s="65">
        <v>0.0243205702811191</v>
      </c>
      <c r="G300" s="65">
        <v>300045.0</v>
      </c>
      <c r="H300" s="65">
        <v>0.300045</v>
      </c>
      <c r="I300" s="65">
        <v>440654.0</v>
      </c>
      <c r="J300" s="65">
        <v>129355.0</v>
      </c>
      <c r="K300" s="65">
        <v>53891.0</v>
      </c>
      <c r="L300" s="65">
        <v>26186.0</v>
      </c>
      <c r="M300" s="65">
        <v>1.0</v>
      </c>
      <c r="N300" s="65">
        <v>2.0</v>
      </c>
      <c r="O300" s="65">
        <v>1.0</v>
      </c>
      <c r="P300" s="65">
        <v>2.0</v>
      </c>
      <c r="Q300" s="65">
        <v>3.0</v>
      </c>
      <c r="R300" s="65">
        <v>2.0</v>
      </c>
      <c r="S300" s="65">
        <v>1.0</v>
      </c>
      <c r="T300" s="65">
        <v>4.0</v>
      </c>
      <c r="U300" s="65">
        <v>2.0</v>
      </c>
      <c r="V300" s="65">
        <v>0.0</v>
      </c>
      <c r="W300" s="65">
        <v>1.0</v>
      </c>
      <c r="X300" s="65">
        <v>5.0</v>
      </c>
      <c r="Y300" s="65">
        <v>5.0</v>
      </c>
      <c r="Z300" s="65">
        <v>4.0</v>
      </c>
      <c r="AA300" s="65">
        <v>8.0</v>
      </c>
      <c r="AB300" s="65">
        <v>4.0</v>
      </c>
      <c r="AC300" s="65">
        <v>19.0</v>
      </c>
      <c r="AD300" s="65">
        <v>13.0</v>
      </c>
      <c r="AE300" s="65">
        <v>14.0</v>
      </c>
      <c r="AF300" s="65">
        <v>33.0</v>
      </c>
      <c r="AG300" s="65">
        <v>5.0</v>
      </c>
      <c r="AH300" s="65">
        <v>19.0</v>
      </c>
      <c r="AI300" s="65">
        <v>24.0</v>
      </c>
      <c r="AJ300" s="65">
        <v>55.0</v>
      </c>
      <c r="AK300" s="65">
        <v>18.0</v>
      </c>
      <c r="AL300" s="65">
        <v>35.0</v>
      </c>
      <c r="AM300" s="65">
        <v>77.0</v>
      </c>
      <c r="AN300" s="65">
        <v>145.0</v>
      </c>
      <c r="AO300" s="65">
        <v>130.0</v>
      </c>
      <c r="AP300" s="65">
        <v>167.0</v>
      </c>
      <c r="AQ300" s="65">
        <v>236.0</v>
      </c>
      <c r="AR300" s="65">
        <v>239.0</v>
      </c>
      <c r="AS300" s="65">
        <v>259.0</v>
      </c>
      <c r="AT300" s="65">
        <v>486.0</v>
      </c>
      <c r="AU300" s="65">
        <v>621.0</v>
      </c>
      <c r="AV300" s="65">
        <v>970.0</v>
      </c>
      <c r="AW300" s="65">
        <v>282.0</v>
      </c>
      <c r="AX300" s="65">
        <v>800.0</v>
      </c>
      <c r="AY300" s="65">
        <v>978.0</v>
      </c>
      <c r="AZ300" s="65">
        <v>2036.0</v>
      </c>
      <c r="BA300" s="65">
        <v>1464.0</v>
      </c>
      <c r="BB300" s="65">
        <v>1180.0</v>
      </c>
      <c r="BC300" s="65">
        <v>2698.0</v>
      </c>
      <c r="BD300" s="65">
        <v>2918.0</v>
      </c>
      <c r="BE300" s="65">
        <v>8173.0</v>
      </c>
      <c r="BF300" s="65">
        <v>4242.0</v>
      </c>
      <c r="BG300" s="65">
        <v>6742.0</v>
      </c>
      <c r="BH300" s="65">
        <v>13145.0</v>
      </c>
      <c r="BI300" s="65">
        <v>48224.0</v>
      </c>
      <c r="BJ300" s="65">
        <v>70443.0</v>
      </c>
      <c r="BK300" s="65">
        <v>133110.0</v>
      </c>
    </row>
    <row r="301">
      <c r="A301" s="65">
        <v>293.0</v>
      </c>
      <c r="B301" s="65">
        <v>1000000.0</v>
      </c>
      <c r="C301" s="65">
        <v>969165.458272913</v>
      </c>
      <c r="D301" s="65">
        <v>0.969165458272913</v>
      </c>
      <c r="E301" s="65">
        <v>0.299397071588793</v>
      </c>
      <c r="F301" s="65">
        <v>0.024299280448075</v>
      </c>
      <c r="G301" s="65">
        <v>300841.0</v>
      </c>
      <c r="H301" s="65">
        <v>0.300841</v>
      </c>
      <c r="I301" s="65">
        <v>439070.0</v>
      </c>
      <c r="J301" s="65">
        <v>130135.0</v>
      </c>
      <c r="K301" s="65">
        <v>53950.0</v>
      </c>
      <c r="L301" s="65">
        <v>25920.0</v>
      </c>
      <c r="M301" s="65">
        <v>3.0</v>
      </c>
      <c r="N301" s="65">
        <v>4.0</v>
      </c>
      <c r="O301" s="65">
        <v>1.0</v>
      </c>
      <c r="P301" s="65">
        <v>0.0</v>
      </c>
      <c r="Q301" s="65">
        <v>5.0</v>
      </c>
      <c r="R301" s="65">
        <v>1.0</v>
      </c>
      <c r="S301" s="65">
        <v>2.0</v>
      </c>
      <c r="T301" s="65">
        <v>2.0</v>
      </c>
      <c r="U301" s="65">
        <v>2.0</v>
      </c>
      <c r="V301" s="65">
        <v>0.0</v>
      </c>
      <c r="W301" s="65">
        <v>1.0</v>
      </c>
      <c r="X301" s="65">
        <v>4.0</v>
      </c>
      <c r="Y301" s="65">
        <v>4.0</v>
      </c>
      <c r="Z301" s="65">
        <v>3.0</v>
      </c>
      <c r="AA301" s="65">
        <v>7.0</v>
      </c>
      <c r="AB301" s="65">
        <v>9.0</v>
      </c>
      <c r="AC301" s="65">
        <v>18.0</v>
      </c>
      <c r="AD301" s="65">
        <v>6.0</v>
      </c>
      <c r="AE301" s="65">
        <v>13.0</v>
      </c>
      <c r="AF301" s="65">
        <v>35.0</v>
      </c>
      <c r="AG301" s="65">
        <v>6.0</v>
      </c>
      <c r="AH301" s="65">
        <v>15.0</v>
      </c>
      <c r="AI301" s="65">
        <v>22.0</v>
      </c>
      <c r="AJ301" s="65">
        <v>51.0</v>
      </c>
      <c r="AK301" s="65">
        <v>27.0</v>
      </c>
      <c r="AL301" s="65">
        <v>26.0</v>
      </c>
      <c r="AM301" s="65">
        <v>95.0</v>
      </c>
      <c r="AN301" s="65">
        <v>138.0</v>
      </c>
      <c r="AO301" s="65">
        <v>142.0</v>
      </c>
      <c r="AP301" s="65">
        <v>190.0</v>
      </c>
      <c r="AQ301" s="65">
        <v>233.0</v>
      </c>
      <c r="AR301" s="65">
        <v>235.0</v>
      </c>
      <c r="AS301" s="65">
        <v>273.0</v>
      </c>
      <c r="AT301" s="65">
        <v>494.0</v>
      </c>
      <c r="AU301" s="65">
        <v>566.0</v>
      </c>
      <c r="AV301" s="65">
        <v>921.0</v>
      </c>
      <c r="AW301" s="65">
        <v>280.0</v>
      </c>
      <c r="AX301" s="65">
        <v>736.0</v>
      </c>
      <c r="AY301" s="65">
        <v>929.0</v>
      </c>
      <c r="AZ301" s="65">
        <v>2062.0</v>
      </c>
      <c r="BA301" s="65">
        <v>1438.0</v>
      </c>
      <c r="BB301" s="65">
        <v>1217.0</v>
      </c>
      <c r="BC301" s="65">
        <v>2785.0</v>
      </c>
      <c r="BD301" s="65">
        <v>2889.0</v>
      </c>
      <c r="BE301" s="65">
        <v>8132.0</v>
      </c>
      <c r="BF301" s="65">
        <v>4177.0</v>
      </c>
      <c r="BG301" s="65">
        <v>6949.0</v>
      </c>
      <c r="BH301" s="65">
        <v>13145.0</v>
      </c>
      <c r="BI301" s="65">
        <v>48760.0</v>
      </c>
      <c r="BJ301" s="65">
        <v>70891.0</v>
      </c>
      <c r="BK301" s="65">
        <v>132897.0</v>
      </c>
    </row>
    <row r="302">
      <c r="A302" s="65">
        <v>294.0</v>
      </c>
      <c r="B302" s="65">
        <v>1000000.0</v>
      </c>
      <c r="C302" s="65">
        <v>955844.792239612</v>
      </c>
      <c r="D302" s="65">
        <v>0.955844792239612</v>
      </c>
      <c r="E302" s="65">
        <v>0.249423941069713</v>
      </c>
      <c r="F302" s="65">
        <v>0.0242587164015544</v>
      </c>
      <c r="G302" s="65">
        <v>300963.0</v>
      </c>
      <c r="H302" s="65">
        <v>0.300963</v>
      </c>
      <c r="I302" s="65">
        <v>439349.0</v>
      </c>
      <c r="J302" s="65">
        <v>129910.0</v>
      </c>
      <c r="K302" s="65">
        <v>54087.0</v>
      </c>
      <c r="L302" s="65">
        <v>25892.0</v>
      </c>
      <c r="M302" s="65">
        <v>1.0</v>
      </c>
      <c r="N302" s="65">
        <v>3.0</v>
      </c>
      <c r="O302" s="65">
        <v>0.0</v>
      </c>
      <c r="P302" s="65">
        <v>1.0</v>
      </c>
      <c r="Q302" s="65">
        <v>3.0</v>
      </c>
      <c r="R302" s="65">
        <v>1.0</v>
      </c>
      <c r="S302" s="65">
        <v>3.0</v>
      </c>
      <c r="T302" s="65">
        <v>5.0</v>
      </c>
      <c r="U302" s="65">
        <v>0.0</v>
      </c>
      <c r="V302" s="65">
        <v>0.0</v>
      </c>
      <c r="W302" s="65">
        <v>4.0</v>
      </c>
      <c r="X302" s="65">
        <v>4.0</v>
      </c>
      <c r="Y302" s="65">
        <v>4.0</v>
      </c>
      <c r="Z302" s="65">
        <v>6.0</v>
      </c>
      <c r="AA302" s="65">
        <v>17.0</v>
      </c>
      <c r="AB302" s="65">
        <v>8.0</v>
      </c>
      <c r="AC302" s="65">
        <v>23.0</v>
      </c>
      <c r="AD302" s="65">
        <v>9.0</v>
      </c>
      <c r="AE302" s="65">
        <v>12.0</v>
      </c>
      <c r="AF302" s="65">
        <v>33.0</v>
      </c>
      <c r="AG302" s="65">
        <v>5.0</v>
      </c>
      <c r="AH302" s="65">
        <v>10.0</v>
      </c>
      <c r="AI302" s="65">
        <v>19.0</v>
      </c>
      <c r="AJ302" s="65">
        <v>48.0</v>
      </c>
      <c r="AK302" s="65">
        <v>13.0</v>
      </c>
      <c r="AL302" s="65">
        <v>37.0</v>
      </c>
      <c r="AM302" s="65">
        <v>81.0</v>
      </c>
      <c r="AN302" s="65">
        <v>154.0</v>
      </c>
      <c r="AO302" s="65">
        <v>141.0</v>
      </c>
      <c r="AP302" s="65">
        <v>190.0</v>
      </c>
      <c r="AQ302" s="65">
        <v>237.0</v>
      </c>
      <c r="AR302" s="65">
        <v>257.0</v>
      </c>
      <c r="AS302" s="65">
        <v>244.0</v>
      </c>
      <c r="AT302" s="65">
        <v>478.0</v>
      </c>
      <c r="AU302" s="65">
        <v>593.0</v>
      </c>
      <c r="AV302" s="65">
        <v>940.0</v>
      </c>
      <c r="AW302" s="65">
        <v>297.0</v>
      </c>
      <c r="AX302" s="65">
        <v>770.0</v>
      </c>
      <c r="AY302" s="65">
        <v>944.0</v>
      </c>
      <c r="AZ302" s="65">
        <v>2140.0</v>
      </c>
      <c r="BA302" s="65">
        <v>1512.0</v>
      </c>
      <c r="BB302" s="65">
        <v>1230.0</v>
      </c>
      <c r="BC302" s="65">
        <v>2784.0</v>
      </c>
      <c r="BD302" s="65">
        <v>2770.0</v>
      </c>
      <c r="BE302" s="65">
        <v>8038.0</v>
      </c>
      <c r="BF302" s="65">
        <v>4390.0</v>
      </c>
      <c r="BG302" s="65">
        <v>6906.0</v>
      </c>
      <c r="BH302" s="65">
        <v>13360.0</v>
      </c>
      <c r="BI302" s="65">
        <v>48341.0</v>
      </c>
      <c r="BJ302" s="65">
        <v>70667.0</v>
      </c>
      <c r="BK302" s="65">
        <v>133230.0</v>
      </c>
    </row>
    <row r="303">
      <c r="A303" s="65">
        <v>295.0</v>
      </c>
      <c r="B303" s="65">
        <v>1000000.0</v>
      </c>
      <c r="C303" s="65">
        <v>938706.935346767</v>
      </c>
      <c r="D303" s="65">
        <v>0.938706935346767</v>
      </c>
      <c r="E303" s="65">
        <v>0.239567137648922</v>
      </c>
      <c r="F303" s="65">
        <v>0.0242301635692571</v>
      </c>
      <c r="G303" s="65">
        <v>301546.0</v>
      </c>
      <c r="H303" s="65">
        <v>0.301546</v>
      </c>
      <c r="I303" s="65">
        <v>438913.0</v>
      </c>
      <c r="J303" s="65">
        <v>129657.0</v>
      </c>
      <c r="K303" s="65">
        <v>54196.0</v>
      </c>
      <c r="L303" s="65">
        <v>25798.0</v>
      </c>
      <c r="M303" s="65">
        <v>0.0</v>
      </c>
      <c r="N303" s="65">
        <v>1.0</v>
      </c>
      <c r="O303" s="65">
        <v>4.0</v>
      </c>
      <c r="P303" s="65">
        <v>1.0</v>
      </c>
      <c r="Q303" s="65">
        <v>2.0</v>
      </c>
      <c r="R303" s="65">
        <v>1.0</v>
      </c>
      <c r="S303" s="65">
        <v>4.0</v>
      </c>
      <c r="T303" s="65">
        <v>1.0</v>
      </c>
      <c r="U303" s="65">
        <v>0.0</v>
      </c>
      <c r="V303" s="65">
        <v>1.0</v>
      </c>
      <c r="W303" s="65">
        <v>4.0</v>
      </c>
      <c r="X303" s="65">
        <v>1.0</v>
      </c>
      <c r="Y303" s="65">
        <v>7.0</v>
      </c>
      <c r="Z303" s="65">
        <v>3.0</v>
      </c>
      <c r="AA303" s="65">
        <v>7.0</v>
      </c>
      <c r="AB303" s="65">
        <v>5.0</v>
      </c>
      <c r="AC303" s="65">
        <v>15.0</v>
      </c>
      <c r="AD303" s="65">
        <v>20.0</v>
      </c>
      <c r="AE303" s="65">
        <v>12.0</v>
      </c>
      <c r="AF303" s="65">
        <v>35.0</v>
      </c>
      <c r="AG303" s="65">
        <v>9.0</v>
      </c>
      <c r="AH303" s="65">
        <v>10.0</v>
      </c>
      <c r="AI303" s="65">
        <v>20.0</v>
      </c>
      <c r="AJ303" s="65">
        <v>40.0</v>
      </c>
      <c r="AK303" s="65">
        <v>19.0</v>
      </c>
      <c r="AL303" s="65">
        <v>22.0</v>
      </c>
      <c r="AM303" s="65">
        <v>87.0</v>
      </c>
      <c r="AN303" s="65">
        <v>167.0</v>
      </c>
      <c r="AO303" s="65">
        <v>139.0</v>
      </c>
      <c r="AP303" s="65">
        <v>235.0</v>
      </c>
      <c r="AQ303" s="65">
        <v>254.0</v>
      </c>
      <c r="AR303" s="65">
        <v>221.0</v>
      </c>
      <c r="AS303" s="65">
        <v>276.0</v>
      </c>
      <c r="AT303" s="65">
        <v>471.0</v>
      </c>
      <c r="AU303" s="65">
        <v>663.0</v>
      </c>
      <c r="AV303" s="65">
        <v>947.0</v>
      </c>
      <c r="AW303" s="65">
        <v>294.0</v>
      </c>
      <c r="AX303" s="65">
        <v>786.0</v>
      </c>
      <c r="AY303" s="65">
        <v>952.0</v>
      </c>
      <c r="AZ303" s="65">
        <v>2055.0</v>
      </c>
      <c r="BA303" s="65">
        <v>1446.0</v>
      </c>
      <c r="BB303" s="65">
        <v>1258.0</v>
      </c>
      <c r="BC303" s="65">
        <v>2842.0</v>
      </c>
      <c r="BD303" s="65">
        <v>2825.0</v>
      </c>
      <c r="BE303" s="65">
        <v>8100.0</v>
      </c>
      <c r="BF303" s="65">
        <v>4171.0</v>
      </c>
      <c r="BG303" s="65">
        <v>6685.0</v>
      </c>
      <c r="BH303" s="65">
        <v>13288.0</v>
      </c>
      <c r="BI303" s="65">
        <v>48638.0</v>
      </c>
      <c r="BJ303" s="65">
        <v>71323.0</v>
      </c>
      <c r="BK303" s="65">
        <v>133179.0</v>
      </c>
    </row>
    <row r="304">
      <c r="A304" s="65">
        <v>296.0</v>
      </c>
      <c r="B304" s="65">
        <v>1000000.0</v>
      </c>
      <c r="C304" s="65">
        <v>905250.262513126</v>
      </c>
      <c r="D304" s="65">
        <v>0.905250262513126</v>
      </c>
      <c r="E304" s="65">
        <v>0.191366469192231</v>
      </c>
      <c r="F304" s="65">
        <v>0.0243422064554648</v>
      </c>
      <c r="G304" s="65">
        <v>300439.0</v>
      </c>
      <c r="H304" s="65">
        <v>0.300439</v>
      </c>
      <c r="I304" s="65">
        <v>439224.0</v>
      </c>
      <c r="J304" s="65">
        <v>130246.0</v>
      </c>
      <c r="K304" s="65">
        <v>54102.0</v>
      </c>
      <c r="L304" s="65">
        <v>26010.0</v>
      </c>
      <c r="M304" s="65">
        <v>1.0</v>
      </c>
      <c r="N304" s="65">
        <v>0.0</v>
      </c>
      <c r="O304" s="65">
        <v>1.0</v>
      </c>
      <c r="P304" s="65">
        <v>0.0</v>
      </c>
      <c r="Q304" s="65">
        <v>2.0</v>
      </c>
      <c r="R304" s="65">
        <v>4.0</v>
      </c>
      <c r="S304" s="65">
        <v>1.0</v>
      </c>
      <c r="T304" s="65">
        <v>3.0</v>
      </c>
      <c r="U304" s="65">
        <v>1.0</v>
      </c>
      <c r="V304" s="65">
        <v>1.0</v>
      </c>
      <c r="W304" s="65">
        <v>1.0</v>
      </c>
      <c r="X304" s="65">
        <v>4.0</v>
      </c>
      <c r="Y304" s="65">
        <v>4.0</v>
      </c>
      <c r="Z304" s="65">
        <v>2.0</v>
      </c>
      <c r="AA304" s="65">
        <v>9.0</v>
      </c>
      <c r="AB304" s="65">
        <v>8.0</v>
      </c>
      <c r="AC304" s="65">
        <v>18.0</v>
      </c>
      <c r="AD304" s="65">
        <v>15.0</v>
      </c>
      <c r="AE304" s="65">
        <v>5.0</v>
      </c>
      <c r="AF304" s="65">
        <v>38.0</v>
      </c>
      <c r="AG304" s="65">
        <v>8.0</v>
      </c>
      <c r="AH304" s="65">
        <v>7.0</v>
      </c>
      <c r="AI304" s="65">
        <v>18.0</v>
      </c>
      <c r="AJ304" s="65">
        <v>52.0</v>
      </c>
      <c r="AK304" s="65">
        <v>17.0</v>
      </c>
      <c r="AL304" s="65">
        <v>28.0</v>
      </c>
      <c r="AM304" s="65">
        <v>64.0</v>
      </c>
      <c r="AN304" s="65">
        <v>137.0</v>
      </c>
      <c r="AO304" s="65">
        <v>138.0</v>
      </c>
      <c r="AP304" s="65">
        <v>189.0</v>
      </c>
      <c r="AQ304" s="65">
        <v>240.0</v>
      </c>
      <c r="AR304" s="65">
        <v>250.0</v>
      </c>
      <c r="AS304" s="65">
        <v>248.0</v>
      </c>
      <c r="AT304" s="65">
        <v>500.0</v>
      </c>
      <c r="AU304" s="65">
        <v>610.0</v>
      </c>
      <c r="AV304" s="65">
        <v>955.0</v>
      </c>
      <c r="AW304" s="65">
        <v>308.0</v>
      </c>
      <c r="AX304" s="65">
        <v>804.0</v>
      </c>
      <c r="AY304" s="65">
        <v>957.0</v>
      </c>
      <c r="AZ304" s="65">
        <v>2138.0</v>
      </c>
      <c r="BA304" s="65">
        <v>1453.0</v>
      </c>
      <c r="BB304" s="65">
        <v>1223.0</v>
      </c>
      <c r="BC304" s="65">
        <v>2882.0</v>
      </c>
      <c r="BD304" s="65">
        <v>2876.0</v>
      </c>
      <c r="BE304" s="65">
        <v>8072.0</v>
      </c>
      <c r="BF304" s="65">
        <v>4179.0</v>
      </c>
      <c r="BG304" s="65">
        <v>6736.0</v>
      </c>
      <c r="BH304" s="65">
        <v>13431.0</v>
      </c>
      <c r="BI304" s="65">
        <v>48308.0</v>
      </c>
      <c r="BJ304" s="65">
        <v>70316.0</v>
      </c>
      <c r="BK304" s="65">
        <v>133177.0</v>
      </c>
    </row>
    <row r="305">
      <c r="A305" s="65">
        <v>297.0</v>
      </c>
      <c r="B305" s="65">
        <v>1000000.0</v>
      </c>
      <c r="C305" s="65">
        <v>964035.201760088</v>
      </c>
      <c r="D305" s="65">
        <v>0.964035201760088</v>
      </c>
      <c r="E305" s="65">
        <v>0.261299611756848</v>
      </c>
      <c r="F305" s="65">
        <v>0.0243110926035582</v>
      </c>
      <c r="G305" s="65">
        <v>300501.0</v>
      </c>
      <c r="H305" s="65">
        <v>0.300501</v>
      </c>
      <c r="I305" s="65">
        <v>439476.0</v>
      </c>
      <c r="J305" s="65">
        <v>129831.0</v>
      </c>
      <c r="K305" s="65">
        <v>54379.0</v>
      </c>
      <c r="L305" s="65">
        <v>25841.0</v>
      </c>
      <c r="M305" s="65">
        <v>0.0</v>
      </c>
      <c r="N305" s="65">
        <v>2.0</v>
      </c>
      <c r="O305" s="65">
        <v>3.0</v>
      </c>
      <c r="P305" s="65">
        <v>3.0</v>
      </c>
      <c r="Q305" s="65">
        <v>0.0</v>
      </c>
      <c r="R305" s="65">
        <v>1.0</v>
      </c>
      <c r="S305" s="65">
        <v>3.0</v>
      </c>
      <c r="T305" s="65">
        <v>7.0</v>
      </c>
      <c r="U305" s="65">
        <v>0.0</v>
      </c>
      <c r="V305" s="65">
        <v>3.0</v>
      </c>
      <c r="W305" s="65">
        <v>1.0</v>
      </c>
      <c r="X305" s="65">
        <v>4.0</v>
      </c>
      <c r="Y305" s="65">
        <v>4.0</v>
      </c>
      <c r="Z305" s="65">
        <v>3.0</v>
      </c>
      <c r="AA305" s="65">
        <v>8.0</v>
      </c>
      <c r="AB305" s="65">
        <v>10.0</v>
      </c>
      <c r="AC305" s="65">
        <v>23.0</v>
      </c>
      <c r="AD305" s="65">
        <v>14.0</v>
      </c>
      <c r="AE305" s="65">
        <v>26.0</v>
      </c>
      <c r="AF305" s="65">
        <v>43.0</v>
      </c>
      <c r="AG305" s="65">
        <v>6.0</v>
      </c>
      <c r="AH305" s="65">
        <v>13.0</v>
      </c>
      <c r="AI305" s="65">
        <v>13.0</v>
      </c>
      <c r="AJ305" s="65">
        <v>64.0</v>
      </c>
      <c r="AK305" s="65">
        <v>8.0</v>
      </c>
      <c r="AL305" s="65">
        <v>36.0</v>
      </c>
      <c r="AM305" s="65">
        <v>80.0</v>
      </c>
      <c r="AN305" s="65">
        <v>134.0</v>
      </c>
      <c r="AO305" s="65">
        <v>143.0</v>
      </c>
      <c r="AP305" s="65">
        <v>173.0</v>
      </c>
      <c r="AQ305" s="65">
        <v>228.0</v>
      </c>
      <c r="AR305" s="65">
        <v>250.0</v>
      </c>
      <c r="AS305" s="65">
        <v>291.0</v>
      </c>
      <c r="AT305" s="65">
        <v>477.0</v>
      </c>
      <c r="AU305" s="65">
        <v>638.0</v>
      </c>
      <c r="AV305" s="65">
        <v>950.0</v>
      </c>
      <c r="AW305" s="65">
        <v>258.0</v>
      </c>
      <c r="AX305" s="65">
        <v>779.0</v>
      </c>
      <c r="AY305" s="65">
        <v>966.0</v>
      </c>
      <c r="AZ305" s="65">
        <v>2133.0</v>
      </c>
      <c r="BA305" s="65">
        <v>1349.0</v>
      </c>
      <c r="BB305" s="65">
        <v>1245.0</v>
      </c>
      <c r="BC305" s="65">
        <v>2828.0</v>
      </c>
      <c r="BD305" s="65">
        <v>2915.0</v>
      </c>
      <c r="BE305" s="65">
        <v>8180.0</v>
      </c>
      <c r="BF305" s="65">
        <v>4255.0</v>
      </c>
      <c r="BG305" s="65">
        <v>6756.0</v>
      </c>
      <c r="BH305" s="65">
        <v>13170.0</v>
      </c>
      <c r="BI305" s="65">
        <v>48497.0</v>
      </c>
      <c r="BJ305" s="65">
        <v>70387.0</v>
      </c>
      <c r="BK305" s="65">
        <v>133121.0</v>
      </c>
    </row>
    <row r="306">
      <c r="A306" s="65">
        <v>298.0</v>
      </c>
      <c r="B306" s="65">
        <v>1000000.0</v>
      </c>
      <c r="C306" s="65">
        <v>980679.033951697</v>
      </c>
      <c r="D306" s="65">
        <v>0.980679033951697</v>
      </c>
      <c r="E306" s="65">
        <v>0.26729376203905</v>
      </c>
      <c r="F306" s="65">
        <v>0.0243267809743108</v>
      </c>
      <c r="G306" s="65">
        <v>301904.0</v>
      </c>
      <c r="H306" s="65">
        <v>0.301904</v>
      </c>
      <c r="I306" s="65">
        <v>438912.0</v>
      </c>
      <c r="J306" s="65">
        <v>129613.0</v>
      </c>
      <c r="K306" s="65">
        <v>53824.0</v>
      </c>
      <c r="L306" s="65">
        <v>25870.0</v>
      </c>
      <c r="M306" s="65">
        <v>0.0</v>
      </c>
      <c r="N306" s="65">
        <v>2.0</v>
      </c>
      <c r="O306" s="65">
        <v>2.0</v>
      </c>
      <c r="P306" s="65">
        <v>4.0</v>
      </c>
      <c r="Q306" s="65">
        <v>1.0</v>
      </c>
      <c r="R306" s="65">
        <v>5.0</v>
      </c>
      <c r="S306" s="65">
        <v>1.0</v>
      </c>
      <c r="T306" s="65">
        <v>7.0</v>
      </c>
      <c r="U306" s="65">
        <v>0.0</v>
      </c>
      <c r="V306" s="65">
        <v>2.0</v>
      </c>
      <c r="W306" s="65">
        <v>1.0</v>
      </c>
      <c r="X306" s="65">
        <v>9.0</v>
      </c>
      <c r="Y306" s="65">
        <v>5.0</v>
      </c>
      <c r="Z306" s="65">
        <v>2.0</v>
      </c>
      <c r="AA306" s="65">
        <v>8.0</v>
      </c>
      <c r="AB306" s="65">
        <v>14.0</v>
      </c>
      <c r="AC306" s="65">
        <v>28.0</v>
      </c>
      <c r="AD306" s="65">
        <v>18.0</v>
      </c>
      <c r="AE306" s="65">
        <v>7.0</v>
      </c>
      <c r="AF306" s="65">
        <v>37.0</v>
      </c>
      <c r="AG306" s="65">
        <v>6.0</v>
      </c>
      <c r="AH306" s="65">
        <v>14.0</v>
      </c>
      <c r="AI306" s="65">
        <v>23.0</v>
      </c>
      <c r="AJ306" s="65">
        <v>45.0</v>
      </c>
      <c r="AK306" s="65">
        <v>14.0</v>
      </c>
      <c r="AL306" s="65">
        <v>36.0</v>
      </c>
      <c r="AM306" s="65">
        <v>66.0</v>
      </c>
      <c r="AN306" s="65">
        <v>167.0</v>
      </c>
      <c r="AO306" s="65">
        <v>141.0</v>
      </c>
      <c r="AP306" s="65">
        <v>185.0</v>
      </c>
      <c r="AQ306" s="65">
        <v>238.0</v>
      </c>
      <c r="AR306" s="65">
        <v>241.0</v>
      </c>
      <c r="AS306" s="65">
        <v>281.0</v>
      </c>
      <c r="AT306" s="65">
        <v>443.0</v>
      </c>
      <c r="AU306" s="65">
        <v>649.0</v>
      </c>
      <c r="AV306" s="65">
        <v>934.0</v>
      </c>
      <c r="AW306" s="65">
        <v>293.0</v>
      </c>
      <c r="AX306" s="65">
        <v>793.0</v>
      </c>
      <c r="AY306" s="65">
        <v>970.0</v>
      </c>
      <c r="AZ306" s="65">
        <v>2075.0</v>
      </c>
      <c r="BA306" s="65">
        <v>1406.0</v>
      </c>
      <c r="BB306" s="65">
        <v>1260.0</v>
      </c>
      <c r="BC306" s="65">
        <v>2822.0</v>
      </c>
      <c r="BD306" s="65">
        <v>2777.0</v>
      </c>
      <c r="BE306" s="65">
        <v>8101.0</v>
      </c>
      <c r="BF306" s="65">
        <v>4337.0</v>
      </c>
      <c r="BG306" s="65">
        <v>6848.0</v>
      </c>
      <c r="BH306" s="65">
        <v>13413.0</v>
      </c>
      <c r="BI306" s="65">
        <v>48753.0</v>
      </c>
      <c r="BJ306" s="65">
        <v>70962.0</v>
      </c>
      <c r="BK306" s="65">
        <v>133458.0</v>
      </c>
    </row>
    <row r="307">
      <c r="A307" s="65">
        <v>299.0</v>
      </c>
      <c r="B307" s="65">
        <v>1000000.0</v>
      </c>
      <c r="C307" s="65">
        <v>976352.817640882</v>
      </c>
      <c r="D307" s="65">
        <v>0.976352817640882</v>
      </c>
      <c r="E307" s="65">
        <v>0.27664197980824</v>
      </c>
      <c r="F307" s="65">
        <v>0.0243262895442496</v>
      </c>
      <c r="G307" s="65">
        <v>301135.0</v>
      </c>
      <c r="H307" s="65">
        <v>0.301135</v>
      </c>
      <c r="I307" s="65">
        <v>438961.0</v>
      </c>
      <c r="J307" s="65">
        <v>130030.0</v>
      </c>
      <c r="K307" s="65">
        <v>54062.0</v>
      </c>
      <c r="L307" s="65">
        <v>25879.0</v>
      </c>
      <c r="M307" s="65">
        <v>1.0</v>
      </c>
      <c r="N307" s="65">
        <v>4.0</v>
      </c>
      <c r="O307" s="65">
        <v>1.0</v>
      </c>
      <c r="P307" s="65">
        <v>2.0</v>
      </c>
      <c r="Q307" s="65">
        <v>5.0</v>
      </c>
      <c r="R307" s="65">
        <v>3.0</v>
      </c>
      <c r="S307" s="65">
        <v>1.0</v>
      </c>
      <c r="T307" s="65">
        <v>2.0</v>
      </c>
      <c r="U307" s="65">
        <v>0.0</v>
      </c>
      <c r="V307" s="65">
        <v>2.0</v>
      </c>
      <c r="W307" s="65">
        <v>1.0</v>
      </c>
      <c r="X307" s="65">
        <v>5.0</v>
      </c>
      <c r="Y307" s="65">
        <v>3.0</v>
      </c>
      <c r="Z307" s="65">
        <v>5.0</v>
      </c>
      <c r="AA307" s="65">
        <v>7.0</v>
      </c>
      <c r="AB307" s="65">
        <v>11.0</v>
      </c>
      <c r="AC307" s="65">
        <v>16.0</v>
      </c>
      <c r="AD307" s="65">
        <v>14.0</v>
      </c>
      <c r="AE307" s="65">
        <v>19.0</v>
      </c>
      <c r="AF307" s="65">
        <v>38.0</v>
      </c>
      <c r="AG307" s="65">
        <v>15.0</v>
      </c>
      <c r="AH307" s="65">
        <v>11.0</v>
      </c>
      <c r="AI307" s="65">
        <v>19.0</v>
      </c>
      <c r="AJ307" s="65">
        <v>43.0</v>
      </c>
      <c r="AK307" s="65">
        <v>11.0</v>
      </c>
      <c r="AL307" s="65">
        <v>31.0</v>
      </c>
      <c r="AM307" s="65">
        <v>74.0</v>
      </c>
      <c r="AN307" s="65">
        <v>138.0</v>
      </c>
      <c r="AO307" s="65">
        <v>150.0</v>
      </c>
      <c r="AP307" s="65">
        <v>194.0</v>
      </c>
      <c r="AQ307" s="65">
        <v>264.0</v>
      </c>
      <c r="AR307" s="65">
        <v>248.0</v>
      </c>
      <c r="AS307" s="65">
        <v>266.0</v>
      </c>
      <c r="AT307" s="65">
        <v>490.0</v>
      </c>
      <c r="AU307" s="65">
        <v>626.0</v>
      </c>
      <c r="AV307" s="65">
        <v>992.0</v>
      </c>
      <c r="AW307" s="65">
        <v>282.0</v>
      </c>
      <c r="AX307" s="65">
        <v>775.0</v>
      </c>
      <c r="AY307" s="65">
        <v>913.0</v>
      </c>
      <c r="AZ307" s="65">
        <v>2085.0</v>
      </c>
      <c r="BA307" s="65">
        <v>1447.0</v>
      </c>
      <c r="BB307" s="65">
        <v>1223.0</v>
      </c>
      <c r="BC307" s="65">
        <v>2760.0</v>
      </c>
      <c r="BD307" s="65">
        <v>2818.0</v>
      </c>
      <c r="BE307" s="65">
        <v>8016.0</v>
      </c>
      <c r="BF307" s="65">
        <v>4387.0</v>
      </c>
      <c r="BG307" s="65">
        <v>6779.0</v>
      </c>
      <c r="BH307" s="65">
        <v>13164.0</v>
      </c>
      <c r="BI307" s="65">
        <v>48114.0</v>
      </c>
      <c r="BJ307" s="65">
        <v>71117.0</v>
      </c>
      <c r="BK307" s="65">
        <v>133543.0</v>
      </c>
    </row>
    <row r="308">
      <c r="A308" s="65">
        <v>300.0</v>
      </c>
      <c r="B308" s="65">
        <v>1000000.0</v>
      </c>
      <c r="C308" s="65">
        <v>912484.624231211</v>
      </c>
      <c r="D308" s="65">
        <v>0.912484624231211</v>
      </c>
      <c r="E308" s="65">
        <v>0.177294083111265</v>
      </c>
      <c r="F308" s="65">
        <v>0.0243936560377083</v>
      </c>
      <c r="G308" s="65">
        <v>301346.0</v>
      </c>
      <c r="H308" s="65">
        <v>0.301346</v>
      </c>
      <c r="I308" s="65">
        <v>438770.0</v>
      </c>
      <c r="J308" s="65">
        <v>129806.0</v>
      </c>
      <c r="K308" s="65">
        <v>54147.0</v>
      </c>
      <c r="L308" s="65">
        <v>25576.0</v>
      </c>
      <c r="M308" s="65">
        <v>0.0</v>
      </c>
      <c r="N308" s="65">
        <v>0.0</v>
      </c>
      <c r="O308" s="65">
        <v>3.0</v>
      </c>
      <c r="P308" s="65">
        <v>0.0</v>
      </c>
      <c r="Q308" s="65">
        <v>1.0</v>
      </c>
      <c r="R308" s="65">
        <v>0.0</v>
      </c>
      <c r="S308" s="65">
        <v>1.0</v>
      </c>
      <c r="T308" s="65">
        <v>4.0</v>
      </c>
      <c r="U308" s="65">
        <v>0.0</v>
      </c>
      <c r="V308" s="65">
        <v>1.0</v>
      </c>
      <c r="W308" s="65">
        <v>4.0</v>
      </c>
      <c r="X308" s="65">
        <v>9.0</v>
      </c>
      <c r="Y308" s="65">
        <v>4.0</v>
      </c>
      <c r="Z308" s="65">
        <v>3.0</v>
      </c>
      <c r="AA308" s="65">
        <v>11.0</v>
      </c>
      <c r="AB308" s="65">
        <v>12.0</v>
      </c>
      <c r="AC308" s="65">
        <v>17.0</v>
      </c>
      <c r="AD308" s="65">
        <v>11.0</v>
      </c>
      <c r="AE308" s="65">
        <v>17.0</v>
      </c>
      <c r="AF308" s="65">
        <v>49.0</v>
      </c>
      <c r="AG308" s="65">
        <v>5.0</v>
      </c>
      <c r="AH308" s="65">
        <v>8.0</v>
      </c>
      <c r="AI308" s="65">
        <v>22.0</v>
      </c>
      <c r="AJ308" s="65">
        <v>51.0</v>
      </c>
      <c r="AK308" s="65">
        <v>14.0</v>
      </c>
      <c r="AL308" s="65">
        <v>18.0</v>
      </c>
      <c r="AM308" s="65">
        <v>78.0</v>
      </c>
      <c r="AN308" s="65">
        <v>140.0</v>
      </c>
      <c r="AO308" s="65">
        <v>142.0</v>
      </c>
      <c r="AP308" s="65">
        <v>195.0</v>
      </c>
      <c r="AQ308" s="65">
        <v>248.0</v>
      </c>
      <c r="AR308" s="65">
        <v>221.0</v>
      </c>
      <c r="AS308" s="65">
        <v>295.0</v>
      </c>
      <c r="AT308" s="65">
        <v>482.0</v>
      </c>
      <c r="AU308" s="65">
        <v>568.0</v>
      </c>
      <c r="AV308" s="65">
        <v>948.0</v>
      </c>
      <c r="AW308" s="65">
        <v>266.0</v>
      </c>
      <c r="AX308" s="65">
        <v>779.0</v>
      </c>
      <c r="AY308" s="65">
        <v>927.0</v>
      </c>
      <c r="AZ308" s="65">
        <v>2015.0</v>
      </c>
      <c r="BA308" s="65">
        <v>1475.0</v>
      </c>
      <c r="BB308" s="65">
        <v>1224.0</v>
      </c>
      <c r="BC308" s="65">
        <v>2665.0</v>
      </c>
      <c r="BD308" s="65">
        <v>2852.0</v>
      </c>
      <c r="BE308" s="65">
        <v>8038.0</v>
      </c>
      <c r="BF308" s="65">
        <v>4202.0</v>
      </c>
      <c r="BG308" s="65">
        <v>6976.0</v>
      </c>
      <c r="BH308" s="65">
        <v>13222.0</v>
      </c>
      <c r="BI308" s="65">
        <v>48367.0</v>
      </c>
      <c r="BJ308" s="65">
        <v>70924.0</v>
      </c>
      <c r="BK308" s="65">
        <v>133832.0</v>
      </c>
    </row>
    <row r="309">
      <c r="A309" s="65">
        <v>301.0</v>
      </c>
      <c r="B309" s="65">
        <v>1000000.0</v>
      </c>
      <c r="C309" s="65">
        <v>967297.364868243</v>
      </c>
      <c r="D309" s="65">
        <v>0.967297364868243</v>
      </c>
      <c r="E309" s="65">
        <v>0.26368845857849</v>
      </c>
      <c r="F309" s="65">
        <v>0.0243687542858174</v>
      </c>
      <c r="G309" s="65">
        <v>301278.0</v>
      </c>
      <c r="H309" s="65">
        <v>0.301278</v>
      </c>
      <c r="I309" s="65">
        <v>438716.0</v>
      </c>
      <c r="J309" s="65">
        <v>129538.0</v>
      </c>
      <c r="K309" s="65">
        <v>54273.0</v>
      </c>
      <c r="L309" s="65">
        <v>26012.0</v>
      </c>
      <c r="M309" s="65">
        <v>0.0</v>
      </c>
      <c r="N309" s="65">
        <v>3.0</v>
      </c>
      <c r="O309" s="65">
        <v>1.0</v>
      </c>
      <c r="P309" s="65">
        <v>4.0</v>
      </c>
      <c r="Q309" s="65">
        <v>1.0</v>
      </c>
      <c r="R309" s="65">
        <v>2.0</v>
      </c>
      <c r="S309" s="65">
        <v>3.0</v>
      </c>
      <c r="T309" s="65">
        <v>7.0</v>
      </c>
      <c r="U309" s="65">
        <v>2.0</v>
      </c>
      <c r="V309" s="65">
        <v>2.0</v>
      </c>
      <c r="W309" s="65">
        <v>1.0</v>
      </c>
      <c r="X309" s="65">
        <v>4.0</v>
      </c>
      <c r="Y309" s="65">
        <v>3.0</v>
      </c>
      <c r="Z309" s="65">
        <v>3.0</v>
      </c>
      <c r="AA309" s="65">
        <v>5.0</v>
      </c>
      <c r="AB309" s="65">
        <v>11.0</v>
      </c>
      <c r="AC309" s="65">
        <v>25.0</v>
      </c>
      <c r="AD309" s="65">
        <v>17.0</v>
      </c>
      <c r="AE309" s="65">
        <v>14.0</v>
      </c>
      <c r="AF309" s="65">
        <v>39.0</v>
      </c>
      <c r="AG309" s="65">
        <v>8.0</v>
      </c>
      <c r="AH309" s="65">
        <v>15.0</v>
      </c>
      <c r="AI309" s="65">
        <v>25.0</v>
      </c>
      <c r="AJ309" s="65">
        <v>59.0</v>
      </c>
      <c r="AK309" s="65">
        <v>9.0</v>
      </c>
      <c r="AL309" s="65">
        <v>24.0</v>
      </c>
      <c r="AM309" s="65">
        <v>54.0</v>
      </c>
      <c r="AN309" s="65">
        <v>145.0</v>
      </c>
      <c r="AO309" s="65">
        <v>102.0</v>
      </c>
      <c r="AP309" s="65">
        <v>195.0</v>
      </c>
      <c r="AQ309" s="65">
        <v>232.0</v>
      </c>
      <c r="AR309" s="65">
        <v>249.0</v>
      </c>
      <c r="AS309" s="65">
        <v>287.0</v>
      </c>
      <c r="AT309" s="65">
        <v>502.0</v>
      </c>
      <c r="AU309" s="65">
        <v>632.0</v>
      </c>
      <c r="AV309" s="65">
        <v>865.0</v>
      </c>
      <c r="AW309" s="65">
        <v>281.0</v>
      </c>
      <c r="AX309" s="65">
        <v>780.0</v>
      </c>
      <c r="AY309" s="65">
        <v>963.0</v>
      </c>
      <c r="AZ309" s="65">
        <v>2165.0</v>
      </c>
      <c r="BA309" s="65">
        <v>1444.0</v>
      </c>
      <c r="BB309" s="65">
        <v>1236.0</v>
      </c>
      <c r="BC309" s="65">
        <v>2796.0</v>
      </c>
      <c r="BD309" s="65">
        <v>2876.0</v>
      </c>
      <c r="BE309" s="65">
        <v>8017.0</v>
      </c>
      <c r="BF309" s="65">
        <v>4324.0</v>
      </c>
      <c r="BG309" s="65">
        <v>6861.0</v>
      </c>
      <c r="BH309" s="65">
        <v>13329.0</v>
      </c>
      <c r="BI309" s="65">
        <v>48281.0</v>
      </c>
      <c r="BJ309" s="65">
        <v>70626.0</v>
      </c>
      <c r="BK309" s="65">
        <v>133749.0</v>
      </c>
    </row>
    <row r="310">
      <c r="A310" s="65">
        <v>302.0</v>
      </c>
      <c r="B310" s="65">
        <v>1000000.0</v>
      </c>
      <c r="C310" s="65">
        <v>987171.358567928</v>
      </c>
      <c r="D310" s="65">
        <v>0.987171358567928</v>
      </c>
      <c r="E310" s="65">
        <v>0.276764239407011</v>
      </c>
      <c r="F310" s="65">
        <v>0.0244116537585322</v>
      </c>
      <c r="G310" s="65">
        <v>301142.0</v>
      </c>
      <c r="H310" s="65">
        <v>0.301142</v>
      </c>
      <c r="I310" s="65">
        <v>439333.0</v>
      </c>
      <c r="J310" s="65">
        <v>129363.0</v>
      </c>
      <c r="K310" s="65">
        <v>54233.0</v>
      </c>
      <c r="L310" s="65">
        <v>25780.0</v>
      </c>
      <c r="M310" s="65">
        <v>2.0</v>
      </c>
      <c r="N310" s="65">
        <v>2.0</v>
      </c>
      <c r="O310" s="65">
        <v>1.0</v>
      </c>
      <c r="P310" s="65">
        <v>1.0</v>
      </c>
      <c r="Q310" s="65">
        <v>4.0</v>
      </c>
      <c r="R310" s="65">
        <v>6.0</v>
      </c>
      <c r="S310" s="65">
        <v>5.0</v>
      </c>
      <c r="T310" s="65">
        <v>5.0</v>
      </c>
      <c r="U310" s="65">
        <v>0.0</v>
      </c>
      <c r="V310" s="65">
        <v>1.0</v>
      </c>
      <c r="W310" s="65">
        <v>1.0</v>
      </c>
      <c r="X310" s="65">
        <v>0.0</v>
      </c>
      <c r="Y310" s="65">
        <v>6.0</v>
      </c>
      <c r="Z310" s="65">
        <v>6.0</v>
      </c>
      <c r="AA310" s="65">
        <v>7.0</v>
      </c>
      <c r="AB310" s="65">
        <v>10.0</v>
      </c>
      <c r="AC310" s="65">
        <v>27.0</v>
      </c>
      <c r="AD310" s="65">
        <v>17.0</v>
      </c>
      <c r="AE310" s="65">
        <v>19.0</v>
      </c>
      <c r="AF310" s="65">
        <v>39.0</v>
      </c>
      <c r="AG310" s="65">
        <v>11.0</v>
      </c>
      <c r="AH310" s="65">
        <v>11.0</v>
      </c>
      <c r="AI310" s="65">
        <v>16.0</v>
      </c>
      <c r="AJ310" s="65">
        <v>43.0</v>
      </c>
      <c r="AK310" s="65">
        <v>19.0</v>
      </c>
      <c r="AL310" s="65">
        <v>23.0</v>
      </c>
      <c r="AM310" s="65">
        <v>73.0</v>
      </c>
      <c r="AN310" s="65">
        <v>134.0</v>
      </c>
      <c r="AO310" s="65">
        <v>141.0</v>
      </c>
      <c r="AP310" s="65">
        <v>190.0</v>
      </c>
      <c r="AQ310" s="65">
        <v>244.0</v>
      </c>
      <c r="AR310" s="65">
        <v>233.0</v>
      </c>
      <c r="AS310" s="65">
        <v>273.0</v>
      </c>
      <c r="AT310" s="65">
        <v>487.0</v>
      </c>
      <c r="AU310" s="65">
        <v>594.0</v>
      </c>
      <c r="AV310" s="65">
        <v>895.0</v>
      </c>
      <c r="AW310" s="65">
        <v>303.0</v>
      </c>
      <c r="AX310" s="65">
        <v>788.0</v>
      </c>
      <c r="AY310" s="65">
        <v>947.0</v>
      </c>
      <c r="AZ310" s="65">
        <v>2126.0</v>
      </c>
      <c r="BA310" s="65">
        <v>1402.0</v>
      </c>
      <c r="BB310" s="65">
        <v>1259.0</v>
      </c>
      <c r="BC310" s="65">
        <v>2687.0</v>
      </c>
      <c r="BD310" s="65">
        <v>2758.0</v>
      </c>
      <c r="BE310" s="65">
        <v>8132.0</v>
      </c>
      <c r="BF310" s="65">
        <v>4401.0</v>
      </c>
      <c r="BG310" s="65">
        <v>6719.0</v>
      </c>
      <c r="BH310" s="65">
        <v>13287.0</v>
      </c>
      <c r="BI310" s="65">
        <v>48524.0</v>
      </c>
      <c r="BJ310" s="65">
        <v>70616.0</v>
      </c>
      <c r="BK310" s="65">
        <v>133647.0</v>
      </c>
    </row>
    <row r="311">
      <c r="A311" s="65">
        <v>303.0</v>
      </c>
      <c r="B311" s="65">
        <v>1000000.0</v>
      </c>
      <c r="C311" s="65">
        <v>951827.591379569</v>
      </c>
      <c r="D311" s="65">
        <v>0.951827591379569</v>
      </c>
      <c r="E311" s="65">
        <v>0.256486638932497</v>
      </c>
      <c r="F311" s="65">
        <v>0.0243712155414548</v>
      </c>
      <c r="G311" s="65">
        <v>301310.0</v>
      </c>
      <c r="H311" s="65">
        <v>0.30131</v>
      </c>
      <c r="I311" s="65">
        <v>439023.0</v>
      </c>
      <c r="J311" s="65">
        <v>129644.0</v>
      </c>
      <c r="K311" s="65">
        <v>53869.0</v>
      </c>
      <c r="L311" s="65">
        <v>26075.0</v>
      </c>
      <c r="M311" s="65">
        <v>0.0</v>
      </c>
      <c r="N311" s="65">
        <v>4.0</v>
      </c>
      <c r="O311" s="65">
        <v>1.0</v>
      </c>
      <c r="P311" s="65">
        <v>2.0</v>
      </c>
      <c r="Q311" s="65">
        <v>1.0</v>
      </c>
      <c r="R311" s="65">
        <v>0.0</v>
      </c>
      <c r="S311" s="65">
        <v>3.0</v>
      </c>
      <c r="T311" s="65">
        <v>4.0</v>
      </c>
      <c r="U311" s="65">
        <v>1.0</v>
      </c>
      <c r="V311" s="65">
        <v>0.0</v>
      </c>
      <c r="W311" s="65">
        <v>4.0</v>
      </c>
      <c r="X311" s="65">
        <v>6.0</v>
      </c>
      <c r="Y311" s="65">
        <v>3.0</v>
      </c>
      <c r="Z311" s="65">
        <v>2.0</v>
      </c>
      <c r="AA311" s="65">
        <v>7.0</v>
      </c>
      <c r="AB311" s="65">
        <v>10.0</v>
      </c>
      <c r="AC311" s="65">
        <v>20.0</v>
      </c>
      <c r="AD311" s="65">
        <v>8.0</v>
      </c>
      <c r="AE311" s="65">
        <v>15.0</v>
      </c>
      <c r="AF311" s="65">
        <v>39.0</v>
      </c>
      <c r="AG311" s="65">
        <v>10.0</v>
      </c>
      <c r="AH311" s="65">
        <v>14.0</v>
      </c>
      <c r="AI311" s="65">
        <v>24.0</v>
      </c>
      <c r="AJ311" s="65">
        <v>45.0</v>
      </c>
      <c r="AK311" s="65">
        <v>12.0</v>
      </c>
      <c r="AL311" s="65">
        <v>24.0</v>
      </c>
      <c r="AM311" s="65">
        <v>82.0</v>
      </c>
      <c r="AN311" s="65">
        <v>145.0</v>
      </c>
      <c r="AO311" s="65">
        <v>162.0</v>
      </c>
      <c r="AP311" s="65">
        <v>216.0</v>
      </c>
      <c r="AQ311" s="65">
        <v>235.0</v>
      </c>
      <c r="AR311" s="65">
        <v>244.0</v>
      </c>
      <c r="AS311" s="65">
        <v>311.0</v>
      </c>
      <c r="AT311" s="65">
        <v>453.0</v>
      </c>
      <c r="AU311" s="65">
        <v>619.0</v>
      </c>
      <c r="AV311" s="65">
        <v>937.0</v>
      </c>
      <c r="AW311" s="65">
        <v>291.0</v>
      </c>
      <c r="AX311" s="65">
        <v>730.0</v>
      </c>
      <c r="AY311" s="65">
        <v>919.0</v>
      </c>
      <c r="AZ311" s="65">
        <v>2188.0</v>
      </c>
      <c r="BA311" s="65">
        <v>1424.0</v>
      </c>
      <c r="BB311" s="65">
        <v>1214.0</v>
      </c>
      <c r="BC311" s="65">
        <v>2755.0</v>
      </c>
      <c r="BD311" s="65">
        <v>2899.0</v>
      </c>
      <c r="BE311" s="65">
        <v>8137.0</v>
      </c>
      <c r="BF311" s="65">
        <v>4268.0</v>
      </c>
      <c r="BG311" s="65">
        <v>6886.0</v>
      </c>
      <c r="BH311" s="65">
        <v>13312.0</v>
      </c>
      <c r="BI311" s="65">
        <v>48610.0</v>
      </c>
      <c r="BJ311" s="65">
        <v>71010.0</v>
      </c>
      <c r="BK311" s="65">
        <v>133004.0</v>
      </c>
    </row>
    <row r="312">
      <c r="A312" s="65">
        <v>304.0</v>
      </c>
      <c r="B312" s="65">
        <v>1000000.0</v>
      </c>
      <c r="C312" s="65">
        <v>936714.835741787</v>
      </c>
      <c r="D312" s="65">
        <v>0.936714835741787</v>
      </c>
      <c r="E312" s="65">
        <v>0.212052479029286</v>
      </c>
      <c r="F312" s="65">
        <v>0.0243472665584377</v>
      </c>
      <c r="G312" s="65">
        <v>301989.0</v>
      </c>
      <c r="H312" s="65">
        <v>0.301989</v>
      </c>
      <c r="I312" s="65">
        <v>438216.0</v>
      </c>
      <c r="J312" s="65">
        <v>129681.0</v>
      </c>
      <c r="K312" s="65">
        <v>53891.0</v>
      </c>
      <c r="L312" s="65">
        <v>26022.0</v>
      </c>
      <c r="M312" s="65">
        <v>1.0</v>
      </c>
      <c r="N312" s="65">
        <v>0.0</v>
      </c>
      <c r="O312" s="65">
        <v>1.0</v>
      </c>
      <c r="P312" s="65">
        <v>6.0</v>
      </c>
      <c r="Q312" s="65">
        <v>0.0</v>
      </c>
      <c r="R312" s="65">
        <v>1.0</v>
      </c>
      <c r="S312" s="65">
        <v>1.0</v>
      </c>
      <c r="T312" s="65">
        <v>3.0</v>
      </c>
      <c r="U312" s="65">
        <v>4.0</v>
      </c>
      <c r="V312" s="65">
        <v>1.0</v>
      </c>
      <c r="W312" s="65">
        <v>1.0</v>
      </c>
      <c r="X312" s="65">
        <v>4.0</v>
      </c>
      <c r="Y312" s="65">
        <v>4.0</v>
      </c>
      <c r="Z312" s="65">
        <v>4.0</v>
      </c>
      <c r="AA312" s="65">
        <v>10.0</v>
      </c>
      <c r="AB312" s="65">
        <v>11.0</v>
      </c>
      <c r="AC312" s="65">
        <v>16.0</v>
      </c>
      <c r="AD312" s="65">
        <v>12.0</v>
      </c>
      <c r="AE312" s="65">
        <v>16.0</v>
      </c>
      <c r="AF312" s="65">
        <v>34.0</v>
      </c>
      <c r="AG312" s="65">
        <v>12.0</v>
      </c>
      <c r="AH312" s="65">
        <v>12.0</v>
      </c>
      <c r="AI312" s="65">
        <v>16.0</v>
      </c>
      <c r="AJ312" s="65">
        <v>53.0</v>
      </c>
      <c r="AK312" s="65">
        <v>13.0</v>
      </c>
      <c r="AL312" s="65">
        <v>28.0</v>
      </c>
      <c r="AM312" s="65">
        <v>75.0</v>
      </c>
      <c r="AN312" s="65">
        <v>153.0</v>
      </c>
      <c r="AO312" s="65">
        <v>136.0</v>
      </c>
      <c r="AP312" s="65">
        <v>184.0</v>
      </c>
      <c r="AQ312" s="65">
        <v>243.0</v>
      </c>
      <c r="AR312" s="65">
        <v>254.0</v>
      </c>
      <c r="AS312" s="65">
        <v>303.0</v>
      </c>
      <c r="AT312" s="65">
        <v>456.0</v>
      </c>
      <c r="AU312" s="65">
        <v>608.0</v>
      </c>
      <c r="AV312" s="65">
        <v>943.0</v>
      </c>
      <c r="AW312" s="65">
        <v>286.0</v>
      </c>
      <c r="AX312" s="65">
        <v>767.0</v>
      </c>
      <c r="AY312" s="65">
        <v>999.0</v>
      </c>
      <c r="AZ312" s="65">
        <v>2181.0</v>
      </c>
      <c r="BA312" s="65">
        <v>1471.0</v>
      </c>
      <c r="BB312" s="65">
        <v>1277.0</v>
      </c>
      <c r="BC312" s="65">
        <v>2709.0</v>
      </c>
      <c r="BD312" s="65">
        <v>2745.0</v>
      </c>
      <c r="BE312" s="65">
        <v>8042.0</v>
      </c>
      <c r="BF312" s="65">
        <v>4341.0</v>
      </c>
      <c r="BG312" s="65">
        <v>6918.0</v>
      </c>
      <c r="BH312" s="65">
        <v>13480.0</v>
      </c>
      <c r="BI312" s="65">
        <v>48434.0</v>
      </c>
      <c r="BJ312" s="65">
        <v>70962.0</v>
      </c>
      <c r="BK312" s="65">
        <v>133758.0</v>
      </c>
    </row>
    <row r="313">
      <c r="A313" s="65">
        <v>305.0</v>
      </c>
      <c r="B313" s="65">
        <v>1000000.0</v>
      </c>
      <c r="C313" s="65">
        <v>953860.693034652</v>
      </c>
      <c r="D313" s="65">
        <v>0.953860693034652</v>
      </c>
      <c r="E313" s="65">
        <v>0.256222161135362</v>
      </c>
      <c r="F313" s="65">
        <v>0.0243073758326853</v>
      </c>
      <c r="G313" s="65">
        <v>301084.0</v>
      </c>
      <c r="H313" s="65">
        <v>0.301084</v>
      </c>
      <c r="I313" s="65">
        <v>439481.0</v>
      </c>
      <c r="J313" s="65">
        <v>129654.0</v>
      </c>
      <c r="K313" s="65">
        <v>54037.0</v>
      </c>
      <c r="L313" s="65">
        <v>25799.0</v>
      </c>
      <c r="M313" s="65">
        <v>0.0</v>
      </c>
      <c r="N313" s="65">
        <v>4.0</v>
      </c>
      <c r="O313" s="65">
        <v>1.0</v>
      </c>
      <c r="P313" s="65">
        <v>2.0</v>
      </c>
      <c r="Q313" s="65">
        <v>1.0</v>
      </c>
      <c r="R313" s="65">
        <v>0.0</v>
      </c>
      <c r="S313" s="65">
        <v>1.0</v>
      </c>
      <c r="T313" s="65">
        <v>6.0</v>
      </c>
      <c r="U313" s="65">
        <v>2.0</v>
      </c>
      <c r="V313" s="65">
        <v>2.0</v>
      </c>
      <c r="W313" s="65">
        <v>3.0</v>
      </c>
      <c r="X313" s="65">
        <v>8.0</v>
      </c>
      <c r="Y313" s="65">
        <v>5.0</v>
      </c>
      <c r="Z313" s="65">
        <v>3.0</v>
      </c>
      <c r="AA313" s="65">
        <v>10.0</v>
      </c>
      <c r="AB313" s="65">
        <v>8.0</v>
      </c>
      <c r="AC313" s="65">
        <v>14.0</v>
      </c>
      <c r="AD313" s="65">
        <v>17.0</v>
      </c>
      <c r="AE313" s="65">
        <v>13.0</v>
      </c>
      <c r="AF313" s="65">
        <v>41.0</v>
      </c>
      <c r="AG313" s="65">
        <v>10.0</v>
      </c>
      <c r="AH313" s="65">
        <v>18.0</v>
      </c>
      <c r="AI313" s="65">
        <v>18.0</v>
      </c>
      <c r="AJ313" s="65">
        <v>36.0</v>
      </c>
      <c r="AK313" s="65">
        <v>19.0</v>
      </c>
      <c r="AL313" s="65">
        <v>27.0</v>
      </c>
      <c r="AM313" s="65">
        <v>74.0</v>
      </c>
      <c r="AN313" s="65">
        <v>165.0</v>
      </c>
      <c r="AO313" s="65">
        <v>133.0</v>
      </c>
      <c r="AP313" s="65">
        <v>176.0</v>
      </c>
      <c r="AQ313" s="65">
        <v>247.0</v>
      </c>
      <c r="AR313" s="65">
        <v>214.0</v>
      </c>
      <c r="AS313" s="65">
        <v>289.0</v>
      </c>
      <c r="AT313" s="65">
        <v>487.0</v>
      </c>
      <c r="AU313" s="65">
        <v>581.0</v>
      </c>
      <c r="AV313" s="65">
        <v>948.0</v>
      </c>
      <c r="AW313" s="65">
        <v>299.0</v>
      </c>
      <c r="AX313" s="65">
        <v>754.0</v>
      </c>
      <c r="AY313" s="65">
        <v>962.0</v>
      </c>
      <c r="AZ313" s="65">
        <v>2054.0</v>
      </c>
      <c r="BA313" s="65">
        <v>1394.0</v>
      </c>
      <c r="BB313" s="65">
        <v>1208.0</v>
      </c>
      <c r="BC313" s="65">
        <v>2870.0</v>
      </c>
      <c r="BD313" s="65">
        <v>2875.0</v>
      </c>
      <c r="BE313" s="65">
        <v>8029.0</v>
      </c>
      <c r="BF313" s="65">
        <v>4209.0</v>
      </c>
      <c r="BG313" s="65">
        <v>6716.0</v>
      </c>
      <c r="BH313" s="65">
        <v>13412.0</v>
      </c>
      <c r="BI313" s="65">
        <v>48312.0</v>
      </c>
      <c r="BJ313" s="65">
        <v>70706.0</v>
      </c>
      <c r="BK313" s="65">
        <v>133701.0</v>
      </c>
    </row>
    <row r="314">
      <c r="A314" s="65">
        <v>306.0</v>
      </c>
      <c r="B314" s="65">
        <v>1000000.0</v>
      </c>
      <c r="C314" s="65">
        <v>932856.642832141</v>
      </c>
      <c r="D314" s="65">
        <v>0.932856642832141</v>
      </c>
      <c r="E314" s="65">
        <v>0.257472302801114</v>
      </c>
      <c r="F314" s="65">
        <v>0.0242926767017135</v>
      </c>
      <c r="G314" s="65">
        <v>301694.0</v>
      </c>
      <c r="H314" s="65">
        <v>0.301694</v>
      </c>
      <c r="I314" s="65">
        <v>438690.0</v>
      </c>
      <c r="J314" s="65">
        <v>129559.0</v>
      </c>
      <c r="K314" s="65">
        <v>54087.0</v>
      </c>
      <c r="L314" s="65">
        <v>25853.0</v>
      </c>
      <c r="M314" s="65">
        <v>0.0</v>
      </c>
      <c r="N314" s="65">
        <v>2.0</v>
      </c>
      <c r="O314" s="65">
        <v>3.0</v>
      </c>
      <c r="P314" s="65">
        <v>3.0</v>
      </c>
      <c r="Q314" s="65">
        <v>2.0</v>
      </c>
      <c r="R314" s="65">
        <v>2.0</v>
      </c>
      <c r="S314" s="65">
        <v>1.0</v>
      </c>
      <c r="T314" s="65">
        <v>0.0</v>
      </c>
      <c r="U314" s="65">
        <v>0.0</v>
      </c>
      <c r="V314" s="65">
        <v>0.0</v>
      </c>
      <c r="W314" s="65">
        <v>1.0</v>
      </c>
      <c r="X314" s="65">
        <v>6.0</v>
      </c>
      <c r="Y314" s="65">
        <v>3.0</v>
      </c>
      <c r="Z314" s="65">
        <v>4.0</v>
      </c>
      <c r="AA314" s="65">
        <v>7.0</v>
      </c>
      <c r="AB314" s="65">
        <v>6.0</v>
      </c>
      <c r="AC314" s="65">
        <v>13.0</v>
      </c>
      <c r="AD314" s="65">
        <v>10.0</v>
      </c>
      <c r="AE314" s="65">
        <v>13.0</v>
      </c>
      <c r="AF314" s="65">
        <v>41.0</v>
      </c>
      <c r="AG314" s="65">
        <v>11.0</v>
      </c>
      <c r="AH314" s="65">
        <v>13.0</v>
      </c>
      <c r="AI314" s="65">
        <v>19.0</v>
      </c>
      <c r="AJ314" s="65">
        <v>45.0</v>
      </c>
      <c r="AK314" s="65">
        <v>15.0</v>
      </c>
      <c r="AL314" s="65">
        <v>31.0</v>
      </c>
      <c r="AM314" s="65">
        <v>82.0</v>
      </c>
      <c r="AN314" s="65">
        <v>137.0</v>
      </c>
      <c r="AO314" s="65">
        <v>164.0</v>
      </c>
      <c r="AP314" s="65">
        <v>195.0</v>
      </c>
      <c r="AQ314" s="65">
        <v>252.0</v>
      </c>
      <c r="AR314" s="65">
        <v>230.0</v>
      </c>
      <c r="AS314" s="65">
        <v>273.0</v>
      </c>
      <c r="AT314" s="65">
        <v>481.0</v>
      </c>
      <c r="AU314" s="65">
        <v>594.0</v>
      </c>
      <c r="AV314" s="65">
        <v>951.0</v>
      </c>
      <c r="AW314" s="65">
        <v>253.0</v>
      </c>
      <c r="AX314" s="65">
        <v>735.0</v>
      </c>
      <c r="AY314" s="65">
        <v>944.0</v>
      </c>
      <c r="AZ314" s="65">
        <v>2130.0</v>
      </c>
      <c r="BA314" s="65">
        <v>1388.0</v>
      </c>
      <c r="BB314" s="65">
        <v>1326.0</v>
      </c>
      <c r="BC314" s="65">
        <v>2765.0</v>
      </c>
      <c r="BD314" s="65">
        <v>2854.0</v>
      </c>
      <c r="BE314" s="65">
        <v>8104.0</v>
      </c>
      <c r="BF314" s="65">
        <v>4329.0</v>
      </c>
      <c r="BG314" s="65">
        <v>6862.0</v>
      </c>
      <c r="BH314" s="65">
        <v>13107.0</v>
      </c>
      <c r="BI314" s="65">
        <v>48778.0</v>
      </c>
      <c r="BJ314" s="65">
        <v>71001.0</v>
      </c>
      <c r="BK314" s="65">
        <v>133508.0</v>
      </c>
    </row>
    <row r="315">
      <c r="A315" s="65">
        <v>307.0</v>
      </c>
      <c r="B315" s="65">
        <v>1000000.0</v>
      </c>
      <c r="C315" s="65">
        <v>960035.001750087</v>
      </c>
      <c r="D315" s="65">
        <v>0.960035001750087</v>
      </c>
      <c r="E315" s="65">
        <v>0.271735650907495</v>
      </c>
      <c r="F315" s="65">
        <v>0.0242571385239637</v>
      </c>
      <c r="G315" s="65">
        <v>300849.0</v>
      </c>
      <c r="H315" s="65">
        <v>0.300849</v>
      </c>
      <c r="I315" s="65">
        <v>440140.0</v>
      </c>
      <c r="J315" s="65">
        <v>129540.0</v>
      </c>
      <c r="K315" s="65">
        <v>53556.0</v>
      </c>
      <c r="L315" s="65">
        <v>26069.0</v>
      </c>
      <c r="M315" s="65">
        <v>0.0</v>
      </c>
      <c r="N315" s="65">
        <v>2.0</v>
      </c>
      <c r="O315" s="65">
        <v>2.0</v>
      </c>
      <c r="P315" s="65">
        <v>2.0</v>
      </c>
      <c r="Q315" s="65">
        <v>3.0</v>
      </c>
      <c r="R315" s="65">
        <v>3.0</v>
      </c>
      <c r="S315" s="65">
        <v>0.0</v>
      </c>
      <c r="T315" s="65">
        <v>3.0</v>
      </c>
      <c r="U315" s="65">
        <v>6.0</v>
      </c>
      <c r="V315" s="65">
        <v>1.0</v>
      </c>
      <c r="W315" s="65">
        <v>2.0</v>
      </c>
      <c r="X315" s="65">
        <v>4.0</v>
      </c>
      <c r="Y315" s="65">
        <v>5.0</v>
      </c>
      <c r="Z315" s="65">
        <v>8.0</v>
      </c>
      <c r="AA315" s="65">
        <v>7.0</v>
      </c>
      <c r="AB315" s="65">
        <v>11.0</v>
      </c>
      <c r="AC315" s="65">
        <v>25.0</v>
      </c>
      <c r="AD315" s="65">
        <v>13.0</v>
      </c>
      <c r="AE315" s="65">
        <v>21.0</v>
      </c>
      <c r="AF315" s="65">
        <v>43.0</v>
      </c>
      <c r="AG315" s="65">
        <v>15.0</v>
      </c>
      <c r="AH315" s="65">
        <v>16.0</v>
      </c>
      <c r="AI315" s="65">
        <v>13.0</v>
      </c>
      <c r="AJ315" s="65">
        <v>47.0</v>
      </c>
      <c r="AK315" s="65">
        <v>13.0</v>
      </c>
      <c r="AL315" s="65">
        <v>26.0</v>
      </c>
      <c r="AM315" s="65">
        <v>81.0</v>
      </c>
      <c r="AN315" s="65">
        <v>136.0</v>
      </c>
      <c r="AO315" s="65">
        <v>133.0</v>
      </c>
      <c r="AP315" s="65">
        <v>171.0</v>
      </c>
      <c r="AQ315" s="65">
        <v>240.0</v>
      </c>
      <c r="AR315" s="65">
        <v>233.0</v>
      </c>
      <c r="AS315" s="65">
        <v>262.0</v>
      </c>
      <c r="AT315" s="65">
        <v>486.0</v>
      </c>
      <c r="AU315" s="65">
        <v>666.0</v>
      </c>
      <c r="AV315" s="65">
        <v>922.0</v>
      </c>
      <c r="AW315" s="65">
        <v>299.0</v>
      </c>
      <c r="AX315" s="65">
        <v>749.0</v>
      </c>
      <c r="AY315" s="65">
        <v>956.0</v>
      </c>
      <c r="AZ315" s="65">
        <v>2088.0</v>
      </c>
      <c r="BA315" s="65">
        <v>1399.0</v>
      </c>
      <c r="BB315" s="65">
        <v>1216.0</v>
      </c>
      <c r="BC315" s="65">
        <v>2779.0</v>
      </c>
      <c r="BD315" s="65">
        <v>2765.0</v>
      </c>
      <c r="BE315" s="65">
        <v>7961.0</v>
      </c>
      <c r="BF315" s="65">
        <v>4230.0</v>
      </c>
      <c r="BG315" s="65">
        <v>6811.0</v>
      </c>
      <c r="BH315" s="65">
        <v>13371.0</v>
      </c>
      <c r="BI315" s="65">
        <v>48365.0</v>
      </c>
      <c r="BJ315" s="65">
        <v>70799.0</v>
      </c>
      <c r="BK315" s="65">
        <v>133440.0</v>
      </c>
    </row>
    <row r="316">
      <c r="A316" s="65">
        <v>308.0</v>
      </c>
      <c r="B316" s="65">
        <v>1000000.0</v>
      </c>
      <c r="C316" s="65">
        <v>1012729.63648182</v>
      </c>
      <c r="D316" s="65">
        <v>1.01272963648182</v>
      </c>
      <c r="E316" s="65">
        <v>0.337855138761792</v>
      </c>
      <c r="F316" s="65">
        <v>0.0244622614457962</v>
      </c>
      <c r="G316" s="65">
        <v>301405.0</v>
      </c>
      <c r="H316" s="65">
        <v>0.301405</v>
      </c>
      <c r="I316" s="65">
        <v>439497.0</v>
      </c>
      <c r="J316" s="65">
        <v>129198.0</v>
      </c>
      <c r="K316" s="65">
        <v>54028.0</v>
      </c>
      <c r="L316" s="65">
        <v>26024.0</v>
      </c>
      <c r="M316" s="65">
        <v>1.0</v>
      </c>
      <c r="N316" s="65">
        <v>6.0</v>
      </c>
      <c r="O316" s="65">
        <v>2.0</v>
      </c>
      <c r="P316" s="65">
        <v>3.0</v>
      </c>
      <c r="Q316" s="65">
        <v>4.0</v>
      </c>
      <c r="R316" s="65">
        <v>0.0</v>
      </c>
      <c r="S316" s="65">
        <v>2.0</v>
      </c>
      <c r="T316" s="65">
        <v>2.0</v>
      </c>
      <c r="U316" s="65">
        <v>1.0</v>
      </c>
      <c r="V316" s="65">
        <v>4.0</v>
      </c>
      <c r="W316" s="65">
        <v>1.0</v>
      </c>
      <c r="X316" s="65">
        <v>7.0</v>
      </c>
      <c r="Y316" s="65">
        <v>4.0</v>
      </c>
      <c r="Z316" s="65">
        <v>4.0</v>
      </c>
      <c r="AA316" s="65">
        <v>11.0</v>
      </c>
      <c r="AB316" s="65">
        <v>13.0</v>
      </c>
      <c r="AC316" s="65">
        <v>24.0</v>
      </c>
      <c r="AD316" s="65">
        <v>15.0</v>
      </c>
      <c r="AE316" s="65">
        <v>18.0</v>
      </c>
      <c r="AF316" s="65">
        <v>52.0</v>
      </c>
      <c r="AG316" s="65">
        <v>11.0</v>
      </c>
      <c r="AH316" s="65">
        <v>10.0</v>
      </c>
      <c r="AI316" s="65">
        <v>16.0</v>
      </c>
      <c r="AJ316" s="65">
        <v>46.0</v>
      </c>
      <c r="AK316" s="65">
        <v>15.0</v>
      </c>
      <c r="AL316" s="65">
        <v>33.0</v>
      </c>
      <c r="AM316" s="65">
        <v>63.0</v>
      </c>
      <c r="AN316" s="65">
        <v>128.0</v>
      </c>
      <c r="AO316" s="65">
        <v>147.0</v>
      </c>
      <c r="AP316" s="65">
        <v>174.0</v>
      </c>
      <c r="AQ316" s="65">
        <v>258.0</v>
      </c>
      <c r="AR316" s="65">
        <v>225.0</v>
      </c>
      <c r="AS316" s="65">
        <v>255.0</v>
      </c>
      <c r="AT316" s="65">
        <v>442.0</v>
      </c>
      <c r="AU316" s="65">
        <v>645.0</v>
      </c>
      <c r="AV316" s="65">
        <v>959.0</v>
      </c>
      <c r="AW316" s="65">
        <v>279.0</v>
      </c>
      <c r="AX316" s="65">
        <v>769.0</v>
      </c>
      <c r="AY316" s="65">
        <v>948.0</v>
      </c>
      <c r="AZ316" s="65">
        <v>2113.0</v>
      </c>
      <c r="BA316" s="65">
        <v>1504.0</v>
      </c>
      <c r="BB316" s="65">
        <v>1255.0</v>
      </c>
      <c r="BC316" s="65">
        <v>2767.0</v>
      </c>
      <c r="BD316" s="65">
        <v>2786.0</v>
      </c>
      <c r="BE316" s="65">
        <v>7992.0</v>
      </c>
      <c r="BF316" s="65">
        <v>4305.0</v>
      </c>
      <c r="BG316" s="65">
        <v>6811.0</v>
      </c>
      <c r="BH316" s="65">
        <v>13348.0</v>
      </c>
      <c r="BI316" s="65">
        <v>48141.0</v>
      </c>
      <c r="BJ316" s="65">
        <v>70726.0</v>
      </c>
      <c r="BK316" s="65">
        <v>134060.0</v>
      </c>
    </row>
    <row r="317">
      <c r="A317" s="65">
        <v>309.0</v>
      </c>
      <c r="B317" s="65">
        <v>1000000.0</v>
      </c>
      <c r="C317" s="65">
        <v>982954.147707385</v>
      </c>
      <c r="D317" s="65">
        <v>0.982954147707385</v>
      </c>
      <c r="E317" s="65">
        <v>0.24372563093748</v>
      </c>
      <c r="F317" s="65">
        <v>0.0244844555934966</v>
      </c>
      <c r="G317" s="65">
        <v>300590.0</v>
      </c>
      <c r="H317" s="65">
        <v>0.30059</v>
      </c>
      <c r="I317" s="65">
        <v>439741.0</v>
      </c>
      <c r="J317" s="65">
        <v>129765.0</v>
      </c>
      <c r="K317" s="65">
        <v>53795.0</v>
      </c>
      <c r="L317" s="65">
        <v>25835.0</v>
      </c>
      <c r="M317" s="65">
        <v>1.0</v>
      </c>
      <c r="N317" s="65">
        <v>1.0</v>
      </c>
      <c r="O317" s="65">
        <v>2.0</v>
      </c>
      <c r="P317" s="65">
        <v>3.0</v>
      </c>
      <c r="Q317" s="65">
        <v>5.0</v>
      </c>
      <c r="R317" s="65">
        <v>4.0</v>
      </c>
      <c r="S317" s="65">
        <v>2.0</v>
      </c>
      <c r="T317" s="65">
        <v>4.0</v>
      </c>
      <c r="U317" s="65">
        <v>2.0</v>
      </c>
      <c r="V317" s="65">
        <v>1.0</v>
      </c>
      <c r="W317" s="65">
        <v>0.0</v>
      </c>
      <c r="X317" s="65">
        <v>6.0</v>
      </c>
      <c r="Y317" s="65">
        <v>7.0</v>
      </c>
      <c r="Z317" s="65">
        <v>9.0</v>
      </c>
      <c r="AA317" s="65">
        <v>6.0</v>
      </c>
      <c r="AB317" s="65">
        <v>6.0</v>
      </c>
      <c r="AC317" s="65">
        <v>22.0</v>
      </c>
      <c r="AD317" s="65">
        <v>19.0</v>
      </c>
      <c r="AE317" s="65">
        <v>17.0</v>
      </c>
      <c r="AF317" s="65">
        <v>47.0</v>
      </c>
      <c r="AG317" s="65">
        <v>7.0</v>
      </c>
      <c r="AH317" s="65">
        <v>13.0</v>
      </c>
      <c r="AI317" s="65">
        <v>21.0</v>
      </c>
      <c r="AJ317" s="65">
        <v>45.0</v>
      </c>
      <c r="AK317" s="65">
        <v>10.0</v>
      </c>
      <c r="AL317" s="65">
        <v>32.0</v>
      </c>
      <c r="AM317" s="65">
        <v>74.0</v>
      </c>
      <c r="AN317" s="65">
        <v>135.0</v>
      </c>
      <c r="AO317" s="65">
        <v>141.0</v>
      </c>
      <c r="AP317" s="65">
        <v>191.0</v>
      </c>
      <c r="AQ317" s="65">
        <v>270.0</v>
      </c>
      <c r="AR317" s="65">
        <v>242.0</v>
      </c>
      <c r="AS317" s="65">
        <v>292.0</v>
      </c>
      <c r="AT317" s="65">
        <v>465.0</v>
      </c>
      <c r="AU317" s="65">
        <v>627.0</v>
      </c>
      <c r="AV317" s="65">
        <v>922.0</v>
      </c>
      <c r="AW317" s="65">
        <v>269.0</v>
      </c>
      <c r="AX317" s="65">
        <v>748.0</v>
      </c>
      <c r="AY317" s="65">
        <v>942.0</v>
      </c>
      <c r="AZ317" s="65">
        <v>2076.0</v>
      </c>
      <c r="BA317" s="65">
        <v>1410.0</v>
      </c>
      <c r="BB317" s="65">
        <v>1229.0</v>
      </c>
      <c r="BC317" s="65">
        <v>2831.0</v>
      </c>
      <c r="BD317" s="65">
        <v>2831.0</v>
      </c>
      <c r="BE317" s="65">
        <v>8112.0</v>
      </c>
      <c r="BF317" s="65">
        <v>4263.0</v>
      </c>
      <c r="BG317" s="65">
        <v>6718.0</v>
      </c>
      <c r="BH317" s="65">
        <v>13109.0</v>
      </c>
      <c r="BI317" s="65">
        <v>48560.0</v>
      </c>
      <c r="BJ317" s="65">
        <v>70764.0</v>
      </c>
      <c r="BK317" s="65">
        <v>133077.0</v>
      </c>
    </row>
    <row r="318">
      <c r="A318" s="65">
        <v>310.0</v>
      </c>
      <c r="B318" s="65">
        <v>1000000.0</v>
      </c>
      <c r="C318" s="65">
        <v>936289.814490724</v>
      </c>
      <c r="D318" s="65">
        <v>0.936289814490724</v>
      </c>
      <c r="E318" s="65">
        <v>0.190147305484789</v>
      </c>
      <c r="F318" s="65">
        <v>0.0244620482473179</v>
      </c>
      <c r="G318" s="65">
        <v>301059.0</v>
      </c>
      <c r="H318" s="65">
        <v>0.301059</v>
      </c>
      <c r="I318" s="65">
        <v>438759.0</v>
      </c>
      <c r="J318" s="65">
        <v>129840.0</v>
      </c>
      <c r="K318" s="65">
        <v>54182.0</v>
      </c>
      <c r="L318" s="65">
        <v>25923.0</v>
      </c>
      <c r="M318" s="65">
        <v>1.0</v>
      </c>
      <c r="N318" s="65">
        <v>0.0</v>
      </c>
      <c r="O318" s="65">
        <v>0.0</v>
      </c>
      <c r="P318" s="65">
        <v>2.0</v>
      </c>
      <c r="Q318" s="65">
        <v>1.0</v>
      </c>
      <c r="R318" s="65">
        <v>9.0</v>
      </c>
      <c r="S318" s="65">
        <v>0.0</v>
      </c>
      <c r="T318" s="65">
        <v>1.0</v>
      </c>
      <c r="U318" s="65">
        <v>0.0</v>
      </c>
      <c r="V318" s="65">
        <v>1.0</v>
      </c>
      <c r="W318" s="65">
        <v>4.0</v>
      </c>
      <c r="X318" s="65">
        <v>4.0</v>
      </c>
      <c r="Y318" s="65">
        <v>5.0</v>
      </c>
      <c r="Z318" s="65">
        <v>3.0</v>
      </c>
      <c r="AA318" s="65">
        <v>11.0</v>
      </c>
      <c r="AB318" s="65">
        <v>13.0</v>
      </c>
      <c r="AC318" s="65">
        <v>20.0</v>
      </c>
      <c r="AD318" s="65">
        <v>15.0</v>
      </c>
      <c r="AE318" s="65">
        <v>14.0</v>
      </c>
      <c r="AF318" s="65">
        <v>41.0</v>
      </c>
      <c r="AG318" s="65">
        <v>8.0</v>
      </c>
      <c r="AH318" s="65">
        <v>14.0</v>
      </c>
      <c r="AI318" s="65">
        <v>17.0</v>
      </c>
      <c r="AJ318" s="65">
        <v>53.0</v>
      </c>
      <c r="AK318" s="65">
        <v>26.0</v>
      </c>
      <c r="AL318" s="65">
        <v>31.0</v>
      </c>
      <c r="AM318" s="65">
        <v>78.0</v>
      </c>
      <c r="AN318" s="65">
        <v>149.0</v>
      </c>
      <c r="AO318" s="65">
        <v>155.0</v>
      </c>
      <c r="AP318" s="65">
        <v>193.0</v>
      </c>
      <c r="AQ318" s="65">
        <v>238.0</v>
      </c>
      <c r="AR318" s="65">
        <v>239.0</v>
      </c>
      <c r="AS318" s="65">
        <v>254.0</v>
      </c>
      <c r="AT318" s="65">
        <v>482.0</v>
      </c>
      <c r="AU318" s="65">
        <v>682.0</v>
      </c>
      <c r="AV318" s="65">
        <v>963.0</v>
      </c>
      <c r="AW318" s="65">
        <v>277.0</v>
      </c>
      <c r="AX318" s="65">
        <v>786.0</v>
      </c>
      <c r="AY318" s="65">
        <v>925.0</v>
      </c>
      <c r="AZ318" s="65">
        <v>2124.0</v>
      </c>
      <c r="BA318" s="65">
        <v>1363.0</v>
      </c>
      <c r="BB318" s="65">
        <v>1217.0</v>
      </c>
      <c r="BC318" s="65">
        <v>2744.0</v>
      </c>
      <c r="BD318" s="65">
        <v>2822.0</v>
      </c>
      <c r="BE318" s="65">
        <v>8039.0</v>
      </c>
      <c r="BF318" s="65">
        <v>4356.0</v>
      </c>
      <c r="BG318" s="65">
        <v>7007.0</v>
      </c>
      <c r="BH318" s="65">
        <v>13454.0</v>
      </c>
      <c r="BI318" s="65">
        <v>48259.0</v>
      </c>
      <c r="BJ318" s="65">
        <v>70753.0</v>
      </c>
      <c r="BK318" s="65">
        <v>133206.0</v>
      </c>
    </row>
    <row r="319">
      <c r="A319" s="65">
        <v>311.0</v>
      </c>
      <c r="B319" s="65">
        <v>1000000.0</v>
      </c>
      <c r="C319" s="65">
        <v>928614.430721535</v>
      </c>
      <c r="D319" s="65">
        <v>0.928614430721535</v>
      </c>
      <c r="E319" s="65">
        <v>0.255750444246181</v>
      </c>
      <c r="F319" s="65">
        <v>0.0244597966209704</v>
      </c>
      <c r="G319" s="65">
        <v>300202.0</v>
      </c>
      <c r="H319" s="65">
        <v>0.300202</v>
      </c>
      <c r="I319" s="65">
        <v>440156.0</v>
      </c>
      <c r="J319" s="65">
        <v>129550.0</v>
      </c>
      <c r="K319" s="65">
        <v>53924.0</v>
      </c>
      <c r="L319" s="65">
        <v>26120.0</v>
      </c>
      <c r="M319" s="65">
        <v>0.0</v>
      </c>
      <c r="N319" s="65">
        <v>3.0</v>
      </c>
      <c r="O319" s="65">
        <v>0.0</v>
      </c>
      <c r="P319" s="65">
        <v>1.0</v>
      </c>
      <c r="Q319" s="65">
        <v>1.0</v>
      </c>
      <c r="R319" s="65">
        <v>3.0</v>
      </c>
      <c r="S319" s="65">
        <v>1.0</v>
      </c>
      <c r="T319" s="65">
        <v>4.0</v>
      </c>
      <c r="U319" s="65">
        <v>2.0</v>
      </c>
      <c r="V319" s="65">
        <v>1.0</v>
      </c>
      <c r="W319" s="65">
        <v>3.0</v>
      </c>
      <c r="X319" s="65">
        <v>5.0</v>
      </c>
      <c r="Y319" s="65">
        <v>5.0</v>
      </c>
      <c r="Z319" s="65">
        <v>4.0</v>
      </c>
      <c r="AA319" s="65">
        <v>9.0</v>
      </c>
      <c r="AB319" s="65">
        <v>9.0</v>
      </c>
      <c r="AC319" s="65">
        <v>19.0</v>
      </c>
      <c r="AD319" s="65">
        <v>7.0</v>
      </c>
      <c r="AE319" s="65">
        <v>12.0</v>
      </c>
      <c r="AF319" s="65">
        <v>36.0</v>
      </c>
      <c r="AG319" s="65">
        <v>10.0</v>
      </c>
      <c r="AH319" s="65">
        <v>4.0</v>
      </c>
      <c r="AI319" s="65">
        <v>17.0</v>
      </c>
      <c r="AJ319" s="65">
        <v>53.0</v>
      </c>
      <c r="AK319" s="65">
        <v>20.0</v>
      </c>
      <c r="AL319" s="65">
        <v>23.0</v>
      </c>
      <c r="AM319" s="65">
        <v>72.0</v>
      </c>
      <c r="AN319" s="65">
        <v>126.0</v>
      </c>
      <c r="AO319" s="65">
        <v>135.0</v>
      </c>
      <c r="AP319" s="65">
        <v>192.0</v>
      </c>
      <c r="AQ319" s="65">
        <v>239.0</v>
      </c>
      <c r="AR319" s="65">
        <v>242.0</v>
      </c>
      <c r="AS319" s="65">
        <v>278.0</v>
      </c>
      <c r="AT319" s="65">
        <v>510.0</v>
      </c>
      <c r="AU319" s="65">
        <v>665.0</v>
      </c>
      <c r="AV319" s="65">
        <v>928.0</v>
      </c>
      <c r="AW319" s="65">
        <v>299.0</v>
      </c>
      <c r="AX319" s="65">
        <v>795.0</v>
      </c>
      <c r="AY319" s="65">
        <v>933.0</v>
      </c>
      <c r="AZ319" s="65">
        <v>2153.0</v>
      </c>
      <c r="BA319" s="65">
        <v>1445.0</v>
      </c>
      <c r="BB319" s="65">
        <v>1190.0</v>
      </c>
      <c r="BC319" s="65">
        <v>2784.0</v>
      </c>
      <c r="BD319" s="65">
        <v>2811.0</v>
      </c>
      <c r="BE319" s="65">
        <v>8180.0</v>
      </c>
      <c r="BF319" s="65">
        <v>4228.0</v>
      </c>
      <c r="BG319" s="65">
        <v>6847.0</v>
      </c>
      <c r="BH319" s="65">
        <v>13324.0</v>
      </c>
      <c r="BI319" s="65">
        <v>48338.0</v>
      </c>
      <c r="BJ319" s="65">
        <v>71066.0</v>
      </c>
      <c r="BK319" s="65">
        <v>132170.0</v>
      </c>
    </row>
    <row r="320">
      <c r="A320" s="65">
        <v>312.0</v>
      </c>
      <c r="B320" s="65">
        <v>1000000.0</v>
      </c>
      <c r="C320" s="65">
        <v>964584.229211461</v>
      </c>
      <c r="D320" s="65">
        <v>0.964584229211461</v>
      </c>
      <c r="E320" s="65">
        <v>0.275047266031007</v>
      </c>
      <c r="F320" s="65">
        <v>0.0244302929685115</v>
      </c>
      <c r="G320" s="65">
        <v>302040.0</v>
      </c>
      <c r="H320" s="65">
        <v>0.30204</v>
      </c>
      <c r="I320" s="65">
        <v>438152.0</v>
      </c>
      <c r="J320" s="65">
        <v>129483.0</v>
      </c>
      <c r="K320" s="65">
        <v>54204.0</v>
      </c>
      <c r="L320" s="65">
        <v>26051.0</v>
      </c>
      <c r="M320" s="65">
        <v>1.0</v>
      </c>
      <c r="N320" s="65">
        <v>3.0</v>
      </c>
      <c r="O320" s="65">
        <v>3.0</v>
      </c>
      <c r="P320" s="65">
        <v>1.0</v>
      </c>
      <c r="Q320" s="65">
        <v>2.0</v>
      </c>
      <c r="R320" s="65">
        <v>3.0</v>
      </c>
      <c r="S320" s="65">
        <v>2.0</v>
      </c>
      <c r="T320" s="65">
        <v>1.0</v>
      </c>
      <c r="U320" s="65">
        <v>1.0</v>
      </c>
      <c r="V320" s="65">
        <v>1.0</v>
      </c>
      <c r="W320" s="65">
        <v>1.0</v>
      </c>
      <c r="X320" s="65">
        <v>4.0</v>
      </c>
      <c r="Y320" s="65">
        <v>8.0</v>
      </c>
      <c r="Z320" s="65">
        <v>3.0</v>
      </c>
      <c r="AA320" s="65">
        <v>7.0</v>
      </c>
      <c r="AB320" s="65">
        <v>11.0</v>
      </c>
      <c r="AC320" s="65">
        <v>15.0</v>
      </c>
      <c r="AD320" s="65">
        <v>20.0</v>
      </c>
      <c r="AE320" s="65">
        <v>14.0</v>
      </c>
      <c r="AF320" s="65">
        <v>35.0</v>
      </c>
      <c r="AG320" s="65">
        <v>8.0</v>
      </c>
      <c r="AH320" s="65">
        <v>15.0</v>
      </c>
      <c r="AI320" s="65">
        <v>27.0</v>
      </c>
      <c r="AJ320" s="65">
        <v>45.0</v>
      </c>
      <c r="AK320" s="65">
        <v>15.0</v>
      </c>
      <c r="AL320" s="65">
        <v>35.0</v>
      </c>
      <c r="AM320" s="65">
        <v>74.0</v>
      </c>
      <c r="AN320" s="65">
        <v>148.0</v>
      </c>
      <c r="AO320" s="65">
        <v>146.0</v>
      </c>
      <c r="AP320" s="65">
        <v>172.0</v>
      </c>
      <c r="AQ320" s="65">
        <v>227.0</v>
      </c>
      <c r="AR320" s="65">
        <v>235.0</v>
      </c>
      <c r="AS320" s="65">
        <v>303.0</v>
      </c>
      <c r="AT320" s="65">
        <v>485.0</v>
      </c>
      <c r="AU320" s="65">
        <v>602.0</v>
      </c>
      <c r="AV320" s="65">
        <v>984.0</v>
      </c>
      <c r="AW320" s="65">
        <v>310.0</v>
      </c>
      <c r="AX320" s="65">
        <v>730.0</v>
      </c>
      <c r="AY320" s="65">
        <v>1001.0</v>
      </c>
      <c r="AZ320" s="65">
        <v>2104.0</v>
      </c>
      <c r="BA320" s="65">
        <v>1407.0</v>
      </c>
      <c r="BB320" s="65">
        <v>1176.0</v>
      </c>
      <c r="BC320" s="65">
        <v>2824.0</v>
      </c>
      <c r="BD320" s="65">
        <v>2771.0</v>
      </c>
      <c r="BE320" s="65">
        <v>8018.0</v>
      </c>
      <c r="BF320" s="65">
        <v>4380.0</v>
      </c>
      <c r="BG320" s="65">
        <v>6823.0</v>
      </c>
      <c r="BH320" s="65">
        <v>13384.0</v>
      </c>
      <c r="BI320" s="65">
        <v>48635.0</v>
      </c>
      <c r="BJ320" s="65">
        <v>70624.0</v>
      </c>
      <c r="BK320" s="65">
        <v>134196.0</v>
      </c>
    </row>
    <row r="321">
      <c r="A321" s="65">
        <v>313.0</v>
      </c>
      <c r="B321" s="65">
        <v>1000000.0</v>
      </c>
      <c r="C321" s="65">
        <v>962885.144257212</v>
      </c>
      <c r="D321" s="65">
        <v>0.962885144257212</v>
      </c>
      <c r="E321" s="65">
        <v>0.262932720564151</v>
      </c>
      <c r="F321" s="65">
        <v>0.0243983517447388</v>
      </c>
      <c r="G321" s="65">
        <v>301323.0</v>
      </c>
      <c r="H321" s="65">
        <v>0.301323</v>
      </c>
      <c r="I321" s="65">
        <v>439310.0</v>
      </c>
      <c r="J321" s="65">
        <v>129336.0</v>
      </c>
      <c r="K321" s="65">
        <v>54128.0</v>
      </c>
      <c r="L321" s="65">
        <v>26227.0</v>
      </c>
      <c r="M321" s="65">
        <v>2.0</v>
      </c>
      <c r="N321" s="65">
        <v>0.0</v>
      </c>
      <c r="O321" s="65">
        <v>4.0</v>
      </c>
      <c r="P321" s="65">
        <v>2.0</v>
      </c>
      <c r="Q321" s="65">
        <v>1.0</v>
      </c>
      <c r="R321" s="65">
        <v>3.0</v>
      </c>
      <c r="S321" s="65">
        <v>2.0</v>
      </c>
      <c r="T321" s="65">
        <v>4.0</v>
      </c>
      <c r="U321" s="65">
        <v>1.0</v>
      </c>
      <c r="V321" s="65">
        <v>3.0</v>
      </c>
      <c r="W321" s="65">
        <v>2.0</v>
      </c>
      <c r="X321" s="65">
        <v>5.0</v>
      </c>
      <c r="Y321" s="65">
        <v>2.0</v>
      </c>
      <c r="Z321" s="65">
        <v>6.0</v>
      </c>
      <c r="AA321" s="65">
        <v>6.0</v>
      </c>
      <c r="AB321" s="65">
        <v>11.0</v>
      </c>
      <c r="AC321" s="65">
        <v>14.0</v>
      </c>
      <c r="AD321" s="65">
        <v>16.0</v>
      </c>
      <c r="AE321" s="65">
        <v>12.0</v>
      </c>
      <c r="AF321" s="65">
        <v>42.0</v>
      </c>
      <c r="AG321" s="65">
        <v>11.0</v>
      </c>
      <c r="AH321" s="65">
        <v>15.0</v>
      </c>
      <c r="AI321" s="65">
        <v>21.0</v>
      </c>
      <c r="AJ321" s="65">
        <v>43.0</v>
      </c>
      <c r="AK321" s="65">
        <v>11.0</v>
      </c>
      <c r="AL321" s="65">
        <v>31.0</v>
      </c>
      <c r="AM321" s="65">
        <v>72.0</v>
      </c>
      <c r="AN321" s="65">
        <v>157.0</v>
      </c>
      <c r="AO321" s="65">
        <v>159.0</v>
      </c>
      <c r="AP321" s="65">
        <v>194.0</v>
      </c>
      <c r="AQ321" s="65">
        <v>240.0</v>
      </c>
      <c r="AR321" s="65">
        <v>225.0</v>
      </c>
      <c r="AS321" s="65">
        <v>253.0</v>
      </c>
      <c r="AT321" s="65">
        <v>503.0</v>
      </c>
      <c r="AU321" s="65">
        <v>566.0</v>
      </c>
      <c r="AV321" s="65">
        <v>960.0</v>
      </c>
      <c r="AW321" s="65">
        <v>298.0</v>
      </c>
      <c r="AX321" s="65">
        <v>802.0</v>
      </c>
      <c r="AY321" s="65">
        <v>964.0</v>
      </c>
      <c r="AZ321" s="65">
        <v>2126.0</v>
      </c>
      <c r="BA321" s="65">
        <v>1384.0</v>
      </c>
      <c r="BB321" s="65">
        <v>1180.0</v>
      </c>
      <c r="BC321" s="65">
        <v>2719.0</v>
      </c>
      <c r="BD321" s="65">
        <v>2947.0</v>
      </c>
      <c r="BE321" s="65">
        <v>7968.0</v>
      </c>
      <c r="BF321" s="65">
        <v>4333.0</v>
      </c>
      <c r="BG321" s="65">
        <v>6771.0</v>
      </c>
      <c r="BH321" s="65">
        <v>13234.0</v>
      </c>
      <c r="BI321" s="65">
        <v>48145.0</v>
      </c>
      <c r="BJ321" s="65">
        <v>70947.0</v>
      </c>
      <c r="BK321" s="65">
        <v>133906.0</v>
      </c>
    </row>
    <row r="322">
      <c r="A322" s="65">
        <v>314.0</v>
      </c>
      <c r="B322" s="65">
        <v>1000000.0</v>
      </c>
      <c r="C322" s="65">
        <v>942500.12500625</v>
      </c>
      <c r="D322" s="65">
        <v>0.94250012500625</v>
      </c>
      <c r="E322" s="65">
        <v>0.271820461873361</v>
      </c>
      <c r="F322" s="65">
        <v>0.024365755179276</v>
      </c>
      <c r="G322" s="65">
        <v>301951.0</v>
      </c>
      <c r="H322" s="65">
        <v>0.301951</v>
      </c>
      <c r="I322" s="65">
        <v>438413.0</v>
      </c>
      <c r="J322" s="65">
        <v>129585.0</v>
      </c>
      <c r="K322" s="65">
        <v>54131.0</v>
      </c>
      <c r="L322" s="65">
        <v>25824.0</v>
      </c>
      <c r="M322" s="65">
        <v>1.0</v>
      </c>
      <c r="N322" s="65">
        <v>4.0</v>
      </c>
      <c r="O322" s="65">
        <v>0.0</v>
      </c>
      <c r="P322" s="65">
        <v>2.0</v>
      </c>
      <c r="Q322" s="65">
        <v>0.0</v>
      </c>
      <c r="R322" s="65">
        <v>2.0</v>
      </c>
      <c r="S322" s="65">
        <v>1.0</v>
      </c>
      <c r="T322" s="65">
        <v>3.0</v>
      </c>
      <c r="U322" s="65">
        <v>2.0</v>
      </c>
      <c r="V322" s="65">
        <v>1.0</v>
      </c>
      <c r="W322" s="65">
        <v>5.0</v>
      </c>
      <c r="X322" s="65">
        <v>2.0</v>
      </c>
      <c r="Y322" s="65">
        <v>6.0</v>
      </c>
      <c r="Z322" s="65">
        <v>2.0</v>
      </c>
      <c r="AA322" s="65">
        <v>10.0</v>
      </c>
      <c r="AB322" s="65">
        <v>5.0</v>
      </c>
      <c r="AC322" s="65">
        <v>14.0</v>
      </c>
      <c r="AD322" s="65">
        <v>17.0</v>
      </c>
      <c r="AE322" s="65">
        <v>17.0</v>
      </c>
      <c r="AF322" s="65">
        <v>33.0</v>
      </c>
      <c r="AG322" s="65">
        <v>8.0</v>
      </c>
      <c r="AH322" s="65">
        <v>11.0</v>
      </c>
      <c r="AI322" s="65">
        <v>24.0</v>
      </c>
      <c r="AJ322" s="65">
        <v>35.0</v>
      </c>
      <c r="AK322" s="65">
        <v>14.0</v>
      </c>
      <c r="AL322" s="65">
        <v>32.0</v>
      </c>
      <c r="AM322" s="65">
        <v>75.0</v>
      </c>
      <c r="AN322" s="65">
        <v>127.0</v>
      </c>
      <c r="AO322" s="65">
        <v>136.0</v>
      </c>
      <c r="AP322" s="65">
        <v>190.0</v>
      </c>
      <c r="AQ322" s="65">
        <v>222.0</v>
      </c>
      <c r="AR322" s="65">
        <v>263.0</v>
      </c>
      <c r="AS322" s="65">
        <v>286.0</v>
      </c>
      <c r="AT322" s="65">
        <v>439.0</v>
      </c>
      <c r="AU322" s="65">
        <v>614.0</v>
      </c>
      <c r="AV322" s="65">
        <v>930.0</v>
      </c>
      <c r="AW322" s="65">
        <v>299.0</v>
      </c>
      <c r="AX322" s="65">
        <v>772.0</v>
      </c>
      <c r="AY322" s="65">
        <v>1011.0</v>
      </c>
      <c r="AZ322" s="65">
        <v>2168.0</v>
      </c>
      <c r="BA322" s="65">
        <v>1460.0</v>
      </c>
      <c r="BB322" s="65">
        <v>1203.0</v>
      </c>
      <c r="BC322" s="65">
        <v>2834.0</v>
      </c>
      <c r="BD322" s="65">
        <v>2868.0</v>
      </c>
      <c r="BE322" s="65">
        <v>8116.0</v>
      </c>
      <c r="BF322" s="65">
        <v>4289.0</v>
      </c>
      <c r="BG322" s="65">
        <v>6752.0</v>
      </c>
      <c r="BH322" s="65">
        <v>13265.0</v>
      </c>
      <c r="BI322" s="65">
        <v>48910.0</v>
      </c>
      <c r="BJ322" s="65">
        <v>70823.0</v>
      </c>
      <c r="BK322" s="65">
        <v>133648.0</v>
      </c>
    </row>
    <row r="323">
      <c r="A323" s="65">
        <v>315.0</v>
      </c>
      <c r="B323" s="65">
        <v>1000000.0</v>
      </c>
      <c r="C323" s="65">
        <v>926236.31181559</v>
      </c>
      <c r="D323" s="65">
        <v>0.926236311815591</v>
      </c>
      <c r="E323" s="65">
        <v>0.254347701890637</v>
      </c>
      <c r="F323" s="65">
        <v>0.0243714521087758</v>
      </c>
      <c r="G323" s="65">
        <v>302064.0</v>
      </c>
      <c r="H323" s="65">
        <v>0.302064</v>
      </c>
      <c r="I323" s="65">
        <v>439013.0</v>
      </c>
      <c r="J323" s="65">
        <v>129559.0</v>
      </c>
      <c r="K323" s="65">
        <v>54148.0</v>
      </c>
      <c r="L323" s="65">
        <v>25809.0</v>
      </c>
      <c r="M323" s="65">
        <v>1.0</v>
      </c>
      <c r="N323" s="65">
        <v>1.0</v>
      </c>
      <c r="O323" s="65">
        <v>1.0</v>
      </c>
      <c r="P323" s="65">
        <v>3.0</v>
      </c>
      <c r="Q323" s="65">
        <v>2.0</v>
      </c>
      <c r="R323" s="65">
        <v>0.0</v>
      </c>
      <c r="S323" s="65">
        <v>3.0</v>
      </c>
      <c r="T323" s="65">
        <v>2.0</v>
      </c>
      <c r="U323" s="65">
        <v>1.0</v>
      </c>
      <c r="V323" s="65">
        <v>1.0</v>
      </c>
      <c r="W323" s="65">
        <v>2.0</v>
      </c>
      <c r="X323" s="65">
        <v>2.0</v>
      </c>
      <c r="Y323" s="65">
        <v>3.0</v>
      </c>
      <c r="Z323" s="65">
        <v>3.0</v>
      </c>
      <c r="AA323" s="65">
        <v>9.0</v>
      </c>
      <c r="AB323" s="65">
        <v>11.0</v>
      </c>
      <c r="AC323" s="65">
        <v>17.0</v>
      </c>
      <c r="AD323" s="65">
        <v>14.0</v>
      </c>
      <c r="AE323" s="65">
        <v>19.0</v>
      </c>
      <c r="AF323" s="65">
        <v>35.0</v>
      </c>
      <c r="AG323" s="65">
        <v>6.0</v>
      </c>
      <c r="AH323" s="65">
        <v>11.0</v>
      </c>
      <c r="AI323" s="65">
        <v>25.0</v>
      </c>
      <c r="AJ323" s="65">
        <v>29.0</v>
      </c>
      <c r="AK323" s="65">
        <v>14.0</v>
      </c>
      <c r="AL323" s="65">
        <v>41.0</v>
      </c>
      <c r="AM323" s="65">
        <v>61.0</v>
      </c>
      <c r="AN323" s="65">
        <v>161.0</v>
      </c>
      <c r="AO323" s="65">
        <v>136.0</v>
      </c>
      <c r="AP323" s="65">
        <v>192.0</v>
      </c>
      <c r="AQ323" s="65">
        <v>240.0</v>
      </c>
      <c r="AR323" s="65">
        <v>232.0</v>
      </c>
      <c r="AS323" s="65">
        <v>260.0</v>
      </c>
      <c r="AT323" s="65">
        <v>499.0</v>
      </c>
      <c r="AU323" s="65">
        <v>648.0</v>
      </c>
      <c r="AV323" s="65">
        <v>930.0</v>
      </c>
      <c r="AW323" s="65">
        <v>258.0</v>
      </c>
      <c r="AX323" s="65">
        <v>725.0</v>
      </c>
      <c r="AY323" s="65">
        <v>972.0</v>
      </c>
      <c r="AZ323" s="65">
        <v>2045.0</v>
      </c>
      <c r="BA323" s="65">
        <v>1449.0</v>
      </c>
      <c r="BB323" s="65">
        <v>1205.0</v>
      </c>
      <c r="BC323" s="65">
        <v>2730.0</v>
      </c>
      <c r="BD323" s="65">
        <v>2834.0</v>
      </c>
      <c r="BE323" s="65">
        <v>8240.0</v>
      </c>
      <c r="BF323" s="65">
        <v>4290.0</v>
      </c>
      <c r="BG323" s="65">
        <v>6908.0</v>
      </c>
      <c r="BH323" s="65">
        <v>13193.0</v>
      </c>
      <c r="BI323" s="65">
        <v>48341.0</v>
      </c>
      <c r="BJ323" s="65">
        <v>70919.0</v>
      </c>
      <c r="BK323" s="65">
        <v>134340.0</v>
      </c>
    </row>
    <row r="324">
      <c r="A324" s="65">
        <v>316.0</v>
      </c>
      <c r="B324" s="65">
        <v>1000000.0</v>
      </c>
      <c r="C324" s="65">
        <v>941788.08940447</v>
      </c>
      <c r="D324" s="65">
        <v>0.94178808940447</v>
      </c>
      <c r="E324" s="65">
        <v>0.275255211987868</v>
      </c>
      <c r="F324" s="65">
        <v>0.0243399050814735</v>
      </c>
      <c r="G324" s="65">
        <v>301040.0</v>
      </c>
      <c r="H324" s="65">
        <v>0.30104</v>
      </c>
      <c r="I324" s="65">
        <v>439624.0</v>
      </c>
      <c r="J324" s="65">
        <v>129444.0</v>
      </c>
      <c r="K324" s="65">
        <v>53924.0</v>
      </c>
      <c r="L324" s="65">
        <v>25933.0</v>
      </c>
      <c r="M324" s="65">
        <v>0.0</v>
      </c>
      <c r="N324" s="65">
        <v>1.0</v>
      </c>
      <c r="O324" s="65">
        <v>2.0</v>
      </c>
      <c r="P324" s="65">
        <v>2.0</v>
      </c>
      <c r="Q324" s="65">
        <v>2.0</v>
      </c>
      <c r="R324" s="65">
        <v>4.0</v>
      </c>
      <c r="S324" s="65">
        <v>1.0</v>
      </c>
      <c r="T324" s="65">
        <v>5.0</v>
      </c>
      <c r="U324" s="65">
        <v>0.0</v>
      </c>
      <c r="V324" s="65">
        <v>1.0</v>
      </c>
      <c r="W324" s="65">
        <v>1.0</v>
      </c>
      <c r="X324" s="65">
        <v>4.0</v>
      </c>
      <c r="Y324" s="65">
        <v>2.0</v>
      </c>
      <c r="Z324" s="65">
        <v>5.0</v>
      </c>
      <c r="AA324" s="65">
        <v>11.0</v>
      </c>
      <c r="AB324" s="65">
        <v>5.0</v>
      </c>
      <c r="AC324" s="65">
        <v>20.0</v>
      </c>
      <c r="AD324" s="65">
        <v>12.0</v>
      </c>
      <c r="AE324" s="65">
        <v>18.0</v>
      </c>
      <c r="AF324" s="65">
        <v>40.0</v>
      </c>
      <c r="AG324" s="65">
        <v>6.0</v>
      </c>
      <c r="AH324" s="65">
        <v>11.0</v>
      </c>
      <c r="AI324" s="65">
        <v>22.0</v>
      </c>
      <c r="AJ324" s="65">
        <v>52.0</v>
      </c>
      <c r="AK324" s="65">
        <v>17.0</v>
      </c>
      <c r="AL324" s="65">
        <v>25.0</v>
      </c>
      <c r="AM324" s="65">
        <v>73.0</v>
      </c>
      <c r="AN324" s="65">
        <v>139.0</v>
      </c>
      <c r="AO324" s="65">
        <v>159.0</v>
      </c>
      <c r="AP324" s="65">
        <v>186.0</v>
      </c>
      <c r="AQ324" s="65">
        <v>253.0</v>
      </c>
      <c r="AR324" s="65">
        <v>280.0</v>
      </c>
      <c r="AS324" s="65">
        <v>260.0</v>
      </c>
      <c r="AT324" s="65">
        <v>481.0</v>
      </c>
      <c r="AU324" s="65">
        <v>627.0</v>
      </c>
      <c r="AV324" s="65">
        <v>981.0</v>
      </c>
      <c r="AW324" s="65">
        <v>298.0</v>
      </c>
      <c r="AX324" s="65">
        <v>758.0</v>
      </c>
      <c r="AY324" s="65">
        <v>1007.0</v>
      </c>
      <c r="AZ324" s="65">
        <v>2077.0</v>
      </c>
      <c r="BA324" s="65">
        <v>1366.0</v>
      </c>
      <c r="BB324" s="65">
        <v>1293.0</v>
      </c>
      <c r="BC324" s="65">
        <v>2746.0</v>
      </c>
      <c r="BD324" s="65">
        <v>2900.0</v>
      </c>
      <c r="BE324" s="65">
        <v>8187.0</v>
      </c>
      <c r="BF324" s="65">
        <v>4222.0</v>
      </c>
      <c r="BG324" s="65">
        <v>6989.0</v>
      </c>
      <c r="BH324" s="65">
        <v>13264.0</v>
      </c>
      <c r="BI324" s="65">
        <v>48516.0</v>
      </c>
      <c r="BJ324" s="65">
        <v>70326.0</v>
      </c>
      <c r="BK324" s="65">
        <v>133383.0</v>
      </c>
    </row>
    <row r="325">
      <c r="A325" s="65">
        <v>317.0</v>
      </c>
      <c r="B325" s="65">
        <v>1000000.0</v>
      </c>
      <c r="C325" s="65">
        <v>952237.611880593</v>
      </c>
      <c r="D325" s="65">
        <v>0.952237611880593</v>
      </c>
      <c r="E325" s="65">
        <v>0.258116181865619</v>
      </c>
      <c r="F325" s="65">
        <v>0.0243013620763872</v>
      </c>
      <c r="G325" s="65">
        <v>300128.0</v>
      </c>
      <c r="H325" s="65">
        <v>0.300128</v>
      </c>
      <c r="I325" s="65">
        <v>439677.0</v>
      </c>
      <c r="J325" s="65">
        <v>129930.0</v>
      </c>
      <c r="K325" s="65">
        <v>54265.0</v>
      </c>
      <c r="L325" s="65">
        <v>26011.0</v>
      </c>
      <c r="M325" s="65">
        <v>1.0</v>
      </c>
      <c r="N325" s="65">
        <v>1.0</v>
      </c>
      <c r="O325" s="65">
        <v>2.0</v>
      </c>
      <c r="P325" s="65">
        <v>3.0</v>
      </c>
      <c r="Q325" s="65">
        <v>2.0</v>
      </c>
      <c r="R325" s="65">
        <v>2.0</v>
      </c>
      <c r="S325" s="65">
        <v>4.0</v>
      </c>
      <c r="T325" s="65">
        <v>4.0</v>
      </c>
      <c r="U325" s="65">
        <v>0.0</v>
      </c>
      <c r="V325" s="65">
        <v>2.0</v>
      </c>
      <c r="W325" s="65">
        <v>1.0</v>
      </c>
      <c r="X325" s="65">
        <v>2.0</v>
      </c>
      <c r="Y325" s="65">
        <v>3.0</v>
      </c>
      <c r="Z325" s="65">
        <v>4.0</v>
      </c>
      <c r="AA325" s="65">
        <v>10.0</v>
      </c>
      <c r="AB325" s="65">
        <v>8.0</v>
      </c>
      <c r="AC325" s="65">
        <v>25.0</v>
      </c>
      <c r="AD325" s="65">
        <v>16.0</v>
      </c>
      <c r="AE325" s="65">
        <v>12.0</v>
      </c>
      <c r="AF325" s="65">
        <v>33.0</v>
      </c>
      <c r="AG325" s="65">
        <v>10.0</v>
      </c>
      <c r="AH325" s="65">
        <v>12.0</v>
      </c>
      <c r="AI325" s="65">
        <v>19.0</v>
      </c>
      <c r="AJ325" s="65">
        <v>55.0</v>
      </c>
      <c r="AK325" s="65">
        <v>17.0</v>
      </c>
      <c r="AL325" s="65">
        <v>26.0</v>
      </c>
      <c r="AM325" s="65">
        <v>62.0</v>
      </c>
      <c r="AN325" s="65">
        <v>138.0</v>
      </c>
      <c r="AO325" s="65">
        <v>125.0</v>
      </c>
      <c r="AP325" s="65">
        <v>207.0</v>
      </c>
      <c r="AQ325" s="65">
        <v>217.0</v>
      </c>
      <c r="AR325" s="65">
        <v>287.0</v>
      </c>
      <c r="AS325" s="65">
        <v>285.0</v>
      </c>
      <c r="AT325" s="65">
        <v>447.0</v>
      </c>
      <c r="AU325" s="65">
        <v>655.0</v>
      </c>
      <c r="AV325" s="65">
        <v>969.0</v>
      </c>
      <c r="AW325" s="65">
        <v>292.0</v>
      </c>
      <c r="AX325" s="65">
        <v>754.0</v>
      </c>
      <c r="AY325" s="65">
        <v>930.0</v>
      </c>
      <c r="AZ325" s="65">
        <v>2078.0</v>
      </c>
      <c r="BA325" s="65">
        <v>1445.0</v>
      </c>
      <c r="BB325" s="65">
        <v>1221.0</v>
      </c>
      <c r="BC325" s="65">
        <v>2808.0</v>
      </c>
      <c r="BD325" s="65">
        <v>2887.0</v>
      </c>
      <c r="BE325" s="65">
        <v>8056.0</v>
      </c>
      <c r="BF325" s="65">
        <v>4176.0</v>
      </c>
      <c r="BG325" s="65">
        <v>6910.0</v>
      </c>
      <c r="BH325" s="65">
        <v>13061.0</v>
      </c>
      <c r="BI325" s="65">
        <v>48763.0</v>
      </c>
      <c r="BJ325" s="65">
        <v>70100.0</v>
      </c>
      <c r="BK325" s="65">
        <v>132981.0</v>
      </c>
    </row>
    <row r="326">
      <c r="A326" s="65">
        <v>318.0</v>
      </c>
      <c r="B326" s="65">
        <v>1000000.0</v>
      </c>
      <c r="C326" s="65">
        <v>972158.607930396</v>
      </c>
      <c r="D326" s="65">
        <v>0.972158607930396</v>
      </c>
      <c r="E326" s="65">
        <v>0.260468662456335</v>
      </c>
      <c r="F326" s="65">
        <v>0.0242886598398743</v>
      </c>
      <c r="G326" s="65">
        <v>301497.0</v>
      </c>
      <c r="H326" s="65">
        <v>0.301497</v>
      </c>
      <c r="I326" s="65">
        <v>438511.0</v>
      </c>
      <c r="J326" s="65">
        <v>129803.0</v>
      </c>
      <c r="K326" s="65">
        <v>53865.0</v>
      </c>
      <c r="L326" s="65">
        <v>26034.0</v>
      </c>
      <c r="M326" s="65">
        <v>0.0</v>
      </c>
      <c r="N326" s="65">
        <v>2.0</v>
      </c>
      <c r="O326" s="65">
        <v>3.0</v>
      </c>
      <c r="P326" s="65">
        <v>2.0</v>
      </c>
      <c r="Q326" s="65">
        <v>4.0</v>
      </c>
      <c r="R326" s="65">
        <v>6.0</v>
      </c>
      <c r="S326" s="65">
        <v>2.0</v>
      </c>
      <c r="T326" s="65">
        <v>2.0</v>
      </c>
      <c r="U326" s="65">
        <v>0.0</v>
      </c>
      <c r="V326" s="65">
        <v>2.0</v>
      </c>
      <c r="W326" s="65">
        <v>1.0</v>
      </c>
      <c r="X326" s="65">
        <v>2.0</v>
      </c>
      <c r="Y326" s="65">
        <v>4.0</v>
      </c>
      <c r="Z326" s="65">
        <v>4.0</v>
      </c>
      <c r="AA326" s="65">
        <v>10.0</v>
      </c>
      <c r="AB326" s="65">
        <v>14.0</v>
      </c>
      <c r="AC326" s="65">
        <v>26.0</v>
      </c>
      <c r="AD326" s="65">
        <v>17.0</v>
      </c>
      <c r="AE326" s="65">
        <v>18.0</v>
      </c>
      <c r="AF326" s="65">
        <v>30.0</v>
      </c>
      <c r="AG326" s="65">
        <v>7.0</v>
      </c>
      <c r="AH326" s="65">
        <v>10.0</v>
      </c>
      <c r="AI326" s="65">
        <v>24.0</v>
      </c>
      <c r="AJ326" s="65">
        <v>49.0</v>
      </c>
      <c r="AK326" s="65">
        <v>8.0</v>
      </c>
      <c r="AL326" s="65">
        <v>26.0</v>
      </c>
      <c r="AM326" s="65">
        <v>74.0</v>
      </c>
      <c r="AN326" s="65">
        <v>143.0</v>
      </c>
      <c r="AO326" s="65">
        <v>138.0</v>
      </c>
      <c r="AP326" s="65">
        <v>193.0</v>
      </c>
      <c r="AQ326" s="65">
        <v>209.0</v>
      </c>
      <c r="AR326" s="65">
        <v>219.0</v>
      </c>
      <c r="AS326" s="65">
        <v>272.0</v>
      </c>
      <c r="AT326" s="65">
        <v>492.0</v>
      </c>
      <c r="AU326" s="65">
        <v>625.0</v>
      </c>
      <c r="AV326" s="65">
        <v>925.0</v>
      </c>
      <c r="AW326" s="65">
        <v>290.0</v>
      </c>
      <c r="AX326" s="65">
        <v>786.0</v>
      </c>
      <c r="AY326" s="65">
        <v>970.0</v>
      </c>
      <c r="AZ326" s="65">
        <v>2098.0</v>
      </c>
      <c r="BA326" s="65">
        <v>1374.0</v>
      </c>
      <c r="BB326" s="65">
        <v>1278.0</v>
      </c>
      <c r="BC326" s="65">
        <v>2724.0</v>
      </c>
      <c r="BD326" s="65">
        <v>2810.0</v>
      </c>
      <c r="BE326" s="65">
        <v>8000.0</v>
      </c>
      <c r="BF326" s="65">
        <v>4295.0</v>
      </c>
      <c r="BG326" s="65">
        <v>6832.0</v>
      </c>
      <c r="BH326" s="65">
        <v>13546.0</v>
      </c>
      <c r="BI326" s="65">
        <v>48433.0</v>
      </c>
      <c r="BJ326" s="65">
        <v>71083.0</v>
      </c>
      <c r="BK326" s="65">
        <v>133415.0</v>
      </c>
    </row>
    <row r="327">
      <c r="A327" s="65">
        <v>319.0</v>
      </c>
      <c r="B327" s="65">
        <v>1000000.0</v>
      </c>
      <c r="C327" s="65">
        <v>956018.800940047</v>
      </c>
      <c r="D327" s="65">
        <v>0.956018800940047</v>
      </c>
      <c r="E327" s="65">
        <v>0.248406827838335</v>
      </c>
      <c r="F327" s="65">
        <v>0.0242513253963187</v>
      </c>
      <c r="G327" s="65">
        <v>300685.0</v>
      </c>
      <c r="H327" s="65">
        <v>0.300685</v>
      </c>
      <c r="I327" s="65">
        <v>439964.0</v>
      </c>
      <c r="J327" s="65">
        <v>129601.0</v>
      </c>
      <c r="K327" s="65">
        <v>53833.0</v>
      </c>
      <c r="L327" s="65">
        <v>25972.0</v>
      </c>
      <c r="M327" s="65">
        <v>2.0</v>
      </c>
      <c r="N327" s="65">
        <v>2.0</v>
      </c>
      <c r="O327" s="65">
        <v>2.0</v>
      </c>
      <c r="P327" s="65">
        <v>1.0</v>
      </c>
      <c r="Q327" s="65">
        <v>1.0</v>
      </c>
      <c r="R327" s="65">
        <v>3.0</v>
      </c>
      <c r="S327" s="65">
        <v>3.0</v>
      </c>
      <c r="T327" s="65">
        <v>0.0</v>
      </c>
      <c r="U327" s="65">
        <v>0.0</v>
      </c>
      <c r="V327" s="65">
        <v>0.0</v>
      </c>
      <c r="W327" s="65">
        <v>0.0</v>
      </c>
      <c r="X327" s="65">
        <v>6.0</v>
      </c>
      <c r="Y327" s="65">
        <v>2.0</v>
      </c>
      <c r="Z327" s="65">
        <v>12.0</v>
      </c>
      <c r="AA327" s="65">
        <v>11.0</v>
      </c>
      <c r="AB327" s="65">
        <v>6.0</v>
      </c>
      <c r="AC327" s="65">
        <v>25.0</v>
      </c>
      <c r="AD327" s="65">
        <v>14.0</v>
      </c>
      <c r="AE327" s="65">
        <v>15.0</v>
      </c>
      <c r="AF327" s="65">
        <v>40.0</v>
      </c>
      <c r="AG327" s="65">
        <v>9.0</v>
      </c>
      <c r="AH327" s="65">
        <v>12.0</v>
      </c>
      <c r="AI327" s="65">
        <v>19.0</v>
      </c>
      <c r="AJ327" s="65">
        <v>54.0</v>
      </c>
      <c r="AK327" s="65">
        <v>18.0</v>
      </c>
      <c r="AL327" s="65">
        <v>30.0</v>
      </c>
      <c r="AM327" s="65">
        <v>87.0</v>
      </c>
      <c r="AN327" s="65">
        <v>143.0</v>
      </c>
      <c r="AO327" s="65">
        <v>141.0</v>
      </c>
      <c r="AP327" s="65">
        <v>188.0</v>
      </c>
      <c r="AQ327" s="65">
        <v>270.0</v>
      </c>
      <c r="AR327" s="65">
        <v>215.0</v>
      </c>
      <c r="AS327" s="65">
        <v>283.0</v>
      </c>
      <c r="AT327" s="65">
        <v>505.0</v>
      </c>
      <c r="AU327" s="65">
        <v>664.0</v>
      </c>
      <c r="AV327" s="65">
        <v>916.0</v>
      </c>
      <c r="AW327" s="65">
        <v>287.0</v>
      </c>
      <c r="AX327" s="65">
        <v>817.0</v>
      </c>
      <c r="AY327" s="65">
        <v>925.0</v>
      </c>
      <c r="AZ327" s="65">
        <v>2032.0</v>
      </c>
      <c r="BA327" s="65">
        <v>1387.0</v>
      </c>
      <c r="BB327" s="65">
        <v>1238.0</v>
      </c>
      <c r="BC327" s="65">
        <v>2742.0</v>
      </c>
      <c r="BD327" s="65">
        <v>2850.0</v>
      </c>
      <c r="BE327" s="65">
        <v>8029.0</v>
      </c>
      <c r="BF327" s="65">
        <v>4199.0</v>
      </c>
      <c r="BG327" s="65">
        <v>6910.0</v>
      </c>
      <c r="BH327" s="65">
        <v>13204.0</v>
      </c>
      <c r="BI327" s="65">
        <v>48801.0</v>
      </c>
      <c r="BJ327" s="65">
        <v>70280.0</v>
      </c>
      <c r="BK327" s="65">
        <v>133285.0</v>
      </c>
    </row>
    <row r="328">
      <c r="A328" s="65">
        <v>320.0</v>
      </c>
      <c r="B328" s="65">
        <v>1000000.0</v>
      </c>
      <c r="C328" s="65">
        <v>906288.314415721</v>
      </c>
      <c r="D328" s="65">
        <v>0.906288314415721</v>
      </c>
      <c r="E328" s="65">
        <v>0.219185684221908</v>
      </c>
      <c r="F328" s="65">
        <v>0.0243496902879256</v>
      </c>
      <c r="G328" s="65">
        <v>300359.0</v>
      </c>
      <c r="H328" s="65">
        <v>0.300359</v>
      </c>
      <c r="I328" s="65">
        <v>440203.0</v>
      </c>
      <c r="J328" s="65">
        <v>129477.0</v>
      </c>
      <c r="K328" s="65">
        <v>53954.0</v>
      </c>
      <c r="L328" s="65">
        <v>25973.0</v>
      </c>
      <c r="M328" s="65">
        <v>0.0</v>
      </c>
      <c r="N328" s="65">
        <v>2.0</v>
      </c>
      <c r="O328" s="65">
        <v>1.0</v>
      </c>
      <c r="P328" s="65">
        <v>2.0</v>
      </c>
      <c r="Q328" s="65">
        <v>3.0</v>
      </c>
      <c r="R328" s="65">
        <v>1.0</v>
      </c>
      <c r="S328" s="65">
        <v>0.0</v>
      </c>
      <c r="T328" s="65">
        <v>0.0</v>
      </c>
      <c r="U328" s="65">
        <v>1.0</v>
      </c>
      <c r="V328" s="65">
        <v>2.0</v>
      </c>
      <c r="W328" s="65">
        <v>3.0</v>
      </c>
      <c r="X328" s="65">
        <v>3.0</v>
      </c>
      <c r="Y328" s="65">
        <v>4.0</v>
      </c>
      <c r="Z328" s="65">
        <v>6.0</v>
      </c>
      <c r="AA328" s="65">
        <v>6.0</v>
      </c>
      <c r="AB328" s="65">
        <v>10.0</v>
      </c>
      <c r="AC328" s="65">
        <v>15.0</v>
      </c>
      <c r="AD328" s="65">
        <v>11.0</v>
      </c>
      <c r="AE328" s="65">
        <v>13.0</v>
      </c>
      <c r="AF328" s="65">
        <v>24.0</v>
      </c>
      <c r="AG328" s="65">
        <v>6.0</v>
      </c>
      <c r="AH328" s="65">
        <v>10.0</v>
      </c>
      <c r="AI328" s="65">
        <v>13.0</v>
      </c>
      <c r="AJ328" s="65">
        <v>47.0</v>
      </c>
      <c r="AK328" s="65">
        <v>22.0</v>
      </c>
      <c r="AL328" s="65">
        <v>26.0</v>
      </c>
      <c r="AM328" s="65">
        <v>63.0</v>
      </c>
      <c r="AN328" s="65">
        <v>126.0</v>
      </c>
      <c r="AO328" s="65">
        <v>131.0</v>
      </c>
      <c r="AP328" s="65">
        <v>178.0</v>
      </c>
      <c r="AQ328" s="65">
        <v>258.0</v>
      </c>
      <c r="AR328" s="65">
        <v>247.0</v>
      </c>
      <c r="AS328" s="65">
        <v>266.0</v>
      </c>
      <c r="AT328" s="65">
        <v>479.0</v>
      </c>
      <c r="AU328" s="65">
        <v>621.0</v>
      </c>
      <c r="AV328" s="65">
        <v>911.0</v>
      </c>
      <c r="AW328" s="65">
        <v>276.0</v>
      </c>
      <c r="AX328" s="65">
        <v>831.0</v>
      </c>
      <c r="AY328" s="65">
        <v>941.0</v>
      </c>
      <c r="AZ328" s="65">
        <v>2143.0</v>
      </c>
      <c r="BA328" s="65">
        <v>1393.0</v>
      </c>
      <c r="BB328" s="65">
        <v>1317.0</v>
      </c>
      <c r="BC328" s="65">
        <v>2712.0</v>
      </c>
      <c r="BD328" s="65">
        <v>2825.0</v>
      </c>
      <c r="BE328" s="65">
        <v>8103.0</v>
      </c>
      <c r="BF328" s="65">
        <v>4343.0</v>
      </c>
      <c r="BG328" s="65">
        <v>6765.0</v>
      </c>
      <c r="BH328" s="65">
        <v>13276.0</v>
      </c>
      <c r="BI328" s="65">
        <v>48526.0</v>
      </c>
      <c r="BJ328" s="65">
        <v>70578.0</v>
      </c>
      <c r="BK328" s="65">
        <v>132819.0</v>
      </c>
    </row>
    <row r="329">
      <c r="A329" s="65">
        <v>321.0</v>
      </c>
      <c r="B329" s="65">
        <v>1000000.0</v>
      </c>
      <c r="C329" s="65">
        <v>968592.429621481</v>
      </c>
      <c r="D329" s="65">
        <v>0.968592429621481</v>
      </c>
      <c r="E329" s="65">
        <v>0.31394699019924</v>
      </c>
      <c r="F329" s="65">
        <v>0.0243288548501751</v>
      </c>
      <c r="G329" s="65">
        <v>301100.0</v>
      </c>
      <c r="H329" s="65">
        <v>0.3011</v>
      </c>
      <c r="I329" s="65">
        <v>439239.0</v>
      </c>
      <c r="J329" s="65">
        <v>129531.0</v>
      </c>
      <c r="K329" s="65">
        <v>54058.0</v>
      </c>
      <c r="L329" s="65">
        <v>25902.0</v>
      </c>
      <c r="M329" s="65">
        <v>1.0</v>
      </c>
      <c r="N329" s="65">
        <v>1.0</v>
      </c>
      <c r="O329" s="65">
        <v>2.0</v>
      </c>
      <c r="P329" s="65">
        <v>3.0</v>
      </c>
      <c r="Q329" s="65">
        <v>4.0</v>
      </c>
      <c r="R329" s="65">
        <v>2.0</v>
      </c>
      <c r="S329" s="65">
        <v>2.0</v>
      </c>
      <c r="T329" s="65">
        <v>6.0</v>
      </c>
      <c r="U329" s="65">
        <v>2.0</v>
      </c>
      <c r="V329" s="65">
        <v>0.0</v>
      </c>
      <c r="W329" s="65">
        <v>1.0</v>
      </c>
      <c r="X329" s="65">
        <v>7.0</v>
      </c>
      <c r="Y329" s="65">
        <v>2.0</v>
      </c>
      <c r="Z329" s="65">
        <v>2.0</v>
      </c>
      <c r="AA329" s="65">
        <v>9.0</v>
      </c>
      <c r="AB329" s="65">
        <v>8.0</v>
      </c>
      <c r="AC329" s="65">
        <v>21.0</v>
      </c>
      <c r="AD329" s="65">
        <v>21.0</v>
      </c>
      <c r="AE329" s="65">
        <v>15.0</v>
      </c>
      <c r="AF329" s="65">
        <v>43.0</v>
      </c>
      <c r="AG329" s="65">
        <v>11.0</v>
      </c>
      <c r="AH329" s="65">
        <v>7.0</v>
      </c>
      <c r="AI329" s="65">
        <v>18.0</v>
      </c>
      <c r="AJ329" s="65">
        <v>43.0</v>
      </c>
      <c r="AK329" s="65">
        <v>13.0</v>
      </c>
      <c r="AL329" s="65">
        <v>29.0</v>
      </c>
      <c r="AM329" s="65">
        <v>76.0</v>
      </c>
      <c r="AN329" s="65">
        <v>126.0</v>
      </c>
      <c r="AO329" s="65">
        <v>138.0</v>
      </c>
      <c r="AP329" s="65">
        <v>185.0</v>
      </c>
      <c r="AQ329" s="65">
        <v>251.0</v>
      </c>
      <c r="AR329" s="65">
        <v>254.0</v>
      </c>
      <c r="AS329" s="65">
        <v>313.0</v>
      </c>
      <c r="AT329" s="65">
        <v>441.0</v>
      </c>
      <c r="AU329" s="65">
        <v>657.0</v>
      </c>
      <c r="AV329" s="65">
        <v>941.0</v>
      </c>
      <c r="AW329" s="65">
        <v>278.0</v>
      </c>
      <c r="AX329" s="65">
        <v>757.0</v>
      </c>
      <c r="AY329" s="65">
        <v>980.0</v>
      </c>
      <c r="AZ329" s="65">
        <v>2130.0</v>
      </c>
      <c r="BA329" s="65">
        <v>1457.0</v>
      </c>
      <c r="BB329" s="65">
        <v>1271.0</v>
      </c>
      <c r="BC329" s="65">
        <v>2655.0</v>
      </c>
      <c r="BD329" s="65">
        <v>2864.0</v>
      </c>
      <c r="BE329" s="65">
        <v>8157.0</v>
      </c>
      <c r="BF329" s="65">
        <v>4221.0</v>
      </c>
      <c r="BG329" s="65">
        <v>6878.0</v>
      </c>
      <c r="BH329" s="65">
        <v>13503.0</v>
      </c>
      <c r="BI329" s="65">
        <v>48451.0</v>
      </c>
      <c r="BJ329" s="65">
        <v>70230.0</v>
      </c>
      <c r="BK329" s="65">
        <v>133613.0</v>
      </c>
    </row>
    <row r="330">
      <c r="A330" s="65">
        <v>322.0</v>
      </c>
      <c r="B330" s="65">
        <v>1000000.0</v>
      </c>
      <c r="C330" s="65">
        <v>930385.519275964</v>
      </c>
      <c r="D330" s="65">
        <v>0.930385519275964</v>
      </c>
      <c r="E330" s="65">
        <v>0.24860061770177</v>
      </c>
      <c r="F330" s="65">
        <v>0.0243214327679678</v>
      </c>
      <c r="G330" s="65">
        <v>301480.0</v>
      </c>
      <c r="H330" s="65">
        <v>0.30148</v>
      </c>
      <c r="I330" s="65">
        <v>438557.0</v>
      </c>
      <c r="J330" s="65">
        <v>129945.0</v>
      </c>
      <c r="K330" s="65">
        <v>54348.0</v>
      </c>
      <c r="L330" s="65">
        <v>25838.0</v>
      </c>
      <c r="M330" s="65">
        <v>0.0</v>
      </c>
      <c r="N330" s="65">
        <v>3.0</v>
      </c>
      <c r="O330" s="65">
        <v>1.0</v>
      </c>
      <c r="P330" s="65">
        <v>1.0</v>
      </c>
      <c r="Q330" s="65">
        <v>0.0</v>
      </c>
      <c r="R330" s="65">
        <v>2.0</v>
      </c>
      <c r="S330" s="65">
        <v>5.0</v>
      </c>
      <c r="T330" s="65">
        <v>0.0</v>
      </c>
      <c r="U330" s="65">
        <v>1.0</v>
      </c>
      <c r="V330" s="65">
        <v>0.0</v>
      </c>
      <c r="W330" s="65">
        <v>1.0</v>
      </c>
      <c r="X330" s="65">
        <v>7.0</v>
      </c>
      <c r="Y330" s="65">
        <v>4.0</v>
      </c>
      <c r="Z330" s="65">
        <v>3.0</v>
      </c>
      <c r="AA330" s="65">
        <v>9.0</v>
      </c>
      <c r="AB330" s="65">
        <v>9.0</v>
      </c>
      <c r="AC330" s="65">
        <v>10.0</v>
      </c>
      <c r="AD330" s="65">
        <v>11.0</v>
      </c>
      <c r="AE330" s="65">
        <v>14.0</v>
      </c>
      <c r="AF330" s="65">
        <v>53.0</v>
      </c>
      <c r="AG330" s="65">
        <v>9.0</v>
      </c>
      <c r="AH330" s="65">
        <v>17.0</v>
      </c>
      <c r="AI330" s="65">
        <v>20.0</v>
      </c>
      <c r="AJ330" s="65">
        <v>40.0</v>
      </c>
      <c r="AK330" s="65">
        <v>13.0</v>
      </c>
      <c r="AL330" s="65">
        <v>24.0</v>
      </c>
      <c r="AM330" s="65">
        <v>69.0</v>
      </c>
      <c r="AN330" s="65">
        <v>164.0</v>
      </c>
      <c r="AO330" s="65">
        <v>145.0</v>
      </c>
      <c r="AP330" s="65">
        <v>196.0</v>
      </c>
      <c r="AQ330" s="65">
        <v>252.0</v>
      </c>
      <c r="AR330" s="65">
        <v>249.0</v>
      </c>
      <c r="AS330" s="65">
        <v>275.0</v>
      </c>
      <c r="AT330" s="65">
        <v>484.0</v>
      </c>
      <c r="AU330" s="65">
        <v>586.0</v>
      </c>
      <c r="AV330" s="65">
        <v>946.0</v>
      </c>
      <c r="AW330" s="65">
        <v>262.0</v>
      </c>
      <c r="AX330" s="65">
        <v>776.0</v>
      </c>
      <c r="AY330" s="65">
        <v>921.0</v>
      </c>
      <c r="AZ330" s="65">
        <v>2147.0</v>
      </c>
      <c r="BA330" s="65">
        <v>1496.0</v>
      </c>
      <c r="BB330" s="65">
        <v>1197.0</v>
      </c>
      <c r="BC330" s="65">
        <v>2785.0</v>
      </c>
      <c r="BD330" s="65">
        <v>2859.0</v>
      </c>
      <c r="BE330" s="65">
        <v>8170.0</v>
      </c>
      <c r="BF330" s="65">
        <v>4303.0</v>
      </c>
      <c r="BG330" s="65">
        <v>6742.0</v>
      </c>
      <c r="BH330" s="65">
        <v>13287.0</v>
      </c>
      <c r="BI330" s="65">
        <v>48497.0</v>
      </c>
      <c r="BJ330" s="65">
        <v>71095.0</v>
      </c>
      <c r="BK330" s="65">
        <v>133320.0</v>
      </c>
    </row>
    <row r="331">
      <c r="A331" s="65">
        <v>323.0</v>
      </c>
      <c r="B331" s="65">
        <v>1000000.0</v>
      </c>
      <c r="C331" s="65">
        <v>943187.159357967</v>
      </c>
      <c r="D331" s="65">
        <v>0.943187159357967</v>
      </c>
      <c r="E331" s="65">
        <v>0.248194955793268</v>
      </c>
      <c r="F331" s="65">
        <v>0.0242887789134714</v>
      </c>
      <c r="G331" s="65">
        <v>300472.0</v>
      </c>
      <c r="H331" s="65">
        <v>0.300472</v>
      </c>
      <c r="I331" s="65">
        <v>438940.0</v>
      </c>
      <c r="J331" s="65">
        <v>129465.0</v>
      </c>
      <c r="K331" s="65">
        <v>54669.0</v>
      </c>
      <c r="L331" s="65">
        <v>25922.0</v>
      </c>
      <c r="M331" s="65">
        <v>0.0</v>
      </c>
      <c r="N331" s="65">
        <v>4.0</v>
      </c>
      <c r="O331" s="65">
        <v>1.0</v>
      </c>
      <c r="P331" s="65">
        <v>1.0</v>
      </c>
      <c r="Q331" s="65">
        <v>0.0</v>
      </c>
      <c r="R331" s="65">
        <v>1.0</v>
      </c>
      <c r="S331" s="65">
        <v>2.0</v>
      </c>
      <c r="T331" s="65">
        <v>3.0</v>
      </c>
      <c r="U331" s="65">
        <v>2.0</v>
      </c>
      <c r="V331" s="65">
        <v>0.0</v>
      </c>
      <c r="W331" s="65">
        <v>5.0</v>
      </c>
      <c r="X331" s="65">
        <v>9.0</v>
      </c>
      <c r="Y331" s="65">
        <v>2.0</v>
      </c>
      <c r="Z331" s="65">
        <v>4.0</v>
      </c>
      <c r="AA331" s="65">
        <v>11.0</v>
      </c>
      <c r="AB331" s="65">
        <v>6.0</v>
      </c>
      <c r="AC331" s="65">
        <v>15.0</v>
      </c>
      <c r="AD331" s="65">
        <v>13.0</v>
      </c>
      <c r="AE331" s="65">
        <v>24.0</v>
      </c>
      <c r="AF331" s="65">
        <v>44.0</v>
      </c>
      <c r="AG331" s="65">
        <v>3.0</v>
      </c>
      <c r="AH331" s="65">
        <v>14.0</v>
      </c>
      <c r="AI331" s="65">
        <v>15.0</v>
      </c>
      <c r="AJ331" s="65">
        <v>41.0</v>
      </c>
      <c r="AK331" s="65">
        <v>14.0</v>
      </c>
      <c r="AL331" s="65">
        <v>21.0</v>
      </c>
      <c r="AM331" s="65">
        <v>60.0</v>
      </c>
      <c r="AN331" s="65">
        <v>138.0</v>
      </c>
      <c r="AO331" s="65">
        <v>114.0</v>
      </c>
      <c r="AP331" s="65">
        <v>200.0</v>
      </c>
      <c r="AQ331" s="65">
        <v>240.0</v>
      </c>
      <c r="AR331" s="65">
        <v>248.0</v>
      </c>
      <c r="AS331" s="65">
        <v>300.0</v>
      </c>
      <c r="AT331" s="65">
        <v>469.0</v>
      </c>
      <c r="AU331" s="65">
        <v>677.0</v>
      </c>
      <c r="AV331" s="65">
        <v>1003.0</v>
      </c>
      <c r="AW331" s="65">
        <v>294.0</v>
      </c>
      <c r="AX331" s="65">
        <v>734.0</v>
      </c>
      <c r="AY331" s="65">
        <v>1019.0</v>
      </c>
      <c r="AZ331" s="65">
        <v>2014.0</v>
      </c>
      <c r="BA331" s="65">
        <v>1400.0</v>
      </c>
      <c r="BB331" s="65">
        <v>1264.0</v>
      </c>
      <c r="BC331" s="65">
        <v>2750.0</v>
      </c>
      <c r="BD331" s="65">
        <v>2848.0</v>
      </c>
      <c r="BE331" s="65">
        <v>8138.0</v>
      </c>
      <c r="BF331" s="65">
        <v>4271.0</v>
      </c>
      <c r="BG331" s="65">
        <v>6894.0</v>
      </c>
      <c r="BH331" s="65">
        <v>13237.0</v>
      </c>
      <c r="BI331" s="65">
        <v>48067.0</v>
      </c>
      <c r="BJ331" s="65">
        <v>70644.0</v>
      </c>
      <c r="BK331" s="65">
        <v>133194.0</v>
      </c>
    </row>
    <row r="332">
      <c r="A332" s="65">
        <v>324.0</v>
      </c>
      <c r="B332" s="65">
        <v>1000000.0</v>
      </c>
      <c r="C332" s="65">
        <v>899495.97479874</v>
      </c>
      <c r="D332" s="65">
        <v>0.89949597479874</v>
      </c>
      <c r="E332" s="65">
        <v>0.210904305388011</v>
      </c>
      <c r="F332" s="65">
        <v>0.0244268764842212</v>
      </c>
      <c r="G332" s="65">
        <v>300591.0</v>
      </c>
      <c r="H332" s="65">
        <v>0.300591</v>
      </c>
      <c r="I332" s="65">
        <v>439043.0</v>
      </c>
      <c r="J332" s="65">
        <v>130096.0</v>
      </c>
      <c r="K332" s="65">
        <v>54022.0</v>
      </c>
      <c r="L332" s="65">
        <v>26222.0</v>
      </c>
      <c r="M332" s="65">
        <v>0.0</v>
      </c>
      <c r="N332" s="65">
        <v>1.0</v>
      </c>
      <c r="O332" s="65">
        <v>1.0</v>
      </c>
      <c r="P332" s="65">
        <v>2.0</v>
      </c>
      <c r="Q332" s="65">
        <v>1.0</v>
      </c>
      <c r="R332" s="65">
        <v>2.0</v>
      </c>
      <c r="S332" s="65">
        <v>0.0</v>
      </c>
      <c r="T332" s="65">
        <v>5.0</v>
      </c>
      <c r="U332" s="65">
        <v>2.0</v>
      </c>
      <c r="V332" s="65">
        <v>1.0</v>
      </c>
      <c r="W332" s="65">
        <v>0.0</v>
      </c>
      <c r="X332" s="65">
        <v>4.0</v>
      </c>
      <c r="Y332" s="65">
        <v>3.0</v>
      </c>
      <c r="Z332" s="65">
        <v>1.0</v>
      </c>
      <c r="AA332" s="65">
        <v>7.0</v>
      </c>
      <c r="AB332" s="65">
        <v>11.0</v>
      </c>
      <c r="AC332" s="65">
        <v>11.0</v>
      </c>
      <c r="AD332" s="65">
        <v>15.0</v>
      </c>
      <c r="AE332" s="65">
        <v>18.0</v>
      </c>
      <c r="AF332" s="65">
        <v>35.0</v>
      </c>
      <c r="AG332" s="65">
        <v>11.0</v>
      </c>
      <c r="AH332" s="65">
        <v>13.0</v>
      </c>
      <c r="AI332" s="65">
        <v>21.0</v>
      </c>
      <c r="AJ332" s="65">
        <v>52.0</v>
      </c>
      <c r="AK332" s="65">
        <v>12.0</v>
      </c>
      <c r="AL332" s="65">
        <v>18.0</v>
      </c>
      <c r="AM332" s="65">
        <v>82.0</v>
      </c>
      <c r="AN332" s="65">
        <v>138.0</v>
      </c>
      <c r="AO332" s="65">
        <v>121.0</v>
      </c>
      <c r="AP332" s="65">
        <v>182.0</v>
      </c>
      <c r="AQ332" s="65">
        <v>228.0</v>
      </c>
      <c r="AR332" s="65">
        <v>243.0</v>
      </c>
      <c r="AS332" s="65">
        <v>286.0</v>
      </c>
      <c r="AT332" s="65">
        <v>440.0</v>
      </c>
      <c r="AU332" s="65">
        <v>615.0</v>
      </c>
      <c r="AV332" s="65">
        <v>949.0</v>
      </c>
      <c r="AW332" s="65">
        <v>303.0</v>
      </c>
      <c r="AX332" s="65">
        <v>776.0</v>
      </c>
      <c r="AY332" s="65">
        <v>916.0</v>
      </c>
      <c r="AZ332" s="65">
        <v>2001.0</v>
      </c>
      <c r="BA332" s="65">
        <v>1350.0</v>
      </c>
      <c r="BB332" s="65">
        <v>1254.0</v>
      </c>
      <c r="BC332" s="65">
        <v>2694.0</v>
      </c>
      <c r="BD332" s="65">
        <v>2785.0</v>
      </c>
      <c r="BE332" s="65">
        <v>8093.0</v>
      </c>
      <c r="BF332" s="65">
        <v>4266.0</v>
      </c>
      <c r="BG332" s="65">
        <v>6746.0</v>
      </c>
      <c r="BH332" s="65">
        <v>13392.0</v>
      </c>
      <c r="BI332" s="65">
        <v>48203.0</v>
      </c>
      <c r="BJ332" s="65">
        <v>70658.0</v>
      </c>
      <c r="BK332" s="65">
        <v>133623.0</v>
      </c>
    </row>
    <row r="333">
      <c r="A333" s="65">
        <v>325.0</v>
      </c>
      <c r="B333" s="65">
        <v>1000000.0</v>
      </c>
      <c r="C333" s="65">
        <v>932826.641332066</v>
      </c>
      <c r="D333" s="65">
        <v>0.932826641332066</v>
      </c>
      <c r="E333" s="65">
        <v>0.294935485997981</v>
      </c>
      <c r="F333" s="65">
        <v>0.0244122775847714</v>
      </c>
      <c r="G333" s="65">
        <v>300795.0</v>
      </c>
      <c r="H333" s="65">
        <v>0.300795</v>
      </c>
      <c r="I333" s="65">
        <v>439879.0</v>
      </c>
      <c r="J333" s="65">
        <v>129860.0</v>
      </c>
      <c r="K333" s="65">
        <v>53755.0</v>
      </c>
      <c r="L333" s="65">
        <v>25791.0</v>
      </c>
      <c r="M333" s="65">
        <v>0.0</v>
      </c>
      <c r="N333" s="65">
        <v>3.0</v>
      </c>
      <c r="O333" s="65">
        <v>2.0</v>
      </c>
      <c r="P333" s="65">
        <v>0.0</v>
      </c>
      <c r="Q333" s="65">
        <v>0.0</v>
      </c>
      <c r="R333" s="65">
        <v>1.0</v>
      </c>
      <c r="S333" s="65">
        <v>1.0</v>
      </c>
      <c r="T333" s="65">
        <v>5.0</v>
      </c>
      <c r="U333" s="65">
        <v>0.0</v>
      </c>
      <c r="V333" s="65">
        <v>0.0</v>
      </c>
      <c r="W333" s="65">
        <v>5.0</v>
      </c>
      <c r="X333" s="65">
        <v>7.0</v>
      </c>
      <c r="Y333" s="65">
        <v>3.0</v>
      </c>
      <c r="Z333" s="65">
        <v>3.0</v>
      </c>
      <c r="AA333" s="65">
        <v>8.0</v>
      </c>
      <c r="AB333" s="65">
        <v>4.0</v>
      </c>
      <c r="AC333" s="65">
        <v>16.0</v>
      </c>
      <c r="AD333" s="65">
        <v>11.0</v>
      </c>
      <c r="AE333" s="65">
        <v>9.0</v>
      </c>
      <c r="AF333" s="65">
        <v>48.0</v>
      </c>
      <c r="AG333" s="65">
        <v>15.0</v>
      </c>
      <c r="AH333" s="65">
        <v>12.0</v>
      </c>
      <c r="AI333" s="65">
        <v>15.0</v>
      </c>
      <c r="AJ333" s="65">
        <v>60.0</v>
      </c>
      <c r="AK333" s="65">
        <v>17.0</v>
      </c>
      <c r="AL333" s="65">
        <v>35.0</v>
      </c>
      <c r="AM333" s="65">
        <v>79.0</v>
      </c>
      <c r="AN333" s="65">
        <v>134.0</v>
      </c>
      <c r="AO333" s="65">
        <v>148.0</v>
      </c>
      <c r="AP333" s="65">
        <v>201.0</v>
      </c>
      <c r="AQ333" s="65">
        <v>236.0</v>
      </c>
      <c r="AR333" s="65">
        <v>240.0</v>
      </c>
      <c r="AS333" s="65">
        <v>305.0</v>
      </c>
      <c r="AT333" s="65">
        <v>524.0</v>
      </c>
      <c r="AU333" s="65">
        <v>638.0</v>
      </c>
      <c r="AV333" s="65">
        <v>996.0</v>
      </c>
      <c r="AW333" s="65">
        <v>297.0</v>
      </c>
      <c r="AX333" s="65">
        <v>767.0</v>
      </c>
      <c r="AY333" s="65">
        <v>968.0</v>
      </c>
      <c r="AZ333" s="65">
        <v>2062.0</v>
      </c>
      <c r="BA333" s="65">
        <v>1404.0</v>
      </c>
      <c r="BB333" s="65">
        <v>1237.0</v>
      </c>
      <c r="BC333" s="65">
        <v>2701.0</v>
      </c>
      <c r="BD333" s="65">
        <v>2908.0</v>
      </c>
      <c r="BE333" s="65">
        <v>8065.0</v>
      </c>
      <c r="BF333" s="65">
        <v>4314.0</v>
      </c>
      <c r="BG333" s="65">
        <v>6802.0</v>
      </c>
      <c r="BH333" s="65">
        <v>13234.0</v>
      </c>
      <c r="BI333" s="65">
        <v>48598.0</v>
      </c>
      <c r="BJ333" s="65">
        <v>70320.0</v>
      </c>
      <c r="BK333" s="65">
        <v>133337.0</v>
      </c>
    </row>
    <row r="334">
      <c r="A334" s="65">
        <v>326.0</v>
      </c>
      <c r="B334" s="65">
        <v>1000000.0</v>
      </c>
      <c r="C334" s="65">
        <v>926464.32321616</v>
      </c>
      <c r="D334" s="65">
        <v>0.92646432321616</v>
      </c>
      <c r="E334" s="65">
        <v>0.224905871743533</v>
      </c>
      <c r="F334" s="65">
        <v>0.0244154294685161</v>
      </c>
      <c r="G334" s="65">
        <v>301351.0</v>
      </c>
      <c r="H334" s="65">
        <v>0.301351</v>
      </c>
      <c r="I334" s="65">
        <v>439180.0</v>
      </c>
      <c r="J334" s="65">
        <v>129632.0</v>
      </c>
      <c r="K334" s="65">
        <v>53965.0</v>
      </c>
      <c r="L334" s="65">
        <v>25898.0</v>
      </c>
      <c r="M334" s="65">
        <v>0.0</v>
      </c>
      <c r="N334" s="65">
        <v>2.0</v>
      </c>
      <c r="O334" s="65">
        <v>1.0</v>
      </c>
      <c r="P334" s="65">
        <v>1.0</v>
      </c>
      <c r="Q334" s="65">
        <v>1.0</v>
      </c>
      <c r="R334" s="65">
        <v>2.0</v>
      </c>
      <c r="S334" s="65">
        <v>3.0</v>
      </c>
      <c r="T334" s="65">
        <v>2.0</v>
      </c>
      <c r="U334" s="65">
        <v>1.0</v>
      </c>
      <c r="V334" s="65">
        <v>0.0</v>
      </c>
      <c r="W334" s="65">
        <v>1.0</v>
      </c>
      <c r="X334" s="65">
        <v>7.0</v>
      </c>
      <c r="Y334" s="65">
        <v>3.0</v>
      </c>
      <c r="Z334" s="65">
        <v>4.0</v>
      </c>
      <c r="AA334" s="65">
        <v>8.0</v>
      </c>
      <c r="AB334" s="65">
        <v>6.0</v>
      </c>
      <c r="AC334" s="65">
        <v>22.0</v>
      </c>
      <c r="AD334" s="65">
        <v>17.0</v>
      </c>
      <c r="AE334" s="65">
        <v>15.0</v>
      </c>
      <c r="AF334" s="65">
        <v>40.0</v>
      </c>
      <c r="AG334" s="65">
        <v>9.0</v>
      </c>
      <c r="AH334" s="65">
        <v>11.0</v>
      </c>
      <c r="AI334" s="65">
        <v>16.0</v>
      </c>
      <c r="AJ334" s="65">
        <v>57.0</v>
      </c>
      <c r="AK334" s="65">
        <v>17.0</v>
      </c>
      <c r="AL334" s="65">
        <v>30.0</v>
      </c>
      <c r="AM334" s="65">
        <v>74.0</v>
      </c>
      <c r="AN334" s="65">
        <v>140.0</v>
      </c>
      <c r="AO334" s="65">
        <v>155.0</v>
      </c>
      <c r="AP334" s="65">
        <v>202.0</v>
      </c>
      <c r="AQ334" s="65">
        <v>244.0</v>
      </c>
      <c r="AR334" s="65">
        <v>232.0</v>
      </c>
      <c r="AS334" s="65">
        <v>280.0</v>
      </c>
      <c r="AT334" s="65">
        <v>485.0</v>
      </c>
      <c r="AU334" s="65">
        <v>582.0</v>
      </c>
      <c r="AV334" s="65">
        <v>972.0</v>
      </c>
      <c r="AW334" s="65">
        <v>318.0</v>
      </c>
      <c r="AX334" s="65">
        <v>808.0</v>
      </c>
      <c r="AY334" s="65">
        <v>972.0</v>
      </c>
      <c r="AZ334" s="65">
        <v>2077.0</v>
      </c>
      <c r="BA334" s="65">
        <v>1358.0</v>
      </c>
      <c r="BB334" s="65">
        <v>1198.0</v>
      </c>
      <c r="BC334" s="65">
        <v>2758.0</v>
      </c>
      <c r="BD334" s="65">
        <v>2897.0</v>
      </c>
      <c r="BE334" s="65">
        <v>8153.0</v>
      </c>
      <c r="BF334" s="65">
        <v>4316.0</v>
      </c>
      <c r="BG334" s="65">
        <v>6852.0</v>
      </c>
      <c r="BH334" s="65">
        <v>13356.0</v>
      </c>
      <c r="BI334" s="65">
        <v>48694.0</v>
      </c>
      <c r="BJ334" s="65">
        <v>70197.0</v>
      </c>
      <c r="BK334" s="65">
        <v>133755.0</v>
      </c>
    </row>
    <row r="335">
      <c r="A335" s="65">
        <v>327.0</v>
      </c>
      <c r="B335" s="65">
        <v>1000000.0</v>
      </c>
      <c r="C335" s="65">
        <v>957490.874543727</v>
      </c>
      <c r="D335" s="65">
        <v>0.957490874543727</v>
      </c>
      <c r="E335" s="65">
        <v>0.247612407649558</v>
      </c>
      <c r="F335" s="65">
        <v>0.0243799555555304</v>
      </c>
      <c r="G335" s="65">
        <v>300690.0</v>
      </c>
      <c r="H335" s="65">
        <v>0.30069</v>
      </c>
      <c r="I335" s="65">
        <v>439563.0</v>
      </c>
      <c r="J335" s="65">
        <v>129653.0</v>
      </c>
      <c r="K335" s="65">
        <v>54366.0</v>
      </c>
      <c r="L335" s="65">
        <v>25981.0</v>
      </c>
      <c r="M335" s="65">
        <v>3.0</v>
      </c>
      <c r="N335" s="65">
        <v>1.0</v>
      </c>
      <c r="O335" s="65">
        <v>0.0</v>
      </c>
      <c r="P335" s="65">
        <v>0.0</v>
      </c>
      <c r="Q335" s="65">
        <v>0.0</v>
      </c>
      <c r="R335" s="65">
        <v>4.0</v>
      </c>
      <c r="S335" s="65">
        <v>3.0</v>
      </c>
      <c r="T335" s="65">
        <v>8.0</v>
      </c>
      <c r="U335" s="65">
        <v>0.0</v>
      </c>
      <c r="V335" s="65">
        <v>0.0</v>
      </c>
      <c r="W335" s="65">
        <v>1.0</v>
      </c>
      <c r="X335" s="65">
        <v>4.0</v>
      </c>
      <c r="Y335" s="65">
        <v>4.0</v>
      </c>
      <c r="Z335" s="65">
        <v>5.0</v>
      </c>
      <c r="AA335" s="65">
        <v>18.0</v>
      </c>
      <c r="AB335" s="65">
        <v>11.0</v>
      </c>
      <c r="AC335" s="65">
        <v>16.0</v>
      </c>
      <c r="AD335" s="65">
        <v>15.0</v>
      </c>
      <c r="AE335" s="65">
        <v>17.0</v>
      </c>
      <c r="AF335" s="65">
        <v>33.0</v>
      </c>
      <c r="AG335" s="65">
        <v>11.0</v>
      </c>
      <c r="AH335" s="65">
        <v>13.0</v>
      </c>
      <c r="AI335" s="65">
        <v>17.0</v>
      </c>
      <c r="AJ335" s="65">
        <v>50.0</v>
      </c>
      <c r="AK335" s="65">
        <v>17.0</v>
      </c>
      <c r="AL335" s="65">
        <v>34.0</v>
      </c>
      <c r="AM335" s="65">
        <v>87.0</v>
      </c>
      <c r="AN335" s="65">
        <v>172.0</v>
      </c>
      <c r="AO335" s="65">
        <v>135.0</v>
      </c>
      <c r="AP335" s="65">
        <v>202.0</v>
      </c>
      <c r="AQ335" s="65">
        <v>239.0</v>
      </c>
      <c r="AR335" s="65">
        <v>250.0</v>
      </c>
      <c r="AS335" s="65">
        <v>281.0</v>
      </c>
      <c r="AT335" s="65">
        <v>476.0</v>
      </c>
      <c r="AU335" s="65">
        <v>644.0</v>
      </c>
      <c r="AV335" s="65">
        <v>989.0</v>
      </c>
      <c r="AW335" s="65">
        <v>281.0</v>
      </c>
      <c r="AX335" s="65">
        <v>771.0</v>
      </c>
      <c r="AY335" s="65">
        <v>1002.0</v>
      </c>
      <c r="AZ335" s="65">
        <v>2148.0</v>
      </c>
      <c r="BA335" s="65">
        <v>1352.0</v>
      </c>
      <c r="BB335" s="65">
        <v>1215.0</v>
      </c>
      <c r="BC335" s="65">
        <v>2693.0</v>
      </c>
      <c r="BD335" s="65">
        <v>2816.0</v>
      </c>
      <c r="BE335" s="65">
        <v>8046.0</v>
      </c>
      <c r="BF335" s="65">
        <v>4099.0</v>
      </c>
      <c r="BG335" s="65">
        <v>6665.0</v>
      </c>
      <c r="BH335" s="65">
        <v>13383.0</v>
      </c>
      <c r="BI335" s="65">
        <v>48268.0</v>
      </c>
      <c r="BJ335" s="65">
        <v>70891.0</v>
      </c>
      <c r="BK335" s="65">
        <v>133300.0</v>
      </c>
    </row>
    <row r="336">
      <c r="A336" s="65">
        <v>328.0</v>
      </c>
      <c r="B336" s="65">
        <v>1000000.0</v>
      </c>
      <c r="C336" s="65">
        <v>932436.621831091</v>
      </c>
      <c r="D336" s="65">
        <v>0.932436621831091</v>
      </c>
      <c r="E336" s="65">
        <v>0.236484404260925</v>
      </c>
      <c r="F336" s="65">
        <v>0.0243662594039862</v>
      </c>
      <c r="G336" s="65">
        <v>300595.0</v>
      </c>
      <c r="H336" s="65">
        <v>0.300595</v>
      </c>
      <c r="I336" s="65">
        <v>439850.0</v>
      </c>
      <c r="J336" s="65">
        <v>129891.0</v>
      </c>
      <c r="K336" s="65">
        <v>53815.0</v>
      </c>
      <c r="L336" s="65">
        <v>25953.0</v>
      </c>
      <c r="M336" s="65">
        <v>1.0</v>
      </c>
      <c r="N336" s="65">
        <v>1.0</v>
      </c>
      <c r="O336" s="65">
        <v>2.0</v>
      </c>
      <c r="P336" s="65">
        <v>1.0</v>
      </c>
      <c r="Q336" s="65">
        <v>3.0</v>
      </c>
      <c r="R336" s="65">
        <v>2.0</v>
      </c>
      <c r="S336" s="65">
        <v>1.0</v>
      </c>
      <c r="T336" s="65">
        <v>3.0</v>
      </c>
      <c r="U336" s="65">
        <v>2.0</v>
      </c>
      <c r="V336" s="65">
        <v>2.0</v>
      </c>
      <c r="W336" s="65">
        <v>0.0</v>
      </c>
      <c r="X336" s="65">
        <v>6.0</v>
      </c>
      <c r="Y336" s="65">
        <v>6.0</v>
      </c>
      <c r="Z336" s="65">
        <v>8.0</v>
      </c>
      <c r="AA336" s="65">
        <v>8.0</v>
      </c>
      <c r="AB336" s="65">
        <v>10.0</v>
      </c>
      <c r="AC336" s="65">
        <v>16.0</v>
      </c>
      <c r="AD336" s="65">
        <v>17.0</v>
      </c>
      <c r="AE336" s="65">
        <v>12.0</v>
      </c>
      <c r="AF336" s="65">
        <v>36.0</v>
      </c>
      <c r="AG336" s="65">
        <v>6.0</v>
      </c>
      <c r="AH336" s="65">
        <v>7.0</v>
      </c>
      <c r="AI336" s="65">
        <v>14.0</v>
      </c>
      <c r="AJ336" s="65">
        <v>47.0</v>
      </c>
      <c r="AK336" s="65">
        <v>13.0</v>
      </c>
      <c r="AL336" s="65">
        <v>29.0</v>
      </c>
      <c r="AM336" s="65">
        <v>79.0</v>
      </c>
      <c r="AN336" s="65">
        <v>145.0</v>
      </c>
      <c r="AO336" s="65">
        <v>125.0</v>
      </c>
      <c r="AP336" s="65">
        <v>175.0</v>
      </c>
      <c r="AQ336" s="65">
        <v>248.0</v>
      </c>
      <c r="AR336" s="65">
        <v>231.0</v>
      </c>
      <c r="AS336" s="65">
        <v>280.0</v>
      </c>
      <c r="AT336" s="65">
        <v>448.0</v>
      </c>
      <c r="AU336" s="65">
        <v>566.0</v>
      </c>
      <c r="AV336" s="65">
        <v>877.0</v>
      </c>
      <c r="AW336" s="65">
        <v>284.0</v>
      </c>
      <c r="AX336" s="65">
        <v>749.0</v>
      </c>
      <c r="AY336" s="65">
        <v>949.0</v>
      </c>
      <c r="AZ336" s="65">
        <v>2086.0</v>
      </c>
      <c r="BA336" s="65">
        <v>1453.0</v>
      </c>
      <c r="BB336" s="65">
        <v>1195.0</v>
      </c>
      <c r="BC336" s="65">
        <v>2835.0</v>
      </c>
      <c r="BD336" s="65">
        <v>2815.0</v>
      </c>
      <c r="BE336" s="65">
        <v>8051.0</v>
      </c>
      <c r="BF336" s="65">
        <v>4248.0</v>
      </c>
      <c r="BG336" s="65">
        <v>6694.0</v>
      </c>
      <c r="BH336" s="65">
        <v>13200.0</v>
      </c>
      <c r="BI336" s="65">
        <v>48635.0</v>
      </c>
      <c r="BJ336" s="65">
        <v>70743.0</v>
      </c>
      <c r="BK336" s="65">
        <v>133231.0</v>
      </c>
    </row>
    <row r="337">
      <c r="A337" s="65">
        <v>329.0</v>
      </c>
      <c r="B337" s="65">
        <v>1000000.0</v>
      </c>
      <c r="C337" s="65">
        <v>916658.832941647</v>
      </c>
      <c r="D337" s="65">
        <v>0.916658832941647</v>
      </c>
      <c r="E337" s="65">
        <v>0.243367888267503</v>
      </c>
      <c r="F337" s="65">
        <v>0.0244061031994292</v>
      </c>
      <c r="G337" s="65">
        <v>301610.0</v>
      </c>
      <c r="H337" s="65">
        <v>0.30161</v>
      </c>
      <c r="I337" s="65">
        <v>438719.0</v>
      </c>
      <c r="J337" s="65">
        <v>129462.0</v>
      </c>
      <c r="K337" s="65">
        <v>54294.0</v>
      </c>
      <c r="L337" s="65">
        <v>25897.0</v>
      </c>
      <c r="M337" s="65">
        <v>0.0</v>
      </c>
      <c r="N337" s="65">
        <v>0.0</v>
      </c>
      <c r="O337" s="65">
        <v>4.0</v>
      </c>
      <c r="P337" s="65">
        <v>0.0</v>
      </c>
      <c r="Q337" s="65">
        <v>0.0</v>
      </c>
      <c r="R337" s="65">
        <v>1.0</v>
      </c>
      <c r="S337" s="65">
        <v>3.0</v>
      </c>
      <c r="T337" s="65">
        <v>3.0</v>
      </c>
      <c r="U337" s="65">
        <v>0.0</v>
      </c>
      <c r="V337" s="65">
        <v>1.0</v>
      </c>
      <c r="W337" s="65">
        <v>2.0</v>
      </c>
      <c r="X337" s="65">
        <v>6.0</v>
      </c>
      <c r="Y337" s="65">
        <v>5.0</v>
      </c>
      <c r="Z337" s="65">
        <v>4.0</v>
      </c>
      <c r="AA337" s="65">
        <v>7.0</v>
      </c>
      <c r="AB337" s="65">
        <v>10.0</v>
      </c>
      <c r="AC337" s="65">
        <v>20.0</v>
      </c>
      <c r="AD337" s="65">
        <v>12.0</v>
      </c>
      <c r="AE337" s="65">
        <v>11.0</v>
      </c>
      <c r="AF337" s="65">
        <v>37.0</v>
      </c>
      <c r="AG337" s="65">
        <v>11.0</v>
      </c>
      <c r="AH337" s="65">
        <v>9.0</v>
      </c>
      <c r="AI337" s="65">
        <v>19.0</v>
      </c>
      <c r="AJ337" s="65">
        <v>50.0</v>
      </c>
      <c r="AK337" s="65">
        <v>13.0</v>
      </c>
      <c r="AL337" s="65">
        <v>41.0</v>
      </c>
      <c r="AM337" s="65">
        <v>78.0</v>
      </c>
      <c r="AN337" s="65">
        <v>150.0</v>
      </c>
      <c r="AO337" s="65">
        <v>133.0</v>
      </c>
      <c r="AP337" s="65">
        <v>201.0</v>
      </c>
      <c r="AQ337" s="65">
        <v>235.0</v>
      </c>
      <c r="AR337" s="65">
        <v>242.0</v>
      </c>
      <c r="AS337" s="65">
        <v>236.0</v>
      </c>
      <c r="AT337" s="65">
        <v>476.0</v>
      </c>
      <c r="AU337" s="65">
        <v>588.0</v>
      </c>
      <c r="AV337" s="65">
        <v>990.0</v>
      </c>
      <c r="AW337" s="65">
        <v>288.0</v>
      </c>
      <c r="AX337" s="65">
        <v>779.0</v>
      </c>
      <c r="AY337" s="65">
        <v>932.0</v>
      </c>
      <c r="AZ337" s="65">
        <v>2164.0</v>
      </c>
      <c r="BA337" s="65">
        <v>1467.0</v>
      </c>
      <c r="BB337" s="65">
        <v>1203.0</v>
      </c>
      <c r="BC337" s="65">
        <v>2850.0</v>
      </c>
      <c r="BD337" s="65">
        <v>2920.0</v>
      </c>
      <c r="BE337" s="65">
        <v>8053.0</v>
      </c>
      <c r="BF337" s="65">
        <v>4200.0</v>
      </c>
      <c r="BG337" s="65">
        <v>6752.0</v>
      </c>
      <c r="BH337" s="65">
        <v>13679.0</v>
      </c>
      <c r="BI337" s="65">
        <v>48249.0</v>
      </c>
      <c r="BJ337" s="65">
        <v>70914.0</v>
      </c>
      <c r="BK337" s="65">
        <v>133562.0</v>
      </c>
    </row>
    <row r="338">
      <c r="A338" s="65">
        <v>330.0</v>
      </c>
      <c r="B338" s="65">
        <v>1000000.0</v>
      </c>
      <c r="C338" s="65">
        <v>985145.257262863</v>
      </c>
      <c r="D338" s="65">
        <v>0.985145257262863</v>
      </c>
      <c r="E338" s="65">
        <v>0.329318048815567</v>
      </c>
      <c r="F338" s="65">
        <v>0.0244384637148314</v>
      </c>
      <c r="G338" s="65">
        <v>300941.0</v>
      </c>
      <c r="H338" s="65">
        <v>0.300941</v>
      </c>
      <c r="I338" s="65">
        <v>438846.0</v>
      </c>
      <c r="J338" s="65">
        <v>129725.0</v>
      </c>
      <c r="K338" s="65">
        <v>54187.0</v>
      </c>
      <c r="L338" s="65">
        <v>25959.0</v>
      </c>
      <c r="M338" s="65">
        <v>3.0</v>
      </c>
      <c r="N338" s="65">
        <v>2.0</v>
      </c>
      <c r="O338" s="65">
        <v>1.0</v>
      </c>
      <c r="P338" s="65">
        <v>4.0</v>
      </c>
      <c r="Q338" s="65">
        <v>2.0</v>
      </c>
      <c r="R338" s="65">
        <v>3.0</v>
      </c>
      <c r="S338" s="65">
        <v>1.0</v>
      </c>
      <c r="T338" s="65">
        <v>8.0</v>
      </c>
      <c r="U338" s="65">
        <v>0.0</v>
      </c>
      <c r="V338" s="65">
        <v>0.0</v>
      </c>
      <c r="W338" s="65">
        <v>4.0</v>
      </c>
      <c r="X338" s="65">
        <v>4.0</v>
      </c>
      <c r="Y338" s="65">
        <v>1.0</v>
      </c>
      <c r="Z338" s="65">
        <v>1.0</v>
      </c>
      <c r="AA338" s="65">
        <v>8.0</v>
      </c>
      <c r="AB338" s="65">
        <v>12.0</v>
      </c>
      <c r="AC338" s="65">
        <v>27.0</v>
      </c>
      <c r="AD338" s="65">
        <v>14.0</v>
      </c>
      <c r="AE338" s="65">
        <v>12.0</v>
      </c>
      <c r="AF338" s="65">
        <v>35.0</v>
      </c>
      <c r="AG338" s="65">
        <v>9.0</v>
      </c>
      <c r="AH338" s="65">
        <v>17.0</v>
      </c>
      <c r="AI338" s="65">
        <v>17.0</v>
      </c>
      <c r="AJ338" s="65">
        <v>48.0</v>
      </c>
      <c r="AK338" s="65">
        <v>16.0</v>
      </c>
      <c r="AL338" s="65">
        <v>29.0</v>
      </c>
      <c r="AM338" s="65">
        <v>74.0</v>
      </c>
      <c r="AN338" s="65">
        <v>145.0</v>
      </c>
      <c r="AO338" s="65">
        <v>140.0</v>
      </c>
      <c r="AP338" s="65">
        <v>186.0</v>
      </c>
      <c r="AQ338" s="65">
        <v>244.0</v>
      </c>
      <c r="AR338" s="65">
        <v>226.0</v>
      </c>
      <c r="AS338" s="65">
        <v>269.0</v>
      </c>
      <c r="AT338" s="65">
        <v>489.0</v>
      </c>
      <c r="AU338" s="65">
        <v>599.0</v>
      </c>
      <c r="AV338" s="65">
        <v>942.0</v>
      </c>
      <c r="AW338" s="65">
        <v>283.0</v>
      </c>
      <c r="AX338" s="65">
        <v>755.0</v>
      </c>
      <c r="AY338" s="65">
        <v>915.0</v>
      </c>
      <c r="AZ338" s="65">
        <v>2048.0</v>
      </c>
      <c r="BA338" s="65">
        <v>1477.0</v>
      </c>
      <c r="BB338" s="65">
        <v>1238.0</v>
      </c>
      <c r="BC338" s="65">
        <v>2761.0</v>
      </c>
      <c r="BD338" s="65">
        <v>2906.0</v>
      </c>
      <c r="BE338" s="65">
        <v>8109.0</v>
      </c>
      <c r="BF338" s="65">
        <v>4292.0</v>
      </c>
      <c r="BG338" s="65">
        <v>6726.0</v>
      </c>
      <c r="BH338" s="65">
        <v>13272.0</v>
      </c>
      <c r="BI338" s="65">
        <v>48632.0</v>
      </c>
      <c r="BJ338" s="65">
        <v>70710.0</v>
      </c>
      <c r="BK338" s="65">
        <v>133225.0</v>
      </c>
    </row>
    <row r="339">
      <c r="A339" s="65">
        <v>331.0</v>
      </c>
      <c r="B339" s="65">
        <v>1000000.0</v>
      </c>
      <c r="C339" s="65">
        <v>919817.990899545</v>
      </c>
      <c r="D339" s="65">
        <v>0.919817990899545</v>
      </c>
      <c r="E339" s="65">
        <v>0.234121300999568</v>
      </c>
      <c r="F339" s="65">
        <v>0.0244646216937824</v>
      </c>
      <c r="G339" s="65">
        <v>300921.0</v>
      </c>
      <c r="H339" s="65">
        <v>0.300921</v>
      </c>
      <c r="I339" s="65">
        <v>438955.0</v>
      </c>
      <c r="J339" s="65">
        <v>129959.0</v>
      </c>
      <c r="K339" s="65">
        <v>54450.0</v>
      </c>
      <c r="L339" s="65">
        <v>25810.0</v>
      </c>
      <c r="M339" s="65">
        <v>1.0</v>
      </c>
      <c r="N339" s="65">
        <v>1.0</v>
      </c>
      <c r="O339" s="65">
        <v>1.0</v>
      </c>
      <c r="P339" s="65">
        <v>1.0</v>
      </c>
      <c r="Q339" s="65">
        <v>1.0</v>
      </c>
      <c r="R339" s="65">
        <v>4.0</v>
      </c>
      <c r="S339" s="65">
        <v>3.0</v>
      </c>
      <c r="T339" s="65">
        <v>4.0</v>
      </c>
      <c r="U339" s="65">
        <v>0.0</v>
      </c>
      <c r="V339" s="65">
        <v>1.0</v>
      </c>
      <c r="W339" s="65">
        <v>2.0</v>
      </c>
      <c r="X339" s="65">
        <v>1.0</v>
      </c>
      <c r="Y339" s="65">
        <v>2.0</v>
      </c>
      <c r="Z339" s="65">
        <v>2.0</v>
      </c>
      <c r="AA339" s="65">
        <v>8.0</v>
      </c>
      <c r="AB339" s="65">
        <v>6.0</v>
      </c>
      <c r="AC339" s="65">
        <v>17.0</v>
      </c>
      <c r="AD339" s="65">
        <v>11.0</v>
      </c>
      <c r="AE339" s="65">
        <v>9.0</v>
      </c>
      <c r="AF339" s="65">
        <v>37.0</v>
      </c>
      <c r="AG339" s="65">
        <v>6.0</v>
      </c>
      <c r="AH339" s="65">
        <v>12.0</v>
      </c>
      <c r="AI339" s="65">
        <v>19.0</v>
      </c>
      <c r="AJ339" s="65">
        <v>51.0</v>
      </c>
      <c r="AK339" s="65">
        <v>22.0</v>
      </c>
      <c r="AL339" s="65">
        <v>29.0</v>
      </c>
      <c r="AM339" s="65">
        <v>80.0</v>
      </c>
      <c r="AN339" s="65">
        <v>138.0</v>
      </c>
      <c r="AO339" s="65">
        <v>146.0</v>
      </c>
      <c r="AP339" s="65">
        <v>195.0</v>
      </c>
      <c r="AQ339" s="65">
        <v>237.0</v>
      </c>
      <c r="AR339" s="65">
        <v>230.0</v>
      </c>
      <c r="AS339" s="65">
        <v>298.0</v>
      </c>
      <c r="AT339" s="65">
        <v>468.0</v>
      </c>
      <c r="AU339" s="65">
        <v>627.0</v>
      </c>
      <c r="AV339" s="65">
        <v>886.0</v>
      </c>
      <c r="AW339" s="65">
        <v>301.0</v>
      </c>
      <c r="AX339" s="65">
        <v>775.0</v>
      </c>
      <c r="AY339" s="65">
        <v>956.0</v>
      </c>
      <c r="AZ339" s="65">
        <v>2097.0</v>
      </c>
      <c r="BA339" s="65">
        <v>1379.0</v>
      </c>
      <c r="BB339" s="65">
        <v>1255.0</v>
      </c>
      <c r="BC339" s="65">
        <v>2813.0</v>
      </c>
      <c r="BD339" s="65">
        <v>2868.0</v>
      </c>
      <c r="BE339" s="65">
        <v>8240.0</v>
      </c>
      <c r="BF339" s="65">
        <v>4368.0</v>
      </c>
      <c r="BG339" s="65">
        <v>6779.0</v>
      </c>
      <c r="BH339" s="65">
        <v>12969.0</v>
      </c>
      <c r="BI339" s="65">
        <v>48929.0</v>
      </c>
      <c r="BJ339" s="65">
        <v>70546.0</v>
      </c>
      <c r="BK339" s="65">
        <v>133090.0</v>
      </c>
    </row>
    <row r="340">
      <c r="A340" s="65">
        <v>332.0</v>
      </c>
      <c r="B340" s="65">
        <v>1000000.0</v>
      </c>
      <c r="C340" s="65">
        <v>955393.769688484</v>
      </c>
      <c r="D340" s="65">
        <v>0.955393769688484</v>
      </c>
      <c r="E340" s="65">
        <v>0.26602498756516</v>
      </c>
      <c r="F340" s="65">
        <v>0.0244284804695597</v>
      </c>
      <c r="G340" s="65">
        <v>301012.0</v>
      </c>
      <c r="H340" s="65">
        <v>0.301012</v>
      </c>
      <c r="I340" s="65">
        <v>439775.0</v>
      </c>
      <c r="J340" s="65">
        <v>129512.0</v>
      </c>
      <c r="K340" s="65">
        <v>54201.0</v>
      </c>
      <c r="L340" s="65">
        <v>25638.0</v>
      </c>
      <c r="M340" s="65">
        <v>0.0</v>
      </c>
      <c r="N340" s="65">
        <v>2.0</v>
      </c>
      <c r="O340" s="65">
        <v>3.0</v>
      </c>
      <c r="P340" s="65">
        <v>4.0</v>
      </c>
      <c r="Q340" s="65">
        <v>2.0</v>
      </c>
      <c r="R340" s="65">
        <v>0.0</v>
      </c>
      <c r="S340" s="65">
        <v>1.0</v>
      </c>
      <c r="T340" s="65">
        <v>3.0</v>
      </c>
      <c r="U340" s="65">
        <v>3.0</v>
      </c>
      <c r="V340" s="65">
        <v>2.0</v>
      </c>
      <c r="W340" s="65">
        <v>1.0</v>
      </c>
      <c r="X340" s="65">
        <v>6.0</v>
      </c>
      <c r="Y340" s="65">
        <v>6.0</v>
      </c>
      <c r="Z340" s="65">
        <v>1.0</v>
      </c>
      <c r="AA340" s="65">
        <v>9.0</v>
      </c>
      <c r="AB340" s="65">
        <v>8.0</v>
      </c>
      <c r="AC340" s="65">
        <v>25.0</v>
      </c>
      <c r="AD340" s="65">
        <v>14.0</v>
      </c>
      <c r="AE340" s="65">
        <v>11.0</v>
      </c>
      <c r="AF340" s="65">
        <v>35.0</v>
      </c>
      <c r="AG340" s="65">
        <v>12.0</v>
      </c>
      <c r="AH340" s="65">
        <v>9.0</v>
      </c>
      <c r="AI340" s="65">
        <v>20.0</v>
      </c>
      <c r="AJ340" s="65">
        <v>50.0</v>
      </c>
      <c r="AK340" s="65">
        <v>10.0</v>
      </c>
      <c r="AL340" s="65">
        <v>33.0</v>
      </c>
      <c r="AM340" s="65">
        <v>69.0</v>
      </c>
      <c r="AN340" s="65">
        <v>151.0</v>
      </c>
      <c r="AO340" s="65">
        <v>146.0</v>
      </c>
      <c r="AP340" s="65">
        <v>179.0</v>
      </c>
      <c r="AQ340" s="65">
        <v>230.0</v>
      </c>
      <c r="AR340" s="65">
        <v>239.0</v>
      </c>
      <c r="AS340" s="65">
        <v>298.0</v>
      </c>
      <c r="AT340" s="65">
        <v>468.0</v>
      </c>
      <c r="AU340" s="65">
        <v>564.0</v>
      </c>
      <c r="AV340" s="65">
        <v>933.0</v>
      </c>
      <c r="AW340" s="65">
        <v>270.0</v>
      </c>
      <c r="AX340" s="65">
        <v>823.0</v>
      </c>
      <c r="AY340" s="65">
        <v>1001.0</v>
      </c>
      <c r="AZ340" s="65">
        <v>2179.0</v>
      </c>
      <c r="BA340" s="65">
        <v>1413.0</v>
      </c>
      <c r="BB340" s="65">
        <v>1198.0</v>
      </c>
      <c r="BC340" s="65">
        <v>2876.0</v>
      </c>
      <c r="BD340" s="65">
        <v>2772.0</v>
      </c>
      <c r="BE340" s="65">
        <v>7967.0</v>
      </c>
      <c r="BF340" s="65">
        <v>4202.0</v>
      </c>
      <c r="BG340" s="65">
        <v>6892.0</v>
      </c>
      <c r="BH340" s="65">
        <v>13305.0</v>
      </c>
      <c r="BI340" s="65">
        <v>48436.0</v>
      </c>
      <c r="BJ340" s="65">
        <v>70897.0</v>
      </c>
      <c r="BK340" s="65">
        <v>133234.0</v>
      </c>
    </row>
    <row r="341">
      <c r="A341" s="65">
        <v>333.0</v>
      </c>
      <c r="B341" s="65">
        <v>1000000.0</v>
      </c>
      <c r="C341" s="65">
        <v>913843.692184609</v>
      </c>
      <c r="D341" s="65">
        <v>0.913843692184609</v>
      </c>
      <c r="E341" s="65">
        <v>0.258431930255635</v>
      </c>
      <c r="F341" s="65">
        <v>0.0244797622668685</v>
      </c>
      <c r="G341" s="65">
        <v>301197.0</v>
      </c>
      <c r="H341" s="65">
        <v>0.301197</v>
      </c>
      <c r="I341" s="65">
        <v>438843.0</v>
      </c>
      <c r="J341" s="65">
        <v>129789.0</v>
      </c>
      <c r="K341" s="65">
        <v>54146.0</v>
      </c>
      <c r="L341" s="65">
        <v>26099.0</v>
      </c>
      <c r="M341" s="65">
        <v>2.0</v>
      </c>
      <c r="N341" s="65">
        <v>1.0</v>
      </c>
      <c r="O341" s="65">
        <v>1.0</v>
      </c>
      <c r="P341" s="65">
        <v>2.0</v>
      </c>
      <c r="Q341" s="65">
        <v>2.0</v>
      </c>
      <c r="R341" s="65">
        <v>2.0</v>
      </c>
      <c r="S341" s="65">
        <v>0.0</v>
      </c>
      <c r="T341" s="65">
        <v>2.0</v>
      </c>
      <c r="U341" s="65">
        <v>1.0</v>
      </c>
      <c r="V341" s="65">
        <v>0.0</v>
      </c>
      <c r="W341" s="65">
        <v>3.0</v>
      </c>
      <c r="X341" s="65">
        <v>5.0</v>
      </c>
      <c r="Y341" s="65">
        <v>3.0</v>
      </c>
      <c r="Z341" s="65">
        <v>5.0</v>
      </c>
      <c r="AA341" s="65">
        <v>4.0</v>
      </c>
      <c r="AB341" s="65">
        <v>3.0</v>
      </c>
      <c r="AC341" s="65">
        <v>13.0</v>
      </c>
      <c r="AD341" s="65">
        <v>10.0</v>
      </c>
      <c r="AE341" s="65">
        <v>10.0</v>
      </c>
      <c r="AF341" s="65">
        <v>28.0</v>
      </c>
      <c r="AG341" s="65">
        <v>13.0</v>
      </c>
      <c r="AH341" s="65">
        <v>8.0</v>
      </c>
      <c r="AI341" s="65">
        <v>18.0</v>
      </c>
      <c r="AJ341" s="65">
        <v>46.0</v>
      </c>
      <c r="AK341" s="65">
        <v>17.0</v>
      </c>
      <c r="AL341" s="65">
        <v>30.0</v>
      </c>
      <c r="AM341" s="65">
        <v>79.0</v>
      </c>
      <c r="AN341" s="65">
        <v>146.0</v>
      </c>
      <c r="AO341" s="65">
        <v>139.0</v>
      </c>
      <c r="AP341" s="65">
        <v>196.0</v>
      </c>
      <c r="AQ341" s="65">
        <v>234.0</v>
      </c>
      <c r="AR341" s="65">
        <v>235.0</v>
      </c>
      <c r="AS341" s="65">
        <v>277.0</v>
      </c>
      <c r="AT341" s="65">
        <v>468.0</v>
      </c>
      <c r="AU341" s="65">
        <v>597.0</v>
      </c>
      <c r="AV341" s="65">
        <v>948.0</v>
      </c>
      <c r="AW341" s="65">
        <v>300.0</v>
      </c>
      <c r="AX341" s="65">
        <v>719.0</v>
      </c>
      <c r="AY341" s="65">
        <v>978.0</v>
      </c>
      <c r="AZ341" s="65">
        <v>2059.0</v>
      </c>
      <c r="BA341" s="65">
        <v>1443.0</v>
      </c>
      <c r="BB341" s="65">
        <v>1157.0</v>
      </c>
      <c r="BC341" s="65">
        <v>2738.0</v>
      </c>
      <c r="BD341" s="65">
        <v>2755.0</v>
      </c>
      <c r="BE341" s="65">
        <v>8063.0</v>
      </c>
      <c r="BF341" s="65">
        <v>4222.0</v>
      </c>
      <c r="BG341" s="65">
        <v>6811.0</v>
      </c>
      <c r="BH341" s="65">
        <v>13401.0</v>
      </c>
      <c r="BI341" s="65">
        <v>48458.0</v>
      </c>
      <c r="BJ341" s="65">
        <v>71003.0</v>
      </c>
      <c r="BK341" s="65">
        <v>133542.0</v>
      </c>
    </row>
    <row r="342">
      <c r="A342" s="65">
        <v>334.0</v>
      </c>
      <c r="B342" s="65">
        <v>1000000.0</v>
      </c>
      <c r="C342" s="65">
        <v>992582.629131456</v>
      </c>
      <c r="D342" s="65">
        <v>0.992582629131456</v>
      </c>
      <c r="E342" s="65">
        <v>0.309382718143597</v>
      </c>
      <c r="F342" s="65">
        <v>0.0245456538907405</v>
      </c>
      <c r="G342" s="65">
        <v>300637.0</v>
      </c>
      <c r="H342" s="65">
        <v>0.300637</v>
      </c>
      <c r="I342" s="65">
        <v>439453.0</v>
      </c>
      <c r="J342" s="65">
        <v>129768.0</v>
      </c>
      <c r="K342" s="65">
        <v>54277.0</v>
      </c>
      <c r="L342" s="65">
        <v>25972.0</v>
      </c>
      <c r="M342" s="65">
        <v>1.0</v>
      </c>
      <c r="N342" s="65">
        <v>5.0</v>
      </c>
      <c r="O342" s="65">
        <v>3.0</v>
      </c>
      <c r="P342" s="65">
        <v>0.0</v>
      </c>
      <c r="Q342" s="65">
        <v>2.0</v>
      </c>
      <c r="R342" s="65">
        <v>1.0</v>
      </c>
      <c r="S342" s="65">
        <v>3.0</v>
      </c>
      <c r="T342" s="65">
        <v>5.0</v>
      </c>
      <c r="U342" s="65">
        <v>0.0</v>
      </c>
      <c r="V342" s="65">
        <v>1.0</v>
      </c>
      <c r="W342" s="65">
        <v>4.0</v>
      </c>
      <c r="X342" s="65">
        <v>6.0</v>
      </c>
      <c r="Y342" s="65">
        <v>9.0</v>
      </c>
      <c r="Z342" s="65">
        <v>5.0</v>
      </c>
      <c r="AA342" s="65">
        <v>17.0</v>
      </c>
      <c r="AB342" s="65">
        <v>5.0</v>
      </c>
      <c r="AC342" s="65">
        <v>14.0</v>
      </c>
      <c r="AD342" s="65">
        <v>13.0</v>
      </c>
      <c r="AE342" s="65">
        <v>16.0</v>
      </c>
      <c r="AF342" s="65">
        <v>31.0</v>
      </c>
      <c r="AG342" s="65">
        <v>6.0</v>
      </c>
      <c r="AH342" s="65">
        <v>18.0</v>
      </c>
      <c r="AI342" s="65">
        <v>18.0</v>
      </c>
      <c r="AJ342" s="65">
        <v>48.0</v>
      </c>
      <c r="AK342" s="65">
        <v>22.0</v>
      </c>
      <c r="AL342" s="65">
        <v>27.0</v>
      </c>
      <c r="AM342" s="65">
        <v>80.0</v>
      </c>
      <c r="AN342" s="65">
        <v>122.0</v>
      </c>
      <c r="AO342" s="65">
        <v>145.0</v>
      </c>
      <c r="AP342" s="65">
        <v>220.0</v>
      </c>
      <c r="AQ342" s="65">
        <v>262.0</v>
      </c>
      <c r="AR342" s="65">
        <v>244.0</v>
      </c>
      <c r="AS342" s="65">
        <v>275.0</v>
      </c>
      <c r="AT342" s="65">
        <v>453.0</v>
      </c>
      <c r="AU342" s="65">
        <v>635.0</v>
      </c>
      <c r="AV342" s="65">
        <v>945.0</v>
      </c>
      <c r="AW342" s="65">
        <v>289.0</v>
      </c>
      <c r="AX342" s="65">
        <v>780.0</v>
      </c>
      <c r="AY342" s="65">
        <v>897.0</v>
      </c>
      <c r="AZ342" s="65">
        <v>2083.0</v>
      </c>
      <c r="BA342" s="65">
        <v>1394.0</v>
      </c>
      <c r="BB342" s="65">
        <v>1253.0</v>
      </c>
      <c r="BC342" s="65">
        <v>2643.0</v>
      </c>
      <c r="BD342" s="65">
        <v>2793.0</v>
      </c>
      <c r="BE342" s="65">
        <v>7948.0</v>
      </c>
      <c r="BF342" s="65">
        <v>4343.0</v>
      </c>
      <c r="BG342" s="65">
        <v>6884.0</v>
      </c>
      <c r="BH342" s="65">
        <v>13392.0</v>
      </c>
      <c r="BI342" s="65">
        <v>48126.0</v>
      </c>
      <c r="BJ342" s="65">
        <v>70439.0</v>
      </c>
      <c r="BK342" s="65">
        <v>133712.0</v>
      </c>
    </row>
    <row r="343">
      <c r="A343" s="65">
        <v>335.0</v>
      </c>
      <c r="B343" s="65">
        <v>1000000.0</v>
      </c>
      <c r="C343" s="65">
        <v>914594.729736486</v>
      </c>
      <c r="D343" s="65">
        <v>0.914594729736486</v>
      </c>
      <c r="E343" s="65">
        <v>0.191646767156572</v>
      </c>
      <c r="F343" s="65">
        <v>0.0245926616406177</v>
      </c>
      <c r="G343" s="65">
        <v>301427.0</v>
      </c>
      <c r="H343" s="65">
        <v>0.301427</v>
      </c>
      <c r="I343" s="65">
        <v>439018.0</v>
      </c>
      <c r="J343" s="65">
        <v>129742.0</v>
      </c>
      <c r="K343" s="65">
        <v>54122.0</v>
      </c>
      <c r="L343" s="65">
        <v>26070.0</v>
      </c>
      <c r="M343" s="65">
        <v>0.0</v>
      </c>
      <c r="N343" s="65">
        <v>0.0</v>
      </c>
      <c r="O343" s="65">
        <v>2.0</v>
      </c>
      <c r="P343" s="65">
        <v>2.0</v>
      </c>
      <c r="Q343" s="65">
        <v>2.0</v>
      </c>
      <c r="R343" s="65">
        <v>3.0</v>
      </c>
      <c r="S343" s="65">
        <v>1.0</v>
      </c>
      <c r="T343" s="65">
        <v>4.0</v>
      </c>
      <c r="U343" s="65">
        <v>0.0</v>
      </c>
      <c r="V343" s="65">
        <v>2.0</v>
      </c>
      <c r="W343" s="65">
        <v>1.0</v>
      </c>
      <c r="X343" s="65">
        <v>4.0</v>
      </c>
      <c r="Y343" s="65">
        <v>1.0</v>
      </c>
      <c r="Z343" s="65">
        <v>6.0</v>
      </c>
      <c r="AA343" s="65">
        <v>7.0</v>
      </c>
      <c r="AB343" s="65">
        <v>10.0</v>
      </c>
      <c r="AC343" s="65">
        <v>18.0</v>
      </c>
      <c r="AD343" s="65">
        <v>12.0</v>
      </c>
      <c r="AE343" s="65">
        <v>20.0</v>
      </c>
      <c r="AF343" s="65">
        <v>25.0</v>
      </c>
      <c r="AG343" s="65">
        <v>4.0</v>
      </c>
      <c r="AH343" s="65">
        <v>14.0</v>
      </c>
      <c r="AI343" s="65">
        <v>24.0</v>
      </c>
      <c r="AJ343" s="65">
        <v>47.0</v>
      </c>
      <c r="AK343" s="65">
        <v>7.0</v>
      </c>
      <c r="AL343" s="65">
        <v>35.0</v>
      </c>
      <c r="AM343" s="65">
        <v>65.0</v>
      </c>
      <c r="AN343" s="65">
        <v>142.0</v>
      </c>
      <c r="AO343" s="65">
        <v>138.0</v>
      </c>
      <c r="AP343" s="65">
        <v>206.0</v>
      </c>
      <c r="AQ343" s="65">
        <v>240.0</v>
      </c>
      <c r="AR343" s="65">
        <v>211.0</v>
      </c>
      <c r="AS343" s="65">
        <v>267.0</v>
      </c>
      <c r="AT343" s="65">
        <v>465.0</v>
      </c>
      <c r="AU343" s="65">
        <v>637.0</v>
      </c>
      <c r="AV343" s="65">
        <v>950.0</v>
      </c>
      <c r="AW343" s="65">
        <v>328.0</v>
      </c>
      <c r="AX343" s="65">
        <v>727.0</v>
      </c>
      <c r="AY343" s="65">
        <v>952.0</v>
      </c>
      <c r="AZ343" s="65">
        <v>2083.0</v>
      </c>
      <c r="BA343" s="65">
        <v>1403.0</v>
      </c>
      <c r="BB343" s="65">
        <v>1216.0</v>
      </c>
      <c r="BC343" s="65">
        <v>2797.0</v>
      </c>
      <c r="BD343" s="65">
        <v>2865.0</v>
      </c>
      <c r="BE343" s="65">
        <v>8042.0</v>
      </c>
      <c r="BF343" s="65">
        <v>4300.0</v>
      </c>
      <c r="BG343" s="65">
        <v>6774.0</v>
      </c>
      <c r="BH343" s="65">
        <v>13262.0</v>
      </c>
      <c r="BI343" s="65">
        <v>48281.0</v>
      </c>
      <c r="BJ343" s="65">
        <v>70919.0</v>
      </c>
      <c r="BK343" s="65">
        <v>133906.0</v>
      </c>
    </row>
    <row r="344">
      <c r="A344" s="65">
        <v>336.0</v>
      </c>
      <c r="B344" s="65">
        <v>1000000.0</v>
      </c>
      <c r="C344" s="65">
        <v>996964.848242412</v>
      </c>
      <c r="D344" s="65">
        <v>0.996964848242412</v>
      </c>
      <c r="E344" s="65">
        <v>0.283860771093914</v>
      </c>
      <c r="F344" s="65">
        <v>0.0246802902828891</v>
      </c>
      <c r="G344" s="65">
        <v>301437.0</v>
      </c>
      <c r="H344" s="65">
        <v>0.301437</v>
      </c>
      <c r="I344" s="65">
        <v>438928.0</v>
      </c>
      <c r="J344" s="65">
        <v>129846.0</v>
      </c>
      <c r="K344" s="65">
        <v>53847.0</v>
      </c>
      <c r="L344" s="65">
        <v>26004.0</v>
      </c>
      <c r="M344" s="65">
        <v>1.0</v>
      </c>
      <c r="N344" s="65">
        <v>3.0</v>
      </c>
      <c r="O344" s="65">
        <v>3.0</v>
      </c>
      <c r="P344" s="65">
        <v>5.0</v>
      </c>
      <c r="Q344" s="65">
        <v>2.0</v>
      </c>
      <c r="R344" s="65">
        <v>1.0</v>
      </c>
      <c r="S344" s="65">
        <v>2.0</v>
      </c>
      <c r="T344" s="65">
        <v>1.0</v>
      </c>
      <c r="U344" s="65">
        <v>2.0</v>
      </c>
      <c r="V344" s="65">
        <v>1.0</v>
      </c>
      <c r="W344" s="65">
        <v>2.0</v>
      </c>
      <c r="X344" s="65">
        <v>9.0</v>
      </c>
      <c r="Y344" s="65">
        <v>4.0</v>
      </c>
      <c r="Z344" s="65">
        <v>9.0</v>
      </c>
      <c r="AA344" s="65">
        <v>8.0</v>
      </c>
      <c r="AB344" s="65">
        <v>12.0</v>
      </c>
      <c r="AC344" s="65">
        <v>20.0</v>
      </c>
      <c r="AD344" s="65">
        <v>19.0</v>
      </c>
      <c r="AE344" s="65">
        <v>16.0</v>
      </c>
      <c r="AF344" s="65">
        <v>35.0</v>
      </c>
      <c r="AG344" s="65">
        <v>8.0</v>
      </c>
      <c r="AH344" s="65">
        <v>17.0</v>
      </c>
      <c r="AI344" s="65">
        <v>14.0</v>
      </c>
      <c r="AJ344" s="65">
        <v>46.0</v>
      </c>
      <c r="AK344" s="65">
        <v>21.0</v>
      </c>
      <c r="AL344" s="65">
        <v>32.0</v>
      </c>
      <c r="AM344" s="65">
        <v>88.0</v>
      </c>
      <c r="AN344" s="65">
        <v>127.0</v>
      </c>
      <c r="AO344" s="65">
        <v>129.0</v>
      </c>
      <c r="AP344" s="65">
        <v>222.0</v>
      </c>
      <c r="AQ344" s="65">
        <v>234.0</v>
      </c>
      <c r="AR344" s="65">
        <v>249.0</v>
      </c>
      <c r="AS344" s="65">
        <v>290.0</v>
      </c>
      <c r="AT344" s="65">
        <v>458.0</v>
      </c>
      <c r="AU344" s="65">
        <v>614.0</v>
      </c>
      <c r="AV344" s="65">
        <v>1000.0</v>
      </c>
      <c r="AW344" s="65">
        <v>292.0</v>
      </c>
      <c r="AX344" s="65">
        <v>741.0</v>
      </c>
      <c r="AY344" s="65">
        <v>936.0</v>
      </c>
      <c r="AZ344" s="65">
        <v>2096.0</v>
      </c>
      <c r="BA344" s="65">
        <v>1434.0</v>
      </c>
      <c r="BB344" s="65">
        <v>1264.0</v>
      </c>
      <c r="BC344" s="65">
        <v>2691.0</v>
      </c>
      <c r="BD344" s="65">
        <v>2860.0</v>
      </c>
      <c r="BE344" s="65">
        <v>8023.0</v>
      </c>
      <c r="BF344" s="65">
        <v>4368.0</v>
      </c>
      <c r="BG344" s="65">
        <v>6858.0</v>
      </c>
      <c r="BH344" s="65">
        <v>13344.0</v>
      </c>
      <c r="BI344" s="65">
        <v>48659.0</v>
      </c>
      <c r="BJ344" s="65">
        <v>70846.0</v>
      </c>
      <c r="BK344" s="65">
        <v>133321.0</v>
      </c>
    </row>
    <row r="345">
      <c r="A345" s="65">
        <v>337.0</v>
      </c>
      <c r="B345" s="65">
        <v>1000000.0</v>
      </c>
      <c r="C345" s="65">
        <v>927616.380819041</v>
      </c>
      <c r="D345" s="65">
        <v>0.927616380819041</v>
      </c>
      <c r="E345" s="65">
        <v>0.224202467082607</v>
      </c>
      <c r="F345" s="65">
        <v>0.0246785530270301</v>
      </c>
      <c r="G345" s="65">
        <v>300800.0</v>
      </c>
      <c r="H345" s="65">
        <v>0.3008</v>
      </c>
      <c r="I345" s="65">
        <v>439012.0</v>
      </c>
      <c r="J345" s="65">
        <v>129769.0</v>
      </c>
      <c r="K345" s="65">
        <v>54061.0</v>
      </c>
      <c r="L345" s="65">
        <v>26026.0</v>
      </c>
      <c r="M345" s="65">
        <v>0.0</v>
      </c>
      <c r="N345" s="65">
        <v>2.0</v>
      </c>
      <c r="O345" s="65">
        <v>1.0</v>
      </c>
      <c r="P345" s="65">
        <v>2.0</v>
      </c>
      <c r="Q345" s="65">
        <v>2.0</v>
      </c>
      <c r="R345" s="65">
        <v>2.0</v>
      </c>
      <c r="S345" s="65">
        <v>3.0</v>
      </c>
      <c r="T345" s="65">
        <v>1.0</v>
      </c>
      <c r="U345" s="65">
        <v>1.0</v>
      </c>
      <c r="V345" s="65">
        <v>1.0</v>
      </c>
      <c r="W345" s="65">
        <v>2.0</v>
      </c>
      <c r="X345" s="65">
        <v>4.0</v>
      </c>
      <c r="Y345" s="65">
        <v>6.0</v>
      </c>
      <c r="Z345" s="65">
        <v>4.0</v>
      </c>
      <c r="AA345" s="65">
        <v>10.0</v>
      </c>
      <c r="AB345" s="65">
        <v>10.0</v>
      </c>
      <c r="AC345" s="65">
        <v>17.0</v>
      </c>
      <c r="AD345" s="65">
        <v>17.0</v>
      </c>
      <c r="AE345" s="65">
        <v>10.0</v>
      </c>
      <c r="AF345" s="65">
        <v>42.0</v>
      </c>
      <c r="AG345" s="65">
        <v>7.0</v>
      </c>
      <c r="AH345" s="65">
        <v>14.0</v>
      </c>
      <c r="AI345" s="65">
        <v>21.0</v>
      </c>
      <c r="AJ345" s="65">
        <v>44.0</v>
      </c>
      <c r="AK345" s="65">
        <v>9.0</v>
      </c>
      <c r="AL345" s="65">
        <v>23.0</v>
      </c>
      <c r="AM345" s="65">
        <v>70.0</v>
      </c>
      <c r="AN345" s="65">
        <v>137.0</v>
      </c>
      <c r="AO345" s="65">
        <v>147.0</v>
      </c>
      <c r="AP345" s="65">
        <v>193.0</v>
      </c>
      <c r="AQ345" s="65">
        <v>232.0</v>
      </c>
      <c r="AR345" s="65">
        <v>237.0</v>
      </c>
      <c r="AS345" s="65">
        <v>324.0</v>
      </c>
      <c r="AT345" s="65">
        <v>424.0</v>
      </c>
      <c r="AU345" s="65">
        <v>582.0</v>
      </c>
      <c r="AV345" s="65">
        <v>936.0</v>
      </c>
      <c r="AW345" s="65">
        <v>270.0</v>
      </c>
      <c r="AX345" s="65">
        <v>783.0</v>
      </c>
      <c r="AY345" s="65">
        <v>936.0</v>
      </c>
      <c r="AZ345" s="65">
        <v>2032.0</v>
      </c>
      <c r="BA345" s="65">
        <v>1433.0</v>
      </c>
      <c r="BB345" s="65">
        <v>1257.0</v>
      </c>
      <c r="BC345" s="65">
        <v>2672.0</v>
      </c>
      <c r="BD345" s="65">
        <v>2810.0</v>
      </c>
      <c r="BE345" s="65">
        <v>7933.0</v>
      </c>
      <c r="BF345" s="65">
        <v>4217.0</v>
      </c>
      <c r="BG345" s="65">
        <v>6778.0</v>
      </c>
      <c r="BH345" s="65">
        <v>13316.0</v>
      </c>
      <c r="BI345" s="65">
        <v>48807.0</v>
      </c>
      <c r="BJ345" s="65">
        <v>71053.0</v>
      </c>
      <c r="BK345" s="65">
        <v>132966.0</v>
      </c>
    </row>
    <row r="346">
      <c r="A346" s="65">
        <v>338.0</v>
      </c>
      <c r="B346" s="65">
        <v>1000000.0</v>
      </c>
      <c r="C346" s="65">
        <v>993523.676183809</v>
      </c>
      <c r="D346" s="65">
        <v>0.993523676183809</v>
      </c>
      <c r="E346" s="65">
        <v>0.355871476937721</v>
      </c>
      <c r="F346" s="65">
        <v>0.0247468455794947</v>
      </c>
      <c r="G346" s="65">
        <v>301142.0</v>
      </c>
      <c r="H346" s="65">
        <v>0.301142</v>
      </c>
      <c r="I346" s="65">
        <v>439431.0</v>
      </c>
      <c r="J346" s="65">
        <v>128675.0</v>
      </c>
      <c r="K346" s="65">
        <v>54198.0</v>
      </c>
      <c r="L346" s="65">
        <v>26157.0</v>
      </c>
      <c r="M346" s="65">
        <v>1.0</v>
      </c>
      <c r="N346" s="65">
        <v>4.0</v>
      </c>
      <c r="O346" s="65">
        <v>4.0</v>
      </c>
      <c r="P346" s="65">
        <v>1.0</v>
      </c>
      <c r="Q346" s="65">
        <v>4.0</v>
      </c>
      <c r="R346" s="65">
        <v>4.0</v>
      </c>
      <c r="S346" s="65">
        <v>1.0</v>
      </c>
      <c r="T346" s="65">
        <v>3.0</v>
      </c>
      <c r="U346" s="65">
        <v>1.0</v>
      </c>
      <c r="V346" s="65">
        <v>0.0</v>
      </c>
      <c r="W346" s="65">
        <v>1.0</v>
      </c>
      <c r="X346" s="65">
        <v>7.0</v>
      </c>
      <c r="Y346" s="65">
        <v>5.0</v>
      </c>
      <c r="Z346" s="65">
        <v>5.0</v>
      </c>
      <c r="AA346" s="65">
        <v>6.0</v>
      </c>
      <c r="AB346" s="65">
        <v>6.0</v>
      </c>
      <c r="AC346" s="65">
        <v>17.0</v>
      </c>
      <c r="AD346" s="65">
        <v>14.0</v>
      </c>
      <c r="AE346" s="65">
        <v>12.0</v>
      </c>
      <c r="AF346" s="65">
        <v>33.0</v>
      </c>
      <c r="AG346" s="65">
        <v>8.0</v>
      </c>
      <c r="AH346" s="65">
        <v>17.0</v>
      </c>
      <c r="AI346" s="65">
        <v>19.0</v>
      </c>
      <c r="AJ346" s="65">
        <v>51.0</v>
      </c>
      <c r="AK346" s="65">
        <v>10.0</v>
      </c>
      <c r="AL346" s="65">
        <v>29.0</v>
      </c>
      <c r="AM346" s="65">
        <v>84.0</v>
      </c>
      <c r="AN346" s="65">
        <v>158.0</v>
      </c>
      <c r="AO346" s="65">
        <v>130.0</v>
      </c>
      <c r="AP346" s="65">
        <v>172.0</v>
      </c>
      <c r="AQ346" s="65">
        <v>249.0</v>
      </c>
      <c r="AR346" s="65">
        <v>245.0</v>
      </c>
      <c r="AS346" s="65">
        <v>296.0</v>
      </c>
      <c r="AT346" s="65">
        <v>467.0</v>
      </c>
      <c r="AU346" s="65">
        <v>605.0</v>
      </c>
      <c r="AV346" s="65">
        <v>981.0</v>
      </c>
      <c r="AW346" s="65">
        <v>288.0</v>
      </c>
      <c r="AX346" s="65">
        <v>760.0</v>
      </c>
      <c r="AY346" s="65">
        <v>941.0</v>
      </c>
      <c r="AZ346" s="65">
        <v>2168.0</v>
      </c>
      <c r="BA346" s="65">
        <v>1451.0</v>
      </c>
      <c r="BB346" s="65">
        <v>1304.0</v>
      </c>
      <c r="BC346" s="65">
        <v>2752.0</v>
      </c>
      <c r="BD346" s="65">
        <v>2887.0</v>
      </c>
      <c r="BE346" s="65">
        <v>8082.0</v>
      </c>
      <c r="BF346" s="65">
        <v>4184.0</v>
      </c>
      <c r="BG346" s="65">
        <v>6699.0</v>
      </c>
      <c r="BH346" s="65">
        <v>13565.0</v>
      </c>
      <c r="BI346" s="65">
        <v>48318.0</v>
      </c>
      <c r="BJ346" s="65">
        <v>70865.0</v>
      </c>
      <c r="BK346" s="65">
        <v>133228.0</v>
      </c>
    </row>
    <row r="347">
      <c r="A347" s="65">
        <v>339.0</v>
      </c>
      <c r="B347" s="65">
        <v>1000000.0</v>
      </c>
      <c r="C347" s="65">
        <v>952641.632081604</v>
      </c>
      <c r="D347" s="65">
        <v>0.952641632081604</v>
      </c>
      <c r="E347" s="65">
        <v>0.253454140784807</v>
      </c>
      <c r="F347" s="65">
        <v>0.0247102535919648</v>
      </c>
      <c r="G347" s="65">
        <v>301181.0</v>
      </c>
      <c r="H347" s="65">
        <v>0.301181</v>
      </c>
      <c r="I347" s="65">
        <v>439111.0</v>
      </c>
      <c r="J347" s="65">
        <v>130019.0</v>
      </c>
      <c r="K347" s="65">
        <v>53864.0</v>
      </c>
      <c r="L347" s="65">
        <v>25945.0</v>
      </c>
      <c r="M347" s="65">
        <v>0.0</v>
      </c>
      <c r="N347" s="65">
        <v>2.0</v>
      </c>
      <c r="O347" s="65">
        <v>2.0</v>
      </c>
      <c r="P347" s="65">
        <v>3.0</v>
      </c>
      <c r="Q347" s="65">
        <v>4.0</v>
      </c>
      <c r="R347" s="65">
        <v>1.0</v>
      </c>
      <c r="S347" s="65">
        <v>3.0</v>
      </c>
      <c r="T347" s="65">
        <v>2.0</v>
      </c>
      <c r="U347" s="65">
        <v>0.0</v>
      </c>
      <c r="V347" s="65">
        <v>0.0</v>
      </c>
      <c r="W347" s="65">
        <v>5.0</v>
      </c>
      <c r="X347" s="65">
        <v>2.0</v>
      </c>
      <c r="Y347" s="65">
        <v>6.0</v>
      </c>
      <c r="Z347" s="65">
        <v>4.0</v>
      </c>
      <c r="AA347" s="65">
        <v>4.0</v>
      </c>
      <c r="AB347" s="65">
        <v>12.0</v>
      </c>
      <c r="AC347" s="65">
        <v>17.0</v>
      </c>
      <c r="AD347" s="65">
        <v>13.0</v>
      </c>
      <c r="AE347" s="65">
        <v>13.0</v>
      </c>
      <c r="AF347" s="65">
        <v>37.0</v>
      </c>
      <c r="AG347" s="65">
        <v>12.0</v>
      </c>
      <c r="AH347" s="65">
        <v>12.0</v>
      </c>
      <c r="AI347" s="65">
        <v>20.0</v>
      </c>
      <c r="AJ347" s="65">
        <v>47.0</v>
      </c>
      <c r="AK347" s="65">
        <v>15.0</v>
      </c>
      <c r="AL347" s="65">
        <v>27.0</v>
      </c>
      <c r="AM347" s="65">
        <v>73.0</v>
      </c>
      <c r="AN347" s="65">
        <v>154.0</v>
      </c>
      <c r="AO347" s="65">
        <v>153.0</v>
      </c>
      <c r="AP347" s="65">
        <v>173.0</v>
      </c>
      <c r="AQ347" s="65">
        <v>247.0</v>
      </c>
      <c r="AR347" s="65">
        <v>233.0</v>
      </c>
      <c r="AS347" s="65">
        <v>303.0</v>
      </c>
      <c r="AT347" s="65">
        <v>474.0</v>
      </c>
      <c r="AU347" s="65">
        <v>603.0</v>
      </c>
      <c r="AV347" s="65">
        <v>979.0</v>
      </c>
      <c r="AW347" s="65">
        <v>300.0</v>
      </c>
      <c r="AX347" s="65">
        <v>770.0</v>
      </c>
      <c r="AY347" s="65">
        <v>893.0</v>
      </c>
      <c r="AZ347" s="65">
        <v>2105.0</v>
      </c>
      <c r="BA347" s="65">
        <v>1375.0</v>
      </c>
      <c r="BB347" s="65">
        <v>1236.0</v>
      </c>
      <c r="BC347" s="65">
        <v>2706.0</v>
      </c>
      <c r="BD347" s="65">
        <v>2943.0</v>
      </c>
      <c r="BE347" s="65">
        <v>8285.0</v>
      </c>
      <c r="BF347" s="65">
        <v>4305.0</v>
      </c>
      <c r="BG347" s="65">
        <v>6755.0</v>
      </c>
      <c r="BH347" s="65">
        <v>13405.0</v>
      </c>
      <c r="BI347" s="65">
        <v>48232.0</v>
      </c>
      <c r="BJ347" s="65">
        <v>71213.0</v>
      </c>
      <c r="BK347" s="65">
        <v>133003.0</v>
      </c>
    </row>
    <row r="348">
      <c r="A348" s="65">
        <v>340.0</v>
      </c>
      <c r="B348" s="65">
        <v>1000000.0</v>
      </c>
      <c r="C348" s="65">
        <v>961850.092504625</v>
      </c>
      <c r="D348" s="65">
        <v>0.961850092504625</v>
      </c>
      <c r="E348" s="65">
        <v>0.263053300916067</v>
      </c>
      <c r="F348" s="65">
        <v>0.0246798043621865</v>
      </c>
      <c r="G348" s="65">
        <v>301111.0</v>
      </c>
      <c r="H348" s="65">
        <v>0.301111</v>
      </c>
      <c r="I348" s="65">
        <v>439420.0</v>
      </c>
      <c r="J348" s="65">
        <v>129727.0</v>
      </c>
      <c r="K348" s="65">
        <v>53765.0</v>
      </c>
      <c r="L348" s="65">
        <v>25792.0</v>
      </c>
      <c r="M348" s="65">
        <v>2.0</v>
      </c>
      <c r="N348" s="65">
        <v>2.0</v>
      </c>
      <c r="O348" s="65">
        <v>1.0</v>
      </c>
      <c r="P348" s="65">
        <v>4.0</v>
      </c>
      <c r="Q348" s="65">
        <v>1.0</v>
      </c>
      <c r="R348" s="65">
        <v>2.0</v>
      </c>
      <c r="S348" s="65">
        <v>1.0</v>
      </c>
      <c r="T348" s="65">
        <v>6.0</v>
      </c>
      <c r="U348" s="65">
        <v>1.0</v>
      </c>
      <c r="V348" s="65">
        <v>0.0</v>
      </c>
      <c r="W348" s="65">
        <v>4.0</v>
      </c>
      <c r="X348" s="65">
        <v>4.0</v>
      </c>
      <c r="Y348" s="65">
        <v>7.0</v>
      </c>
      <c r="Z348" s="65">
        <v>2.0</v>
      </c>
      <c r="AA348" s="65">
        <v>12.0</v>
      </c>
      <c r="AB348" s="65">
        <v>3.0</v>
      </c>
      <c r="AC348" s="65">
        <v>13.0</v>
      </c>
      <c r="AD348" s="65">
        <v>16.0</v>
      </c>
      <c r="AE348" s="65">
        <v>16.0</v>
      </c>
      <c r="AF348" s="65">
        <v>36.0</v>
      </c>
      <c r="AG348" s="65">
        <v>7.0</v>
      </c>
      <c r="AH348" s="65">
        <v>12.0</v>
      </c>
      <c r="AI348" s="65">
        <v>19.0</v>
      </c>
      <c r="AJ348" s="65">
        <v>40.0</v>
      </c>
      <c r="AK348" s="65">
        <v>12.0</v>
      </c>
      <c r="AL348" s="65">
        <v>32.0</v>
      </c>
      <c r="AM348" s="65">
        <v>63.0</v>
      </c>
      <c r="AN348" s="65">
        <v>122.0</v>
      </c>
      <c r="AO348" s="65">
        <v>158.0</v>
      </c>
      <c r="AP348" s="65">
        <v>189.0</v>
      </c>
      <c r="AQ348" s="65">
        <v>256.0</v>
      </c>
      <c r="AR348" s="65">
        <v>240.0</v>
      </c>
      <c r="AS348" s="65">
        <v>261.0</v>
      </c>
      <c r="AT348" s="65">
        <v>485.0</v>
      </c>
      <c r="AU348" s="65">
        <v>594.0</v>
      </c>
      <c r="AV348" s="65">
        <v>1013.0</v>
      </c>
      <c r="AW348" s="65">
        <v>298.0</v>
      </c>
      <c r="AX348" s="65">
        <v>753.0</v>
      </c>
      <c r="AY348" s="65">
        <v>924.0</v>
      </c>
      <c r="AZ348" s="65">
        <v>2107.0</v>
      </c>
      <c r="BA348" s="65">
        <v>1419.0</v>
      </c>
      <c r="BB348" s="65">
        <v>1206.0</v>
      </c>
      <c r="BC348" s="65">
        <v>2726.0</v>
      </c>
      <c r="BD348" s="65">
        <v>2952.0</v>
      </c>
      <c r="BE348" s="65">
        <v>8076.0</v>
      </c>
      <c r="BF348" s="65">
        <v>4193.0</v>
      </c>
      <c r="BG348" s="65">
        <v>6863.0</v>
      </c>
      <c r="BH348" s="65">
        <v>13217.0</v>
      </c>
      <c r="BI348" s="65">
        <v>48499.0</v>
      </c>
      <c r="BJ348" s="65">
        <v>70897.0</v>
      </c>
      <c r="BK348" s="65">
        <v>133345.0</v>
      </c>
    </row>
    <row r="349">
      <c r="A349" s="65">
        <v>341.0</v>
      </c>
      <c r="B349" s="65">
        <v>1000000.0</v>
      </c>
      <c r="C349" s="65">
        <v>970570.528526426</v>
      </c>
      <c r="D349" s="65">
        <v>0.970570528526426</v>
      </c>
      <c r="E349" s="65">
        <v>0.247673939001276</v>
      </c>
      <c r="F349" s="65">
        <v>0.0246643804706202</v>
      </c>
      <c r="G349" s="65">
        <v>301316.0</v>
      </c>
      <c r="H349" s="65">
        <v>0.301316</v>
      </c>
      <c r="I349" s="65">
        <v>439428.0</v>
      </c>
      <c r="J349" s="65">
        <v>129448.0</v>
      </c>
      <c r="K349" s="65">
        <v>53876.0</v>
      </c>
      <c r="L349" s="65">
        <v>25937.0</v>
      </c>
      <c r="M349" s="65">
        <v>0.0</v>
      </c>
      <c r="N349" s="65">
        <v>3.0</v>
      </c>
      <c r="O349" s="65">
        <v>0.0</v>
      </c>
      <c r="P349" s="65">
        <v>3.0</v>
      </c>
      <c r="Q349" s="65">
        <v>1.0</v>
      </c>
      <c r="R349" s="65">
        <v>2.0</v>
      </c>
      <c r="S349" s="65">
        <v>2.0</v>
      </c>
      <c r="T349" s="65">
        <v>14.0</v>
      </c>
      <c r="U349" s="65">
        <v>0.0</v>
      </c>
      <c r="V349" s="65">
        <v>3.0</v>
      </c>
      <c r="W349" s="65">
        <v>0.0</v>
      </c>
      <c r="X349" s="65">
        <v>8.0</v>
      </c>
      <c r="Y349" s="65">
        <v>3.0</v>
      </c>
      <c r="Z349" s="65">
        <v>5.0</v>
      </c>
      <c r="AA349" s="65">
        <v>7.0</v>
      </c>
      <c r="AB349" s="65">
        <v>13.0</v>
      </c>
      <c r="AC349" s="65">
        <v>17.0</v>
      </c>
      <c r="AD349" s="65">
        <v>11.0</v>
      </c>
      <c r="AE349" s="65">
        <v>17.0</v>
      </c>
      <c r="AF349" s="65">
        <v>35.0</v>
      </c>
      <c r="AG349" s="65">
        <v>9.0</v>
      </c>
      <c r="AH349" s="65">
        <v>13.0</v>
      </c>
      <c r="AI349" s="65">
        <v>19.0</v>
      </c>
      <c r="AJ349" s="65">
        <v>45.0</v>
      </c>
      <c r="AK349" s="65">
        <v>15.0</v>
      </c>
      <c r="AL349" s="65">
        <v>32.0</v>
      </c>
      <c r="AM349" s="65">
        <v>73.0</v>
      </c>
      <c r="AN349" s="65">
        <v>144.0</v>
      </c>
      <c r="AO349" s="65">
        <v>131.0</v>
      </c>
      <c r="AP349" s="65">
        <v>189.0</v>
      </c>
      <c r="AQ349" s="65">
        <v>237.0</v>
      </c>
      <c r="AR349" s="65">
        <v>240.0</v>
      </c>
      <c r="AS349" s="65">
        <v>282.0</v>
      </c>
      <c r="AT349" s="65">
        <v>458.0</v>
      </c>
      <c r="AU349" s="65">
        <v>651.0</v>
      </c>
      <c r="AV349" s="65">
        <v>938.0</v>
      </c>
      <c r="AW349" s="65">
        <v>290.0</v>
      </c>
      <c r="AX349" s="65">
        <v>776.0</v>
      </c>
      <c r="AY349" s="65">
        <v>931.0</v>
      </c>
      <c r="AZ349" s="65">
        <v>2083.0</v>
      </c>
      <c r="BA349" s="65">
        <v>1444.0</v>
      </c>
      <c r="BB349" s="65">
        <v>1218.0</v>
      </c>
      <c r="BC349" s="65">
        <v>2812.0</v>
      </c>
      <c r="BD349" s="65">
        <v>2816.0</v>
      </c>
      <c r="BE349" s="65">
        <v>8068.0</v>
      </c>
      <c r="BF349" s="65">
        <v>4225.0</v>
      </c>
      <c r="BG349" s="65">
        <v>6757.0</v>
      </c>
      <c r="BH349" s="65">
        <v>13403.0</v>
      </c>
      <c r="BI349" s="65">
        <v>48585.0</v>
      </c>
      <c r="BJ349" s="65">
        <v>70725.0</v>
      </c>
      <c r="BK349" s="65">
        <v>133563.0</v>
      </c>
    </row>
    <row r="350">
      <c r="A350" s="65">
        <v>342.0</v>
      </c>
      <c r="B350" s="65">
        <v>1000000.0</v>
      </c>
      <c r="C350" s="65">
        <v>988960.448022401</v>
      </c>
      <c r="D350" s="65">
        <v>0.988960448022401</v>
      </c>
      <c r="E350" s="65">
        <v>0.29122342019619</v>
      </c>
      <c r="F350" s="65">
        <v>0.0247096708345702</v>
      </c>
      <c r="G350" s="65">
        <v>301112.0</v>
      </c>
      <c r="H350" s="65">
        <v>0.301112</v>
      </c>
      <c r="I350" s="65">
        <v>438971.0</v>
      </c>
      <c r="J350" s="65">
        <v>130113.0</v>
      </c>
      <c r="K350" s="65">
        <v>53905.0</v>
      </c>
      <c r="L350" s="65">
        <v>25894.0</v>
      </c>
      <c r="M350" s="65">
        <v>1.0</v>
      </c>
      <c r="N350" s="65">
        <v>1.0</v>
      </c>
      <c r="O350" s="65">
        <v>3.0</v>
      </c>
      <c r="P350" s="65">
        <v>1.0</v>
      </c>
      <c r="Q350" s="65">
        <v>4.0</v>
      </c>
      <c r="R350" s="65">
        <v>1.0</v>
      </c>
      <c r="S350" s="65">
        <v>7.0</v>
      </c>
      <c r="T350" s="65">
        <v>3.0</v>
      </c>
      <c r="U350" s="65">
        <v>0.0</v>
      </c>
      <c r="V350" s="65">
        <v>2.0</v>
      </c>
      <c r="W350" s="65">
        <v>7.0</v>
      </c>
      <c r="X350" s="65">
        <v>9.0</v>
      </c>
      <c r="Y350" s="65">
        <v>2.0</v>
      </c>
      <c r="Z350" s="65">
        <v>5.0</v>
      </c>
      <c r="AA350" s="65">
        <v>8.0</v>
      </c>
      <c r="AB350" s="65">
        <v>9.0</v>
      </c>
      <c r="AC350" s="65">
        <v>15.0</v>
      </c>
      <c r="AD350" s="65">
        <v>19.0</v>
      </c>
      <c r="AE350" s="65">
        <v>16.0</v>
      </c>
      <c r="AF350" s="65">
        <v>50.0</v>
      </c>
      <c r="AG350" s="65">
        <v>10.0</v>
      </c>
      <c r="AH350" s="65">
        <v>18.0</v>
      </c>
      <c r="AI350" s="65">
        <v>19.0</v>
      </c>
      <c r="AJ350" s="65">
        <v>40.0</v>
      </c>
      <c r="AK350" s="65">
        <v>7.0</v>
      </c>
      <c r="AL350" s="65">
        <v>22.0</v>
      </c>
      <c r="AM350" s="65">
        <v>74.0</v>
      </c>
      <c r="AN350" s="65">
        <v>169.0</v>
      </c>
      <c r="AO350" s="65">
        <v>142.0</v>
      </c>
      <c r="AP350" s="65">
        <v>194.0</v>
      </c>
      <c r="AQ350" s="65">
        <v>280.0</v>
      </c>
      <c r="AR350" s="65">
        <v>217.0</v>
      </c>
      <c r="AS350" s="65">
        <v>294.0</v>
      </c>
      <c r="AT350" s="65">
        <v>476.0</v>
      </c>
      <c r="AU350" s="65">
        <v>611.0</v>
      </c>
      <c r="AV350" s="65">
        <v>955.0</v>
      </c>
      <c r="AW350" s="65">
        <v>253.0</v>
      </c>
      <c r="AX350" s="65">
        <v>778.0</v>
      </c>
      <c r="AY350" s="65">
        <v>912.0</v>
      </c>
      <c r="AZ350" s="65">
        <v>1977.0</v>
      </c>
      <c r="BA350" s="65">
        <v>1475.0</v>
      </c>
      <c r="BB350" s="65">
        <v>1256.0</v>
      </c>
      <c r="BC350" s="65">
        <v>2826.0</v>
      </c>
      <c r="BD350" s="65">
        <v>2879.0</v>
      </c>
      <c r="BE350" s="65">
        <v>8049.0</v>
      </c>
      <c r="BF350" s="65">
        <v>4266.0</v>
      </c>
      <c r="BG350" s="65">
        <v>6700.0</v>
      </c>
      <c r="BH350" s="65">
        <v>13276.0</v>
      </c>
      <c r="BI350" s="65">
        <v>48492.0</v>
      </c>
      <c r="BJ350" s="65">
        <v>70836.0</v>
      </c>
      <c r="BK350" s="65">
        <v>133446.0</v>
      </c>
    </row>
    <row r="351">
      <c r="A351" s="65">
        <v>343.0</v>
      </c>
      <c r="B351" s="65">
        <v>1000000.0</v>
      </c>
      <c r="C351" s="65">
        <v>948735.436771838</v>
      </c>
      <c r="D351" s="65">
        <v>0.948735436771838</v>
      </c>
      <c r="E351" s="65">
        <v>0.257397126193213</v>
      </c>
      <c r="F351" s="65">
        <v>0.0246741447005559</v>
      </c>
      <c r="G351" s="65">
        <v>300325.0</v>
      </c>
      <c r="H351" s="65">
        <v>0.300325</v>
      </c>
      <c r="I351" s="65">
        <v>439682.0</v>
      </c>
      <c r="J351" s="65">
        <v>130396.0</v>
      </c>
      <c r="K351" s="65">
        <v>53742.0</v>
      </c>
      <c r="L351" s="65">
        <v>25769.0</v>
      </c>
      <c r="M351" s="65">
        <v>1.0</v>
      </c>
      <c r="N351" s="65">
        <v>1.0</v>
      </c>
      <c r="O351" s="65">
        <v>3.0</v>
      </c>
      <c r="P351" s="65">
        <v>2.0</v>
      </c>
      <c r="Q351" s="65">
        <v>2.0</v>
      </c>
      <c r="R351" s="65">
        <v>0.0</v>
      </c>
      <c r="S351" s="65">
        <v>2.0</v>
      </c>
      <c r="T351" s="65">
        <v>6.0</v>
      </c>
      <c r="U351" s="65">
        <v>2.0</v>
      </c>
      <c r="V351" s="65">
        <v>1.0</v>
      </c>
      <c r="W351" s="65">
        <v>2.0</v>
      </c>
      <c r="X351" s="65">
        <v>2.0</v>
      </c>
      <c r="Y351" s="65">
        <v>4.0</v>
      </c>
      <c r="Z351" s="65">
        <v>5.0</v>
      </c>
      <c r="AA351" s="65">
        <v>9.0</v>
      </c>
      <c r="AB351" s="65">
        <v>12.0</v>
      </c>
      <c r="AC351" s="65">
        <v>20.0</v>
      </c>
      <c r="AD351" s="65">
        <v>17.0</v>
      </c>
      <c r="AE351" s="65">
        <v>12.0</v>
      </c>
      <c r="AF351" s="65">
        <v>26.0</v>
      </c>
      <c r="AG351" s="65">
        <v>9.0</v>
      </c>
      <c r="AH351" s="65">
        <v>11.0</v>
      </c>
      <c r="AI351" s="65">
        <v>19.0</v>
      </c>
      <c r="AJ351" s="65">
        <v>50.0</v>
      </c>
      <c r="AK351" s="65">
        <v>16.0</v>
      </c>
      <c r="AL351" s="65">
        <v>26.0</v>
      </c>
      <c r="AM351" s="65">
        <v>76.0</v>
      </c>
      <c r="AN351" s="65">
        <v>163.0</v>
      </c>
      <c r="AO351" s="65">
        <v>139.0</v>
      </c>
      <c r="AP351" s="65">
        <v>191.0</v>
      </c>
      <c r="AQ351" s="65">
        <v>240.0</v>
      </c>
      <c r="AR351" s="65">
        <v>230.0</v>
      </c>
      <c r="AS351" s="65">
        <v>269.0</v>
      </c>
      <c r="AT351" s="65">
        <v>460.0</v>
      </c>
      <c r="AU351" s="65">
        <v>631.0</v>
      </c>
      <c r="AV351" s="65">
        <v>944.0</v>
      </c>
      <c r="AW351" s="65">
        <v>294.0</v>
      </c>
      <c r="AX351" s="65">
        <v>782.0</v>
      </c>
      <c r="AY351" s="65">
        <v>972.0</v>
      </c>
      <c r="AZ351" s="65">
        <v>2096.0</v>
      </c>
      <c r="BA351" s="65">
        <v>1406.0</v>
      </c>
      <c r="BB351" s="65">
        <v>1187.0</v>
      </c>
      <c r="BC351" s="65">
        <v>2739.0</v>
      </c>
      <c r="BD351" s="65">
        <v>2993.0</v>
      </c>
      <c r="BE351" s="65">
        <v>7959.0</v>
      </c>
      <c r="BF351" s="65">
        <v>4238.0</v>
      </c>
      <c r="BG351" s="65">
        <v>6878.0</v>
      </c>
      <c r="BH351" s="65">
        <v>13361.0</v>
      </c>
      <c r="BI351" s="65">
        <v>48131.0</v>
      </c>
      <c r="BJ351" s="65">
        <v>71183.0</v>
      </c>
      <c r="BK351" s="65">
        <v>132503.0</v>
      </c>
    </row>
    <row r="352">
      <c r="A352" s="65">
        <v>344.0</v>
      </c>
      <c r="B352" s="65">
        <v>1000000.0</v>
      </c>
      <c r="C352" s="65">
        <v>962601.130056503</v>
      </c>
      <c r="D352" s="65">
        <v>0.962601130056503</v>
      </c>
      <c r="E352" s="65">
        <v>0.256741413411718</v>
      </c>
      <c r="F352" s="65">
        <v>0.0246448044410828</v>
      </c>
      <c r="G352" s="65">
        <v>301572.0</v>
      </c>
      <c r="H352" s="65">
        <v>0.301572</v>
      </c>
      <c r="I352" s="65">
        <v>438362.0</v>
      </c>
      <c r="J352" s="65">
        <v>130267.0</v>
      </c>
      <c r="K352" s="65">
        <v>53738.0</v>
      </c>
      <c r="L352" s="65">
        <v>26124.0</v>
      </c>
      <c r="M352" s="65">
        <v>1.0</v>
      </c>
      <c r="N352" s="65">
        <v>1.0</v>
      </c>
      <c r="O352" s="65">
        <v>3.0</v>
      </c>
      <c r="P352" s="65">
        <v>2.0</v>
      </c>
      <c r="Q352" s="65">
        <v>3.0</v>
      </c>
      <c r="R352" s="65">
        <v>3.0</v>
      </c>
      <c r="S352" s="65">
        <v>1.0</v>
      </c>
      <c r="T352" s="65">
        <v>7.0</v>
      </c>
      <c r="U352" s="65">
        <v>0.0</v>
      </c>
      <c r="V352" s="65">
        <v>1.0</v>
      </c>
      <c r="W352" s="65">
        <v>0.0</v>
      </c>
      <c r="X352" s="65">
        <v>10.0</v>
      </c>
      <c r="Y352" s="65">
        <v>3.0</v>
      </c>
      <c r="Z352" s="65">
        <v>0.0</v>
      </c>
      <c r="AA352" s="65">
        <v>13.0</v>
      </c>
      <c r="AB352" s="65">
        <v>9.0</v>
      </c>
      <c r="AC352" s="65">
        <v>14.0</v>
      </c>
      <c r="AD352" s="65">
        <v>12.0</v>
      </c>
      <c r="AE352" s="65">
        <v>17.0</v>
      </c>
      <c r="AF352" s="65">
        <v>34.0</v>
      </c>
      <c r="AG352" s="65">
        <v>11.0</v>
      </c>
      <c r="AH352" s="65">
        <v>10.0</v>
      </c>
      <c r="AI352" s="65">
        <v>17.0</v>
      </c>
      <c r="AJ352" s="65">
        <v>48.0</v>
      </c>
      <c r="AK352" s="65">
        <v>20.0</v>
      </c>
      <c r="AL352" s="65">
        <v>29.0</v>
      </c>
      <c r="AM352" s="65">
        <v>88.0</v>
      </c>
      <c r="AN352" s="65">
        <v>131.0</v>
      </c>
      <c r="AO352" s="65">
        <v>139.0</v>
      </c>
      <c r="AP352" s="65">
        <v>178.0</v>
      </c>
      <c r="AQ352" s="65">
        <v>229.0</v>
      </c>
      <c r="AR352" s="65">
        <v>234.0</v>
      </c>
      <c r="AS352" s="65">
        <v>290.0</v>
      </c>
      <c r="AT352" s="65">
        <v>478.0</v>
      </c>
      <c r="AU352" s="65">
        <v>628.0</v>
      </c>
      <c r="AV352" s="65">
        <v>920.0</v>
      </c>
      <c r="AW352" s="65">
        <v>275.0</v>
      </c>
      <c r="AX352" s="65">
        <v>791.0</v>
      </c>
      <c r="AY352" s="65">
        <v>976.0</v>
      </c>
      <c r="AZ352" s="65">
        <v>2028.0</v>
      </c>
      <c r="BA352" s="65">
        <v>1386.0</v>
      </c>
      <c r="BB352" s="65">
        <v>1257.0</v>
      </c>
      <c r="BC352" s="65">
        <v>2752.0</v>
      </c>
      <c r="BD352" s="65">
        <v>2847.0</v>
      </c>
      <c r="BE352" s="65">
        <v>8009.0</v>
      </c>
      <c r="BF352" s="65">
        <v>4325.0</v>
      </c>
      <c r="BG352" s="65">
        <v>6933.0</v>
      </c>
      <c r="BH352" s="65">
        <v>13439.0</v>
      </c>
      <c r="BI352" s="65">
        <v>48485.0</v>
      </c>
      <c r="BJ352" s="65">
        <v>70521.0</v>
      </c>
      <c r="BK352" s="65">
        <v>133964.0</v>
      </c>
    </row>
    <row r="353">
      <c r="A353" s="65">
        <v>345.0</v>
      </c>
      <c r="B353" s="65">
        <v>1000000.0</v>
      </c>
      <c r="C353" s="65">
        <v>934352.717635882</v>
      </c>
      <c r="D353" s="65">
        <v>0.934352717635882</v>
      </c>
      <c r="E353" s="65">
        <v>0.203906922434056</v>
      </c>
      <c r="F353" s="65">
        <v>0.0246273136562485</v>
      </c>
      <c r="G353" s="65">
        <v>301966.0</v>
      </c>
      <c r="H353" s="65">
        <v>0.301966</v>
      </c>
      <c r="I353" s="65">
        <v>439017.0</v>
      </c>
      <c r="J353" s="65">
        <v>128971.0</v>
      </c>
      <c r="K353" s="65">
        <v>54050.0</v>
      </c>
      <c r="L353" s="65">
        <v>25966.0</v>
      </c>
      <c r="M353" s="65">
        <v>1.0</v>
      </c>
      <c r="N353" s="65">
        <v>0.0</v>
      </c>
      <c r="O353" s="65">
        <v>2.0</v>
      </c>
      <c r="P353" s="65">
        <v>0.0</v>
      </c>
      <c r="Q353" s="65">
        <v>0.0</v>
      </c>
      <c r="R353" s="65">
        <v>5.0</v>
      </c>
      <c r="S353" s="65">
        <v>4.0</v>
      </c>
      <c r="T353" s="65">
        <v>3.0</v>
      </c>
      <c r="U353" s="65">
        <v>2.0</v>
      </c>
      <c r="V353" s="65">
        <v>1.0</v>
      </c>
      <c r="W353" s="65">
        <v>4.0</v>
      </c>
      <c r="X353" s="65">
        <v>4.0</v>
      </c>
      <c r="Y353" s="65">
        <v>8.0</v>
      </c>
      <c r="Z353" s="65">
        <v>2.0</v>
      </c>
      <c r="AA353" s="65">
        <v>7.0</v>
      </c>
      <c r="AB353" s="65">
        <v>11.0</v>
      </c>
      <c r="AC353" s="65">
        <v>27.0</v>
      </c>
      <c r="AD353" s="65">
        <v>8.0</v>
      </c>
      <c r="AE353" s="65">
        <v>9.0</v>
      </c>
      <c r="AF353" s="65">
        <v>31.0</v>
      </c>
      <c r="AG353" s="65">
        <v>5.0</v>
      </c>
      <c r="AH353" s="65">
        <v>20.0</v>
      </c>
      <c r="AI353" s="65">
        <v>13.0</v>
      </c>
      <c r="AJ353" s="65">
        <v>64.0</v>
      </c>
      <c r="AK353" s="65">
        <v>9.0</v>
      </c>
      <c r="AL353" s="65">
        <v>23.0</v>
      </c>
      <c r="AM353" s="65">
        <v>66.0</v>
      </c>
      <c r="AN353" s="65">
        <v>139.0</v>
      </c>
      <c r="AO353" s="65">
        <v>150.0</v>
      </c>
      <c r="AP353" s="65">
        <v>193.0</v>
      </c>
      <c r="AQ353" s="65">
        <v>231.0</v>
      </c>
      <c r="AR353" s="65">
        <v>248.0</v>
      </c>
      <c r="AS353" s="65">
        <v>289.0</v>
      </c>
      <c r="AT353" s="65">
        <v>446.0</v>
      </c>
      <c r="AU353" s="65">
        <v>612.0</v>
      </c>
      <c r="AV353" s="65">
        <v>916.0</v>
      </c>
      <c r="AW353" s="65">
        <v>297.0</v>
      </c>
      <c r="AX353" s="65">
        <v>766.0</v>
      </c>
      <c r="AY353" s="65">
        <v>954.0</v>
      </c>
      <c r="AZ353" s="65">
        <v>2104.0</v>
      </c>
      <c r="BA353" s="65">
        <v>1445.0</v>
      </c>
      <c r="BB353" s="65">
        <v>1208.0</v>
      </c>
      <c r="BC353" s="65">
        <v>2767.0</v>
      </c>
      <c r="BD353" s="65">
        <v>2887.0</v>
      </c>
      <c r="BE353" s="65">
        <v>8092.0</v>
      </c>
      <c r="BF353" s="65">
        <v>4225.0</v>
      </c>
      <c r="BG353" s="65">
        <v>6941.0</v>
      </c>
      <c r="BH353" s="65">
        <v>13278.0</v>
      </c>
      <c r="BI353" s="65">
        <v>48477.0</v>
      </c>
      <c r="BJ353" s="65">
        <v>71174.0</v>
      </c>
      <c r="BK353" s="65">
        <v>133798.0</v>
      </c>
    </row>
    <row r="354">
      <c r="A354" s="65">
        <v>346.0</v>
      </c>
      <c r="B354" s="65">
        <v>1000000.0</v>
      </c>
      <c r="C354" s="65">
        <v>959520.976048803</v>
      </c>
      <c r="D354" s="65">
        <v>0.959520976048803</v>
      </c>
      <c r="E354" s="65">
        <v>0.264194763034403</v>
      </c>
      <c r="F354" s="65">
        <v>0.0245949555074572</v>
      </c>
      <c r="G354" s="65">
        <v>301410.0</v>
      </c>
      <c r="H354" s="65">
        <v>0.30141</v>
      </c>
      <c r="I354" s="65">
        <v>439435.0</v>
      </c>
      <c r="J354" s="65">
        <v>129753.0</v>
      </c>
      <c r="K354" s="65">
        <v>53751.0</v>
      </c>
      <c r="L354" s="65">
        <v>25680.0</v>
      </c>
      <c r="M354" s="65">
        <v>0.0</v>
      </c>
      <c r="N354" s="65">
        <v>2.0</v>
      </c>
      <c r="O354" s="65">
        <v>1.0</v>
      </c>
      <c r="P354" s="65">
        <v>2.0</v>
      </c>
      <c r="Q354" s="65">
        <v>2.0</v>
      </c>
      <c r="R354" s="65">
        <v>4.0</v>
      </c>
      <c r="S354" s="65">
        <v>2.0</v>
      </c>
      <c r="T354" s="65">
        <v>2.0</v>
      </c>
      <c r="U354" s="65">
        <v>1.0</v>
      </c>
      <c r="V354" s="65">
        <v>4.0</v>
      </c>
      <c r="W354" s="65">
        <v>3.0</v>
      </c>
      <c r="X354" s="65">
        <v>6.0</v>
      </c>
      <c r="Y354" s="65">
        <v>4.0</v>
      </c>
      <c r="Z354" s="65">
        <v>4.0</v>
      </c>
      <c r="AA354" s="65">
        <v>16.0</v>
      </c>
      <c r="AB354" s="65">
        <v>7.0</v>
      </c>
      <c r="AC354" s="65">
        <v>21.0</v>
      </c>
      <c r="AD354" s="65">
        <v>18.0</v>
      </c>
      <c r="AE354" s="65">
        <v>16.0</v>
      </c>
      <c r="AF354" s="65">
        <v>32.0</v>
      </c>
      <c r="AG354" s="65">
        <v>10.0</v>
      </c>
      <c r="AH354" s="65">
        <v>19.0</v>
      </c>
      <c r="AI354" s="65">
        <v>21.0</v>
      </c>
      <c r="AJ354" s="65">
        <v>52.0</v>
      </c>
      <c r="AK354" s="65">
        <v>14.0</v>
      </c>
      <c r="AL354" s="65">
        <v>31.0</v>
      </c>
      <c r="AM354" s="65">
        <v>86.0</v>
      </c>
      <c r="AN354" s="65">
        <v>165.0</v>
      </c>
      <c r="AO354" s="65">
        <v>129.0</v>
      </c>
      <c r="AP354" s="65">
        <v>185.0</v>
      </c>
      <c r="AQ354" s="65">
        <v>255.0</v>
      </c>
      <c r="AR354" s="65">
        <v>242.0</v>
      </c>
      <c r="AS354" s="65">
        <v>293.0</v>
      </c>
      <c r="AT354" s="65">
        <v>459.0</v>
      </c>
      <c r="AU354" s="65">
        <v>651.0</v>
      </c>
      <c r="AV354" s="65">
        <v>944.0</v>
      </c>
      <c r="AW354" s="65">
        <v>268.0</v>
      </c>
      <c r="AX354" s="65">
        <v>740.0</v>
      </c>
      <c r="AY354" s="65">
        <v>944.0</v>
      </c>
      <c r="AZ354" s="65">
        <v>2102.0</v>
      </c>
      <c r="BA354" s="65">
        <v>1429.0</v>
      </c>
      <c r="BB354" s="65">
        <v>1214.0</v>
      </c>
      <c r="BC354" s="65">
        <v>2778.0</v>
      </c>
      <c r="BD354" s="65">
        <v>2806.0</v>
      </c>
      <c r="BE354" s="65">
        <v>8061.0</v>
      </c>
      <c r="BF354" s="65">
        <v>4377.0</v>
      </c>
      <c r="BG354" s="65">
        <v>6848.0</v>
      </c>
      <c r="BH354" s="65">
        <v>13123.0</v>
      </c>
      <c r="BI354" s="65">
        <v>48481.0</v>
      </c>
      <c r="BJ354" s="65">
        <v>70706.0</v>
      </c>
      <c r="BK354" s="65">
        <v>133830.0</v>
      </c>
    </row>
    <row r="355">
      <c r="A355" s="65">
        <v>347.0</v>
      </c>
      <c r="B355" s="65">
        <v>1000000.0</v>
      </c>
      <c r="C355" s="65">
        <v>931457.572878644</v>
      </c>
      <c r="D355" s="65">
        <v>0.931457572878644</v>
      </c>
      <c r="E355" s="65">
        <v>0.267648011939233</v>
      </c>
      <c r="F355" s="65">
        <v>0.0245840895272842</v>
      </c>
      <c r="G355" s="65">
        <v>300757.0</v>
      </c>
      <c r="H355" s="65">
        <v>0.300757</v>
      </c>
      <c r="I355" s="65">
        <v>439247.0</v>
      </c>
      <c r="J355" s="65">
        <v>130104.0</v>
      </c>
      <c r="K355" s="65">
        <v>54087.0</v>
      </c>
      <c r="L355" s="65">
        <v>26091.0</v>
      </c>
      <c r="M355" s="65">
        <v>2.0</v>
      </c>
      <c r="N355" s="65">
        <v>0.0</v>
      </c>
      <c r="O355" s="65">
        <v>3.0</v>
      </c>
      <c r="P355" s="65">
        <v>1.0</v>
      </c>
      <c r="Q355" s="65">
        <v>1.0</v>
      </c>
      <c r="R355" s="65">
        <v>0.0</v>
      </c>
      <c r="S355" s="65">
        <v>3.0</v>
      </c>
      <c r="T355" s="65">
        <v>5.0</v>
      </c>
      <c r="U355" s="65">
        <v>0.0</v>
      </c>
      <c r="V355" s="65">
        <v>1.0</v>
      </c>
      <c r="W355" s="65">
        <v>2.0</v>
      </c>
      <c r="X355" s="65">
        <v>2.0</v>
      </c>
      <c r="Y355" s="65">
        <v>3.0</v>
      </c>
      <c r="Z355" s="65">
        <v>3.0</v>
      </c>
      <c r="AA355" s="65">
        <v>9.0</v>
      </c>
      <c r="AB355" s="65">
        <v>10.0</v>
      </c>
      <c r="AC355" s="65">
        <v>19.0</v>
      </c>
      <c r="AD355" s="65">
        <v>16.0</v>
      </c>
      <c r="AE355" s="65">
        <v>18.0</v>
      </c>
      <c r="AF355" s="65">
        <v>38.0</v>
      </c>
      <c r="AG355" s="65">
        <v>12.0</v>
      </c>
      <c r="AH355" s="65">
        <v>11.0</v>
      </c>
      <c r="AI355" s="65">
        <v>16.0</v>
      </c>
      <c r="AJ355" s="65">
        <v>42.0</v>
      </c>
      <c r="AK355" s="65">
        <v>13.0</v>
      </c>
      <c r="AL355" s="65">
        <v>29.0</v>
      </c>
      <c r="AM355" s="65">
        <v>77.0</v>
      </c>
      <c r="AN355" s="65">
        <v>129.0</v>
      </c>
      <c r="AO355" s="65">
        <v>141.0</v>
      </c>
      <c r="AP355" s="65">
        <v>203.0</v>
      </c>
      <c r="AQ355" s="65">
        <v>249.0</v>
      </c>
      <c r="AR355" s="65">
        <v>213.0</v>
      </c>
      <c r="AS355" s="65">
        <v>265.0</v>
      </c>
      <c r="AT355" s="65">
        <v>445.0</v>
      </c>
      <c r="AU355" s="65">
        <v>619.0</v>
      </c>
      <c r="AV355" s="65">
        <v>928.0</v>
      </c>
      <c r="AW355" s="65">
        <v>314.0</v>
      </c>
      <c r="AX355" s="65">
        <v>758.0</v>
      </c>
      <c r="AY355" s="65">
        <v>923.0</v>
      </c>
      <c r="AZ355" s="65">
        <v>2132.0</v>
      </c>
      <c r="BA355" s="65">
        <v>1507.0</v>
      </c>
      <c r="BB355" s="65">
        <v>1284.0</v>
      </c>
      <c r="BC355" s="65">
        <v>2788.0</v>
      </c>
      <c r="BD355" s="65">
        <v>2750.0</v>
      </c>
      <c r="BE355" s="65">
        <v>8110.0</v>
      </c>
      <c r="BF355" s="65">
        <v>4265.0</v>
      </c>
      <c r="BG355" s="65">
        <v>6856.0</v>
      </c>
      <c r="BH355" s="65">
        <v>13204.0</v>
      </c>
      <c r="BI355" s="65">
        <v>48403.0</v>
      </c>
      <c r="BJ355" s="65">
        <v>70385.0</v>
      </c>
      <c r="BK355" s="65">
        <v>133550.0</v>
      </c>
    </row>
    <row r="356">
      <c r="A356" s="65">
        <v>348.0</v>
      </c>
      <c r="B356" s="65">
        <v>1000000.0</v>
      </c>
      <c r="C356" s="65">
        <v>958185.909295464</v>
      </c>
      <c r="D356" s="65">
        <v>0.958185909295464</v>
      </c>
      <c r="E356" s="65">
        <v>0.264512786953452</v>
      </c>
      <c r="F356" s="65">
        <v>0.0245509362921407</v>
      </c>
      <c r="G356" s="65">
        <v>300926.0</v>
      </c>
      <c r="H356" s="65">
        <v>0.300926</v>
      </c>
      <c r="I356" s="65">
        <v>440144.0</v>
      </c>
      <c r="J356" s="65">
        <v>129096.0</v>
      </c>
      <c r="K356" s="65">
        <v>53966.0</v>
      </c>
      <c r="L356" s="65">
        <v>26172.0</v>
      </c>
      <c r="M356" s="65">
        <v>1.0</v>
      </c>
      <c r="N356" s="65">
        <v>1.0</v>
      </c>
      <c r="O356" s="65">
        <v>5.0</v>
      </c>
      <c r="P356" s="65">
        <v>1.0</v>
      </c>
      <c r="Q356" s="65">
        <v>2.0</v>
      </c>
      <c r="R356" s="65">
        <v>2.0</v>
      </c>
      <c r="S356" s="65">
        <v>4.0</v>
      </c>
      <c r="T356" s="65">
        <v>2.0</v>
      </c>
      <c r="U356" s="65">
        <v>1.0</v>
      </c>
      <c r="V356" s="65">
        <v>0.0</v>
      </c>
      <c r="W356" s="65">
        <v>3.0</v>
      </c>
      <c r="X356" s="65">
        <v>3.0</v>
      </c>
      <c r="Y356" s="65">
        <v>0.0</v>
      </c>
      <c r="Z356" s="65">
        <v>1.0</v>
      </c>
      <c r="AA356" s="65">
        <v>8.0</v>
      </c>
      <c r="AB356" s="65">
        <v>13.0</v>
      </c>
      <c r="AC356" s="65">
        <v>21.0</v>
      </c>
      <c r="AD356" s="65">
        <v>12.0</v>
      </c>
      <c r="AE356" s="65">
        <v>13.0</v>
      </c>
      <c r="AF356" s="65">
        <v>42.0</v>
      </c>
      <c r="AG356" s="65">
        <v>13.0</v>
      </c>
      <c r="AH356" s="65">
        <v>14.0</v>
      </c>
      <c r="AI356" s="65">
        <v>17.0</v>
      </c>
      <c r="AJ356" s="65">
        <v>53.0</v>
      </c>
      <c r="AK356" s="65">
        <v>20.0</v>
      </c>
      <c r="AL356" s="65">
        <v>30.0</v>
      </c>
      <c r="AM356" s="65">
        <v>71.0</v>
      </c>
      <c r="AN356" s="65">
        <v>144.0</v>
      </c>
      <c r="AO356" s="65">
        <v>120.0</v>
      </c>
      <c r="AP356" s="65">
        <v>187.0</v>
      </c>
      <c r="AQ356" s="65">
        <v>238.0</v>
      </c>
      <c r="AR356" s="65">
        <v>222.0</v>
      </c>
      <c r="AS356" s="65">
        <v>296.0</v>
      </c>
      <c r="AT356" s="65">
        <v>460.0</v>
      </c>
      <c r="AU356" s="65">
        <v>641.0</v>
      </c>
      <c r="AV356" s="65">
        <v>953.0</v>
      </c>
      <c r="AW356" s="65">
        <v>277.0</v>
      </c>
      <c r="AX356" s="65">
        <v>772.0</v>
      </c>
      <c r="AY356" s="65">
        <v>951.0</v>
      </c>
      <c r="AZ356" s="65">
        <v>2078.0</v>
      </c>
      <c r="BA356" s="65">
        <v>1527.0</v>
      </c>
      <c r="BB356" s="65">
        <v>1191.0</v>
      </c>
      <c r="BC356" s="65">
        <v>2733.0</v>
      </c>
      <c r="BD356" s="65">
        <v>2802.0</v>
      </c>
      <c r="BE356" s="65">
        <v>8025.0</v>
      </c>
      <c r="BF356" s="65">
        <v>4376.0</v>
      </c>
      <c r="BG356" s="65">
        <v>6905.0</v>
      </c>
      <c r="BH356" s="65">
        <v>13572.0</v>
      </c>
      <c r="BI356" s="65">
        <v>48336.0</v>
      </c>
      <c r="BJ356" s="65">
        <v>71023.0</v>
      </c>
      <c r="BK356" s="65">
        <v>132744.0</v>
      </c>
    </row>
    <row r="357">
      <c r="A357" s="65">
        <v>349.0</v>
      </c>
      <c r="B357" s="65">
        <v>1000000.0</v>
      </c>
      <c r="C357" s="65">
        <v>954149.707485374</v>
      </c>
      <c r="D357" s="65">
        <v>0.954149707485374</v>
      </c>
      <c r="E357" s="65">
        <v>0.270380091328704</v>
      </c>
      <c r="F357" s="65">
        <v>0.0245159218390572</v>
      </c>
      <c r="G357" s="65">
        <v>301676.0</v>
      </c>
      <c r="H357" s="65">
        <v>0.301676</v>
      </c>
      <c r="I357" s="65">
        <v>438816.0</v>
      </c>
      <c r="J357" s="65">
        <v>129897.0</v>
      </c>
      <c r="K357" s="65">
        <v>53964.0</v>
      </c>
      <c r="L357" s="65">
        <v>25835.0</v>
      </c>
      <c r="M357" s="65">
        <v>3.0</v>
      </c>
      <c r="N357" s="65">
        <v>3.0</v>
      </c>
      <c r="O357" s="65">
        <v>0.0</v>
      </c>
      <c r="P357" s="65">
        <v>2.0</v>
      </c>
      <c r="Q357" s="65">
        <v>1.0</v>
      </c>
      <c r="R357" s="65">
        <v>0.0</v>
      </c>
      <c r="S357" s="65">
        <v>2.0</v>
      </c>
      <c r="T357" s="65">
        <v>3.0</v>
      </c>
      <c r="U357" s="65">
        <v>1.0</v>
      </c>
      <c r="V357" s="65">
        <v>2.0</v>
      </c>
      <c r="W357" s="65">
        <v>1.0</v>
      </c>
      <c r="X357" s="65">
        <v>3.0</v>
      </c>
      <c r="Y357" s="65">
        <v>3.0</v>
      </c>
      <c r="Z357" s="65">
        <v>2.0</v>
      </c>
      <c r="AA357" s="65">
        <v>8.0</v>
      </c>
      <c r="AB357" s="65">
        <v>21.0</v>
      </c>
      <c r="AC357" s="65">
        <v>19.0</v>
      </c>
      <c r="AD357" s="65">
        <v>15.0</v>
      </c>
      <c r="AE357" s="65">
        <v>17.0</v>
      </c>
      <c r="AF357" s="65">
        <v>37.0</v>
      </c>
      <c r="AG357" s="65">
        <v>11.0</v>
      </c>
      <c r="AH357" s="65">
        <v>16.0</v>
      </c>
      <c r="AI357" s="65">
        <v>14.0</v>
      </c>
      <c r="AJ357" s="65">
        <v>42.0</v>
      </c>
      <c r="AK357" s="65">
        <v>16.0</v>
      </c>
      <c r="AL357" s="65">
        <v>23.0</v>
      </c>
      <c r="AM357" s="65">
        <v>83.0</v>
      </c>
      <c r="AN357" s="65">
        <v>141.0</v>
      </c>
      <c r="AO357" s="65">
        <v>158.0</v>
      </c>
      <c r="AP357" s="65">
        <v>182.0</v>
      </c>
      <c r="AQ357" s="65">
        <v>225.0</v>
      </c>
      <c r="AR357" s="65">
        <v>243.0</v>
      </c>
      <c r="AS357" s="65">
        <v>283.0</v>
      </c>
      <c r="AT357" s="65">
        <v>449.0</v>
      </c>
      <c r="AU357" s="65">
        <v>614.0</v>
      </c>
      <c r="AV357" s="65">
        <v>951.0</v>
      </c>
      <c r="AW357" s="65">
        <v>304.0</v>
      </c>
      <c r="AX357" s="65">
        <v>781.0</v>
      </c>
      <c r="AY357" s="65">
        <v>893.0</v>
      </c>
      <c r="AZ357" s="65">
        <v>2107.0</v>
      </c>
      <c r="BA357" s="65">
        <v>1418.0</v>
      </c>
      <c r="BB357" s="65">
        <v>1203.0</v>
      </c>
      <c r="BC357" s="65">
        <v>2667.0</v>
      </c>
      <c r="BD357" s="65">
        <v>2844.0</v>
      </c>
      <c r="BE357" s="65">
        <v>8279.0</v>
      </c>
      <c r="BF357" s="65">
        <v>4351.0</v>
      </c>
      <c r="BG357" s="65">
        <v>6817.0</v>
      </c>
      <c r="BH357" s="65">
        <v>13341.0</v>
      </c>
      <c r="BI357" s="65">
        <v>48472.0</v>
      </c>
      <c r="BJ357" s="65">
        <v>71163.0</v>
      </c>
      <c r="BK357" s="65">
        <v>133442.0</v>
      </c>
    </row>
    <row r="358">
      <c r="A358" s="65">
        <v>350.0</v>
      </c>
      <c r="B358" s="65">
        <v>1000000.0</v>
      </c>
      <c r="C358" s="65">
        <v>940399.019950997</v>
      </c>
      <c r="D358" s="65">
        <v>0.940399019950997</v>
      </c>
      <c r="E358" s="65">
        <v>0.227753138211029</v>
      </c>
      <c r="F358" s="65">
        <v>0.0244885538135775</v>
      </c>
      <c r="G358" s="65">
        <v>300944.0</v>
      </c>
      <c r="H358" s="65">
        <v>0.300944</v>
      </c>
      <c r="I358" s="65">
        <v>439168.0</v>
      </c>
      <c r="J358" s="65">
        <v>129373.0</v>
      </c>
      <c r="K358" s="65">
        <v>54167.0</v>
      </c>
      <c r="L358" s="65">
        <v>26059.0</v>
      </c>
      <c r="M358" s="65">
        <v>1.0</v>
      </c>
      <c r="N358" s="65">
        <v>0.0</v>
      </c>
      <c r="O358" s="65">
        <v>2.0</v>
      </c>
      <c r="P358" s="65">
        <v>2.0</v>
      </c>
      <c r="Q358" s="65">
        <v>2.0</v>
      </c>
      <c r="R358" s="65">
        <v>2.0</v>
      </c>
      <c r="S358" s="65">
        <v>1.0</v>
      </c>
      <c r="T358" s="65">
        <v>4.0</v>
      </c>
      <c r="U358" s="65">
        <v>2.0</v>
      </c>
      <c r="V358" s="65">
        <v>2.0</v>
      </c>
      <c r="W358" s="65">
        <v>3.0</v>
      </c>
      <c r="X358" s="65">
        <v>3.0</v>
      </c>
      <c r="Y358" s="65">
        <v>3.0</v>
      </c>
      <c r="Z358" s="65">
        <v>1.0</v>
      </c>
      <c r="AA358" s="65">
        <v>10.0</v>
      </c>
      <c r="AB358" s="65">
        <v>8.0</v>
      </c>
      <c r="AC358" s="65">
        <v>15.0</v>
      </c>
      <c r="AD358" s="65">
        <v>17.0</v>
      </c>
      <c r="AE358" s="65">
        <v>15.0</v>
      </c>
      <c r="AF358" s="65">
        <v>45.0</v>
      </c>
      <c r="AG358" s="65">
        <v>14.0</v>
      </c>
      <c r="AH358" s="65">
        <v>8.0</v>
      </c>
      <c r="AI358" s="65">
        <v>17.0</v>
      </c>
      <c r="AJ358" s="65">
        <v>57.0</v>
      </c>
      <c r="AK358" s="65">
        <v>15.0</v>
      </c>
      <c r="AL358" s="65">
        <v>29.0</v>
      </c>
      <c r="AM358" s="65">
        <v>85.0</v>
      </c>
      <c r="AN358" s="65">
        <v>143.0</v>
      </c>
      <c r="AO358" s="65">
        <v>167.0</v>
      </c>
      <c r="AP358" s="65">
        <v>193.0</v>
      </c>
      <c r="AQ358" s="65">
        <v>242.0</v>
      </c>
      <c r="AR358" s="65">
        <v>255.0</v>
      </c>
      <c r="AS358" s="65">
        <v>275.0</v>
      </c>
      <c r="AT358" s="65">
        <v>493.0</v>
      </c>
      <c r="AU358" s="65">
        <v>676.0</v>
      </c>
      <c r="AV358" s="65">
        <v>948.0</v>
      </c>
      <c r="AW358" s="65">
        <v>266.0</v>
      </c>
      <c r="AX358" s="65">
        <v>795.0</v>
      </c>
      <c r="AY358" s="65">
        <v>983.0</v>
      </c>
      <c r="AZ358" s="65">
        <v>2146.0</v>
      </c>
      <c r="BA358" s="65">
        <v>1450.0</v>
      </c>
      <c r="BB358" s="65">
        <v>1217.0</v>
      </c>
      <c r="BC358" s="65">
        <v>2792.0</v>
      </c>
      <c r="BD358" s="65">
        <v>2856.0</v>
      </c>
      <c r="BE358" s="65">
        <v>8068.0</v>
      </c>
      <c r="BF358" s="65">
        <v>4267.0</v>
      </c>
      <c r="BG358" s="65">
        <v>6830.0</v>
      </c>
      <c r="BH358" s="65">
        <v>13461.0</v>
      </c>
      <c r="BI358" s="65">
        <v>48222.0</v>
      </c>
      <c r="BJ358" s="65">
        <v>70304.0</v>
      </c>
      <c r="BK358" s="65">
        <v>133532.0</v>
      </c>
    </row>
    <row r="359">
      <c r="A359" s="65">
        <v>351.0</v>
      </c>
      <c r="B359" s="65">
        <v>1000000.0</v>
      </c>
      <c r="C359" s="65">
        <v>936306.815340767</v>
      </c>
      <c r="D359" s="65">
        <v>0.936306815340767</v>
      </c>
      <c r="E359" s="65">
        <v>0.26120684497602</v>
      </c>
      <c r="F359" s="65">
        <v>0.0244677300283405</v>
      </c>
      <c r="G359" s="65">
        <v>300980.0</v>
      </c>
      <c r="H359" s="65">
        <v>0.30098</v>
      </c>
      <c r="I359" s="65">
        <v>438883.0</v>
      </c>
      <c r="J359" s="65">
        <v>129834.0</v>
      </c>
      <c r="K359" s="65">
        <v>53856.0</v>
      </c>
      <c r="L359" s="65">
        <v>26334.0</v>
      </c>
      <c r="M359" s="65">
        <v>3.0</v>
      </c>
      <c r="N359" s="65">
        <v>2.0</v>
      </c>
      <c r="O359" s="65">
        <v>3.0</v>
      </c>
      <c r="P359" s="65">
        <v>0.0</v>
      </c>
      <c r="Q359" s="65">
        <v>0.0</v>
      </c>
      <c r="R359" s="65">
        <v>0.0</v>
      </c>
      <c r="S359" s="65">
        <v>1.0</v>
      </c>
      <c r="T359" s="65">
        <v>3.0</v>
      </c>
      <c r="U359" s="65">
        <v>0.0</v>
      </c>
      <c r="V359" s="65">
        <v>0.0</v>
      </c>
      <c r="W359" s="65">
        <v>0.0</v>
      </c>
      <c r="X359" s="65">
        <v>2.0</v>
      </c>
      <c r="Y359" s="65">
        <v>3.0</v>
      </c>
      <c r="Z359" s="65">
        <v>3.0</v>
      </c>
      <c r="AA359" s="65">
        <v>10.0</v>
      </c>
      <c r="AB359" s="65">
        <v>13.0</v>
      </c>
      <c r="AC359" s="65">
        <v>24.0</v>
      </c>
      <c r="AD359" s="65">
        <v>14.0</v>
      </c>
      <c r="AE359" s="65">
        <v>13.0</v>
      </c>
      <c r="AF359" s="65">
        <v>41.0</v>
      </c>
      <c r="AG359" s="65">
        <v>7.0</v>
      </c>
      <c r="AH359" s="65">
        <v>12.0</v>
      </c>
      <c r="AI359" s="65">
        <v>13.0</v>
      </c>
      <c r="AJ359" s="65">
        <v>50.0</v>
      </c>
      <c r="AK359" s="65">
        <v>14.0</v>
      </c>
      <c r="AL359" s="65">
        <v>27.0</v>
      </c>
      <c r="AM359" s="65">
        <v>69.0</v>
      </c>
      <c r="AN359" s="65">
        <v>136.0</v>
      </c>
      <c r="AO359" s="65">
        <v>141.0</v>
      </c>
      <c r="AP359" s="65">
        <v>197.0</v>
      </c>
      <c r="AQ359" s="65">
        <v>241.0</v>
      </c>
      <c r="AR359" s="65">
        <v>222.0</v>
      </c>
      <c r="AS359" s="65">
        <v>279.0</v>
      </c>
      <c r="AT359" s="65">
        <v>454.0</v>
      </c>
      <c r="AU359" s="65">
        <v>633.0</v>
      </c>
      <c r="AV359" s="65">
        <v>994.0</v>
      </c>
      <c r="AW359" s="65">
        <v>277.0</v>
      </c>
      <c r="AX359" s="65">
        <v>746.0</v>
      </c>
      <c r="AY359" s="65">
        <v>947.0</v>
      </c>
      <c r="AZ359" s="65">
        <v>2156.0</v>
      </c>
      <c r="BA359" s="65">
        <v>1447.0</v>
      </c>
      <c r="BB359" s="65">
        <v>1330.0</v>
      </c>
      <c r="BC359" s="65">
        <v>2699.0</v>
      </c>
      <c r="BD359" s="65">
        <v>2913.0</v>
      </c>
      <c r="BE359" s="65">
        <v>8079.0</v>
      </c>
      <c r="BF359" s="65">
        <v>4271.0</v>
      </c>
      <c r="BG359" s="65">
        <v>6706.0</v>
      </c>
      <c r="BH359" s="65">
        <v>13457.0</v>
      </c>
      <c r="BI359" s="65">
        <v>48430.0</v>
      </c>
      <c r="BJ359" s="65">
        <v>70863.0</v>
      </c>
      <c r="BK359" s="65">
        <v>133035.0</v>
      </c>
    </row>
    <row r="360">
      <c r="A360" s="65">
        <v>352.0</v>
      </c>
      <c r="B360" s="65">
        <v>1000000.0</v>
      </c>
      <c r="C360" s="65">
        <v>963815.190759538</v>
      </c>
      <c r="D360" s="65">
        <v>0.963815190759538</v>
      </c>
      <c r="E360" s="65">
        <v>0.315293645659261</v>
      </c>
      <c r="F360" s="65">
        <v>0.0244411459853764</v>
      </c>
      <c r="G360" s="65">
        <v>301014.0</v>
      </c>
      <c r="H360" s="65">
        <v>0.301014</v>
      </c>
      <c r="I360" s="65">
        <v>439291.0</v>
      </c>
      <c r="J360" s="65">
        <v>129884.0</v>
      </c>
      <c r="K360" s="65">
        <v>54127.0</v>
      </c>
      <c r="L360" s="65">
        <v>25829.0</v>
      </c>
      <c r="M360" s="65">
        <v>1.0</v>
      </c>
      <c r="N360" s="65">
        <v>1.0</v>
      </c>
      <c r="O360" s="65">
        <v>6.0</v>
      </c>
      <c r="P360" s="65">
        <v>1.0</v>
      </c>
      <c r="Q360" s="65">
        <v>3.0</v>
      </c>
      <c r="R360" s="65">
        <v>1.0</v>
      </c>
      <c r="S360" s="65">
        <v>2.0</v>
      </c>
      <c r="T360" s="65">
        <v>1.0</v>
      </c>
      <c r="U360" s="65">
        <v>1.0</v>
      </c>
      <c r="V360" s="65">
        <v>0.0</v>
      </c>
      <c r="W360" s="65">
        <v>0.0</v>
      </c>
      <c r="X360" s="65">
        <v>9.0</v>
      </c>
      <c r="Y360" s="65">
        <v>5.0</v>
      </c>
      <c r="Z360" s="65">
        <v>5.0</v>
      </c>
      <c r="AA360" s="65">
        <v>8.0</v>
      </c>
      <c r="AB360" s="65">
        <v>9.0</v>
      </c>
      <c r="AC360" s="65">
        <v>11.0</v>
      </c>
      <c r="AD360" s="65">
        <v>12.0</v>
      </c>
      <c r="AE360" s="65">
        <v>22.0</v>
      </c>
      <c r="AF360" s="65">
        <v>42.0</v>
      </c>
      <c r="AG360" s="65">
        <v>13.0</v>
      </c>
      <c r="AH360" s="65">
        <v>10.0</v>
      </c>
      <c r="AI360" s="65">
        <v>19.0</v>
      </c>
      <c r="AJ360" s="65">
        <v>48.0</v>
      </c>
      <c r="AK360" s="65">
        <v>10.0</v>
      </c>
      <c r="AL360" s="65">
        <v>26.0</v>
      </c>
      <c r="AM360" s="65">
        <v>77.0</v>
      </c>
      <c r="AN360" s="65">
        <v>150.0</v>
      </c>
      <c r="AO360" s="65">
        <v>149.0</v>
      </c>
      <c r="AP360" s="65">
        <v>190.0</v>
      </c>
      <c r="AQ360" s="65">
        <v>205.0</v>
      </c>
      <c r="AR360" s="65">
        <v>236.0</v>
      </c>
      <c r="AS360" s="65">
        <v>268.0</v>
      </c>
      <c r="AT360" s="65">
        <v>463.0</v>
      </c>
      <c r="AU360" s="65">
        <v>651.0</v>
      </c>
      <c r="AV360" s="65">
        <v>934.0</v>
      </c>
      <c r="AW360" s="65">
        <v>293.0</v>
      </c>
      <c r="AX360" s="65">
        <v>767.0</v>
      </c>
      <c r="AY360" s="65">
        <v>951.0</v>
      </c>
      <c r="AZ360" s="65">
        <v>2198.0</v>
      </c>
      <c r="BA360" s="65">
        <v>1455.0</v>
      </c>
      <c r="BB360" s="65">
        <v>1259.0</v>
      </c>
      <c r="BC360" s="65">
        <v>2682.0</v>
      </c>
      <c r="BD360" s="65">
        <v>2819.0</v>
      </c>
      <c r="BE360" s="65">
        <v>8062.0</v>
      </c>
      <c r="BF360" s="65">
        <v>4204.0</v>
      </c>
      <c r="BG360" s="65">
        <v>6740.0</v>
      </c>
      <c r="BH360" s="65">
        <v>13371.0</v>
      </c>
      <c r="BI360" s="65">
        <v>48656.0</v>
      </c>
      <c r="BJ360" s="65">
        <v>70943.0</v>
      </c>
      <c r="BK360" s="65">
        <v>133025.0</v>
      </c>
    </row>
    <row r="361">
      <c r="A361" s="65">
        <v>353.0</v>
      </c>
      <c r="B361" s="65">
        <v>1000000.0</v>
      </c>
      <c r="C361" s="65">
        <v>915230.761538077</v>
      </c>
      <c r="D361" s="65">
        <v>0.915230761538077</v>
      </c>
      <c r="E361" s="65">
        <v>0.179916789492701</v>
      </c>
      <c r="F361" s="65">
        <v>0.0244843287877645</v>
      </c>
      <c r="G361" s="65">
        <v>301123.0</v>
      </c>
      <c r="H361" s="65">
        <v>0.301123</v>
      </c>
      <c r="I361" s="65">
        <v>439280.0</v>
      </c>
      <c r="J361" s="65">
        <v>129832.0</v>
      </c>
      <c r="K361" s="65">
        <v>53974.0</v>
      </c>
      <c r="L361" s="65">
        <v>25890.0</v>
      </c>
      <c r="M361" s="65">
        <v>0.0</v>
      </c>
      <c r="N361" s="65">
        <v>0.0</v>
      </c>
      <c r="O361" s="65">
        <v>1.0</v>
      </c>
      <c r="P361" s="65">
        <v>0.0</v>
      </c>
      <c r="Q361" s="65">
        <v>2.0</v>
      </c>
      <c r="R361" s="65">
        <v>3.0</v>
      </c>
      <c r="S361" s="65">
        <v>0.0</v>
      </c>
      <c r="T361" s="65">
        <v>5.0</v>
      </c>
      <c r="U361" s="65">
        <v>1.0</v>
      </c>
      <c r="V361" s="65">
        <v>0.0</v>
      </c>
      <c r="W361" s="65">
        <v>6.0</v>
      </c>
      <c r="X361" s="65">
        <v>5.0</v>
      </c>
      <c r="Y361" s="65">
        <v>4.0</v>
      </c>
      <c r="Z361" s="65">
        <v>3.0</v>
      </c>
      <c r="AA361" s="65">
        <v>9.0</v>
      </c>
      <c r="AB361" s="65">
        <v>12.0</v>
      </c>
      <c r="AC361" s="65">
        <v>15.0</v>
      </c>
      <c r="AD361" s="65">
        <v>14.0</v>
      </c>
      <c r="AE361" s="65">
        <v>19.0</v>
      </c>
      <c r="AF361" s="65">
        <v>45.0</v>
      </c>
      <c r="AG361" s="65">
        <v>13.0</v>
      </c>
      <c r="AH361" s="65">
        <v>16.0</v>
      </c>
      <c r="AI361" s="65">
        <v>16.0</v>
      </c>
      <c r="AJ361" s="65">
        <v>50.0</v>
      </c>
      <c r="AK361" s="65">
        <v>14.0</v>
      </c>
      <c r="AL361" s="65">
        <v>31.0</v>
      </c>
      <c r="AM361" s="65">
        <v>65.0</v>
      </c>
      <c r="AN361" s="65">
        <v>151.0</v>
      </c>
      <c r="AO361" s="65">
        <v>126.0</v>
      </c>
      <c r="AP361" s="65">
        <v>189.0</v>
      </c>
      <c r="AQ361" s="65">
        <v>243.0</v>
      </c>
      <c r="AR361" s="65">
        <v>223.0</v>
      </c>
      <c r="AS361" s="65">
        <v>289.0</v>
      </c>
      <c r="AT361" s="65">
        <v>479.0</v>
      </c>
      <c r="AU361" s="65">
        <v>606.0</v>
      </c>
      <c r="AV361" s="65">
        <v>981.0</v>
      </c>
      <c r="AW361" s="65">
        <v>296.0</v>
      </c>
      <c r="AX361" s="65">
        <v>763.0</v>
      </c>
      <c r="AY361" s="65">
        <v>1011.0</v>
      </c>
      <c r="AZ361" s="65">
        <v>2108.0</v>
      </c>
      <c r="BA361" s="65">
        <v>1439.0</v>
      </c>
      <c r="BB361" s="65">
        <v>1223.0</v>
      </c>
      <c r="BC361" s="65">
        <v>2841.0</v>
      </c>
      <c r="BD361" s="65">
        <v>2816.0</v>
      </c>
      <c r="BE361" s="65">
        <v>7988.0</v>
      </c>
      <c r="BF361" s="65">
        <v>4306.0</v>
      </c>
      <c r="BG361" s="65">
        <v>6895.0</v>
      </c>
      <c r="BH361" s="65">
        <v>13477.0</v>
      </c>
      <c r="BI361" s="65">
        <v>48354.0</v>
      </c>
      <c r="BJ361" s="65">
        <v>70873.0</v>
      </c>
      <c r="BK361" s="65">
        <v>133097.0</v>
      </c>
    </row>
    <row r="362">
      <c r="A362" s="65">
        <v>354.0</v>
      </c>
      <c r="B362" s="65">
        <v>1000000.0</v>
      </c>
      <c r="C362" s="65">
        <v>938456.922846142</v>
      </c>
      <c r="D362" s="65">
        <v>0.938456922846142</v>
      </c>
      <c r="E362" s="65">
        <v>0.268645602973298</v>
      </c>
      <c r="F362" s="65">
        <v>0.0244599055835577</v>
      </c>
      <c r="G362" s="65">
        <v>300801.0</v>
      </c>
      <c r="H362" s="65">
        <v>0.300801</v>
      </c>
      <c r="I362" s="65">
        <v>439125.0</v>
      </c>
      <c r="J362" s="65">
        <v>129662.0</v>
      </c>
      <c r="K362" s="65">
        <v>54311.0</v>
      </c>
      <c r="L362" s="65">
        <v>25936.0</v>
      </c>
      <c r="M362" s="65">
        <v>0.0</v>
      </c>
      <c r="N362" s="65">
        <v>1.0</v>
      </c>
      <c r="O362" s="65">
        <v>4.0</v>
      </c>
      <c r="P362" s="65">
        <v>3.0</v>
      </c>
      <c r="Q362" s="65">
        <v>2.0</v>
      </c>
      <c r="R362" s="65">
        <v>2.0</v>
      </c>
      <c r="S362" s="65">
        <v>1.0</v>
      </c>
      <c r="T362" s="65">
        <v>2.0</v>
      </c>
      <c r="U362" s="65">
        <v>2.0</v>
      </c>
      <c r="V362" s="65">
        <v>0.0</v>
      </c>
      <c r="W362" s="65">
        <v>0.0</v>
      </c>
      <c r="X362" s="65">
        <v>6.0</v>
      </c>
      <c r="Y362" s="65">
        <v>3.0</v>
      </c>
      <c r="Z362" s="65">
        <v>3.0</v>
      </c>
      <c r="AA362" s="65">
        <v>9.0</v>
      </c>
      <c r="AB362" s="65">
        <v>7.0</v>
      </c>
      <c r="AC362" s="65">
        <v>23.0</v>
      </c>
      <c r="AD362" s="65">
        <v>12.0</v>
      </c>
      <c r="AE362" s="65">
        <v>10.0</v>
      </c>
      <c r="AF362" s="65">
        <v>34.0</v>
      </c>
      <c r="AG362" s="65">
        <v>12.0</v>
      </c>
      <c r="AH362" s="65">
        <v>12.0</v>
      </c>
      <c r="AI362" s="65">
        <v>19.0</v>
      </c>
      <c r="AJ362" s="65">
        <v>51.0</v>
      </c>
      <c r="AK362" s="65">
        <v>14.0</v>
      </c>
      <c r="AL362" s="65">
        <v>27.0</v>
      </c>
      <c r="AM362" s="65">
        <v>62.0</v>
      </c>
      <c r="AN362" s="65">
        <v>144.0</v>
      </c>
      <c r="AO362" s="65">
        <v>129.0</v>
      </c>
      <c r="AP362" s="65">
        <v>191.0</v>
      </c>
      <c r="AQ362" s="65">
        <v>237.0</v>
      </c>
      <c r="AR362" s="65">
        <v>235.0</v>
      </c>
      <c r="AS362" s="65">
        <v>287.0</v>
      </c>
      <c r="AT362" s="65">
        <v>504.0</v>
      </c>
      <c r="AU362" s="65">
        <v>594.0</v>
      </c>
      <c r="AV362" s="65">
        <v>970.0</v>
      </c>
      <c r="AW362" s="65">
        <v>274.0</v>
      </c>
      <c r="AX362" s="65">
        <v>774.0</v>
      </c>
      <c r="AY362" s="65">
        <v>949.0</v>
      </c>
      <c r="AZ362" s="65">
        <v>2130.0</v>
      </c>
      <c r="BA362" s="65">
        <v>1429.0</v>
      </c>
      <c r="BB362" s="65">
        <v>1216.0</v>
      </c>
      <c r="BC362" s="65">
        <v>2758.0</v>
      </c>
      <c r="BD362" s="65">
        <v>2744.0</v>
      </c>
      <c r="BE362" s="65">
        <v>8078.0</v>
      </c>
      <c r="BF362" s="65">
        <v>4224.0</v>
      </c>
      <c r="BG362" s="65">
        <v>6823.0</v>
      </c>
      <c r="BH362" s="65">
        <v>13348.0</v>
      </c>
      <c r="BI362" s="65">
        <v>48290.0</v>
      </c>
      <c r="BJ362" s="65">
        <v>70773.0</v>
      </c>
      <c r="BK362" s="65">
        <v>133379.0</v>
      </c>
    </row>
    <row r="363">
      <c r="A363" s="65">
        <v>355.0</v>
      </c>
      <c r="B363" s="65">
        <v>1000000.0</v>
      </c>
      <c r="C363" s="65">
        <v>970060.503025151</v>
      </c>
      <c r="D363" s="65">
        <v>0.970060503025151</v>
      </c>
      <c r="E363" s="65">
        <v>0.274270752628534</v>
      </c>
      <c r="F363" s="65">
        <v>0.0244446343297854</v>
      </c>
      <c r="G363" s="65">
        <v>300903.0</v>
      </c>
      <c r="H363" s="65">
        <v>0.300903</v>
      </c>
      <c r="I363" s="65">
        <v>439968.0</v>
      </c>
      <c r="J363" s="65">
        <v>129257.0</v>
      </c>
      <c r="K363" s="65">
        <v>54228.0</v>
      </c>
      <c r="L363" s="65">
        <v>25883.0</v>
      </c>
      <c r="M363" s="65">
        <v>0.0</v>
      </c>
      <c r="N363" s="65">
        <v>4.0</v>
      </c>
      <c r="O363" s="65">
        <v>1.0</v>
      </c>
      <c r="P363" s="65">
        <v>3.0</v>
      </c>
      <c r="Q363" s="65">
        <v>2.0</v>
      </c>
      <c r="R363" s="65">
        <v>2.0</v>
      </c>
      <c r="S363" s="65">
        <v>2.0</v>
      </c>
      <c r="T363" s="65">
        <v>4.0</v>
      </c>
      <c r="U363" s="65">
        <v>1.0</v>
      </c>
      <c r="V363" s="65">
        <v>3.0</v>
      </c>
      <c r="W363" s="65">
        <v>1.0</v>
      </c>
      <c r="X363" s="65">
        <v>4.0</v>
      </c>
      <c r="Y363" s="65">
        <v>9.0</v>
      </c>
      <c r="Z363" s="65">
        <v>6.0</v>
      </c>
      <c r="AA363" s="65">
        <v>7.0</v>
      </c>
      <c r="AB363" s="65">
        <v>6.0</v>
      </c>
      <c r="AC363" s="65">
        <v>17.0</v>
      </c>
      <c r="AD363" s="65">
        <v>14.0</v>
      </c>
      <c r="AE363" s="65">
        <v>11.0</v>
      </c>
      <c r="AF363" s="65">
        <v>43.0</v>
      </c>
      <c r="AG363" s="65">
        <v>10.0</v>
      </c>
      <c r="AH363" s="65">
        <v>14.0</v>
      </c>
      <c r="AI363" s="65">
        <v>17.0</v>
      </c>
      <c r="AJ363" s="65">
        <v>43.0</v>
      </c>
      <c r="AK363" s="65">
        <v>19.0</v>
      </c>
      <c r="AL363" s="65">
        <v>26.0</v>
      </c>
      <c r="AM363" s="65">
        <v>79.0</v>
      </c>
      <c r="AN363" s="65">
        <v>124.0</v>
      </c>
      <c r="AO363" s="65">
        <v>158.0</v>
      </c>
      <c r="AP363" s="65">
        <v>204.0</v>
      </c>
      <c r="AQ363" s="65">
        <v>226.0</v>
      </c>
      <c r="AR363" s="65">
        <v>251.0</v>
      </c>
      <c r="AS363" s="65">
        <v>266.0</v>
      </c>
      <c r="AT363" s="65">
        <v>520.0</v>
      </c>
      <c r="AU363" s="65">
        <v>611.0</v>
      </c>
      <c r="AV363" s="65">
        <v>993.0</v>
      </c>
      <c r="AW363" s="65">
        <v>256.0</v>
      </c>
      <c r="AX363" s="65">
        <v>743.0</v>
      </c>
      <c r="AY363" s="65">
        <v>935.0</v>
      </c>
      <c r="AZ363" s="65">
        <v>2154.0</v>
      </c>
      <c r="BA363" s="65">
        <v>1490.0</v>
      </c>
      <c r="BB363" s="65">
        <v>1227.0</v>
      </c>
      <c r="BC363" s="65">
        <v>2867.0</v>
      </c>
      <c r="BD363" s="65">
        <v>2874.0</v>
      </c>
      <c r="BE363" s="65">
        <v>8071.0</v>
      </c>
      <c r="BF363" s="65">
        <v>4349.0</v>
      </c>
      <c r="BG363" s="65">
        <v>6837.0</v>
      </c>
      <c r="BH363" s="65">
        <v>13348.0</v>
      </c>
      <c r="BI363" s="65">
        <v>48664.0</v>
      </c>
      <c r="BJ363" s="65">
        <v>70709.0</v>
      </c>
      <c r="BK363" s="65">
        <v>132678.0</v>
      </c>
    </row>
    <row r="364">
      <c r="A364" s="65">
        <v>356.0</v>
      </c>
      <c r="B364" s="65">
        <v>1000000.0</v>
      </c>
      <c r="C364" s="65">
        <v>949433.471673584</v>
      </c>
      <c r="D364" s="65">
        <v>0.949433471673584</v>
      </c>
      <c r="E364" s="65">
        <v>0.236676380553024</v>
      </c>
      <c r="F364" s="65">
        <v>0.0244105068005166</v>
      </c>
      <c r="G364" s="65">
        <v>301226.0</v>
      </c>
      <c r="H364" s="65">
        <v>0.301226</v>
      </c>
      <c r="I364" s="65">
        <v>438254.0</v>
      </c>
      <c r="J364" s="65">
        <v>130581.0</v>
      </c>
      <c r="K364" s="65">
        <v>54194.0</v>
      </c>
      <c r="L364" s="65">
        <v>26095.0</v>
      </c>
      <c r="M364" s="65">
        <v>0.0</v>
      </c>
      <c r="N364" s="65">
        <v>2.0</v>
      </c>
      <c r="O364" s="65">
        <v>1.0</v>
      </c>
      <c r="P364" s="65">
        <v>3.0</v>
      </c>
      <c r="Q364" s="65">
        <v>4.0</v>
      </c>
      <c r="R364" s="65">
        <v>1.0</v>
      </c>
      <c r="S364" s="65">
        <v>0.0</v>
      </c>
      <c r="T364" s="65">
        <v>4.0</v>
      </c>
      <c r="U364" s="65">
        <v>2.0</v>
      </c>
      <c r="V364" s="65">
        <v>1.0</v>
      </c>
      <c r="W364" s="65">
        <v>2.0</v>
      </c>
      <c r="X364" s="65">
        <v>7.0</v>
      </c>
      <c r="Y364" s="65">
        <v>4.0</v>
      </c>
      <c r="Z364" s="65">
        <v>6.0</v>
      </c>
      <c r="AA364" s="65">
        <v>14.0</v>
      </c>
      <c r="AB364" s="65">
        <v>7.0</v>
      </c>
      <c r="AC364" s="65">
        <v>12.0</v>
      </c>
      <c r="AD364" s="65">
        <v>15.0</v>
      </c>
      <c r="AE364" s="65">
        <v>15.0</v>
      </c>
      <c r="AF364" s="65">
        <v>37.0</v>
      </c>
      <c r="AG364" s="65">
        <v>13.0</v>
      </c>
      <c r="AH364" s="65">
        <v>9.0</v>
      </c>
      <c r="AI364" s="65">
        <v>18.0</v>
      </c>
      <c r="AJ364" s="65">
        <v>41.0</v>
      </c>
      <c r="AK364" s="65">
        <v>12.0</v>
      </c>
      <c r="AL364" s="65">
        <v>19.0</v>
      </c>
      <c r="AM364" s="65">
        <v>73.0</v>
      </c>
      <c r="AN364" s="65">
        <v>144.0</v>
      </c>
      <c r="AO364" s="65">
        <v>144.0</v>
      </c>
      <c r="AP364" s="65">
        <v>169.0</v>
      </c>
      <c r="AQ364" s="65">
        <v>262.0</v>
      </c>
      <c r="AR364" s="65">
        <v>230.0</v>
      </c>
      <c r="AS364" s="65">
        <v>301.0</v>
      </c>
      <c r="AT364" s="65">
        <v>494.0</v>
      </c>
      <c r="AU364" s="65">
        <v>656.0</v>
      </c>
      <c r="AV364" s="65">
        <v>931.0</v>
      </c>
      <c r="AW364" s="65">
        <v>294.0</v>
      </c>
      <c r="AX364" s="65">
        <v>758.0</v>
      </c>
      <c r="AY364" s="65">
        <v>970.0</v>
      </c>
      <c r="AZ364" s="65">
        <v>2097.0</v>
      </c>
      <c r="BA364" s="65">
        <v>1536.0</v>
      </c>
      <c r="BB364" s="65">
        <v>1270.0</v>
      </c>
      <c r="BC364" s="65">
        <v>2771.0</v>
      </c>
      <c r="BD364" s="65">
        <v>2866.0</v>
      </c>
      <c r="BE364" s="65">
        <v>7969.0</v>
      </c>
      <c r="BF364" s="65">
        <v>4324.0</v>
      </c>
      <c r="BG364" s="65">
        <v>6821.0</v>
      </c>
      <c r="BH364" s="65">
        <v>13360.0</v>
      </c>
      <c r="BI364" s="65">
        <v>48733.0</v>
      </c>
      <c r="BJ364" s="65">
        <v>70927.0</v>
      </c>
      <c r="BK364" s="65">
        <v>132877.0</v>
      </c>
    </row>
    <row r="365">
      <c r="A365" s="65">
        <v>357.0</v>
      </c>
      <c r="B365" s="65">
        <v>1000000.0</v>
      </c>
      <c r="C365" s="65">
        <v>941307.065353268</v>
      </c>
      <c r="D365" s="65">
        <v>0.941307065353268</v>
      </c>
      <c r="E365" s="65">
        <v>0.204198128404568</v>
      </c>
      <c r="F365" s="65">
        <v>0.0243825312087005</v>
      </c>
      <c r="G365" s="65">
        <v>301462.0</v>
      </c>
      <c r="H365" s="65">
        <v>0.301462</v>
      </c>
      <c r="I365" s="65">
        <v>438934.0</v>
      </c>
      <c r="J365" s="65">
        <v>129890.0</v>
      </c>
      <c r="K365" s="65">
        <v>54169.0</v>
      </c>
      <c r="L365" s="65">
        <v>25899.0</v>
      </c>
      <c r="M365" s="65">
        <v>1.0</v>
      </c>
      <c r="N365" s="65">
        <v>0.0</v>
      </c>
      <c r="O365" s="65">
        <v>2.0</v>
      </c>
      <c r="P365" s="65">
        <v>0.0</v>
      </c>
      <c r="Q365" s="65">
        <v>0.0</v>
      </c>
      <c r="R365" s="65">
        <v>1.0</v>
      </c>
      <c r="S365" s="65">
        <v>2.0</v>
      </c>
      <c r="T365" s="65">
        <v>12.0</v>
      </c>
      <c r="U365" s="65">
        <v>2.0</v>
      </c>
      <c r="V365" s="65">
        <v>1.0</v>
      </c>
      <c r="W365" s="65">
        <v>1.0</v>
      </c>
      <c r="X365" s="65">
        <v>8.0</v>
      </c>
      <c r="Y365" s="65">
        <v>8.0</v>
      </c>
      <c r="Z365" s="65">
        <v>3.0</v>
      </c>
      <c r="AA365" s="65">
        <v>11.0</v>
      </c>
      <c r="AB365" s="65">
        <v>11.0</v>
      </c>
      <c r="AC365" s="65">
        <v>12.0</v>
      </c>
      <c r="AD365" s="65">
        <v>14.0</v>
      </c>
      <c r="AE365" s="65">
        <v>6.0</v>
      </c>
      <c r="AF365" s="65">
        <v>41.0</v>
      </c>
      <c r="AG365" s="65">
        <v>9.0</v>
      </c>
      <c r="AH365" s="65">
        <v>15.0</v>
      </c>
      <c r="AI365" s="65">
        <v>23.0</v>
      </c>
      <c r="AJ365" s="65">
        <v>55.0</v>
      </c>
      <c r="AK365" s="65">
        <v>24.0</v>
      </c>
      <c r="AL365" s="65">
        <v>26.0</v>
      </c>
      <c r="AM365" s="65">
        <v>74.0</v>
      </c>
      <c r="AN365" s="65">
        <v>162.0</v>
      </c>
      <c r="AO365" s="65">
        <v>117.0</v>
      </c>
      <c r="AP365" s="65">
        <v>172.0</v>
      </c>
      <c r="AQ365" s="65">
        <v>243.0</v>
      </c>
      <c r="AR365" s="65">
        <v>244.0</v>
      </c>
      <c r="AS365" s="65">
        <v>299.0</v>
      </c>
      <c r="AT365" s="65">
        <v>453.0</v>
      </c>
      <c r="AU365" s="65">
        <v>655.0</v>
      </c>
      <c r="AV365" s="65">
        <v>934.0</v>
      </c>
      <c r="AW365" s="65">
        <v>267.0</v>
      </c>
      <c r="AX365" s="65">
        <v>769.0</v>
      </c>
      <c r="AY365" s="65">
        <v>933.0</v>
      </c>
      <c r="AZ365" s="65">
        <v>2125.0</v>
      </c>
      <c r="BA365" s="65">
        <v>1439.0</v>
      </c>
      <c r="BB365" s="65">
        <v>1234.0</v>
      </c>
      <c r="BC365" s="65">
        <v>2841.0</v>
      </c>
      <c r="BD365" s="65">
        <v>2825.0</v>
      </c>
      <c r="BE365" s="65">
        <v>8025.0</v>
      </c>
      <c r="BF365" s="65">
        <v>4246.0</v>
      </c>
      <c r="BG365" s="65">
        <v>6953.0</v>
      </c>
      <c r="BH365" s="65">
        <v>13488.0</v>
      </c>
      <c r="BI365" s="65">
        <v>48585.0</v>
      </c>
      <c r="BJ365" s="65">
        <v>70716.0</v>
      </c>
      <c r="BK365" s="65">
        <v>133375.0</v>
      </c>
    </row>
    <row r="366">
      <c r="A366" s="65">
        <v>358.0</v>
      </c>
      <c r="B366" s="65">
        <v>1000000.0</v>
      </c>
      <c r="C366" s="65">
        <v>965914.295714785</v>
      </c>
      <c r="D366" s="65">
        <v>0.965914295714785</v>
      </c>
      <c r="E366" s="65">
        <v>0.27753825648436</v>
      </c>
      <c r="F366" s="65">
        <v>0.0243598196962341</v>
      </c>
      <c r="G366" s="65">
        <v>301821.0</v>
      </c>
      <c r="H366" s="65">
        <v>0.301821</v>
      </c>
      <c r="I366" s="65">
        <v>438525.0</v>
      </c>
      <c r="J366" s="65">
        <v>129934.0</v>
      </c>
      <c r="K366" s="65">
        <v>53721.0</v>
      </c>
      <c r="L366" s="65">
        <v>26152.0</v>
      </c>
      <c r="M366" s="65">
        <v>1.0</v>
      </c>
      <c r="N366" s="65">
        <v>1.0</v>
      </c>
      <c r="O366" s="65">
        <v>4.0</v>
      </c>
      <c r="P366" s="65">
        <v>4.0</v>
      </c>
      <c r="Q366" s="65">
        <v>1.0</v>
      </c>
      <c r="R366" s="65">
        <v>3.0</v>
      </c>
      <c r="S366" s="65">
        <v>1.0</v>
      </c>
      <c r="T366" s="65">
        <v>5.0</v>
      </c>
      <c r="U366" s="65">
        <v>1.0</v>
      </c>
      <c r="V366" s="65">
        <v>1.0</v>
      </c>
      <c r="W366" s="65">
        <v>1.0</v>
      </c>
      <c r="X366" s="65">
        <v>4.0</v>
      </c>
      <c r="Y366" s="65">
        <v>4.0</v>
      </c>
      <c r="Z366" s="65">
        <v>4.0</v>
      </c>
      <c r="AA366" s="65">
        <v>5.0</v>
      </c>
      <c r="AB366" s="65">
        <v>8.0</v>
      </c>
      <c r="AC366" s="65">
        <v>24.0</v>
      </c>
      <c r="AD366" s="65">
        <v>8.0</v>
      </c>
      <c r="AE366" s="65">
        <v>11.0</v>
      </c>
      <c r="AF366" s="65">
        <v>37.0</v>
      </c>
      <c r="AG366" s="65">
        <v>8.0</v>
      </c>
      <c r="AH366" s="65">
        <v>20.0</v>
      </c>
      <c r="AI366" s="65">
        <v>20.0</v>
      </c>
      <c r="AJ366" s="65">
        <v>36.0</v>
      </c>
      <c r="AK366" s="65">
        <v>16.0</v>
      </c>
      <c r="AL366" s="65">
        <v>39.0</v>
      </c>
      <c r="AM366" s="65">
        <v>72.0</v>
      </c>
      <c r="AN366" s="65">
        <v>134.0</v>
      </c>
      <c r="AO366" s="65">
        <v>132.0</v>
      </c>
      <c r="AP366" s="65">
        <v>185.0</v>
      </c>
      <c r="AQ366" s="65">
        <v>252.0</v>
      </c>
      <c r="AR366" s="65">
        <v>289.0</v>
      </c>
      <c r="AS366" s="65">
        <v>305.0</v>
      </c>
      <c r="AT366" s="65">
        <v>460.0</v>
      </c>
      <c r="AU366" s="65">
        <v>671.0</v>
      </c>
      <c r="AV366" s="65">
        <v>965.0</v>
      </c>
      <c r="AW366" s="65">
        <v>287.0</v>
      </c>
      <c r="AX366" s="65">
        <v>734.0</v>
      </c>
      <c r="AY366" s="65">
        <v>992.0</v>
      </c>
      <c r="AZ366" s="65">
        <v>2064.0</v>
      </c>
      <c r="BA366" s="65">
        <v>1365.0</v>
      </c>
      <c r="BB366" s="65">
        <v>1227.0</v>
      </c>
      <c r="BC366" s="65">
        <v>2801.0</v>
      </c>
      <c r="BD366" s="65">
        <v>2826.0</v>
      </c>
      <c r="BE366" s="65">
        <v>7954.0</v>
      </c>
      <c r="BF366" s="65">
        <v>4197.0</v>
      </c>
      <c r="BG366" s="65">
        <v>6868.0</v>
      </c>
      <c r="BH366" s="65">
        <v>13186.0</v>
      </c>
      <c r="BI366" s="65">
        <v>48229.0</v>
      </c>
      <c r="BJ366" s="65">
        <v>71132.0</v>
      </c>
      <c r="BK366" s="65">
        <v>134227.0</v>
      </c>
    </row>
    <row r="367">
      <c r="A367" s="65">
        <v>359.0</v>
      </c>
      <c r="B367" s="65">
        <v>1000000.0</v>
      </c>
      <c r="C367" s="65">
        <v>943067.153357667</v>
      </c>
      <c r="D367" s="65">
        <v>0.943067153357668</v>
      </c>
      <c r="E367" s="65">
        <v>0.232739577160982</v>
      </c>
      <c r="F367" s="65">
        <v>0.0243301563078984</v>
      </c>
      <c r="G367" s="65">
        <v>300614.0</v>
      </c>
      <c r="H367" s="65">
        <v>0.300614</v>
      </c>
      <c r="I367" s="65">
        <v>439228.0</v>
      </c>
      <c r="J367" s="65">
        <v>129872.0</v>
      </c>
      <c r="K367" s="65">
        <v>54074.0</v>
      </c>
      <c r="L367" s="65">
        <v>25988.0</v>
      </c>
      <c r="M367" s="65">
        <v>0.0</v>
      </c>
      <c r="N367" s="65">
        <v>1.0</v>
      </c>
      <c r="O367" s="65">
        <v>3.0</v>
      </c>
      <c r="P367" s="65">
        <v>1.0</v>
      </c>
      <c r="Q367" s="65">
        <v>3.0</v>
      </c>
      <c r="R367" s="65">
        <v>3.0</v>
      </c>
      <c r="S367" s="65">
        <v>2.0</v>
      </c>
      <c r="T367" s="65">
        <v>5.0</v>
      </c>
      <c r="U367" s="65">
        <v>1.0</v>
      </c>
      <c r="V367" s="65">
        <v>1.0</v>
      </c>
      <c r="W367" s="65">
        <v>1.0</v>
      </c>
      <c r="X367" s="65">
        <v>5.0</v>
      </c>
      <c r="Y367" s="65">
        <v>2.0</v>
      </c>
      <c r="Z367" s="65">
        <v>4.0</v>
      </c>
      <c r="AA367" s="65">
        <v>9.0</v>
      </c>
      <c r="AB367" s="65">
        <v>6.0</v>
      </c>
      <c r="AC367" s="65">
        <v>20.0</v>
      </c>
      <c r="AD367" s="65">
        <v>22.0</v>
      </c>
      <c r="AE367" s="65">
        <v>13.0</v>
      </c>
      <c r="AF367" s="65">
        <v>37.0</v>
      </c>
      <c r="AG367" s="65">
        <v>15.0</v>
      </c>
      <c r="AH367" s="65">
        <v>14.0</v>
      </c>
      <c r="AI367" s="65">
        <v>12.0</v>
      </c>
      <c r="AJ367" s="65">
        <v>52.0</v>
      </c>
      <c r="AK367" s="65">
        <v>16.0</v>
      </c>
      <c r="AL367" s="65">
        <v>23.0</v>
      </c>
      <c r="AM367" s="65">
        <v>59.0</v>
      </c>
      <c r="AN367" s="65">
        <v>129.0</v>
      </c>
      <c r="AO367" s="65">
        <v>134.0</v>
      </c>
      <c r="AP367" s="65">
        <v>172.0</v>
      </c>
      <c r="AQ367" s="65">
        <v>238.0</v>
      </c>
      <c r="AR367" s="65">
        <v>218.0</v>
      </c>
      <c r="AS367" s="65">
        <v>307.0</v>
      </c>
      <c r="AT367" s="65">
        <v>489.0</v>
      </c>
      <c r="AU367" s="65">
        <v>629.0</v>
      </c>
      <c r="AV367" s="65">
        <v>918.0</v>
      </c>
      <c r="AW367" s="65">
        <v>263.0</v>
      </c>
      <c r="AX367" s="65">
        <v>765.0</v>
      </c>
      <c r="AY367" s="65">
        <v>967.0</v>
      </c>
      <c r="AZ367" s="65">
        <v>2153.0</v>
      </c>
      <c r="BA367" s="65">
        <v>1469.0</v>
      </c>
      <c r="BB367" s="65">
        <v>1162.0</v>
      </c>
      <c r="BC367" s="65">
        <v>2821.0</v>
      </c>
      <c r="BD367" s="65">
        <v>2816.0</v>
      </c>
      <c r="BE367" s="65">
        <v>8181.0</v>
      </c>
      <c r="BF367" s="65">
        <v>4261.0</v>
      </c>
      <c r="BG367" s="65">
        <v>6978.0</v>
      </c>
      <c r="BH367" s="65">
        <v>13433.0</v>
      </c>
      <c r="BI367" s="65">
        <v>48363.0</v>
      </c>
      <c r="BJ367" s="65">
        <v>70397.0</v>
      </c>
      <c r="BK367" s="65">
        <v>133021.0</v>
      </c>
    </row>
    <row r="368">
      <c r="A368" s="65">
        <v>360.0</v>
      </c>
      <c r="B368" s="65">
        <v>1000000.0</v>
      </c>
      <c r="C368" s="65">
        <v>927894.394719736</v>
      </c>
      <c r="D368" s="65">
        <v>0.927894394719736</v>
      </c>
      <c r="E368" s="65">
        <v>0.19343950028701</v>
      </c>
      <c r="F368" s="65">
        <v>0.0243288716660653</v>
      </c>
      <c r="G368" s="65">
        <v>301471.0</v>
      </c>
      <c r="H368" s="65">
        <v>0.301471</v>
      </c>
      <c r="I368" s="65">
        <v>439423.0</v>
      </c>
      <c r="J368" s="65">
        <v>129100.0</v>
      </c>
      <c r="K368" s="65">
        <v>53823.0</v>
      </c>
      <c r="L368" s="65">
        <v>26054.0</v>
      </c>
      <c r="M368" s="65">
        <v>0.0</v>
      </c>
      <c r="N368" s="65">
        <v>0.0</v>
      </c>
      <c r="O368" s="65">
        <v>1.0</v>
      </c>
      <c r="P368" s="65">
        <v>2.0</v>
      </c>
      <c r="Q368" s="65">
        <v>4.0</v>
      </c>
      <c r="R368" s="65">
        <v>1.0</v>
      </c>
      <c r="S368" s="65">
        <v>3.0</v>
      </c>
      <c r="T368" s="65">
        <v>4.0</v>
      </c>
      <c r="U368" s="65">
        <v>0.0</v>
      </c>
      <c r="V368" s="65">
        <v>0.0</v>
      </c>
      <c r="W368" s="65">
        <v>2.0</v>
      </c>
      <c r="X368" s="65">
        <v>3.0</v>
      </c>
      <c r="Y368" s="65">
        <v>4.0</v>
      </c>
      <c r="Z368" s="65">
        <v>4.0</v>
      </c>
      <c r="AA368" s="65">
        <v>11.0</v>
      </c>
      <c r="AB368" s="65">
        <v>8.0</v>
      </c>
      <c r="AC368" s="65">
        <v>22.0</v>
      </c>
      <c r="AD368" s="65">
        <v>16.0</v>
      </c>
      <c r="AE368" s="65">
        <v>23.0</v>
      </c>
      <c r="AF368" s="65">
        <v>45.0</v>
      </c>
      <c r="AG368" s="65">
        <v>7.0</v>
      </c>
      <c r="AH368" s="65">
        <v>18.0</v>
      </c>
      <c r="AI368" s="65">
        <v>22.0</v>
      </c>
      <c r="AJ368" s="65">
        <v>44.0</v>
      </c>
      <c r="AK368" s="65">
        <v>10.0</v>
      </c>
      <c r="AL368" s="65">
        <v>20.0</v>
      </c>
      <c r="AM368" s="65">
        <v>89.0</v>
      </c>
      <c r="AN368" s="65">
        <v>137.0</v>
      </c>
      <c r="AO368" s="65">
        <v>145.0</v>
      </c>
      <c r="AP368" s="65">
        <v>194.0</v>
      </c>
      <c r="AQ368" s="65">
        <v>221.0</v>
      </c>
      <c r="AR368" s="65">
        <v>234.0</v>
      </c>
      <c r="AS368" s="65">
        <v>314.0</v>
      </c>
      <c r="AT368" s="65">
        <v>418.0</v>
      </c>
      <c r="AU368" s="65">
        <v>615.0</v>
      </c>
      <c r="AV368" s="65">
        <v>978.0</v>
      </c>
      <c r="AW368" s="65">
        <v>249.0</v>
      </c>
      <c r="AX368" s="65">
        <v>765.0</v>
      </c>
      <c r="AY368" s="65">
        <v>944.0</v>
      </c>
      <c r="AZ368" s="65">
        <v>2088.0</v>
      </c>
      <c r="BA368" s="65">
        <v>1437.0</v>
      </c>
      <c r="BB368" s="65">
        <v>1224.0</v>
      </c>
      <c r="BC368" s="65">
        <v>2721.0</v>
      </c>
      <c r="BD368" s="65">
        <v>2834.0</v>
      </c>
      <c r="BE368" s="65">
        <v>8126.0</v>
      </c>
      <c r="BF368" s="65">
        <v>4210.0</v>
      </c>
      <c r="BG368" s="65">
        <v>6936.0</v>
      </c>
      <c r="BH368" s="65">
        <v>13339.0</v>
      </c>
      <c r="BI368" s="65">
        <v>48449.0</v>
      </c>
      <c r="BJ368" s="65">
        <v>70822.0</v>
      </c>
      <c r="BK368" s="65">
        <v>133708.0</v>
      </c>
    </row>
    <row r="369">
      <c r="A369" s="65">
        <v>361.0</v>
      </c>
      <c r="B369" s="65">
        <v>1000000.0</v>
      </c>
      <c r="C369" s="65">
        <v>951221.561078053</v>
      </c>
      <c r="D369" s="65">
        <v>0.951221561078053</v>
      </c>
      <c r="E369" s="65">
        <v>0.276455756201493</v>
      </c>
      <c r="F369" s="65">
        <v>0.0242950725608048</v>
      </c>
      <c r="G369" s="65">
        <v>300986.0</v>
      </c>
      <c r="H369" s="65">
        <v>0.300986</v>
      </c>
      <c r="I369" s="65">
        <v>438997.0</v>
      </c>
      <c r="J369" s="65">
        <v>129974.0</v>
      </c>
      <c r="K369" s="65">
        <v>54119.0</v>
      </c>
      <c r="L369" s="65">
        <v>25667.0</v>
      </c>
      <c r="M369" s="65">
        <v>1.0</v>
      </c>
      <c r="N369" s="65">
        <v>1.0</v>
      </c>
      <c r="O369" s="65">
        <v>4.0</v>
      </c>
      <c r="P369" s="65">
        <v>2.0</v>
      </c>
      <c r="Q369" s="65">
        <v>0.0</v>
      </c>
      <c r="R369" s="65">
        <v>2.0</v>
      </c>
      <c r="S369" s="65">
        <v>2.0</v>
      </c>
      <c r="T369" s="65">
        <v>4.0</v>
      </c>
      <c r="U369" s="65">
        <v>0.0</v>
      </c>
      <c r="V369" s="65">
        <v>1.0</v>
      </c>
      <c r="W369" s="65">
        <v>2.0</v>
      </c>
      <c r="X369" s="65">
        <v>5.0</v>
      </c>
      <c r="Y369" s="65">
        <v>7.0</v>
      </c>
      <c r="Z369" s="65">
        <v>3.0</v>
      </c>
      <c r="AA369" s="65">
        <v>10.0</v>
      </c>
      <c r="AB369" s="65">
        <v>6.0</v>
      </c>
      <c r="AC369" s="65">
        <v>18.0</v>
      </c>
      <c r="AD369" s="65">
        <v>23.0</v>
      </c>
      <c r="AE369" s="65">
        <v>18.0</v>
      </c>
      <c r="AF369" s="65">
        <v>52.0</v>
      </c>
      <c r="AG369" s="65">
        <v>7.0</v>
      </c>
      <c r="AH369" s="65">
        <v>8.0</v>
      </c>
      <c r="AI369" s="65">
        <v>15.0</v>
      </c>
      <c r="AJ369" s="65">
        <v>41.0</v>
      </c>
      <c r="AK369" s="65">
        <v>16.0</v>
      </c>
      <c r="AL369" s="65">
        <v>30.0</v>
      </c>
      <c r="AM369" s="65">
        <v>88.0</v>
      </c>
      <c r="AN369" s="65">
        <v>143.0</v>
      </c>
      <c r="AO369" s="65">
        <v>148.0</v>
      </c>
      <c r="AP369" s="65">
        <v>177.0</v>
      </c>
      <c r="AQ369" s="65">
        <v>215.0</v>
      </c>
      <c r="AR369" s="65">
        <v>199.0</v>
      </c>
      <c r="AS369" s="65">
        <v>288.0</v>
      </c>
      <c r="AT369" s="65">
        <v>463.0</v>
      </c>
      <c r="AU369" s="65">
        <v>624.0</v>
      </c>
      <c r="AV369" s="65">
        <v>958.0</v>
      </c>
      <c r="AW369" s="65">
        <v>295.0</v>
      </c>
      <c r="AX369" s="65">
        <v>792.0</v>
      </c>
      <c r="AY369" s="65">
        <v>931.0</v>
      </c>
      <c r="AZ369" s="65">
        <v>1998.0</v>
      </c>
      <c r="BA369" s="65">
        <v>1405.0</v>
      </c>
      <c r="BB369" s="65">
        <v>1204.0</v>
      </c>
      <c r="BC369" s="65">
        <v>2753.0</v>
      </c>
      <c r="BD369" s="65">
        <v>2772.0</v>
      </c>
      <c r="BE369" s="65">
        <v>7909.0</v>
      </c>
      <c r="BF369" s="65">
        <v>4210.0</v>
      </c>
      <c r="BG369" s="65">
        <v>6856.0</v>
      </c>
      <c r="BH369" s="65">
        <v>13457.0</v>
      </c>
      <c r="BI369" s="65">
        <v>48113.0</v>
      </c>
      <c r="BJ369" s="65">
        <v>70762.0</v>
      </c>
      <c r="BK369" s="65">
        <v>133948.0</v>
      </c>
    </row>
    <row r="370">
      <c r="A370" s="65">
        <v>362.0</v>
      </c>
      <c r="B370" s="65">
        <v>1000000.0</v>
      </c>
      <c r="C370" s="65">
        <v>959412.970648533</v>
      </c>
      <c r="D370" s="65">
        <v>0.959412970648533</v>
      </c>
      <c r="E370" s="65">
        <v>0.286001686037323</v>
      </c>
      <c r="F370" s="65">
        <v>0.0242647647461175</v>
      </c>
      <c r="G370" s="65">
        <v>300613.0</v>
      </c>
      <c r="H370" s="65">
        <v>0.300613</v>
      </c>
      <c r="I370" s="65">
        <v>439293.0</v>
      </c>
      <c r="J370" s="65">
        <v>130015.0</v>
      </c>
      <c r="K370" s="65">
        <v>53796.0</v>
      </c>
      <c r="L370" s="65">
        <v>26344.0</v>
      </c>
      <c r="M370" s="65">
        <v>2.0</v>
      </c>
      <c r="N370" s="65">
        <v>1.0</v>
      </c>
      <c r="O370" s="65">
        <v>3.0</v>
      </c>
      <c r="P370" s="65">
        <v>4.0</v>
      </c>
      <c r="Q370" s="65">
        <v>0.0</v>
      </c>
      <c r="R370" s="65">
        <v>0.0</v>
      </c>
      <c r="S370" s="65">
        <v>0.0</v>
      </c>
      <c r="T370" s="65">
        <v>10.0</v>
      </c>
      <c r="U370" s="65">
        <v>0.0</v>
      </c>
      <c r="V370" s="65">
        <v>0.0</v>
      </c>
      <c r="W370" s="65">
        <v>1.0</v>
      </c>
      <c r="X370" s="65">
        <v>3.0</v>
      </c>
      <c r="Y370" s="65">
        <v>7.0</v>
      </c>
      <c r="Z370" s="65">
        <v>2.0</v>
      </c>
      <c r="AA370" s="65">
        <v>12.0</v>
      </c>
      <c r="AB370" s="65">
        <v>11.0</v>
      </c>
      <c r="AC370" s="65">
        <v>20.0</v>
      </c>
      <c r="AD370" s="65">
        <v>13.0</v>
      </c>
      <c r="AE370" s="65">
        <v>20.0</v>
      </c>
      <c r="AF370" s="65">
        <v>30.0</v>
      </c>
      <c r="AG370" s="65">
        <v>8.0</v>
      </c>
      <c r="AH370" s="65">
        <v>14.0</v>
      </c>
      <c r="AI370" s="65">
        <v>16.0</v>
      </c>
      <c r="AJ370" s="65">
        <v>48.0</v>
      </c>
      <c r="AK370" s="65">
        <v>15.0</v>
      </c>
      <c r="AL370" s="65">
        <v>33.0</v>
      </c>
      <c r="AM370" s="65">
        <v>72.0</v>
      </c>
      <c r="AN370" s="65">
        <v>151.0</v>
      </c>
      <c r="AO370" s="65">
        <v>144.0</v>
      </c>
      <c r="AP370" s="65">
        <v>200.0</v>
      </c>
      <c r="AQ370" s="65">
        <v>233.0</v>
      </c>
      <c r="AR370" s="65">
        <v>226.0</v>
      </c>
      <c r="AS370" s="65">
        <v>249.0</v>
      </c>
      <c r="AT370" s="65">
        <v>482.0</v>
      </c>
      <c r="AU370" s="65">
        <v>620.0</v>
      </c>
      <c r="AV370" s="65">
        <v>908.0</v>
      </c>
      <c r="AW370" s="65">
        <v>268.0</v>
      </c>
      <c r="AX370" s="65">
        <v>763.0</v>
      </c>
      <c r="AY370" s="65">
        <v>934.0</v>
      </c>
      <c r="AZ370" s="65">
        <v>2034.0</v>
      </c>
      <c r="BA370" s="65">
        <v>1392.0</v>
      </c>
      <c r="BB370" s="65">
        <v>1200.0</v>
      </c>
      <c r="BC370" s="65">
        <v>2863.0</v>
      </c>
      <c r="BD370" s="65">
        <v>2837.0</v>
      </c>
      <c r="BE370" s="65">
        <v>8215.0</v>
      </c>
      <c r="BF370" s="65">
        <v>4333.0</v>
      </c>
      <c r="BG370" s="65">
        <v>6785.0</v>
      </c>
      <c r="BH370" s="65">
        <v>13328.0</v>
      </c>
      <c r="BI370" s="65">
        <v>48398.0</v>
      </c>
      <c r="BJ370" s="65">
        <v>70607.0</v>
      </c>
      <c r="BK370" s="65">
        <v>133098.0</v>
      </c>
    </row>
    <row r="371">
      <c r="A371" s="65">
        <v>363.0</v>
      </c>
      <c r="B371" s="65">
        <v>1000000.0</v>
      </c>
      <c r="C371" s="65">
        <v>909712.485624281</v>
      </c>
      <c r="D371" s="65">
        <v>0.909712485624281</v>
      </c>
      <c r="E371" s="65">
        <v>0.157828041601891</v>
      </c>
      <c r="F371" s="65">
        <v>0.0243314511763177</v>
      </c>
      <c r="G371" s="65">
        <v>301538.0</v>
      </c>
      <c r="H371" s="65">
        <v>0.301538</v>
      </c>
      <c r="I371" s="65">
        <v>438876.0</v>
      </c>
      <c r="J371" s="65">
        <v>129932.0</v>
      </c>
      <c r="K371" s="65">
        <v>53847.0</v>
      </c>
      <c r="L371" s="65">
        <v>25874.0</v>
      </c>
      <c r="M371" s="65">
        <v>1.0</v>
      </c>
      <c r="N371" s="65">
        <v>0.0</v>
      </c>
      <c r="O371" s="65">
        <v>0.0</v>
      </c>
      <c r="P371" s="65">
        <v>1.0</v>
      </c>
      <c r="Q371" s="65">
        <v>0.0</v>
      </c>
      <c r="R371" s="65">
        <v>1.0</v>
      </c>
      <c r="S371" s="65">
        <v>1.0</v>
      </c>
      <c r="T371" s="65">
        <v>5.0</v>
      </c>
      <c r="U371" s="65">
        <v>1.0</v>
      </c>
      <c r="V371" s="65">
        <v>1.0</v>
      </c>
      <c r="W371" s="65">
        <v>1.0</v>
      </c>
      <c r="X371" s="65">
        <v>13.0</v>
      </c>
      <c r="Y371" s="65">
        <v>4.0</v>
      </c>
      <c r="Z371" s="65">
        <v>2.0</v>
      </c>
      <c r="AA371" s="65">
        <v>8.0</v>
      </c>
      <c r="AB371" s="65">
        <v>12.0</v>
      </c>
      <c r="AC371" s="65">
        <v>19.0</v>
      </c>
      <c r="AD371" s="65">
        <v>18.0</v>
      </c>
      <c r="AE371" s="65">
        <v>11.0</v>
      </c>
      <c r="AF371" s="65">
        <v>47.0</v>
      </c>
      <c r="AG371" s="65">
        <v>9.0</v>
      </c>
      <c r="AH371" s="65">
        <v>8.0</v>
      </c>
      <c r="AI371" s="65">
        <v>21.0</v>
      </c>
      <c r="AJ371" s="65">
        <v>44.0</v>
      </c>
      <c r="AK371" s="65">
        <v>11.0</v>
      </c>
      <c r="AL371" s="65">
        <v>30.0</v>
      </c>
      <c r="AM371" s="65">
        <v>79.0</v>
      </c>
      <c r="AN371" s="65">
        <v>134.0</v>
      </c>
      <c r="AO371" s="65">
        <v>153.0</v>
      </c>
      <c r="AP371" s="65">
        <v>181.0</v>
      </c>
      <c r="AQ371" s="65">
        <v>237.0</v>
      </c>
      <c r="AR371" s="65">
        <v>238.0</v>
      </c>
      <c r="AS371" s="65">
        <v>290.0</v>
      </c>
      <c r="AT371" s="65">
        <v>466.0</v>
      </c>
      <c r="AU371" s="65">
        <v>650.0</v>
      </c>
      <c r="AV371" s="65">
        <v>971.0</v>
      </c>
      <c r="AW371" s="65">
        <v>296.0</v>
      </c>
      <c r="AX371" s="65">
        <v>758.0</v>
      </c>
      <c r="AY371" s="65">
        <v>903.0</v>
      </c>
      <c r="AZ371" s="65">
        <v>2068.0</v>
      </c>
      <c r="BA371" s="65">
        <v>1453.0</v>
      </c>
      <c r="BB371" s="65">
        <v>1201.0</v>
      </c>
      <c r="BC371" s="65">
        <v>2687.0</v>
      </c>
      <c r="BD371" s="65">
        <v>2935.0</v>
      </c>
      <c r="BE371" s="65">
        <v>8101.0</v>
      </c>
      <c r="BF371" s="65">
        <v>4279.0</v>
      </c>
      <c r="BG371" s="65">
        <v>6820.0</v>
      </c>
      <c r="BH371" s="65">
        <v>13376.0</v>
      </c>
      <c r="BI371" s="65">
        <v>48552.0</v>
      </c>
      <c r="BJ371" s="65">
        <v>70967.0</v>
      </c>
      <c r="BK371" s="65">
        <v>133474.0</v>
      </c>
    </row>
    <row r="372">
      <c r="A372" s="65">
        <v>364.0</v>
      </c>
      <c r="B372" s="65">
        <v>1000000.0</v>
      </c>
      <c r="C372" s="65">
        <v>907095.354767738</v>
      </c>
      <c r="D372" s="65">
        <v>0.907095354767738</v>
      </c>
      <c r="E372" s="65">
        <v>0.184279041085851</v>
      </c>
      <c r="F372" s="65">
        <v>0.0244097784014283</v>
      </c>
      <c r="G372" s="65">
        <v>301141.0</v>
      </c>
      <c r="H372" s="65">
        <v>0.301141</v>
      </c>
      <c r="I372" s="65">
        <v>438754.0</v>
      </c>
      <c r="J372" s="65">
        <v>130250.0</v>
      </c>
      <c r="K372" s="65">
        <v>54151.0</v>
      </c>
      <c r="L372" s="65">
        <v>25805.0</v>
      </c>
      <c r="M372" s="65">
        <v>0.0</v>
      </c>
      <c r="N372" s="65">
        <v>0.0</v>
      </c>
      <c r="O372" s="65">
        <v>1.0</v>
      </c>
      <c r="P372" s="65">
        <v>2.0</v>
      </c>
      <c r="Q372" s="65">
        <v>3.0</v>
      </c>
      <c r="R372" s="65">
        <v>1.0</v>
      </c>
      <c r="S372" s="65">
        <v>1.0</v>
      </c>
      <c r="T372" s="65">
        <v>5.0</v>
      </c>
      <c r="U372" s="65">
        <v>1.0</v>
      </c>
      <c r="V372" s="65">
        <v>1.0</v>
      </c>
      <c r="W372" s="65">
        <v>1.0</v>
      </c>
      <c r="X372" s="65">
        <v>6.0</v>
      </c>
      <c r="Y372" s="65">
        <v>0.0</v>
      </c>
      <c r="Z372" s="65">
        <v>2.0</v>
      </c>
      <c r="AA372" s="65">
        <v>9.0</v>
      </c>
      <c r="AB372" s="65">
        <v>9.0</v>
      </c>
      <c r="AC372" s="65">
        <v>16.0</v>
      </c>
      <c r="AD372" s="65">
        <v>8.0</v>
      </c>
      <c r="AE372" s="65">
        <v>15.0</v>
      </c>
      <c r="AF372" s="65">
        <v>43.0</v>
      </c>
      <c r="AG372" s="65">
        <v>11.0</v>
      </c>
      <c r="AH372" s="65">
        <v>15.0</v>
      </c>
      <c r="AI372" s="65">
        <v>14.0</v>
      </c>
      <c r="AJ372" s="65">
        <v>47.0</v>
      </c>
      <c r="AK372" s="65">
        <v>22.0</v>
      </c>
      <c r="AL372" s="65">
        <v>18.0</v>
      </c>
      <c r="AM372" s="65">
        <v>75.0</v>
      </c>
      <c r="AN372" s="65">
        <v>142.0</v>
      </c>
      <c r="AO372" s="65">
        <v>151.0</v>
      </c>
      <c r="AP372" s="65">
        <v>208.0</v>
      </c>
      <c r="AQ372" s="65">
        <v>214.0</v>
      </c>
      <c r="AR372" s="65">
        <v>231.0</v>
      </c>
      <c r="AS372" s="65">
        <v>266.0</v>
      </c>
      <c r="AT372" s="65">
        <v>471.0</v>
      </c>
      <c r="AU372" s="65">
        <v>581.0</v>
      </c>
      <c r="AV372" s="65">
        <v>938.0</v>
      </c>
      <c r="AW372" s="65">
        <v>271.0</v>
      </c>
      <c r="AX372" s="65">
        <v>781.0</v>
      </c>
      <c r="AY372" s="65">
        <v>908.0</v>
      </c>
      <c r="AZ372" s="65">
        <v>2130.0</v>
      </c>
      <c r="BA372" s="65">
        <v>1400.0</v>
      </c>
      <c r="BB372" s="65">
        <v>1260.0</v>
      </c>
      <c r="BC372" s="65">
        <v>2762.0</v>
      </c>
      <c r="BD372" s="65">
        <v>2891.0</v>
      </c>
      <c r="BE372" s="65">
        <v>8223.0</v>
      </c>
      <c r="BF372" s="65">
        <v>4214.0</v>
      </c>
      <c r="BG372" s="65">
        <v>6993.0</v>
      </c>
      <c r="BH372" s="65">
        <v>13589.0</v>
      </c>
      <c r="BI372" s="65">
        <v>48410.0</v>
      </c>
      <c r="BJ372" s="65">
        <v>70522.0</v>
      </c>
      <c r="BK372" s="65">
        <v>133259.0</v>
      </c>
    </row>
    <row r="373">
      <c r="A373" s="65">
        <v>365.0</v>
      </c>
      <c r="B373" s="65">
        <v>1000000.0</v>
      </c>
      <c r="C373" s="65">
        <v>923538.176908845</v>
      </c>
      <c r="D373" s="65">
        <v>0.923538176908845</v>
      </c>
      <c r="E373" s="65">
        <v>0.244522029949478</v>
      </c>
      <c r="F373" s="65">
        <v>0.0244201474240719</v>
      </c>
      <c r="G373" s="65">
        <v>301235.0</v>
      </c>
      <c r="H373" s="65">
        <v>0.301235</v>
      </c>
      <c r="I373" s="65">
        <v>438784.0</v>
      </c>
      <c r="J373" s="65">
        <v>129889.0</v>
      </c>
      <c r="K373" s="65">
        <v>54028.0</v>
      </c>
      <c r="L373" s="65">
        <v>26181.0</v>
      </c>
      <c r="M373" s="65">
        <v>0.0</v>
      </c>
      <c r="N373" s="65">
        <v>2.0</v>
      </c>
      <c r="O373" s="65">
        <v>2.0</v>
      </c>
      <c r="P373" s="65">
        <v>1.0</v>
      </c>
      <c r="Q373" s="65">
        <v>0.0</v>
      </c>
      <c r="R373" s="65">
        <v>0.0</v>
      </c>
      <c r="S373" s="65">
        <v>0.0</v>
      </c>
      <c r="T373" s="65">
        <v>7.0</v>
      </c>
      <c r="U373" s="65">
        <v>1.0</v>
      </c>
      <c r="V373" s="65">
        <v>0.0</v>
      </c>
      <c r="W373" s="65">
        <v>4.0</v>
      </c>
      <c r="X373" s="65">
        <v>3.0</v>
      </c>
      <c r="Y373" s="65">
        <v>5.0</v>
      </c>
      <c r="Z373" s="65">
        <v>4.0</v>
      </c>
      <c r="AA373" s="65">
        <v>13.0</v>
      </c>
      <c r="AB373" s="65">
        <v>12.0</v>
      </c>
      <c r="AC373" s="65">
        <v>23.0</v>
      </c>
      <c r="AD373" s="65">
        <v>10.0</v>
      </c>
      <c r="AE373" s="65">
        <v>17.0</v>
      </c>
      <c r="AF373" s="65">
        <v>30.0</v>
      </c>
      <c r="AG373" s="65">
        <v>11.0</v>
      </c>
      <c r="AH373" s="65">
        <v>12.0</v>
      </c>
      <c r="AI373" s="65">
        <v>24.0</v>
      </c>
      <c r="AJ373" s="65">
        <v>35.0</v>
      </c>
      <c r="AK373" s="65">
        <v>15.0</v>
      </c>
      <c r="AL373" s="65">
        <v>31.0</v>
      </c>
      <c r="AM373" s="65">
        <v>68.0</v>
      </c>
      <c r="AN373" s="65">
        <v>130.0</v>
      </c>
      <c r="AO373" s="65">
        <v>160.0</v>
      </c>
      <c r="AP373" s="65">
        <v>173.0</v>
      </c>
      <c r="AQ373" s="65">
        <v>226.0</v>
      </c>
      <c r="AR373" s="65">
        <v>242.0</v>
      </c>
      <c r="AS373" s="65">
        <v>267.0</v>
      </c>
      <c r="AT373" s="65">
        <v>462.0</v>
      </c>
      <c r="AU373" s="65">
        <v>655.0</v>
      </c>
      <c r="AV373" s="65">
        <v>973.0</v>
      </c>
      <c r="AW373" s="65">
        <v>297.0</v>
      </c>
      <c r="AX373" s="65">
        <v>760.0</v>
      </c>
      <c r="AY373" s="65">
        <v>923.0</v>
      </c>
      <c r="AZ373" s="65">
        <v>2086.0</v>
      </c>
      <c r="BA373" s="65">
        <v>1403.0</v>
      </c>
      <c r="BB373" s="65">
        <v>1264.0</v>
      </c>
      <c r="BC373" s="65">
        <v>2669.0</v>
      </c>
      <c r="BD373" s="65">
        <v>2841.0</v>
      </c>
      <c r="BE373" s="65">
        <v>8049.0</v>
      </c>
      <c r="BF373" s="65">
        <v>4309.0</v>
      </c>
      <c r="BG373" s="65">
        <v>6888.0</v>
      </c>
      <c r="BH373" s="65">
        <v>13312.0</v>
      </c>
      <c r="BI373" s="65">
        <v>48647.0</v>
      </c>
      <c r="BJ373" s="65">
        <v>70337.0</v>
      </c>
      <c r="BK373" s="65">
        <v>133832.0</v>
      </c>
    </row>
    <row r="374">
      <c r="A374" s="65">
        <v>366.0</v>
      </c>
      <c r="B374" s="65">
        <v>1000000.0</v>
      </c>
      <c r="C374" s="65">
        <v>964857.242862143</v>
      </c>
      <c r="D374" s="65">
        <v>0.964857242862143</v>
      </c>
      <c r="E374" s="65">
        <v>0.306892615889439</v>
      </c>
      <c r="F374" s="65">
        <v>0.0243967686273213</v>
      </c>
      <c r="G374" s="65">
        <v>301242.0</v>
      </c>
      <c r="H374" s="65">
        <v>0.301242</v>
      </c>
      <c r="I374" s="65">
        <v>438453.0</v>
      </c>
      <c r="J374" s="65">
        <v>129809.0</v>
      </c>
      <c r="K374" s="65">
        <v>54240.0</v>
      </c>
      <c r="L374" s="65">
        <v>26254.0</v>
      </c>
      <c r="M374" s="65">
        <v>1.0</v>
      </c>
      <c r="N374" s="65">
        <v>2.0</v>
      </c>
      <c r="O374" s="65">
        <v>2.0</v>
      </c>
      <c r="P374" s="65">
        <v>2.0</v>
      </c>
      <c r="Q374" s="65">
        <v>5.0</v>
      </c>
      <c r="R374" s="65">
        <v>1.0</v>
      </c>
      <c r="S374" s="65">
        <v>0.0</v>
      </c>
      <c r="T374" s="65">
        <v>3.0</v>
      </c>
      <c r="U374" s="65">
        <v>0.0</v>
      </c>
      <c r="V374" s="65">
        <v>1.0</v>
      </c>
      <c r="W374" s="65">
        <v>3.0</v>
      </c>
      <c r="X374" s="65">
        <v>5.0</v>
      </c>
      <c r="Y374" s="65">
        <v>3.0</v>
      </c>
      <c r="Z374" s="65">
        <v>6.0</v>
      </c>
      <c r="AA374" s="65">
        <v>10.0</v>
      </c>
      <c r="AB374" s="65">
        <v>8.0</v>
      </c>
      <c r="AC374" s="65">
        <v>25.0</v>
      </c>
      <c r="AD374" s="65">
        <v>12.0</v>
      </c>
      <c r="AE374" s="65">
        <v>12.0</v>
      </c>
      <c r="AF374" s="65">
        <v>38.0</v>
      </c>
      <c r="AG374" s="65">
        <v>10.0</v>
      </c>
      <c r="AH374" s="65">
        <v>19.0</v>
      </c>
      <c r="AI374" s="65">
        <v>27.0</v>
      </c>
      <c r="AJ374" s="65">
        <v>54.0</v>
      </c>
      <c r="AK374" s="65">
        <v>13.0</v>
      </c>
      <c r="AL374" s="65">
        <v>26.0</v>
      </c>
      <c r="AM374" s="65">
        <v>63.0</v>
      </c>
      <c r="AN374" s="65">
        <v>141.0</v>
      </c>
      <c r="AO374" s="65">
        <v>148.0</v>
      </c>
      <c r="AP374" s="65">
        <v>180.0</v>
      </c>
      <c r="AQ374" s="65">
        <v>258.0</v>
      </c>
      <c r="AR374" s="65">
        <v>234.0</v>
      </c>
      <c r="AS374" s="65">
        <v>293.0</v>
      </c>
      <c r="AT374" s="65">
        <v>513.0</v>
      </c>
      <c r="AU374" s="65">
        <v>655.0</v>
      </c>
      <c r="AV374" s="65">
        <v>993.0</v>
      </c>
      <c r="AW374" s="65">
        <v>268.0</v>
      </c>
      <c r="AX374" s="65">
        <v>743.0</v>
      </c>
      <c r="AY374" s="65">
        <v>954.0</v>
      </c>
      <c r="AZ374" s="65">
        <v>2102.0</v>
      </c>
      <c r="BA374" s="65">
        <v>1447.0</v>
      </c>
      <c r="BB374" s="65">
        <v>1258.0</v>
      </c>
      <c r="BC374" s="65">
        <v>2776.0</v>
      </c>
      <c r="BD374" s="65">
        <v>2824.0</v>
      </c>
      <c r="BE374" s="65">
        <v>8063.0</v>
      </c>
      <c r="BF374" s="65">
        <v>4280.0</v>
      </c>
      <c r="BG374" s="65">
        <v>6957.0</v>
      </c>
      <c r="BH374" s="65">
        <v>13154.0</v>
      </c>
      <c r="BI374" s="65">
        <v>48562.0</v>
      </c>
      <c r="BJ374" s="65">
        <v>71045.0</v>
      </c>
      <c r="BK374" s="65">
        <v>133043.0</v>
      </c>
    </row>
    <row r="375">
      <c r="A375" s="65">
        <v>367.0</v>
      </c>
      <c r="B375" s="65">
        <v>1000000.0</v>
      </c>
      <c r="C375" s="65">
        <v>952208.610430522</v>
      </c>
      <c r="D375" s="65">
        <v>0.952208610430522</v>
      </c>
      <c r="E375" s="65">
        <v>0.270733082501928</v>
      </c>
      <c r="F375" s="65">
        <v>0.0243634476243918</v>
      </c>
      <c r="G375" s="65">
        <v>302489.0</v>
      </c>
      <c r="H375" s="65">
        <v>0.302489</v>
      </c>
      <c r="I375" s="65">
        <v>438025.0</v>
      </c>
      <c r="J375" s="65">
        <v>129993.0</v>
      </c>
      <c r="K375" s="65">
        <v>53932.0</v>
      </c>
      <c r="L375" s="65">
        <v>25562.0</v>
      </c>
      <c r="M375" s="65">
        <v>3.0</v>
      </c>
      <c r="N375" s="65">
        <v>0.0</v>
      </c>
      <c r="O375" s="65">
        <v>1.0</v>
      </c>
      <c r="P375" s="65">
        <v>5.0</v>
      </c>
      <c r="Q375" s="65">
        <v>1.0</v>
      </c>
      <c r="R375" s="65">
        <v>1.0</v>
      </c>
      <c r="S375" s="65">
        <v>2.0</v>
      </c>
      <c r="T375" s="65">
        <v>5.0</v>
      </c>
      <c r="U375" s="65">
        <v>1.0</v>
      </c>
      <c r="V375" s="65">
        <v>0.0</v>
      </c>
      <c r="W375" s="65">
        <v>1.0</v>
      </c>
      <c r="X375" s="65">
        <v>2.0</v>
      </c>
      <c r="Y375" s="65">
        <v>3.0</v>
      </c>
      <c r="Z375" s="65">
        <v>7.0</v>
      </c>
      <c r="AA375" s="65">
        <v>5.0</v>
      </c>
      <c r="AB375" s="65">
        <v>14.0</v>
      </c>
      <c r="AC375" s="65">
        <v>19.0</v>
      </c>
      <c r="AD375" s="65">
        <v>11.0</v>
      </c>
      <c r="AE375" s="65">
        <v>15.0</v>
      </c>
      <c r="AF375" s="65">
        <v>37.0</v>
      </c>
      <c r="AG375" s="65">
        <v>11.0</v>
      </c>
      <c r="AH375" s="65">
        <v>16.0</v>
      </c>
      <c r="AI375" s="65">
        <v>20.0</v>
      </c>
      <c r="AJ375" s="65">
        <v>41.0</v>
      </c>
      <c r="AK375" s="65">
        <v>13.0</v>
      </c>
      <c r="AL375" s="65">
        <v>31.0</v>
      </c>
      <c r="AM375" s="65">
        <v>79.0</v>
      </c>
      <c r="AN375" s="65">
        <v>140.0</v>
      </c>
      <c r="AO375" s="65">
        <v>143.0</v>
      </c>
      <c r="AP375" s="65">
        <v>196.0</v>
      </c>
      <c r="AQ375" s="65">
        <v>222.0</v>
      </c>
      <c r="AR375" s="65">
        <v>236.0</v>
      </c>
      <c r="AS375" s="65">
        <v>271.0</v>
      </c>
      <c r="AT375" s="65">
        <v>487.0</v>
      </c>
      <c r="AU375" s="65">
        <v>611.0</v>
      </c>
      <c r="AV375" s="65">
        <v>928.0</v>
      </c>
      <c r="AW375" s="65">
        <v>288.0</v>
      </c>
      <c r="AX375" s="65">
        <v>765.0</v>
      </c>
      <c r="AY375" s="65">
        <v>937.0</v>
      </c>
      <c r="AZ375" s="65">
        <v>2087.0</v>
      </c>
      <c r="BA375" s="65">
        <v>1418.0</v>
      </c>
      <c r="BB375" s="65">
        <v>1239.0</v>
      </c>
      <c r="BC375" s="65">
        <v>2737.0</v>
      </c>
      <c r="BD375" s="65">
        <v>2885.0</v>
      </c>
      <c r="BE375" s="65">
        <v>8025.0</v>
      </c>
      <c r="BF375" s="65">
        <v>4284.0</v>
      </c>
      <c r="BG375" s="65">
        <v>7087.0</v>
      </c>
      <c r="BH375" s="65">
        <v>13296.0</v>
      </c>
      <c r="BI375" s="65">
        <v>48040.0</v>
      </c>
      <c r="BJ375" s="65">
        <v>71195.0</v>
      </c>
      <c r="BK375" s="65">
        <v>134628.0</v>
      </c>
    </row>
    <row r="376">
      <c r="A376" s="65">
        <v>368.0</v>
      </c>
      <c r="B376" s="65">
        <v>1000000.0</v>
      </c>
      <c r="C376" s="65">
        <v>974126.706335317</v>
      </c>
      <c r="D376" s="65">
        <v>0.974126706335317</v>
      </c>
      <c r="E376" s="65">
        <v>0.3090036381749</v>
      </c>
      <c r="F376" s="65">
        <v>0.0243588827529171</v>
      </c>
      <c r="G376" s="65">
        <v>300820.0</v>
      </c>
      <c r="H376" s="65">
        <v>0.30082</v>
      </c>
      <c r="I376" s="65">
        <v>439361.0</v>
      </c>
      <c r="J376" s="65">
        <v>129924.0</v>
      </c>
      <c r="K376" s="65">
        <v>54222.0</v>
      </c>
      <c r="L376" s="65">
        <v>25753.0</v>
      </c>
      <c r="M376" s="65">
        <v>2.0</v>
      </c>
      <c r="N376" s="65">
        <v>2.0</v>
      </c>
      <c r="O376" s="65">
        <v>4.0</v>
      </c>
      <c r="P376" s="65">
        <v>4.0</v>
      </c>
      <c r="Q376" s="65">
        <v>0.0</v>
      </c>
      <c r="R376" s="65">
        <v>3.0</v>
      </c>
      <c r="S376" s="65">
        <v>0.0</v>
      </c>
      <c r="T376" s="65">
        <v>3.0</v>
      </c>
      <c r="U376" s="65">
        <v>0.0</v>
      </c>
      <c r="V376" s="65">
        <v>0.0</v>
      </c>
      <c r="W376" s="65">
        <v>1.0</v>
      </c>
      <c r="X376" s="65">
        <v>5.0</v>
      </c>
      <c r="Y376" s="65">
        <v>6.0</v>
      </c>
      <c r="Z376" s="65">
        <v>6.0</v>
      </c>
      <c r="AA376" s="65">
        <v>13.0</v>
      </c>
      <c r="AB376" s="65">
        <v>10.0</v>
      </c>
      <c r="AC376" s="65">
        <v>20.0</v>
      </c>
      <c r="AD376" s="65">
        <v>17.0</v>
      </c>
      <c r="AE376" s="65">
        <v>6.0</v>
      </c>
      <c r="AF376" s="65">
        <v>32.0</v>
      </c>
      <c r="AG376" s="65">
        <v>5.0</v>
      </c>
      <c r="AH376" s="65">
        <v>8.0</v>
      </c>
      <c r="AI376" s="65">
        <v>21.0</v>
      </c>
      <c r="AJ376" s="65">
        <v>47.0</v>
      </c>
      <c r="AK376" s="65">
        <v>10.0</v>
      </c>
      <c r="AL376" s="65">
        <v>27.0</v>
      </c>
      <c r="AM376" s="65">
        <v>68.0</v>
      </c>
      <c r="AN376" s="65">
        <v>132.0</v>
      </c>
      <c r="AO376" s="65">
        <v>153.0</v>
      </c>
      <c r="AP376" s="65">
        <v>192.0</v>
      </c>
      <c r="AQ376" s="65">
        <v>236.0</v>
      </c>
      <c r="AR376" s="65">
        <v>235.0</v>
      </c>
      <c r="AS376" s="65">
        <v>294.0</v>
      </c>
      <c r="AT376" s="65">
        <v>479.0</v>
      </c>
      <c r="AU376" s="65">
        <v>663.0</v>
      </c>
      <c r="AV376" s="65">
        <v>947.0</v>
      </c>
      <c r="AW376" s="65">
        <v>308.0</v>
      </c>
      <c r="AX376" s="65">
        <v>745.0</v>
      </c>
      <c r="AY376" s="65">
        <v>1014.0</v>
      </c>
      <c r="AZ376" s="65">
        <v>2138.0</v>
      </c>
      <c r="BA376" s="65">
        <v>1419.0</v>
      </c>
      <c r="BB376" s="65">
        <v>1197.0</v>
      </c>
      <c r="BC376" s="65">
        <v>2755.0</v>
      </c>
      <c r="BD376" s="65">
        <v>2728.0</v>
      </c>
      <c r="BE376" s="65">
        <v>8100.0</v>
      </c>
      <c r="BF376" s="65">
        <v>4256.0</v>
      </c>
      <c r="BG376" s="65">
        <v>6901.0</v>
      </c>
      <c r="BH376" s="65">
        <v>13285.0</v>
      </c>
      <c r="BI376" s="65">
        <v>48345.0</v>
      </c>
      <c r="BJ376" s="65">
        <v>70809.0</v>
      </c>
      <c r="BK376" s="65">
        <v>133169.0</v>
      </c>
    </row>
    <row r="377">
      <c r="A377" s="65">
        <v>369.0</v>
      </c>
      <c r="B377" s="65">
        <v>1000000.0</v>
      </c>
      <c r="C377" s="65">
        <v>929208.460423021</v>
      </c>
      <c r="D377" s="65">
        <v>0.929208460423021</v>
      </c>
      <c r="E377" s="65">
        <v>0.247041648500661</v>
      </c>
      <c r="F377" s="65">
        <v>0.024353504834738</v>
      </c>
      <c r="G377" s="65">
        <v>302034.0</v>
      </c>
      <c r="H377" s="65">
        <v>0.302034</v>
      </c>
      <c r="I377" s="65">
        <v>439642.0</v>
      </c>
      <c r="J377" s="65">
        <v>129126.0</v>
      </c>
      <c r="K377" s="65">
        <v>54017.0</v>
      </c>
      <c r="L377" s="65">
        <v>25948.0</v>
      </c>
      <c r="M377" s="65">
        <v>1.0</v>
      </c>
      <c r="N377" s="65">
        <v>2.0</v>
      </c>
      <c r="O377" s="65">
        <v>1.0</v>
      </c>
      <c r="P377" s="65">
        <v>2.0</v>
      </c>
      <c r="Q377" s="65">
        <v>0.0</v>
      </c>
      <c r="R377" s="65">
        <v>0.0</v>
      </c>
      <c r="S377" s="65">
        <v>1.0</v>
      </c>
      <c r="T377" s="65">
        <v>4.0</v>
      </c>
      <c r="U377" s="65">
        <v>2.0</v>
      </c>
      <c r="V377" s="65">
        <v>0.0</v>
      </c>
      <c r="W377" s="65">
        <v>2.0</v>
      </c>
      <c r="X377" s="65">
        <v>4.0</v>
      </c>
      <c r="Y377" s="65">
        <v>2.0</v>
      </c>
      <c r="Z377" s="65">
        <v>6.0</v>
      </c>
      <c r="AA377" s="65">
        <v>10.0</v>
      </c>
      <c r="AB377" s="65">
        <v>12.0</v>
      </c>
      <c r="AC377" s="65">
        <v>17.0</v>
      </c>
      <c r="AD377" s="65">
        <v>9.0</v>
      </c>
      <c r="AE377" s="65">
        <v>18.0</v>
      </c>
      <c r="AF377" s="65">
        <v>37.0</v>
      </c>
      <c r="AG377" s="65">
        <v>9.0</v>
      </c>
      <c r="AH377" s="65">
        <v>18.0</v>
      </c>
      <c r="AI377" s="65">
        <v>17.0</v>
      </c>
      <c r="AJ377" s="65">
        <v>45.0</v>
      </c>
      <c r="AK377" s="65">
        <v>8.0</v>
      </c>
      <c r="AL377" s="65">
        <v>27.0</v>
      </c>
      <c r="AM377" s="65">
        <v>80.0</v>
      </c>
      <c r="AN377" s="65">
        <v>133.0</v>
      </c>
      <c r="AO377" s="65">
        <v>140.0</v>
      </c>
      <c r="AP377" s="65">
        <v>204.0</v>
      </c>
      <c r="AQ377" s="65">
        <v>232.0</v>
      </c>
      <c r="AR377" s="65">
        <v>258.0</v>
      </c>
      <c r="AS377" s="65">
        <v>304.0</v>
      </c>
      <c r="AT377" s="65">
        <v>483.0</v>
      </c>
      <c r="AU377" s="65">
        <v>601.0</v>
      </c>
      <c r="AV377" s="65">
        <v>985.0</v>
      </c>
      <c r="AW377" s="65">
        <v>297.0</v>
      </c>
      <c r="AX377" s="65">
        <v>782.0</v>
      </c>
      <c r="AY377" s="65">
        <v>968.0</v>
      </c>
      <c r="AZ377" s="65">
        <v>2185.0</v>
      </c>
      <c r="BA377" s="65">
        <v>1465.0</v>
      </c>
      <c r="BB377" s="65">
        <v>1195.0</v>
      </c>
      <c r="BC377" s="65">
        <v>2758.0</v>
      </c>
      <c r="BD377" s="65">
        <v>2828.0</v>
      </c>
      <c r="BE377" s="65">
        <v>8104.0</v>
      </c>
      <c r="BF377" s="65">
        <v>4239.0</v>
      </c>
      <c r="BG377" s="65">
        <v>6720.0</v>
      </c>
      <c r="BH377" s="65">
        <v>13326.0</v>
      </c>
      <c r="BI377" s="65">
        <v>48237.0</v>
      </c>
      <c r="BJ377" s="65">
        <v>71086.0</v>
      </c>
      <c r="BK377" s="65">
        <v>134170.0</v>
      </c>
    </row>
    <row r="378">
      <c r="A378" s="65">
        <v>370.0</v>
      </c>
      <c r="B378" s="65">
        <v>1000000.0</v>
      </c>
      <c r="C378" s="65">
        <v>973176.658832942</v>
      </c>
      <c r="D378" s="65">
        <v>0.973176658832942</v>
      </c>
      <c r="E378" s="65">
        <v>0.312316258673804</v>
      </c>
      <c r="F378" s="65">
        <v>0.0243466483353343</v>
      </c>
      <c r="G378" s="65">
        <v>300548.0</v>
      </c>
      <c r="H378" s="65">
        <v>0.300548</v>
      </c>
      <c r="I378" s="65">
        <v>439003.0</v>
      </c>
      <c r="J378" s="65">
        <v>130345.0</v>
      </c>
      <c r="K378" s="65">
        <v>54016.0</v>
      </c>
      <c r="L378" s="65">
        <v>25900.0</v>
      </c>
      <c r="M378" s="65">
        <v>2.0</v>
      </c>
      <c r="N378" s="65">
        <v>1.0</v>
      </c>
      <c r="O378" s="65">
        <v>2.0</v>
      </c>
      <c r="P378" s="65">
        <v>3.0</v>
      </c>
      <c r="Q378" s="65">
        <v>2.0</v>
      </c>
      <c r="R378" s="65">
        <v>2.0</v>
      </c>
      <c r="S378" s="65">
        <v>5.0</v>
      </c>
      <c r="T378" s="65">
        <v>8.0</v>
      </c>
      <c r="U378" s="65">
        <v>1.0</v>
      </c>
      <c r="V378" s="65">
        <v>1.0</v>
      </c>
      <c r="W378" s="65">
        <v>3.0</v>
      </c>
      <c r="X378" s="65">
        <v>2.0</v>
      </c>
      <c r="Y378" s="65">
        <v>5.0</v>
      </c>
      <c r="Z378" s="65">
        <v>3.0</v>
      </c>
      <c r="AA378" s="65">
        <v>10.0</v>
      </c>
      <c r="AB378" s="65">
        <v>9.0</v>
      </c>
      <c r="AC378" s="65">
        <v>18.0</v>
      </c>
      <c r="AD378" s="65">
        <v>9.0</v>
      </c>
      <c r="AE378" s="65">
        <v>13.0</v>
      </c>
      <c r="AF378" s="65">
        <v>26.0</v>
      </c>
      <c r="AG378" s="65">
        <v>13.0</v>
      </c>
      <c r="AH378" s="65">
        <v>16.0</v>
      </c>
      <c r="AI378" s="65">
        <v>18.0</v>
      </c>
      <c r="AJ378" s="65">
        <v>63.0</v>
      </c>
      <c r="AK378" s="65">
        <v>10.0</v>
      </c>
      <c r="AL378" s="65">
        <v>20.0</v>
      </c>
      <c r="AM378" s="65">
        <v>72.0</v>
      </c>
      <c r="AN378" s="65">
        <v>119.0</v>
      </c>
      <c r="AO378" s="65">
        <v>150.0</v>
      </c>
      <c r="AP378" s="65">
        <v>183.0</v>
      </c>
      <c r="AQ378" s="65">
        <v>225.0</v>
      </c>
      <c r="AR378" s="65">
        <v>238.0</v>
      </c>
      <c r="AS378" s="65">
        <v>270.0</v>
      </c>
      <c r="AT378" s="65">
        <v>450.0</v>
      </c>
      <c r="AU378" s="65">
        <v>593.0</v>
      </c>
      <c r="AV378" s="65">
        <v>958.0</v>
      </c>
      <c r="AW378" s="65">
        <v>279.0</v>
      </c>
      <c r="AX378" s="65">
        <v>782.0</v>
      </c>
      <c r="AY378" s="65">
        <v>951.0</v>
      </c>
      <c r="AZ378" s="65">
        <v>2067.0</v>
      </c>
      <c r="BA378" s="65">
        <v>1419.0</v>
      </c>
      <c r="BB378" s="65">
        <v>1266.0</v>
      </c>
      <c r="BC378" s="65">
        <v>2757.0</v>
      </c>
      <c r="BD378" s="65">
        <v>2837.0</v>
      </c>
      <c r="BE378" s="65">
        <v>8053.0</v>
      </c>
      <c r="BF378" s="65">
        <v>4227.0</v>
      </c>
      <c r="BG378" s="65">
        <v>6751.0</v>
      </c>
      <c r="BH378" s="65">
        <v>13189.0</v>
      </c>
      <c r="BI378" s="65">
        <v>48513.0</v>
      </c>
      <c r="BJ378" s="65">
        <v>70761.0</v>
      </c>
      <c r="BK378" s="65">
        <v>133173.0</v>
      </c>
    </row>
    <row r="379">
      <c r="A379" s="65">
        <v>371.0</v>
      </c>
      <c r="B379" s="65">
        <v>1000000.0</v>
      </c>
      <c r="C379" s="65">
        <v>883506.175308765</v>
      </c>
      <c r="D379" s="65">
        <v>0.883506175308765</v>
      </c>
      <c r="E379" s="65">
        <v>0.132510092034441</v>
      </c>
      <c r="F379" s="65">
        <v>0.0245688687512307</v>
      </c>
      <c r="G379" s="65">
        <v>300660.0</v>
      </c>
      <c r="H379" s="65">
        <v>0.30066</v>
      </c>
      <c r="I379" s="65">
        <v>439509.0</v>
      </c>
      <c r="J379" s="65">
        <v>129756.0</v>
      </c>
      <c r="K379" s="65">
        <v>53927.0</v>
      </c>
      <c r="L379" s="65">
        <v>25841.0</v>
      </c>
      <c r="M379" s="65">
        <v>0.0</v>
      </c>
      <c r="N379" s="65">
        <v>0.0</v>
      </c>
      <c r="O379" s="65">
        <v>0.0</v>
      </c>
      <c r="P379" s="65">
        <v>2.0</v>
      </c>
      <c r="Q379" s="65">
        <v>1.0</v>
      </c>
      <c r="R379" s="65">
        <v>0.0</v>
      </c>
      <c r="S379" s="65">
        <v>0.0</v>
      </c>
      <c r="T379" s="65">
        <v>2.0</v>
      </c>
      <c r="U379" s="65">
        <v>0.0</v>
      </c>
      <c r="V379" s="65">
        <v>2.0</v>
      </c>
      <c r="W379" s="65">
        <v>2.0</v>
      </c>
      <c r="X379" s="65">
        <v>3.0</v>
      </c>
      <c r="Y379" s="65">
        <v>3.0</v>
      </c>
      <c r="Z379" s="65">
        <v>1.0</v>
      </c>
      <c r="AA379" s="65">
        <v>16.0</v>
      </c>
      <c r="AB379" s="65">
        <v>10.0</v>
      </c>
      <c r="AC379" s="65">
        <v>17.0</v>
      </c>
      <c r="AD379" s="65">
        <v>12.0</v>
      </c>
      <c r="AE379" s="65">
        <v>14.0</v>
      </c>
      <c r="AF379" s="65">
        <v>38.0</v>
      </c>
      <c r="AG379" s="65">
        <v>11.0</v>
      </c>
      <c r="AH379" s="65">
        <v>17.0</v>
      </c>
      <c r="AI379" s="65">
        <v>27.0</v>
      </c>
      <c r="AJ379" s="65">
        <v>46.0</v>
      </c>
      <c r="AK379" s="65">
        <v>17.0</v>
      </c>
      <c r="AL379" s="65">
        <v>35.0</v>
      </c>
      <c r="AM379" s="65">
        <v>60.0</v>
      </c>
      <c r="AN379" s="65">
        <v>149.0</v>
      </c>
      <c r="AO379" s="65">
        <v>146.0</v>
      </c>
      <c r="AP379" s="65">
        <v>178.0</v>
      </c>
      <c r="AQ379" s="65">
        <v>263.0</v>
      </c>
      <c r="AR379" s="65">
        <v>233.0</v>
      </c>
      <c r="AS379" s="65">
        <v>292.0</v>
      </c>
      <c r="AT379" s="65">
        <v>502.0</v>
      </c>
      <c r="AU379" s="65">
        <v>604.0</v>
      </c>
      <c r="AV379" s="65">
        <v>953.0</v>
      </c>
      <c r="AW379" s="65">
        <v>288.0</v>
      </c>
      <c r="AX379" s="65">
        <v>751.0</v>
      </c>
      <c r="AY379" s="65">
        <v>998.0</v>
      </c>
      <c r="AZ379" s="65">
        <v>2045.0</v>
      </c>
      <c r="BA379" s="65">
        <v>1512.0</v>
      </c>
      <c r="BB379" s="65">
        <v>1226.0</v>
      </c>
      <c r="BC379" s="65">
        <v>2689.0</v>
      </c>
      <c r="BD379" s="65">
        <v>2832.0</v>
      </c>
      <c r="BE379" s="65">
        <v>8180.0</v>
      </c>
      <c r="BF379" s="65">
        <v>4204.0</v>
      </c>
      <c r="BG379" s="65">
        <v>6976.0</v>
      </c>
      <c r="BH379" s="65">
        <v>13320.0</v>
      </c>
      <c r="BI379" s="65">
        <v>48250.0</v>
      </c>
      <c r="BJ379" s="65">
        <v>70595.0</v>
      </c>
      <c r="BK379" s="65">
        <v>133138.0</v>
      </c>
    </row>
    <row r="380">
      <c r="A380" s="65">
        <v>372.0</v>
      </c>
      <c r="B380" s="65">
        <v>1000000.0</v>
      </c>
      <c r="C380" s="65">
        <v>993080.654032701</v>
      </c>
      <c r="D380" s="65">
        <v>0.993080654032701</v>
      </c>
      <c r="E380" s="65">
        <v>0.280590260784588</v>
      </c>
      <c r="F380" s="65">
        <v>0.0246309663821596</v>
      </c>
      <c r="G380" s="65">
        <v>300445.0</v>
      </c>
      <c r="H380" s="65">
        <v>0.300445</v>
      </c>
      <c r="I380" s="65">
        <v>439729.0</v>
      </c>
      <c r="J380" s="65">
        <v>129797.0</v>
      </c>
      <c r="K380" s="65">
        <v>54127.0</v>
      </c>
      <c r="L380" s="65">
        <v>25891.0</v>
      </c>
      <c r="M380" s="65">
        <v>0.0</v>
      </c>
      <c r="N380" s="65">
        <v>3.0</v>
      </c>
      <c r="O380" s="65">
        <v>2.0</v>
      </c>
      <c r="P380" s="65">
        <v>4.0</v>
      </c>
      <c r="Q380" s="65">
        <v>3.0</v>
      </c>
      <c r="R380" s="65">
        <v>4.0</v>
      </c>
      <c r="S380" s="65">
        <v>9.0</v>
      </c>
      <c r="T380" s="65">
        <v>3.0</v>
      </c>
      <c r="U380" s="65">
        <v>1.0</v>
      </c>
      <c r="V380" s="65">
        <v>0.0</v>
      </c>
      <c r="W380" s="65">
        <v>1.0</v>
      </c>
      <c r="X380" s="65">
        <v>3.0</v>
      </c>
      <c r="Y380" s="65">
        <v>2.0</v>
      </c>
      <c r="Z380" s="65">
        <v>2.0</v>
      </c>
      <c r="AA380" s="65">
        <v>12.0</v>
      </c>
      <c r="AB380" s="65">
        <v>8.0</v>
      </c>
      <c r="AC380" s="65">
        <v>13.0</v>
      </c>
      <c r="AD380" s="65">
        <v>11.0</v>
      </c>
      <c r="AE380" s="65">
        <v>16.0</v>
      </c>
      <c r="AF380" s="65">
        <v>48.0</v>
      </c>
      <c r="AG380" s="65">
        <v>6.0</v>
      </c>
      <c r="AH380" s="65">
        <v>10.0</v>
      </c>
      <c r="AI380" s="65">
        <v>22.0</v>
      </c>
      <c r="AJ380" s="65">
        <v>42.0</v>
      </c>
      <c r="AK380" s="65">
        <v>15.0</v>
      </c>
      <c r="AL380" s="65">
        <v>21.0</v>
      </c>
      <c r="AM380" s="65">
        <v>83.0</v>
      </c>
      <c r="AN380" s="65">
        <v>141.0</v>
      </c>
      <c r="AO380" s="65">
        <v>158.0</v>
      </c>
      <c r="AP380" s="65">
        <v>203.0</v>
      </c>
      <c r="AQ380" s="65">
        <v>226.0</v>
      </c>
      <c r="AR380" s="65">
        <v>262.0</v>
      </c>
      <c r="AS380" s="65">
        <v>270.0</v>
      </c>
      <c r="AT380" s="65">
        <v>491.0</v>
      </c>
      <c r="AU380" s="65">
        <v>607.0</v>
      </c>
      <c r="AV380" s="65">
        <v>914.0</v>
      </c>
      <c r="AW380" s="65">
        <v>273.0</v>
      </c>
      <c r="AX380" s="65">
        <v>795.0</v>
      </c>
      <c r="AY380" s="65">
        <v>957.0</v>
      </c>
      <c r="AZ380" s="65">
        <v>2037.0</v>
      </c>
      <c r="BA380" s="65">
        <v>1432.0</v>
      </c>
      <c r="BB380" s="65">
        <v>1190.0</v>
      </c>
      <c r="BC380" s="65">
        <v>2703.0</v>
      </c>
      <c r="BD380" s="65">
        <v>2848.0</v>
      </c>
      <c r="BE380" s="65">
        <v>8127.0</v>
      </c>
      <c r="BF380" s="65">
        <v>4214.0</v>
      </c>
      <c r="BG380" s="65">
        <v>6867.0</v>
      </c>
      <c r="BH380" s="65">
        <v>13258.0</v>
      </c>
      <c r="BI380" s="65">
        <v>48264.0</v>
      </c>
      <c r="BJ380" s="65">
        <v>70309.0</v>
      </c>
      <c r="BK380" s="65">
        <v>133555.0</v>
      </c>
    </row>
    <row r="381">
      <c r="A381" s="65">
        <v>373.0</v>
      </c>
      <c r="B381" s="65">
        <v>1000000.0</v>
      </c>
      <c r="C381" s="65">
        <v>932427.621381069</v>
      </c>
      <c r="D381" s="65">
        <v>0.932427621381069</v>
      </c>
      <c r="E381" s="65">
        <v>0.242424452014997</v>
      </c>
      <c r="F381" s="65">
        <v>0.0246175662762241</v>
      </c>
      <c r="G381" s="65">
        <v>301625.0</v>
      </c>
      <c r="H381" s="65">
        <v>0.301625</v>
      </c>
      <c r="I381" s="65">
        <v>439490.0</v>
      </c>
      <c r="J381" s="65">
        <v>129488.0</v>
      </c>
      <c r="K381" s="65">
        <v>53615.0</v>
      </c>
      <c r="L381" s="65">
        <v>25842.0</v>
      </c>
      <c r="M381" s="65">
        <v>0.0</v>
      </c>
      <c r="N381" s="65">
        <v>3.0</v>
      </c>
      <c r="O381" s="65">
        <v>1.0</v>
      </c>
      <c r="P381" s="65">
        <v>1.0</v>
      </c>
      <c r="Q381" s="65">
        <v>1.0</v>
      </c>
      <c r="R381" s="65">
        <v>3.0</v>
      </c>
      <c r="S381" s="65">
        <v>2.0</v>
      </c>
      <c r="T381" s="65">
        <v>2.0</v>
      </c>
      <c r="U381" s="65">
        <v>0.0</v>
      </c>
      <c r="V381" s="65">
        <v>0.0</v>
      </c>
      <c r="W381" s="65">
        <v>1.0</v>
      </c>
      <c r="X381" s="65">
        <v>5.0</v>
      </c>
      <c r="Y381" s="65">
        <v>2.0</v>
      </c>
      <c r="Z381" s="65">
        <v>3.0</v>
      </c>
      <c r="AA381" s="65">
        <v>12.0</v>
      </c>
      <c r="AB381" s="65">
        <v>12.0</v>
      </c>
      <c r="AC381" s="65">
        <v>19.0</v>
      </c>
      <c r="AD381" s="65">
        <v>17.0</v>
      </c>
      <c r="AE381" s="65">
        <v>17.0</v>
      </c>
      <c r="AF381" s="65">
        <v>48.0</v>
      </c>
      <c r="AG381" s="65">
        <v>12.0</v>
      </c>
      <c r="AH381" s="65">
        <v>18.0</v>
      </c>
      <c r="AI381" s="65">
        <v>26.0</v>
      </c>
      <c r="AJ381" s="65">
        <v>40.0</v>
      </c>
      <c r="AK381" s="65">
        <v>15.0</v>
      </c>
      <c r="AL381" s="65">
        <v>32.0</v>
      </c>
      <c r="AM381" s="65">
        <v>77.0</v>
      </c>
      <c r="AN381" s="65">
        <v>155.0</v>
      </c>
      <c r="AO381" s="65">
        <v>147.0</v>
      </c>
      <c r="AP381" s="65">
        <v>169.0</v>
      </c>
      <c r="AQ381" s="65">
        <v>228.0</v>
      </c>
      <c r="AR381" s="65">
        <v>236.0</v>
      </c>
      <c r="AS381" s="65">
        <v>280.0</v>
      </c>
      <c r="AT381" s="65">
        <v>460.0</v>
      </c>
      <c r="AU381" s="65">
        <v>564.0</v>
      </c>
      <c r="AV381" s="65">
        <v>942.0</v>
      </c>
      <c r="AW381" s="65">
        <v>242.0</v>
      </c>
      <c r="AX381" s="65">
        <v>741.0</v>
      </c>
      <c r="AY381" s="65">
        <v>909.0</v>
      </c>
      <c r="AZ381" s="65">
        <v>2107.0</v>
      </c>
      <c r="BA381" s="65">
        <v>1405.0</v>
      </c>
      <c r="BB381" s="65">
        <v>1220.0</v>
      </c>
      <c r="BC381" s="65">
        <v>2803.0</v>
      </c>
      <c r="BD381" s="65">
        <v>2804.0</v>
      </c>
      <c r="BE381" s="65">
        <v>7971.0</v>
      </c>
      <c r="BF381" s="65">
        <v>4254.0</v>
      </c>
      <c r="BG381" s="65">
        <v>6941.0</v>
      </c>
      <c r="BH381" s="65">
        <v>13342.0</v>
      </c>
      <c r="BI381" s="65">
        <v>48628.0</v>
      </c>
      <c r="BJ381" s="65">
        <v>70578.0</v>
      </c>
      <c r="BK381" s="65">
        <v>134130.0</v>
      </c>
    </row>
    <row r="382">
      <c r="A382" s="65">
        <v>374.0</v>
      </c>
      <c r="B382" s="65">
        <v>1000000.0</v>
      </c>
      <c r="C382" s="65">
        <v>923091.154557728</v>
      </c>
      <c r="D382" s="65">
        <v>0.923091154557728</v>
      </c>
      <c r="E382" s="65">
        <v>0.209284903159298</v>
      </c>
      <c r="F382" s="65">
        <v>0.0246281072697629</v>
      </c>
      <c r="G382" s="65">
        <v>301597.0</v>
      </c>
      <c r="H382" s="65">
        <v>0.301597</v>
      </c>
      <c r="I382" s="65">
        <v>439052.0</v>
      </c>
      <c r="J382" s="65">
        <v>129737.0</v>
      </c>
      <c r="K382" s="65">
        <v>54101.0</v>
      </c>
      <c r="L382" s="65">
        <v>26114.0</v>
      </c>
      <c r="M382" s="65">
        <v>0.0</v>
      </c>
      <c r="N382" s="65">
        <v>1.0</v>
      </c>
      <c r="O382" s="65">
        <v>2.0</v>
      </c>
      <c r="P382" s="65">
        <v>0.0</v>
      </c>
      <c r="Q382" s="65">
        <v>2.0</v>
      </c>
      <c r="R382" s="65">
        <v>3.0</v>
      </c>
      <c r="S382" s="65">
        <v>1.0</v>
      </c>
      <c r="T382" s="65">
        <v>2.0</v>
      </c>
      <c r="U382" s="65">
        <v>1.0</v>
      </c>
      <c r="V382" s="65">
        <v>3.0</v>
      </c>
      <c r="W382" s="65">
        <v>0.0</v>
      </c>
      <c r="X382" s="65">
        <v>4.0</v>
      </c>
      <c r="Y382" s="65">
        <v>7.0</v>
      </c>
      <c r="Z382" s="65">
        <v>1.0</v>
      </c>
      <c r="AA382" s="65">
        <v>10.0</v>
      </c>
      <c r="AB382" s="65">
        <v>8.0</v>
      </c>
      <c r="AC382" s="65">
        <v>22.0</v>
      </c>
      <c r="AD382" s="65">
        <v>17.0</v>
      </c>
      <c r="AE382" s="65">
        <v>19.0</v>
      </c>
      <c r="AF382" s="65">
        <v>41.0</v>
      </c>
      <c r="AG382" s="65">
        <v>6.0</v>
      </c>
      <c r="AH382" s="65">
        <v>11.0</v>
      </c>
      <c r="AI382" s="65">
        <v>18.0</v>
      </c>
      <c r="AJ382" s="65">
        <v>41.0</v>
      </c>
      <c r="AK382" s="65">
        <v>8.0</v>
      </c>
      <c r="AL382" s="65">
        <v>35.0</v>
      </c>
      <c r="AM382" s="65">
        <v>75.0</v>
      </c>
      <c r="AN382" s="65">
        <v>131.0</v>
      </c>
      <c r="AO382" s="65">
        <v>148.0</v>
      </c>
      <c r="AP382" s="65">
        <v>163.0</v>
      </c>
      <c r="AQ382" s="65">
        <v>233.0</v>
      </c>
      <c r="AR382" s="65">
        <v>237.0</v>
      </c>
      <c r="AS382" s="65">
        <v>274.0</v>
      </c>
      <c r="AT382" s="65">
        <v>490.0</v>
      </c>
      <c r="AU382" s="65">
        <v>639.0</v>
      </c>
      <c r="AV382" s="65">
        <v>1017.0</v>
      </c>
      <c r="AW382" s="65">
        <v>320.0</v>
      </c>
      <c r="AX382" s="65">
        <v>779.0</v>
      </c>
      <c r="AY382" s="65">
        <v>984.0</v>
      </c>
      <c r="AZ382" s="65">
        <v>2099.0</v>
      </c>
      <c r="BA382" s="65">
        <v>1454.0</v>
      </c>
      <c r="BB382" s="65">
        <v>1277.0</v>
      </c>
      <c r="BC382" s="65">
        <v>2778.0</v>
      </c>
      <c r="BD382" s="65">
        <v>2830.0</v>
      </c>
      <c r="BE382" s="65">
        <v>8200.0</v>
      </c>
      <c r="BF382" s="65">
        <v>4289.0</v>
      </c>
      <c r="BG382" s="65">
        <v>6886.0</v>
      </c>
      <c r="BH382" s="65">
        <v>13361.0</v>
      </c>
      <c r="BI382" s="65">
        <v>48695.0</v>
      </c>
      <c r="BJ382" s="65">
        <v>70773.0</v>
      </c>
      <c r="BK382" s="65">
        <v>133202.0</v>
      </c>
    </row>
    <row r="383">
      <c r="A383" s="65">
        <v>375.0</v>
      </c>
      <c r="B383" s="65">
        <v>1000000.0</v>
      </c>
      <c r="C383" s="65">
        <v>892646.632331616</v>
      </c>
      <c r="D383" s="65">
        <v>0.892646632331616</v>
      </c>
      <c r="E383" s="65">
        <v>0.182188994456301</v>
      </c>
      <c r="F383" s="65">
        <v>0.024781154622921</v>
      </c>
      <c r="G383" s="65">
        <v>300888.0</v>
      </c>
      <c r="H383" s="65">
        <v>0.300888</v>
      </c>
      <c r="I383" s="65">
        <v>439335.0</v>
      </c>
      <c r="J383" s="65">
        <v>130086.0</v>
      </c>
      <c r="K383" s="65">
        <v>54036.0</v>
      </c>
      <c r="L383" s="65">
        <v>25808.0</v>
      </c>
      <c r="M383" s="65">
        <v>0.0</v>
      </c>
      <c r="N383" s="65">
        <v>1.0</v>
      </c>
      <c r="O383" s="65">
        <v>1.0</v>
      </c>
      <c r="P383" s="65">
        <v>1.0</v>
      </c>
      <c r="Q383" s="65">
        <v>0.0</v>
      </c>
      <c r="R383" s="65">
        <v>1.0</v>
      </c>
      <c r="S383" s="65">
        <v>2.0</v>
      </c>
      <c r="T383" s="65">
        <v>1.0</v>
      </c>
      <c r="U383" s="65">
        <v>2.0</v>
      </c>
      <c r="V383" s="65">
        <v>0.0</v>
      </c>
      <c r="W383" s="65">
        <v>1.0</v>
      </c>
      <c r="X383" s="65">
        <v>5.0</v>
      </c>
      <c r="Y383" s="65">
        <v>4.0</v>
      </c>
      <c r="Z383" s="65">
        <v>4.0</v>
      </c>
      <c r="AA383" s="65">
        <v>7.0</v>
      </c>
      <c r="AB383" s="65">
        <v>5.0</v>
      </c>
      <c r="AC383" s="65">
        <v>21.0</v>
      </c>
      <c r="AD383" s="65">
        <v>9.0</v>
      </c>
      <c r="AE383" s="65">
        <v>13.0</v>
      </c>
      <c r="AF383" s="65">
        <v>49.0</v>
      </c>
      <c r="AG383" s="65">
        <v>9.0</v>
      </c>
      <c r="AH383" s="65">
        <v>15.0</v>
      </c>
      <c r="AI383" s="65">
        <v>22.0</v>
      </c>
      <c r="AJ383" s="65">
        <v>53.0</v>
      </c>
      <c r="AK383" s="65">
        <v>8.0</v>
      </c>
      <c r="AL383" s="65">
        <v>35.0</v>
      </c>
      <c r="AM383" s="65">
        <v>75.0</v>
      </c>
      <c r="AN383" s="65">
        <v>151.0</v>
      </c>
      <c r="AO383" s="65">
        <v>141.0</v>
      </c>
      <c r="AP383" s="65">
        <v>169.0</v>
      </c>
      <c r="AQ383" s="65">
        <v>247.0</v>
      </c>
      <c r="AR383" s="65">
        <v>240.0</v>
      </c>
      <c r="AS383" s="65">
        <v>279.0</v>
      </c>
      <c r="AT383" s="65">
        <v>451.0</v>
      </c>
      <c r="AU383" s="65">
        <v>612.0</v>
      </c>
      <c r="AV383" s="65">
        <v>928.0</v>
      </c>
      <c r="AW383" s="65">
        <v>286.0</v>
      </c>
      <c r="AX383" s="65">
        <v>742.0</v>
      </c>
      <c r="AY383" s="65">
        <v>936.0</v>
      </c>
      <c r="AZ383" s="65">
        <v>2110.0</v>
      </c>
      <c r="BA383" s="65">
        <v>1430.0</v>
      </c>
      <c r="BB383" s="65">
        <v>1223.0</v>
      </c>
      <c r="BC383" s="65">
        <v>2731.0</v>
      </c>
      <c r="BD383" s="65">
        <v>2826.0</v>
      </c>
      <c r="BE383" s="65">
        <v>7995.0</v>
      </c>
      <c r="BF383" s="65">
        <v>4330.0</v>
      </c>
      <c r="BG383" s="65">
        <v>6885.0</v>
      </c>
      <c r="BH383" s="65">
        <v>13181.0</v>
      </c>
      <c r="BI383" s="65">
        <v>48838.0</v>
      </c>
      <c r="BJ383" s="65">
        <v>70516.0</v>
      </c>
      <c r="BK383" s="65">
        <v>133297.0</v>
      </c>
    </row>
    <row r="384">
      <c r="A384" s="65">
        <v>376.0</v>
      </c>
      <c r="B384" s="65">
        <v>1000000.0</v>
      </c>
      <c r="C384" s="65">
        <v>944042.202110105</v>
      </c>
      <c r="D384" s="65">
        <v>0.944042202110105</v>
      </c>
      <c r="E384" s="65">
        <v>0.246558671385864</v>
      </c>
      <c r="F384" s="65">
        <v>0.0247508245459024</v>
      </c>
      <c r="G384" s="65">
        <v>301360.0</v>
      </c>
      <c r="H384" s="65">
        <v>0.30136</v>
      </c>
      <c r="I384" s="65">
        <v>438874.0</v>
      </c>
      <c r="J384" s="65">
        <v>129748.0</v>
      </c>
      <c r="K384" s="65">
        <v>54541.0</v>
      </c>
      <c r="L384" s="65">
        <v>25869.0</v>
      </c>
      <c r="M384" s="65">
        <v>0.0</v>
      </c>
      <c r="N384" s="65">
        <v>1.0</v>
      </c>
      <c r="O384" s="65">
        <v>3.0</v>
      </c>
      <c r="P384" s="65">
        <v>3.0</v>
      </c>
      <c r="Q384" s="65">
        <v>4.0</v>
      </c>
      <c r="R384" s="65">
        <v>3.0</v>
      </c>
      <c r="S384" s="65">
        <v>0.0</v>
      </c>
      <c r="T384" s="65">
        <v>3.0</v>
      </c>
      <c r="U384" s="65">
        <v>1.0</v>
      </c>
      <c r="V384" s="65">
        <v>1.0</v>
      </c>
      <c r="W384" s="65">
        <v>1.0</v>
      </c>
      <c r="X384" s="65">
        <v>1.0</v>
      </c>
      <c r="Y384" s="65">
        <v>3.0</v>
      </c>
      <c r="Z384" s="65">
        <v>2.0</v>
      </c>
      <c r="AA384" s="65">
        <v>6.0</v>
      </c>
      <c r="AB384" s="65">
        <v>13.0</v>
      </c>
      <c r="AC384" s="65">
        <v>24.0</v>
      </c>
      <c r="AD384" s="65">
        <v>11.0</v>
      </c>
      <c r="AE384" s="65">
        <v>22.0</v>
      </c>
      <c r="AF384" s="65">
        <v>36.0</v>
      </c>
      <c r="AG384" s="65">
        <v>9.0</v>
      </c>
      <c r="AH384" s="65">
        <v>11.0</v>
      </c>
      <c r="AI384" s="65">
        <v>16.0</v>
      </c>
      <c r="AJ384" s="65">
        <v>55.0</v>
      </c>
      <c r="AK384" s="65">
        <v>12.0</v>
      </c>
      <c r="AL384" s="65">
        <v>28.0</v>
      </c>
      <c r="AM384" s="65">
        <v>90.0</v>
      </c>
      <c r="AN384" s="65">
        <v>150.0</v>
      </c>
      <c r="AO384" s="65">
        <v>144.0</v>
      </c>
      <c r="AP384" s="65">
        <v>183.0</v>
      </c>
      <c r="AQ384" s="65">
        <v>249.0</v>
      </c>
      <c r="AR384" s="65">
        <v>224.0</v>
      </c>
      <c r="AS384" s="65">
        <v>298.0</v>
      </c>
      <c r="AT384" s="65">
        <v>479.0</v>
      </c>
      <c r="AU384" s="65">
        <v>585.0</v>
      </c>
      <c r="AV384" s="65">
        <v>943.0</v>
      </c>
      <c r="AW384" s="65">
        <v>279.0</v>
      </c>
      <c r="AX384" s="65">
        <v>751.0</v>
      </c>
      <c r="AY384" s="65">
        <v>931.0</v>
      </c>
      <c r="AZ384" s="65">
        <v>2041.0</v>
      </c>
      <c r="BA384" s="65">
        <v>1423.0</v>
      </c>
      <c r="BB384" s="65">
        <v>1247.0</v>
      </c>
      <c r="BC384" s="65">
        <v>2773.0</v>
      </c>
      <c r="BD384" s="65">
        <v>2770.0</v>
      </c>
      <c r="BE384" s="65">
        <v>8127.0</v>
      </c>
      <c r="BF384" s="65">
        <v>4208.0</v>
      </c>
      <c r="BG384" s="65">
        <v>6798.0</v>
      </c>
      <c r="BH384" s="65">
        <v>13212.0</v>
      </c>
      <c r="BI384" s="65">
        <v>48406.0</v>
      </c>
      <c r="BJ384" s="65">
        <v>70584.0</v>
      </c>
      <c r="BK384" s="65">
        <v>134196.0</v>
      </c>
    </row>
    <row r="385">
      <c r="A385" s="65">
        <v>377.0</v>
      </c>
      <c r="B385" s="65">
        <v>1000000.0</v>
      </c>
      <c r="C385" s="65">
        <v>953781.689084454</v>
      </c>
      <c r="D385" s="65">
        <v>0.953781689084454</v>
      </c>
      <c r="E385" s="65">
        <v>0.273843384216046</v>
      </c>
      <c r="F385" s="65">
        <v>0.0247182592404311</v>
      </c>
      <c r="G385" s="65">
        <v>301863.0</v>
      </c>
      <c r="H385" s="65">
        <v>0.301863</v>
      </c>
      <c r="I385" s="65">
        <v>438219.0</v>
      </c>
      <c r="J385" s="65">
        <v>130035.0</v>
      </c>
      <c r="K385" s="65">
        <v>54050.0</v>
      </c>
      <c r="L385" s="65">
        <v>25912.0</v>
      </c>
      <c r="M385" s="65">
        <v>2.0</v>
      </c>
      <c r="N385" s="65">
        <v>2.0</v>
      </c>
      <c r="O385" s="65">
        <v>4.0</v>
      </c>
      <c r="P385" s="65">
        <v>1.0</v>
      </c>
      <c r="Q385" s="65">
        <v>1.0</v>
      </c>
      <c r="R385" s="65">
        <v>2.0</v>
      </c>
      <c r="S385" s="65">
        <v>0.0</v>
      </c>
      <c r="T385" s="65">
        <v>3.0</v>
      </c>
      <c r="U385" s="65">
        <v>2.0</v>
      </c>
      <c r="V385" s="65">
        <v>0.0</v>
      </c>
      <c r="W385" s="65">
        <v>3.0</v>
      </c>
      <c r="X385" s="65">
        <v>3.0</v>
      </c>
      <c r="Y385" s="65">
        <v>2.0</v>
      </c>
      <c r="Z385" s="65">
        <v>2.0</v>
      </c>
      <c r="AA385" s="65">
        <v>9.0</v>
      </c>
      <c r="AB385" s="65">
        <v>7.0</v>
      </c>
      <c r="AC385" s="65">
        <v>19.0</v>
      </c>
      <c r="AD385" s="65">
        <v>16.0</v>
      </c>
      <c r="AE385" s="65">
        <v>14.0</v>
      </c>
      <c r="AF385" s="65">
        <v>36.0</v>
      </c>
      <c r="AG385" s="65">
        <v>9.0</v>
      </c>
      <c r="AH385" s="65">
        <v>11.0</v>
      </c>
      <c r="AI385" s="65">
        <v>21.0</v>
      </c>
      <c r="AJ385" s="65">
        <v>56.0</v>
      </c>
      <c r="AK385" s="65">
        <v>15.0</v>
      </c>
      <c r="AL385" s="65">
        <v>34.0</v>
      </c>
      <c r="AM385" s="65">
        <v>77.0</v>
      </c>
      <c r="AN385" s="65">
        <v>129.0</v>
      </c>
      <c r="AO385" s="65">
        <v>142.0</v>
      </c>
      <c r="AP385" s="65">
        <v>190.0</v>
      </c>
      <c r="AQ385" s="65">
        <v>214.0</v>
      </c>
      <c r="AR385" s="65">
        <v>227.0</v>
      </c>
      <c r="AS385" s="65">
        <v>325.0</v>
      </c>
      <c r="AT385" s="65">
        <v>437.0</v>
      </c>
      <c r="AU385" s="65">
        <v>627.0</v>
      </c>
      <c r="AV385" s="65">
        <v>968.0</v>
      </c>
      <c r="AW385" s="65">
        <v>277.0</v>
      </c>
      <c r="AX385" s="65">
        <v>692.0</v>
      </c>
      <c r="AY385" s="65">
        <v>992.0</v>
      </c>
      <c r="AZ385" s="65">
        <v>2043.0</v>
      </c>
      <c r="BA385" s="65">
        <v>1400.0</v>
      </c>
      <c r="BB385" s="65">
        <v>1248.0</v>
      </c>
      <c r="BC385" s="65">
        <v>2710.0</v>
      </c>
      <c r="BD385" s="65">
        <v>2887.0</v>
      </c>
      <c r="BE385" s="65">
        <v>8182.0</v>
      </c>
      <c r="BF385" s="65">
        <v>4284.0</v>
      </c>
      <c r="BG385" s="65">
        <v>6960.0</v>
      </c>
      <c r="BH385" s="65">
        <v>13406.0</v>
      </c>
      <c r="BI385" s="65">
        <v>48563.0</v>
      </c>
      <c r="BJ385" s="65">
        <v>71238.0</v>
      </c>
      <c r="BK385" s="65">
        <v>133371.0</v>
      </c>
    </row>
    <row r="386">
      <c r="A386" s="65">
        <v>378.0</v>
      </c>
      <c r="B386" s="65">
        <v>1000000.0</v>
      </c>
      <c r="C386" s="65">
        <v>950602.530126506</v>
      </c>
      <c r="D386" s="65">
        <v>0.950602530126506</v>
      </c>
      <c r="E386" s="65">
        <v>0.238466156417403</v>
      </c>
      <c r="F386" s="65">
        <v>0.0246854714600422</v>
      </c>
      <c r="G386" s="65">
        <v>301772.0</v>
      </c>
      <c r="H386" s="65">
        <v>0.301772</v>
      </c>
      <c r="I386" s="65">
        <v>438651.0</v>
      </c>
      <c r="J386" s="65">
        <v>129632.0</v>
      </c>
      <c r="K386" s="65">
        <v>53875.0</v>
      </c>
      <c r="L386" s="65">
        <v>26023.0</v>
      </c>
      <c r="M386" s="65">
        <v>0.0</v>
      </c>
      <c r="N386" s="65">
        <v>4.0</v>
      </c>
      <c r="O386" s="65">
        <v>0.0</v>
      </c>
      <c r="P386" s="65">
        <v>1.0</v>
      </c>
      <c r="Q386" s="65">
        <v>1.0</v>
      </c>
      <c r="R386" s="65">
        <v>1.0</v>
      </c>
      <c r="S386" s="65">
        <v>3.0</v>
      </c>
      <c r="T386" s="65">
        <v>5.0</v>
      </c>
      <c r="U386" s="65">
        <v>2.0</v>
      </c>
      <c r="V386" s="65">
        <v>1.0</v>
      </c>
      <c r="W386" s="65">
        <v>2.0</v>
      </c>
      <c r="X386" s="65">
        <v>5.0</v>
      </c>
      <c r="Y386" s="65">
        <v>5.0</v>
      </c>
      <c r="Z386" s="65">
        <v>4.0</v>
      </c>
      <c r="AA386" s="65">
        <v>9.0</v>
      </c>
      <c r="AB386" s="65">
        <v>10.0</v>
      </c>
      <c r="AC386" s="65">
        <v>25.0</v>
      </c>
      <c r="AD386" s="65">
        <v>14.0</v>
      </c>
      <c r="AE386" s="65">
        <v>9.0</v>
      </c>
      <c r="AF386" s="65">
        <v>43.0</v>
      </c>
      <c r="AG386" s="65">
        <v>8.0</v>
      </c>
      <c r="AH386" s="65">
        <v>13.0</v>
      </c>
      <c r="AI386" s="65">
        <v>15.0</v>
      </c>
      <c r="AJ386" s="65">
        <v>44.0</v>
      </c>
      <c r="AK386" s="65">
        <v>16.0</v>
      </c>
      <c r="AL386" s="65">
        <v>32.0</v>
      </c>
      <c r="AM386" s="65">
        <v>67.0</v>
      </c>
      <c r="AN386" s="65">
        <v>150.0</v>
      </c>
      <c r="AO386" s="65">
        <v>160.0</v>
      </c>
      <c r="AP386" s="65">
        <v>206.0</v>
      </c>
      <c r="AQ386" s="65">
        <v>221.0</v>
      </c>
      <c r="AR386" s="65">
        <v>254.0</v>
      </c>
      <c r="AS386" s="65">
        <v>315.0</v>
      </c>
      <c r="AT386" s="65">
        <v>486.0</v>
      </c>
      <c r="AU386" s="65">
        <v>620.0</v>
      </c>
      <c r="AV386" s="65">
        <v>926.0</v>
      </c>
      <c r="AW386" s="65">
        <v>299.0</v>
      </c>
      <c r="AX386" s="65">
        <v>796.0</v>
      </c>
      <c r="AY386" s="65">
        <v>945.0</v>
      </c>
      <c r="AZ386" s="65">
        <v>2092.0</v>
      </c>
      <c r="BA386" s="65">
        <v>1465.0</v>
      </c>
      <c r="BB386" s="65">
        <v>1178.0</v>
      </c>
      <c r="BC386" s="65">
        <v>2727.0</v>
      </c>
      <c r="BD386" s="65">
        <v>2778.0</v>
      </c>
      <c r="BE386" s="65">
        <v>7979.0</v>
      </c>
      <c r="BF386" s="65">
        <v>4367.0</v>
      </c>
      <c r="BG386" s="65">
        <v>6869.0</v>
      </c>
      <c r="BH386" s="65">
        <v>13360.0</v>
      </c>
      <c r="BI386" s="65">
        <v>48505.0</v>
      </c>
      <c r="BJ386" s="65">
        <v>71297.0</v>
      </c>
      <c r="BK386" s="65">
        <v>133438.0</v>
      </c>
    </row>
    <row r="387">
      <c r="A387" s="65">
        <v>379.0</v>
      </c>
      <c r="B387" s="65">
        <v>1000000.0</v>
      </c>
      <c r="C387" s="65">
        <v>973333.666683334</v>
      </c>
      <c r="D387" s="65">
        <v>0.973333666683334</v>
      </c>
      <c r="E387" s="65">
        <v>0.243136142458456</v>
      </c>
      <c r="F387" s="65">
        <v>0.024679090896563</v>
      </c>
      <c r="G387" s="65">
        <v>300766.0</v>
      </c>
      <c r="H387" s="65">
        <v>0.300766</v>
      </c>
      <c r="I387" s="65">
        <v>438758.0</v>
      </c>
      <c r="J387" s="65">
        <v>129976.0</v>
      </c>
      <c r="K387" s="65">
        <v>54441.0</v>
      </c>
      <c r="L387" s="65">
        <v>25967.0</v>
      </c>
      <c r="M387" s="65">
        <v>3.0</v>
      </c>
      <c r="N387" s="65">
        <v>0.0</v>
      </c>
      <c r="O387" s="65">
        <v>2.0</v>
      </c>
      <c r="P387" s="65">
        <v>4.0</v>
      </c>
      <c r="Q387" s="65">
        <v>1.0</v>
      </c>
      <c r="R387" s="65">
        <v>1.0</v>
      </c>
      <c r="S387" s="65">
        <v>4.0</v>
      </c>
      <c r="T387" s="65">
        <v>4.0</v>
      </c>
      <c r="U387" s="65">
        <v>1.0</v>
      </c>
      <c r="V387" s="65">
        <v>1.0</v>
      </c>
      <c r="W387" s="65">
        <v>1.0</v>
      </c>
      <c r="X387" s="65">
        <v>8.0</v>
      </c>
      <c r="Y387" s="65">
        <v>2.0</v>
      </c>
      <c r="Z387" s="65">
        <v>8.0</v>
      </c>
      <c r="AA387" s="65">
        <v>14.0</v>
      </c>
      <c r="AB387" s="65">
        <v>10.0</v>
      </c>
      <c r="AC387" s="65">
        <v>20.0</v>
      </c>
      <c r="AD387" s="65">
        <v>17.0</v>
      </c>
      <c r="AE387" s="65">
        <v>10.0</v>
      </c>
      <c r="AF387" s="65">
        <v>39.0</v>
      </c>
      <c r="AG387" s="65">
        <v>8.0</v>
      </c>
      <c r="AH387" s="65">
        <v>13.0</v>
      </c>
      <c r="AI387" s="65">
        <v>14.0</v>
      </c>
      <c r="AJ387" s="65">
        <v>53.0</v>
      </c>
      <c r="AK387" s="65">
        <v>13.0</v>
      </c>
      <c r="AL387" s="65">
        <v>29.0</v>
      </c>
      <c r="AM387" s="65">
        <v>85.0</v>
      </c>
      <c r="AN387" s="65">
        <v>138.0</v>
      </c>
      <c r="AO387" s="65">
        <v>133.0</v>
      </c>
      <c r="AP387" s="65">
        <v>199.0</v>
      </c>
      <c r="AQ387" s="65">
        <v>234.0</v>
      </c>
      <c r="AR387" s="65">
        <v>235.0</v>
      </c>
      <c r="AS387" s="65">
        <v>299.0</v>
      </c>
      <c r="AT387" s="65">
        <v>479.0</v>
      </c>
      <c r="AU387" s="65">
        <v>614.0</v>
      </c>
      <c r="AV387" s="65">
        <v>933.0</v>
      </c>
      <c r="AW387" s="65">
        <v>290.0</v>
      </c>
      <c r="AX387" s="65">
        <v>776.0</v>
      </c>
      <c r="AY387" s="65">
        <v>938.0</v>
      </c>
      <c r="AZ387" s="65">
        <v>2057.0</v>
      </c>
      <c r="BA387" s="65">
        <v>1396.0</v>
      </c>
      <c r="BB387" s="65">
        <v>1222.0</v>
      </c>
      <c r="BC387" s="65">
        <v>2778.0</v>
      </c>
      <c r="BD387" s="65">
        <v>2757.0</v>
      </c>
      <c r="BE387" s="65">
        <v>8177.0</v>
      </c>
      <c r="BF387" s="65">
        <v>4232.0</v>
      </c>
      <c r="BG387" s="65">
        <v>6838.0</v>
      </c>
      <c r="BH387" s="65">
        <v>13121.0</v>
      </c>
      <c r="BI387" s="65">
        <v>48146.0</v>
      </c>
      <c r="BJ387" s="65">
        <v>70555.0</v>
      </c>
      <c r="BK387" s="65">
        <v>133854.0</v>
      </c>
    </row>
    <row r="388">
      <c r="A388" s="65">
        <v>380.0</v>
      </c>
      <c r="B388" s="65">
        <v>1000000.0</v>
      </c>
      <c r="C388" s="65">
        <v>993472.673633682</v>
      </c>
      <c r="D388" s="65">
        <v>0.993472673633682</v>
      </c>
      <c r="E388" s="65">
        <v>0.31889084064495</v>
      </c>
      <c r="F388" s="65">
        <v>0.0247416382946207</v>
      </c>
      <c r="G388" s="65">
        <v>300353.0</v>
      </c>
      <c r="H388" s="65">
        <v>0.300353</v>
      </c>
      <c r="I388" s="65">
        <v>439777.0</v>
      </c>
      <c r="J388" s="65">
        <v>129831.0</v>
      </c>
      <c r="K388" s="65">
        <v>54366.0</v>
      </c>
      <c r="L388" s="65">
        <v>25729.0</v>
      </c>
      <c r="M388" s="65">
        <v>2.0</v>
      </c>
      <c r="N388" s="65">
        <v>3.0</v>
      </c>
      <c r="O388" s="65">
        <v>1.0</v>
      </c>
      <c r="P388" s="65">
        <v>4.0</v>
      </c>
      <c r="Q388" s="65">
        <v>4.0</v>
      </c>
      <c r="R388" s="65">
        <v>1.0</v>
      </c>
      <c r="S388" s="65">
        <v>3.0</v>
      </c>
      <c r="T388" s="65">
        <v>2.0</v>
      </c>
      <c r="U388" s="65">
        <v>1.0</v>
      </c>
      <c r="V388" s="65">
        <v>1.0</v>
      </c>
      <c r="W388" s="65">
        <v>2.0</v>
      </c>
      <c r="X388" s="65">
        <v>6.0</v>
      </c>
      <c r="Y388" s="65">
        <v>4.0</v>
      </c>
      <c r="Z388" s="65">
        <v>8.0</v>
      </c>
      <c r="AA388" s="65">
        <v>12.0</v>
      </c>
      <c r="AB388" s="65">
        <v>12.0</v>
      </c>
      <c r="AC388" s="65">
        <v>15.0</v>
      </c>
      <c r="AD388" s="65">
        <v>12.0</v>
      </c>
      <c r="AE388" s="65">
        <v>10.0</v>
      </c>
      <c r="AF388" s="65">
        <v>37.0</v>
      </c>
      <c r="AG388" s="65">
        <v>16.0</v>
      </c>
      <c r="AH388" s="65">
        <v>15.0</v>
      </c>
      <c r="AI388" s="65">
        <v>21.0</v>
      </c>
      <c r="AJ388" s="65">
        <v>58.0</v>
      </c>
      <c r="AK388" s="65">
        <v>16.0</v>
      </c>
      <c r="AL388" s="65">
        <v>36.0</v>
      </c>
      <c r="AM388" s="65">
        <v>80.0</v>
      </c>
      <c r="AN388" s="65">
        <v>153.0</v>
      </c>
      <c r="AO388" s="65">
        <v>156.0</v>
      </c>
      <c r="AP388" s="65">
        <v>180.0</v>
      </c>
      <c r="AQ388" s="65">
        <v>239.0</v>
      </c>
      <c r="AR388" s="65">
        <v>257.0</v>
      </c>
      <c r="AS388" s="65">
        <v>292.0</v>
      </c>
      <c r="AT388" s="65">
        <v>466.0</v>
      </c>
      <c r="AU388" s="65">
        <v>652.0</v>
      </c>
      <c r="AV388" s="65">
        <v>938.0</v>
      </c>
      <c r="AW388" s="65">
        <v>278.0</v>
      </c>
      <c r="AX388" s="65">
        <v>775.0</v>
      </c>
      <c r="AY388" s="65">
        <v>946.0</v>
      </c>
      <c r="AZ388" s="65">
        <v>2049.0</v>
      </c>
      <c r="BA388" s="65">
        <v>1396.0</v>
      </c>
      <c r="BB388" s="65">
        <v>1267.0</v>
      </c>
      <c r="BC388" s="65">
        <v>2741.0</v>
      </c>
      <c r="BD388" s="65">
        <v>2784.0</v>
      </c>
      <c r="BE388" s="65">
        <v>8032.0</v>
      </c>
      <c r="BF388" s="65">
        <v>4231.0</v>
      </c>
      <c r="BG388" s="65">
        <v>6908.0</v>
      </c>
      <c r="BH388" s="65">
        <v>13171.0</v>
      </c>
      <c r="BI388" s="65">
        <v>48164.0</v>
      </c>
      <c r="BJ388" s="65">
        <v>70623.0</v>
      </c>
      <c r="BK388" s="65">
        <v>133273.0</v>
      </c>
    </row>
    <row r="389">
      <c r="A389" s="65">
        <v>381.0</v>
      </c>
      <c r="B389" s="65">
        <v>1000000.0</v>
      </c>
      <c r="C389" s="65">
        <v>945143.257162858</v>
      </c>
      <c r="D389" s="65">
        <v>0.945143257162858</v>
      </c>
      <c r="E389" s="65">
        <v>0.219547421928461</v>
      </c>
      <c r="F389" s="65">
        <v>0.024711095579803</v>
      </c>
      <c r="G389" s="65">
        <v>300193.0</v>
      </c>
      <c r="H389" s="65">
        <v>0.300193</v>
      </c>
      <c r="I389" s="65">
        <v>439766.0</v>
      </c>
      <c r="J389" s="65">
        <v>130301.0</v>
      </c>
      <c r="K389" s="65">
        <v>53839.0</v>
      </c>
      <c r="L389" s="65">
        <v>25958.0</v>
      </c>
      <c r="M389" s="65">
        <v>0.0</v>
      </c>
      <c r="N389" s="65">
        <v>1.0</v>
      </c>
      <c r="O389" s="65">
        <v>3.0</v>
      </c>
      <c r="P389" s="65">
        <v>3.0</v>
      </c>
      <c r="Q389" s="65">
        <v>2.0</v>
      </c>
      <c r="R389" s="65">
        <v>2.0</v>
      </c>
      <c r="S389" s="65">
        <v>1.0</v>
      </c>
      <c r="T389" s="65">
        <v>8.0</v>
      </c>
      <c r="U389" s="65">
        <v>1.0</v>
      </c>
      <c r="V389" s="65">
        <v>1.0</v>
      </c>
      <c r="W389" s="65">
        <v>0.0</v>
      </c>
      <c r="X389" s="65">
        <v>5.0</v>
      </c>
      <c r="Y389" s="65">
        <v>2.0</v>
      </c>
      <c r="Z389" s="65">
        <v>4.0</v>
      </c>
      <c r="AA389" s="65">
        <v>9.0</v>
      </c>
      <c r="AB389" s="65">
        <v>6.0</v>
      </c>
      <c r="AC389" s="65">
        <v>18.0</v>
      </c>
      <c r="AD389" s="65">
        <v>17.0</v>
      </c>
      <c r="AE389" s="65">
        <v>10.0</v>
      </c>
      <c r="AF389" s="65">
        <v>42.0</v>
      </c>
      <c r="AG389" s="65">
        <v>12.0</v>
      </c>
      <c r="AH389" s="65">
        <v>13.0</v>
      </c>
      <c r="AI389" s="65">
        <v>20.0</v>
      </c>
      <c r="AJ389" s="65">
        <v>42.0</v>
      </c>
      <c r="AK389" s="65">
        <v>21.0</v>
      </c>
      <c r="AL389" s="65">
        <v>22.0</v>
      </c>
      <c r="AM389" s="65">
        <v>79.0</v>
      </c>
      <c r="AN389" s="65">
        <v>148.0</v>
      </c>
      <c r="AO389" s="65">
        <v>140.0</v>
      </c>
      <c r="AP389" s="65">
        <v>176.0</v>
      </c>
      <c r="AQ389" s="65">
        <v>241.0</v>
      </c>
      <c r="AR389" s="65">
        <v>235.0</v>
      </c>
      <c r="AS389" s="65">
        <v>288.0</v>
      </c>
      <c r="AT389" s="65">
        <v>475.0</v>
      </c>
      <c r="AU389" s="65">
        <v>599.0</v>
      </c>
      <c r="AV389" s="65">
        <v>901.0</v>
      </c>
      <c r="AW389" s="65">
        <v>255.0</v>
      </c>
      <c r="AX389" s="65">
        <v>796.0</v>
      </c>
      <c r="AY389" s="65">
        <v>924.0</v>
      </c>
      <c r="AZ389" s="65">
        <v>2120.0</v>
      </c>
      <c r="BA389" s="65">
        <v>1401.0</v>
      </c>
      <c r="BB389" s="65">
        <v>1215.0</v>
      </c>
      <c r="BC389" s="65">
        <v>2712.0</v>
      </c>
      <c r="BD389" s="65">
        <v>2787.0</v>
      </c>
      <c r="BE389" s="65">
        <v>8019.0</v>
      </c>
      <c r="BF389" s="65">
        <v>4317.0</v>
      </c>
      <c r="BG389" s="65">
        <v>6725.0</v>
      </c>
      <c r="BH389" s="65">
        <v>13387.0</v>
      </c>
      <c r="BI389" s="65">
        <v>48571.0</v>
      </c>
      <c r="BJ389" s="65">
        <v>70320.0</v>
      </c>
      <c r="BK389" s="65">
        <v>133097.0</v>
      </c>
    </row>
    <row r="390">
      <c r="A390" s="65">
        <v>382.0</v>
      </c>
      <c r="B390" s="65">
        <v>1000000.0</v>
      </c>
      <c r="C390" s="65">
        <v>918181.909095455</v>
      </c>
      <c r="D390" s="65">
        <v>0.918181909095455</v>
      </c>
      <c r="E390" s="65">
        <v>0.205713708323078</v>
      </c>
      <c r="F390" s="65">
        <v>0.0247368009252933</v>
      </c>
      <c r="G390" s="65">
        <v>301135.0</v>
      </c>
      <c r="H390" s="65">
        <v>0.301135</v>
      </c>
      <c r="I390" s="65">
        <v>439436.0</v>
      </c>
      <c r="J390" s="65">
        <v>129494.0</v>
      </c>
      <c r="K390" s="65">
        <v>54111.0</v>
      </c>
      <c r="L390" s="65">
        <v>25619.0</v>
      </c>
      <c r="M390" s="65">
        <v>1.0</v>
      </c>
      <c r="N390" s="65">
        <v>1.0</v>
      </c>
      <c r="O390" s="65">
        <v>2.0</v>
      </c>
      <c r="P390" s="65">
        <v>0.0</v>
      </c>
      <c r="Q390" s="65">
        <v>1.0</v>
      </c>
      <c r="R390" s="65">
        <v>2.0</v>
      </c>
      <c r="S390" s="65">
        <v>1.0</v>
      </c>
      <c r="T390" s="65">
        <v>2.0</v>
      </c>
      <c r="U390" s="65">
        <v>1.0</v>
      </c>
      <c r="V390" s="65">
        <v>0.0</v>
      </c>
      <c r="W390" s="65">
        <v>3.0</v>
      </c>
      <c r="X390" s="65">
        <v>5.0</v>
      </c>
      <c r="Y390" s="65">
        <v>4.0</v>
      </c>
      <c r="Z390" s="65">
        <v>6.0</v>
      </c>
      <c r="AA390" s="65">
        <v>14.0</v>
      </c>
      <c r="AB390" s="65">
        <v>1.0</v>
      </c>
      <c r="AC390" s="65">
        <v>20.0</v>
      </c>
      <c r="AD390" s="65">
        <v>13.0</v>
      </c>
      <c r="AE390" s="65">
        <v>16.0</v>
      </c>
      <c r="AF390" s="65">
        <v>40.0</v>
      </c>
      <c r="AG390" s="65">
        <v>4.0</v>
      </c>
      <c r="AH390" s="65">
        <v>13.0</v>
      </c>
      <c r="AI390" s="65">
        <v>19.0</v>
      </c>
      <c r="AJ390" s="65">
        <v>57.0</v>
      </c>
      <c r="AK390" s="65">
        <v>12.0</v>
      </c>
      <c r="AL390" s="65">
        <v>35.0</v>
      </c>
      <c r="AM390" s="65">
        <v>81.0</v>
      </c>
      <c r="AN390" s="65">
        <v>135.0</v>
      </c>
      <c r="AO390" s="65">
        <v>135.0</v>
      </c>
      <c r="AP390" s="65">
        <v>171.0</v>
      </c>
      <c r="AQ390" s="65">
        <v>247.0</v>
      </c>
      <c r="AR390" s="65">
        <v>226.0</v>
      </c>
      <c r="AS390" s="65">
        <v>269.0</v>
      </c>
      <c r="AT390" s="65">
        <v>423.0</v>
      </c>
      <c r="AU390" s="65">
        <v>629.0</v>
      </c>
      <c r="AV390" s="65">
        <v>1005.0</v>
      </c>
      <c r="AW390" s="65">
        <v>285.0</v>
      </c>
      <c r="AX390" s="65">
        <v>766.0</v>
      </c>
      <c r="AY390" s="65">
        <v>930.0</v>
      </c>
      <c r="AZ390" s="65">
        <v>2040.0</v>
      </c>
      <c r="BA390" s="65">
        <v>1391.0</v>
      </c>
      <c r="BB390" s="65">
        <v>1225.0</v>
      </c>
      <c r="BC390" s="65">
        <v>2780.0</v>
      </c>
      <c r="BD390" s="65">
        <v>2877.0</v>
      </c>
      <c r="BE390" s="65">
        <v>7986.0</v>
      </c>
      <c r="BF390" s="65">
        <v>4239.0</v>
      </c>
      <c r="BG390" s="65">
        <v>6939.0</v>
      </c>
      <c r="BH390" s="65">
        <v>13441.0</v>
      </c>
      <c r="BI390" s="65">
        <v>48727.0</v>
      </c>
      <c r="BJ390" s="65">
        <v>70960.0</v>
      </c>
      <c r="BK390" s="65">
        <v>132955.0</v>
      </c>
    </row>
    <row r="391">
      <c r="A391" s="65">
        <v>383.0</v>
      </c>
      <c r="B391" s="65">
        <v>1000000.0</v>
      </c>
      <c r="C391" s="65">
        <v>913739.686984349</v>
      </c>
      <c r="D391" s="65">
        <v>0.913739686984349</v>
      </c>
      <c r="E391" s="65">
        <v>0.21067534859435</v>
      </c>
      <c r="F391" s="65">
        <v>0.0247785566212003</v>
      </c>
      <c r="G391" s="65">
        <v>300768.0</v>
      </c>
      <c r="H391" s="65">
        <v>0.300768</v>
      </c>
      <c r="I391" s="65">
        <v>439510.0</v>
      </c>
      <c r="J391" s="65">
        <v>129582.0</v>
      </c>
      <c r="K391" s="65">
        <v>54325.0</v>
      </c>
      <c r="L391" s="65">
        <v>25466.0</v>
      </c>
      <c r="M391" s="65">
        <v>1.0</v>
      </c>
      <c r="N391" s="65">
        <v>1.0</v>
      </c>
      <c r="O391" s="65">
        <v>1.0</v>
      </c>
      <c r="P391" s="65">
        <v>2.0</v>
      </c>
      <c r="Q391" s="65">
        <v>1.0</v>
      </c>
      <c r="R391" s="65">
        <v>0.0</v>
      </c>
      <c r="S391" s="65">
        <v>1.0</v>
      </c>
      <c r="T391" s="65">
        <v>3.0</v>
      </c>
      <c r="U391" s="65">
        <v>2.0</v>
      </c>
      <c r="V391" s="65">
        <v>1.0</v>
      </c>
      <c r="W391" s="65">
        <v>2.0</v>
      </c>
      <c r="X391" s="65">
        <v>8.0</v>
      </c>
      <c r="Y391" s="65">
        <v>3.0</v>
      </c>
      <c r="Z391" s="65">
        <v>1.0</v>
      </c>
      <c r="AA391" s="65">
        <v>8.0</v>
      </c>
      <c r="AB391" s="65">
        <v>7.0</v>
      </c>
      <c r="AC391" s="65">
        <v>15.0</v>
      </c>
      <c r="AD391" s="65">
        <v>12.0</v>
      </c>
      <c r="AE391" s="65">
        <v>16.0</v>
      </c>
      <c r="AF391" s="65">
        <v>32.0</v>
      </c>
      <c r="AG391" s="65">
        <v>5.0</v>
      </c>
      <c r="AH391" s="65">
        <v>15.0</v>
      </c>
      <c r="AI391" s="65">
        <v>20.0</v>
      </c>
      <c r="AJ391" s="65">
        <v>51.0</v>
      </c>
      <c r="AK391" s="65">
        <v>15.0</v>
      </c>
      <c r="AL391" s="65">
        <v>33.0</v>
      </c>
      <c r="AM391" s="65">
        <v>74.0</v>
      </c>
      <c r="AN391" s="65">
        <v>145.0</v>
      </c>
      <c r="AO391" s="65">
        <v>115.0</v>
      </c>
      <c r="AP391" s="65">
        <v>203.0</v>
      </c>
      <c r="AQ391" s="65">
        <v>221.0</v>
      </c>
      <c r="AR391" s="65">
        <v>273.0</v>
      </c>
      <c r="AS391" s="65">
        <v>303.0</v>
      </c>
      <c r="AT391" s="65">
        <v>467.0</v>
      </c>
      <c r="AU391" s="65">
        <v>583.0</v>
      </c>
      <c r="AV391" s="65">
        <v>982.0</v>
      </c>
      <c r="AW391" s="65">
        <v>280.0</v>
      </c>
      <c r="AX391" s="65">
        <v>779.0</v>
      </c>
      <c r="AY391" s="65">
        <v>925.0</v>
      </c>
      <c r="AZ391" s="65">
        <v>2121.0</v>
      </c>
      <c r="BA391" s="65">
        <v>1466.0</v>
      </c>
      <c r="BB391" s="65">
        <v>1193.0</v>
      </c>
      <c r="BC391" s="65">
        <v>2777.0</v>
      </c>
      <c r="BD391" s="65">
        <v>2824.0</v>
      </c>
      <c r="BE391" s="65">
        <v>8021.0</v>
      </c>
      <c r="BF391" s="65">
        <v>4373.0</v>
      </c>
      <c r="BG391" s="65">
        <v>6752.0</v>
      </c>
      <c r="BH391" s="65">
        <v>13215.0</v>
      </c>
      <c r="BI391" s="65">
        <v>48357.0</v>
      </c>
      <c r="BJ391" s="65">
        <v>70727.0</v>
      </c>
      <c r="BK391" s="65">
        <v>133336.0</v>
      </c>
    </row>
    <row r="392">
      <c r="A392" s="65">
        <v>384.0</v>
      </c>
      <c r="B392" s="65">
        <v>1000000.0</v>
      </c>
      <c r="C392" s="65">
        <v>940185.009250463</v>
      </c>
      <c r="D392" s="65">
        <v>0.940185009250463</v>
      </c>
      <c r="E392" s="65">
        <v>0.204972863504786</v>
      </c>
      <c r="F392" s="65">
        <v>0.0247524901618101</v>
      </c>
      <c r="G392" s="65">
        <v>301731.0</v>
      </c>
      <c r="H392" s="65">
        <v>0.301731</v>
      </c>
      <c r="I392" s="65">
        <v>439315.0</v>
      </c>
      <c r="J392" s="65">
        <v>129540.0</v>
      </c>
      <c r="K392" s="65">
        <v>53842.0</v>
      </c>
      <c r="L392" s="65">
        <v>25857.0</v>
      </c>
      <c r="M392" s="65">
        <v>0.0</v>
      </c>
      <c r="N392" s="65">
        <v>1.0</v>
      </c>
      <c r="O392" s="65">
        <v>2.0</v>
      </c>
      <c r="P392" s="65">
        <v>1.0</v>
      </c>
      <c r="Q392" s="65">
        <v>1.0</v>
      </c>
      <c r="R392" s="65">
        <v>2.0</v>
      </c>
      <c r="S392" s="65">
        <v>0.0</v>
      </c>
      <c r="T392" s="65">
        <v>8.0</v>
      </c>
      <c r="U392" s="65">
        <v>0.0</v>
      </c>
      <c r="V392" s="65">
        <v>1.0</v>
      </c>
      <c r="W392" s="65">
        <v>6.0</v>
      </c>
      <c r="X392" s="65">
        <v>1.0</v>
      </c>
      <c r="Y392" s="65">
        <v>3.0</v>
      </c>
      <c r="Z392" s="65">
        <v>3.0</v>
      </c>
      <c r="AA392" s="65">
        <v>8.0</v>
      </c>
      <c r="AB392" s="65">
        <v>13.0</v>
      </c>
      <c r="AC392" s="65">
        <v>13.0</v>
      </c>
      <c r="AD392" s="65">
        <v>20.0</v>
      </c>
      <c r="AE392" s="65">
        <v>22.0</v>
      </c>
      <c r="AF392" s="65">
        <v>37.0</v>
      </c>
      <c r="AG392" s="65">
        <v>7.0</v>
      </c>
      <c r="AH392" s="65">
        <v>15.0</v>
      </c>
      <c r="AI392" s="65">
        <v>22.0</v>
      </c>
      <c r="AJ392" s="65">
        <v>59.0</v>
      </c>
      <c r="AK392" s="65">
        <v>13.0</v>
      </c>
      <c r="AL392" s="65">
        <v>32.0</v>
      </c>
      <c r="AM392" s="65">
        <v>85.0</v>
      </c>
      <c r="AN392" s="65">
        <v>166.0</v>
      </c>
      <c r="AO392" s="65">
        <v>142.0</v>
      </c>
      <c r="AP392" s="65">
        <v>193.0</v>
      </c>
      <c r="AQ392" s="65">
        <v>260.0</v>
      </c>
      <c r="AR392" s="65">
        <v>239.0</v>
      </c>
      <c r="AS392" s="65">
        <v>309.0</v>
      </c>
      <c r="AT392" s="65">
        <v>510.0</v>
      </c>
      <c r="AU392" s="65">
        <v>632.0</v>
      </c>
      <c r="AV392" s="65">
        <v>934.0</v>
      </c>
      <c r="AW392" s="65">
        <v>295.0</v>
      </c>
      <c r="AX392" s="65">
        <v>784.0</v>
      </c>
      <c r="AY392" s="65">
        <v>978.0</v>
      </c>
      <c r="AZ392" s="65">
        <v>2084.0</v>
      </c>
      <c r="BA392" s="65">
        <v>1428.0</v>
      </c>
      <c r="BB392" s="65">
        <v>1254.0</v>
      </c>
      <c r="BC392" s="65">
        <v>2766.0</v>
      </c>
      <c r="BD392" s="65">
        <v>2750.0</v>
      </c>
      <c r="BE392" s="65">
        <v>7909.0</v>
      </c>
      <c r="BF392" s="65">
        <v>4361.0</v>
      </c>
      <c r="BG392" s="65">
        <v>6777.0</v>
      </c>
      <c r="BH392" s="65">
        <v>13355.0</v>
      </c>
      <c r="BI392" s="65">
        <v>48705.0</v>
      </c>
      <c r="BJ392" s="65">
        <v>70913.0</v>
      </c>
      <c r="BK392" s="65">
        <v>133612.0</v>
      </c>
    </row>
    <row r="393">
      <c r="A393" s="65">
        <v>385.0</v>
      </c>
      <c r="B393" s="65">
        <v>1000000.0</v>
      </c>
      <c r="C393" s="65">
        <v>935880.794039702</v>
      </c>
      <c r="D393" s="65">
        <v>0.935880794039702</v>
      </c>
      <c r="E393" s="65">
        <v>0.257540901300228</v>
      </c>
      <c r="F393" s="65">
        <v>0.0247324077169733</v>
      </c>
      <c r="G393" s="65">
        <v>301798.0</v>
      </c>
      <c r="H393" s="65">
        <v>0.301798</v>
      </c>
      <c r="I393" s="65">
        <v>438394.0</v>
      </c>
      <c r="J393" s="65">
        <v>129380.0</v>
      </c>
      <c r="K393" s="65">
        <v>54346.0</v>
      </c>
      <c r="L393" s="65">
        <v>26064.0</v>
      </c>
      <c r="M393" s="65">
        <v>0.0</v>
      </c>
      <c r="N393" s="65">
        <v>3.0</v>
      </c>
      <c r="O393" s="65">
        <v>2.0</v>
      </c>
      <c r="P393" s="65">
        <v>1.0</v>
      </c>
      <c r="Q393" s="65">
        <v>0.0</v>
      </c>
      <c r="R393" s="65">
        <v>4.0</v>
      </c>
      <c r="S393" s="65">
        <v>0.0</v>
      </c>
      <c r="T393" s="65">
        <v>3.0</v>
      </c>
      <c r="U393" s="65">
        <v>0.0</v>
      </c>
      <c r="V393" s="65">
        <v>0.0</v>
      </c>
      <c r="W393" s="65">
        <v>4.0</v>
      </c>
      <c r="X393" s="65">
        <v>2.0</v>
      </c>
      <c r="Y393" s="65">
        <v>6.0</v>
      </c>
      <c r="Z393" s="65">
        <v>4.0</v>
      </c>
      <c r="AA393" s="65">
        <v>7.0</v>
      </c>
      <c r="AB393" s="65">
        <v>12.0</v>
      </c>
      <c r="AC393" s="65">
        <v>22.0</v>
      </c>
      <c r="AD393" s="65">
        <v>14.0</v>
      </c>
      <c r="AE393" s="65">
        <v>13.0</v>
      </c>
      <c r="AF393" s="65">
        <v>39.0</v>
      </c>
      <c r="AG393" s="65">
        <v>14.0</v>
      </c>
      <c r="AH393" s="65">
        <v>15.0</v>
      </c>
      <c r="AI393" s="65">
        <v>14.0</v>
      </c>
      <c r="AJ393" s="65">
        <v>48.0</v>
      </c>
      <c r="AK393" s="65">
        <v>13.0</v>
      </c>
      <c r="AL393" s="65">
        <v>26.0</v>
      </c>
      <c r="AM393" s="65">
        <v>74.0</v>
      </c>
      <c r="AN393" s="65">
        <v>146.0</v>
      </c>
      <c r="AO393" s="65">
        <v>125.0</v>
      </c>
      <c r="AP393" s="65">
        <v>184.0</v>
      </c>
      <c r="AQ393" s="65">
        <v>214.0</v>
      </c>
      <c r="AR393" s="65">
        <v>230.0</v>
      </c>
      <c r="AS393" s="65">
        <v>295.0</v>
      </c>
      <c r="AT393" s="65">
        <v>470.0</v>
      </c>
      <c r="AU393" s="65">
        <v>602.0</v>
      </c>
      <c r="AV393" s="65">
        <v>937.0</v>
      </c>
      <c r="AW393" s="65">
        <v>309.0</v>
      </c>
      <c r="AX393" s="65">
        <v>726.0</v>
      </c>
      <c r="AY393" s="65">
        <v>956.0</v>
      </c>
      <c r="AZ393" s="65">
        <v>2139.0</v>
      </c>
      <c r="BA393" s="65">
        <v>1508.0</v>
      </c>
      <c r="BB393" s="65">
        <v>1274.0</v>
      </c>
      <c r="BC393" s="65">
        <v>2933.0</v>
      </c>
      <c r="BD393" s="65">
        <v>2848.0</v>
      </c>
      <c r="BE393" s="65">
        <v>8270.0</v>
      </c>
      <c r="BF393" s="65">
        <v>4183.0</v>
      </c>
      <c r="BG393" s="65">
        <v>6921.0</v>
      </c>
      <c r="BH393" s="65">
        <v>13268.0</v>
      </c>
      <c r="BI393" s="65">
        <v>48679.0</v>
      </c>
      <c r="BJ393" s="65">
        <v>70608.0</v>
      </c>
      <c r="BK393" s="65">
        <v>133633.0</v>
      </c>
    </row>
    <row r="394">
      <c r="A394" s="65">
        <v>386.0</v>
      </c>
      <c r="B394" s="65">
        <v>1000000.0</v>
      </c>
      <c r="C394" s="65">
        <v>921082.054102705</v>
      </c>
      <c r="D394" s="65">
        <v>0.921082054102705</v>
      </c>
      <c r="E394" s="65">
        <v>0.240254395173964</v>
      </c>
      <c r="F394" s="65">
        <v>0.0247473574628032</v>
      </c>
      <c r="G394" s="65">
        <v>301024.0</v>
      </c>
      <c r="H394" s="65">
        <v>0.301024</v>
      </c>
      <c r="I394" s="65">
        <v>439907.0</v>
      </c>
      <c r="J394" s="65">
        <v>129744.0</v>
      </c>
      <c r="K394" s="65">
        <v>53916.0</v>
      </c>
      <c r="L394" s="65">
        <v>25778.0</v>
      </c>
      <c r="M394" s="65">
        <v>3.0</v>
      </c>
      <c r="N394" s="65">
        <v>0.0</v>
      </c>
      <c r="O394" s="65">
        <v>0.0</v>
      </c>
      <c r="P394" s="65">
        <v>4.0</v>
      </c>
      <c r="Q394" s="65">
        <v>0.0</v>
      </c>
      <c r="R394" s="65">
        <v>1.0</v>
      </c>
      <c r="S394" s="65">
        <v>1.0</v>
      </c>
      <c r="T394" s="65">
        <v>5.0</v>
      </c>
      <c r="U394" s="65">
        <v>1.0</v>
      </c>
      <c r="V394" s="65">
        <v>1.0</v>
      </c>
      <c r="W394" s="65">
        <v>2.0</v>
      </c>
      <c r="X394" s="65">
        <v>3.0</v>
      </c>
      <c r="Y394" s="65">
        <v>2.0</v>
      </c>
      <c r="Z394" s="65">
        <v>4.0</v>
      </c>
      <c r="AA394" s="65">
        <v>4.0</v>
      </c>
      <c r="AB394" s="65">
        <v>6.0</v>
      </c>
      <c r="AC394" s="65">
        <v>15.0</v>
      </c>
      <c r="AD394" s="65">
        <v>14.0</v>
      </c>
      <c r="AE394" s="65">
        <v>12.0</v>
      </c>
      <c r="AF394" s="65">
        <v>35.0</v>
      </c>
      <c r="AG394" s="65">
        <v>14.0</v>
      </c>
      <c r="AH394" s="65">
        <v>10.0</v>
      </c>
      <c r="AI394" s="65">
        <v>20.0</v>
      </c>
      <c r="AJ394" s="65">
        <v>42.0</v>
      </c>
      <c r="AK394" s="65">
        <v>12.0</v>
      </c>
      <c r="AL394" s="65">
        <v>29.0</v>
      </c>
      <c r="AM394" s="65">
        <v>93.0</v>
      </c>
      <c r="AN394" s="65">
        <v>164.0</v>
      </c>
      <c r="AO394" s="65">
        <v>140.0</v>
      </c>
      <c r="AP394" s="65">
        <v>173.0</v>
      </c>
      <c r="AQ394" s="65">
        <v>203.0</v>
      </c>
      <c r="AR394" s="65">
        <v>239.0</v>
      </c>
      <c r="AS394" s="65">
        <v>281.0</v>
      </c>
      <c r="AT394" s="65">
        <v>470.0</v>
      </c>
      <c r="AU394" s="65">
        <v>653.0</v>
      </c>
      <c r="AV394" s="65">
        <v>925.0</v>
      </c>
      <c r="AW394" s="65">
        <v>266.0</v>
      </c>
      <c r="AX394" s="65">
        <v>772.0</v>
      </c>
      <c r="AY394" s="65">
        <v>946.0</v>
      </c>
      <c r="AZ394" s="65">
        <v>2128.0</v>
      </c>
      <c r="BA394" s="65">
        <v>1380.0</v>
      </c>
      <c r="BB394" s="65">
        <v>1265.0</v>
      </c>
      <c r="BC394" s="65">
        <v>2780.0</v>
      </c>
      <c r="BD394" s="65">
        <v>2823.0</v>
      </c>
      <c r="BE394" s="65">
        <v>7978.0</v>
      </c>
      <c r="BF394" s="65">
        <v>4214.0</v>
      </c>
      <c r="BG394" s="65">
        <v>6727.0</v>
      </c>
      <c r="BH394" s="65">
        <v>13302.0</v>
      </c>
      <c r="BI394" s="65">
        <v>48876.0</v>
      </c>
      <c r="BJ394" s="65">
        <v>70455.0</v>
      </c>
      <c r="BK394" s="65">
        <v>133531.0</v>
      </c>
    </row>
    <row r="395">
      <c r="A395" s="65">
        <v>387.0</v>
      </c>
      <c r="B395" s="65">
        <v>1000000.0</v>
      </c>
      <c r="C395" s="65">
        <v>928724.436221811</v>
      </c>
      <c r="D395" s="65">
        <v>0.928724436221811</v>
      </c>
      <c r="E395" s="65">
        <v>0.19391804381403</v>
      </c>
      <c r="F395" s="65">
        <v>0.0247411697880154</v>
      </c>
      <c r="G395" s="65">
        <v>301870.0</v>
      </c>
      <c r="H395" s="65">
        <v>0.30187</v>
      </c>
      <c r="I395" s="65">
        <v>438207.0</v>
      </c>
      <c r="J395" s="65">
        <v>129963.0</v>
      </c>
      <c r="K395" s="65">
        <v>53926.0</v>
      </c>
      <c r="L395" s="65">
        <v>25910.0</v>
      </c>
      <c r="M395" s="65">
        <v>0.0</v>
      </c>
      <c r="N395" s="65">
        <v>0.0</v>
      </c>
      <c r="O395" s="65">
        <v>2.0</v>
      </c>
      <c r="P395" s="65">
        <v>1.0</v>
      </c>
      <c r="Q395" s="65">
        <v>1.0</v>
      </c>
      <c r="R395" s="65">
        <v>3.0</v>
      </c>
      <c r="S395" s="65">
        <v>3.0</v>
      </c>
      <c r="T395" s="65">
        <v>5.0</v>
      </c>
      <c r="U395" s="65">
        <v>0.0</v>
      </c>
      <c r="V395" s="65">
        <v>1.0</v>
      </c>
      <c r="W395" s="65">
        <v>2.0</v>
      </c>
      <c r="X395" s="65">
        <v>4.0</v>
      </c>
      <c r="Y395" s="65">
        <v>6.0</v>
      </c>
      <c r="Z395" s="65">
        <v>4.0</v>
      </c>
      <c r="AA395" s="65">
        <v>14.0</v>
      </c>
      <c r="AB395" s="65">
        <v>12.0</v>
      </c>
      <c r="AC395" s="65">
        <v>24.0</v>
      </c>
      <c r="AD395" s="65">
        <v>11.0</v>
      </c>
      <c r="AE395" s="65">
        <v>10.0</v>
      </c>
      <c r="AF395" s="65">
        <v>31.0</v>
      </c>
      <c r="AG395" s="65">
        <v>8.0</v>
      </c>
      <c r="AH395" s="65">
        <v>15.0</v>
      </c>
      <c r="AI395" s="65">
        <v>22.0</v>
      </c>
      <c r="AJ395" s="65">
        <v>56.0</v>
      </c>
      <c r="AK395" s="65">
        <v>19.0</v>
      </c>
      <c r="AL395" s="65">
        <v>31.0</v>
      </c>
      <c r="AM395" s="65">
        <v>66.0</v>
      </c>
      <c r="AN395" s="65">
        <v>143.0</v>
      </c>
      <c r="AO395" s="65">
        <v>134.0</v>
      </c>
      <c r="AP395" s="65">
        <v>189.0</v>
      </c>
      <c r="AQ395" s="65">
        <v>249.0</v>
      </c>
      <c r="AR395" s="65">
        <v>223.0</v>
      </c>
      <c r="AS395" s="65">
        <v>305.0</v>
      </c>
      <c r="AT395" s="65">
        <v>496.0</v>
      </c>
      <c r="AU395" s="65">
        <v>607.0</v>
      </c>
      <c r="AV395" s="65">
        <v>940.0</v>
      </c>
      <c r="AW395" s="65">
        <v>256.0</v>
      </c>
      <c r="AX395" s="65">
        <v>777.0</v>
      </c>
      <c r="AY395" s="65">
        <v>926.0</v>
      </c>
      <c r="AZ395" s="65">
        <v>2014.0</v>
      </c>
      <c r="BA395" s="65">
        <v>1383.0</v>
      </c>
      <c r="BB395" s="65">
        <v>1236.0</v>
      </c>
      <c r="BC395" s="65">
        <v>2789.0</v>
      </c>
      <c r="BD395" s="65">
        <v>2801.0</v>
      </c>
      <c r="BE395" s="65">
        <v>8144.0</v>
      </c>
      <c r="BF395" s="65">
        <v>4344.0</v>
      </c>
      <c r="BG395" s="65">
        <v>6918.0</v>
      </c>
      <c r="BH395" s="65">
        <v>13487.0</v>
      </c>
      <c r="BI395" s="65">
        <v>48453.0</v>
      </c>
      <c r="BJ395" s="65">
        <v>70860.0</v>
      </c>
      <c r="BK395" s="65">
        <v>133845.0</v>
      </c>
    </row>
    <row r="396">
      <c r="A396" s="65">
        <v>388.0</v>
      </c>
      <c r="B396" s="65">
        <v>1000000.0</v>
      </c>
      <c r="C396" s="65">
        <v>917445.872293615</v>
      </c>
      <c r="D396" s="65">
        <v>0.917445872293615</v>
      </c>
      <c r="E396" s="65">
        <v>0.214479987649223</v>
      </c>
      <c r="F396" s="65">
        <v>0.0247675776555398</v>
      </c>
      <c r="G396" s="65">
        <v>301002.0</v>
      </c>
      <c r="H396" s="65">
        <v>0.301002</v>
      </c>
      <c r="I396" s="65">
        <v>439599.0</v>
      </c>
      <c r="J396" s="65">
        <v>129745.0</v>
      </c>
      <c r="K396" s="65">
        <v>53961.0</v>
      </c>
      <c r="L396" s="65">
        <v>25877.0</v>
      </c>
      <c r="M396" s="65">
        <v>0.0</v>
      </c>
      <c r="N396" s="65">
        <v>1.0</v>
      </c>
      <c r="O396" s="65">
        <v>1.0</v>
      </c>
      <c r="P396" s="65">
        <v>2.0</v>
      </c>
      <c r="Q396" s="65">
        <v>2.0</v>
      </c>
      <c r="R396" s="65">
        <v>1.0</v>
      </c>
      <c r="S396" s="65">
        <v>2.0</v>
      </c>
      <c r="T396" s="65">
        <v>3.0</v>
      </c>
      <c r="U396" s="65">
        <v>2.0</v>
      </c>
      <c r="V396" s="65">
        <v>1.0</v>
      </c>
      <c r="W396" s="65">
        <v>2.0</v>
      </c>
      <c r="X396" s="65">
        <v>7.0</v>
      </c>
      <c r="Y396" s="65">
        <v>1.0</v>
      </c>
      <c r="Z396" s="65">
        <v>0.0</v>
      </c>
      <c r="AA396" s="65">
        <v>5.0</v>
      </c>
      <c r="AB396" s="65">
        <v>10.0</v>
      </c>
      <c r="AC396" s="65">
        <v>23.0</v>
      </c>
      <c r="AD396" s="65">
        <v>13.0</v>
      </c>
      <c r="AE396" s="65">
        <v>16.0</v>
      </c>
      <c r="AF396" s="65">
        <v>41.0</v>
      </c>
      <c r="AG396" s="65">
        <v>7.0</v>
      </c>
      <c r="AH396" s="65">
        <v>12.0</v>
      </c>
      <c r="AI396" s="65">
        <v>21.0</v>
      </c>
      <c r="AJ396" s="65">
        <v>41.0</v>
      </c>
      <c r="AK396" s="65">
        <v>10.0</v>
      </c>
      <c r="AL396" s="65">
        <v>24.0</v>
      </c>
      <c r="AM396" s="65">
        <v>72.0</v>
      </c>
      <c r="AN396" s="65">
        <v>150.0</v>
      </c>
      <c r="AO396" s="65">
        <v>147.0</v>
      </c>
      <c r="AP396" s="65">
        <v>191.0</v>
      </c>
      <c r="AQ396" s="65">
        <v>244.0</v>
      </c>
      <c r="AR396" s="65">
        <v>229.0</v>
      </c>
      <c r="AS396" s="65">
        <v>310.0</v>
      </c>
      <c r="AT396" s="65">
        <v>456.0</v>
      </c>
      <c r="AU396" s="65">
        <v>624.0</v>
      </c>
      <c r="AV396" s="65">
        <v>956.0</v>
      </c>
      <c r="AW396" s="65">
        <v>291.0</v>
      </c>
      <c r="AX396" s="65">
        <v>775.0</v>
      </c>
      <c r="AY396" s="65">
        <v>984.0</v>
      </c>
      <c r="AZ396" s="65">
        <v>2063.0</v>
      </c>
      <c r="BA396" s="65">
        <v>1409.0</v>
      </c>
      <c r="BB396" s="65">
        <v>1276.0</v>
      </c>
      <c r="BC396" s="65">
        <v>2778.0</v>
      </c>
      <c r="BD396" s="65">
        <v>2767.0</v>
      </c>
      <c r="BE396" s="65">
        <v>7898.0</v>
      </c>
      <c r="BF396" s="65">
        <v>4251.0</v>
      </c>
      <c r="BG396" s="65">
        <v>6861.0</v>
      </c>
      <c r="BH396" s="65">
        <v>13312.0</v>
      </c>
      <c r="BI396" s="65">
        <v>48566.0</v>
      </c>
      <c r="BJ396" s="65">
        <v>70584.0</v>
      </c>
      <c r="BK396" s="65">
        <v>133560.0</v>
      </c>
    </row>
    <row r="397">
      <c r="A397" s="65">
        <v>389.0</v>
      </c>
      <c r="B397" s="65">
        <v>1000000.0</v>
      </c>
      <c r="C397" s="65">
        <v>923687.184359218</v>
      </c>
      <c r="D397" s="65">
        <v>0.923687184359218</v>
      </c>
      <c r="E397" s="65">
        <v>0.250328450165965</v>
      </c>
      <c r="F397" s="65">
        <v>0.0247739237822589</v>
      </c>
      <c r="G397" s="65">
        <v>301705.0</v>
      </c>
      <c r="H397" s="65">
        <v>0.301705</v>
      </c>
      <c r="I397" s="65">
        <v>439207.0</v>
      </c>
      <c r="J397" s="65">
        <v>129307.0</v>
      </c>
      <c r="K397" s="65">
        <v>53957.0</v>
      </c>
      <c r="L397" s="65">
        <v>25939.0</v>
      </c>
      <c r="M397" s="65">
        <v>1.0</v>
      </c>
      <c r="N397" s="65">
        <v>2.0</v>
      </c>
      <c r="O397" s="65">
        <v>0.0</v>
      </c>
      <c r="P397" s="65">
        <v>2.0</v>
      </c>
      <c r="Q397" s="65">
        <v>0.0</v>
      </c>
      <c r="R397" s="65">
        <v>1.0</v>
      </c>
      <c r="S397" s="65">
        <v>2.0</v>
      </c>
      <c r="T397" s="65">
        <v>3.0</v>
      </c>
      <c r="U397" s="65">
        <v>1.0</v>
      </c>
      <c r="V397" s="65">
        <v>1.0</v>
      </c>
      <c r="W397" s="65">
        <v>2.0</v>
      </c>
      <c r="X397" s="65">
        <v>4.0</v>
      </c>
      <c r="Y397" s="65">
        <v>4.0</v>
      </c>
      <c r="Z397" s="65">
        <v>3.0</v>
      </c>
      <c r="AA397" s="65">
        <v>7.0</v>
      </c>
      <c r="AB397" s="65">
        <v>9.0</v>
      </c>
      <c r="AC397" s="65">
        <v>23.0</v>
      </c>
      <c r="AD397" s="65">
        <v>15.0</v>
      </c>
      <c r="AE397" s="65">
        <v>13.0</v>
      </c>
      <c r="AF397" s="65">
        <v>40.0</v>
      </c>
      <c r="AG397" s="65">
        <v>10.0</v>
      </c>
      <c r="AH397" s="65">
        <v>12.0</v>
      </c>
      <c r="AI397" s="65">
        <v>13.0</v>
      </c>
      <c r="AJ397" s="65">
        <v>63.0</v>
      </c>
      <c r="AK397" s="65">
        <v>18.0</v>
      </c>
      <c r="AL397" s="65">
        <v>30.0</v>
      </c>
      <c r="AM397" s="65">
        <v>70.0</v>
      </c>
      <c r="AN397" s="65">
        <v>143.0</v>
      </c>
      <c r="AO397" s="65">
        <v>140.0</v>
      </c>
      <c r="AP397" s="65">
        <v>182.0</v>
      </c>
      <c r="AQ397" s="65">
        <v>218.0</v>
      </c>
      <c r="AR397" s="65">
        <v>225.0</v>
      </c>
      <c r="AS397" s="65">
        <v>303.0</v>
      </c>
      <c r="AT397" s="65">
        <v>493.0</v>
      </c>
      <c r="AU397" s="65">
        <v>642.0</v>
      </c>
      <c r="AV397" s="65">
        <v>981.0</v>
      </c>
      <c r="AW397" s="65">
        <v>294.0</v>
      </c>
      <c r="AX397" s="65">
        <v>748.0</v>
      </c>
      <c r="AY397" s="65">
        <v>960.0</v>
      </c>
      <c r="AZ397" s="65">
        <v>2137.0</v>
      </c>
      <c r="BA397" s="65">
        <v>1431.0</v>
      </c>
      <c r="BB397" s="65">
        <v>1300.0</v>
      </c>
      <c r="BC397" s="65">
        <v>2686.0</v>
      </c>
      <c r="BD397" s="65">
        <v>2782.0</v>
      </c>
      <c r="BE397" s="65">
        <v>8158.0</v>
      </c>
      <c r="BF397" s="65">
        <v>4204.0</v>
      </c>
      <c r="BG397" s="65">
        <v>6858.0</v>
      </c>
      <c r="BH397" s="65">
        <v>13389.0</v>
      </c>
      <c r="BI397" s="65">
        <v>48636.0</v>
      </c>
      <c r="BJ397" s="65">
        <v>70548.0</v>
      </c>
      <c r="BK397" s="65">
        <v>133898.0</v>
      </c>
    </row>
    <row r="398">
      <c r="A398" s="65">
        <v>390.0</v>
      </c>
      <c r="B398" s="65">
        <v>1000000.0</v>
      </c>
      <c r="C398" s="65">
        <v>996460.823041152</v>
      </c>
      <c r="D398" s="65">
        <v>0.996460823041152</v>
      </c>
      <c r="E398" s="65">
        <v>0.291561406748204</v>
      </c>
      <c r="F398" s="65">
        <v>0.0248499956049687</v>
      </c>
      <c r="G398" s="65">
        <v>300779.0</v>
      </c>
      <c r="H398" s="65">
        <v>0.300779</v>
      </c>
      <c r="I398" s="65">
        <v>439111.0</v>
      </c>
      <c r="J398" s="65">
        <v>130356.0</v>
      </c>
      <c r="K398" s="65">
        <v>54053.0</v>
      </c>
      <c r="L398" s="65">
        <v>26014.0</v>
      </c>
      <c r="M398" s="65">
        <v>4.0</v>
      </c>
      <c r="N398" s="65">
        <v>3.0</v>
      </c>
      <c r="O398" s="65">
        <v>1.0</v>
      </c>
      <c r="P398" s="65">
        <v>4.0</v>
      </c>
      <c r="Q398" s="65">
        <v>0.0</v>
      </c>
      <c r="R398" s="65">
        <v>2.0</v>
      </c>
      <c r="S398" s="65">
        <v>1.0</v>
      </c>
      <c r="T398" s="65">
        <v>7.0</v>
      </c>
      <c r="U398" s="65">
        <v>0.0</v>
      </c>
      <c r="V398" s="65">
        <v>2.0</v>
      </c>
      <c r="W398" s="65">
        <v>1.0</v>
      </c>
      <c r="X398" s="65">
        <v>9.0</v>
      </c>
      <c r="Y398" s="65">
        <v>0.0</v>
      </c>
      <c r="Z398" s="65">
        <v>6.0</v>
      </c>
      <c r="AA398" s="65">
        <v>8.0</v>
      </c>
      <c r="AB398" s="65">
        <v>13.0</v>
      </c>
      <c r="AC398" s="65">
        <v>19.0</v>
      </c>
      <c r="AD398" s="65">
        <v>9.0</v>
      </c>
      <c r="AE398" s="65">
        <v>12.0</v>
      </c>
      <c r="AF398" s="65">
        <v>41.0</v>
      </c>
      <c r="AG398" s="65">
        <v>10.0</v>
      </c>
      <c r="AH398" s="65">
        <v>4.0</v>
      </c>
      <c r="AI398" s="65">
        <v>18.0</v>
      </c>
      <c r="AJ398" s="65">
        <v>52.0</v>
      </c>
      <c r="AK398" s="65">
        <v>10.0</v>
      </c>
      <c r="AL398" s="65">
        <v>36.0</v>
      </c>
      <c r="AM398" s="65">
        <v>84.0</v>
      </c>
      <c r="AN398" s="65">
        <v>148.0</v>
      </c>
      <c r="AO398" s="65">
        <v>129.0</v>
      </c>
      <c r="AP398" s="65">
        <v>195.0</v>
      </c>
      <c r="AQ398" s="65">
        <v>262.0</v>
      </c>
      <c r="AR398" s="65">
        <v>261.0</v>
      </c>
      <c r="AS398" s="65">
        <v>273.0</v>
      </c>
      <c r="AT398" s="65">
        <v>479.0</v>
      </c>
      <c r="AU398" s="65">
        <v>584.0</v>
      </c>
      <c r="AV398" s="65">
        <v>951.0</v>
      </c>
      <c r="AW398" s="65">
        <v>282.0</v>
      </c>
      <c r="AX398" s="65">
        <v>752.0</v>
      </c>
      <c r="AY398" s="65">
        <v>966.0</v>
      </c>
      <c r="AZ398" s="65">
        <v>2134.0</v>
      </c>
      <c r="BA398" s="65">
        <v>1440.0</v>
      </c>
      <c r="BB398" s="65">
        <v>1205.0</v>
      </c>
      <c r="BC398" s="65">
        <v>2810.0</v>
      </c>
      <c r="BD398" s="65">
        <v>2717.0</v>
      </c>
      <c r="BE398" s="65">
        <v>8118.0</v>
      </c>
      <c r="BF398" s="65">
        <v>4266.0</v>
      </c>
      <c r="BG398" s="65">
        <v>6764.0</v>
      </c>
      <c r="BH398" s="65">
        <v>13324.0</v>
      </c>
      <c r="BI398" s="65">
        <v>48287.0</v>
      </c>
      <c r="BJ398" s="65">
        <v>70997.0</v>
      </c>
      <c r="BK398" s="65">
        <v>133079.0</v>
      </c>
    </row>
    <row r="399">
      <c r="A399" s="65">
        <v>391.0</v>
      </c>
      <c r="B399" s="65">
        <v>1000000.0</v>
      </c>
      <c r="C399" s="65">
        <v>929207.460373018</v>
      </c>
      <c r="D399" s="65">
        <v>0.929207460373018</v>
      </c>
      <c r="E399" s="65">
        <v>0.222529372182882</v>
      </c>
      <c r="F399" s="65">
        <v>0.0248423239949091</v>
      </c>
      <c r="G399" s="65">
        <v>300734.0</v>
      </c>
      <c r="H399" s="65">
        <v>0.300734</v>
      </c>
      <c r="I399" s="65">
        <v>439754.0</v>
      </c>
      <c r="J399" s="65">
        <v>129322.0</v>
      </c>
      <c r="K399" s="65">
        <v>53989.0</v>
      </c>
      <c r="L399" s="65">
        <v>26091.0</v>
      </c>
      <c r="M399" s="65">
        <v>2.0</v>
      </c>
      <c r="N399" s="65">
        <v>0.0</v>
      </c>
      <c r="O399" s="65">
        <v>1.0</v>
      </c>
      <c r="P399" s="65">
        <v>2.0</v>
      </c>
      <c r="Q399" s="65">
        <v>0.0</v>
      </c>
      <c r="R399" s="65">
        <v>4.0</v>
      </c>
      <c r="S399" s="65">
        <v>2.0</v>
      </c>
      <c r="T399" s="65">
        <v>6.0</v>
      </c>
      <c r="U399" s="65">
        <v>1.0</v>
      </c>
      <c r="V399" s="65">
        <v>0.0</v>
      </c>
      <c r="W399" s="65">
        <v>0.0</v>
      </c>
      <c r="X399" s="65">
        <v>6.0</v>
      </c>
      <c r="Y399" s="65">
        <v>1.0</v>
      </c>
      <c r="Z399" s="65">
        <v>5.0</v>
      </c>
      <c r="AA399" s="65">
        <v>13.0</v>
      </c>
      <c r="AB399" s="65">
        <v>3.0</v>
      </c>
      <c r="AC399" s="65">
        <v>19.0</v>
      </c>
      <c r="AD399" s="65">
        <v>10.0</v>
      </c>
      <c r="AE399" s="65">
        <v>12.0</v>
      </c>
      <c r="AF399" s="65">
        <v>31.0</v>
      </c>
      <c r="AG399" s="65">
        <v>8.0</v>
      </c>
      <c r="AH399" s="65">
        <v>8.0</v>
      </c>
      <c r="AI399" s="65">
        <v>21.0</v>
      </c>
      <c r="AJ399" s="65">
        <v>46.0</v>
      </c>
      <c r="AK399" s="65">
        <v>12.0</v>
      </c>
      <c r="AL399" s="65">
        <v>18.0</v>
      </c>
      <c r="AM399" s="65">
        <v>81.0</v>
      </c>
      <c r="AN399" s="65">
        <v>133.0</v>
      </c>
      <c r="AO399" s="65">
        <v>125.0</v>
      </c>
      <c r="AP399" s="65">
        <v>194.0</v>
      </c>
      <c r="AQ399" s="65">
        <v>258.0</v>
      </c>
      <c r="AR399" s="65">
        <v>239.0</v>
      </c>
      <c r="AS399" s="65">
        <v>280.0</v>
      </c>
      <c r="AT399" s="65">
        <v>479.0</v>
      </c>
      <c r="AU399" s="65">
        <v>603.0</v>
      </c>
      <c r="AV399" s="65">
        <v>989.0</v>
      </c>
      <c r="AW399" s="65">
        <v>293.0</v>
      </c>
      <c r="AX399" s="65">
        <v>776.0</v>
      </c>
      <c r="AY399" s="65">
        <v>984.0</v>
      </c>
      <c r="AZ399" s="65">
        <v>2131.0</v>
      </c>
      <c r="BA399" s="65">
        <v>1422.0</v>
      </c>
      <c r="BB399" s="65">
        <v>1254.0</v>
      </c>
      <c r="BC399" s="65">
        <v>2680.0</v>
      </c>
      <c r="BD399" s="65">
        <v>2909.0</v>
      </c>
      <c r="BE399" s="65">
        <v>8099.0</v>
      </c>
      <c r="BF399" s="65">
        <v>4285.0</v>
      </c>
      <c r="BG399" s="65">
        <v>6880.0</v>
      </c>
      <c r="BH399" s="65">
        <v>13221.0</v>
      </c>
      <c r="BI399" s="65">
        <v>48669.0</v>
      </c>
      <c r="BJ399" s="65">
        <v>70927.0</v>
      </c>
      <c r="BK399" s="65">
        <v>132592.0</v>
      </c>
    </row>
    <row r="400">
      <c r="A400" s="65">
        <v>392.0</v>
      </c>
      <c r="B400" s="65">
        <v>1000000.0</v>
      </c>
      <c r="C400" s="65">
        <v>940093.004650232</v>
      </c>
      <c r="D400" s="65">
        <v>0.940093004650232</v>
      </c>
      <c r="E400" s="65">
        <v>0.216946535520584</v>
      </c>
      <c r="F400" s="65">
        <v>0.024816464864209</v>
      </c>
      <c r="G400" s="65">
        <v>301185.0</v>
      </c>
      <c r="H400" s="65">
        <v>0.301185</v>
      </c>
      <c r="I400" s="65">
        <v>438672.0</v>
      </c>
      <c r="J400" s="65">
        <v>130121.0</v>
      </c>
      <c r="K400" s="65">
        <v>53968.0</v>
      </c>
      <c r="L400" s="65">
        <v>26036.0</v>
      </c>
      <c r="M400" s="65">
        <v>0.0</v>
      </c>
      <c r="N400" s="65">
        <v>1.0</v>
      </c>
      <c r="O400" s="65">
        <v>5.0</v>
      </c>
      <c r="P400" s="65">
        <v>1.0</v>
      </c>
      <c r="Q400" s="65">
        <v>0.0</v>
      </c>
      <c r="R400" s="65">
        <v>1.0</v>
      </c>
      <c r="S400" s="65">
        <v>2.0</v>
      </c>
      <c r="T400" s="65">
        <v>3.0</v>
      </c>
      <c r="U400" s="65">
        <v>0.0</v>
      </c>
      <c r="V400" s="65">
        <v>2.0</v>
      </c>
      <c r="W400" s="65">
        <v>1.0</v>
      </c>
      <c r="X400" s="65">
        <v>7.0</v>
      </c>
      <c r="Y400" s="65">
        <v>4.0</v>
      </c>
      <c r="Z400" s="65">
        <v>6.0</v>
      </c>
      <c r="AA400" s="65">
        <v>13.0</v>
      </c>
      <c r="AB400" s="65">
        <v>4.0</v>
      </c>
      <c r="AC400" s="65">
        <v>26.0</v>
      </c>
      <c r="AD400" s="65">
        <v>14.0</v>
      </c>
      <c r="AE400" s="65">
        <v>10.0</v>
      </c>
      <c r="AF400" s="65">
        <v>29.0</v>
      </c>
      <c r="AG400" s="65">
        <v>14.0</v>
      </c>
      <c r="AH400" s="65">
        <v>9.0</v>
      </c>
      <c r="AI400" s="65">
        <v>16.0</v>
      </c>
      <c r="AJ400" s="65">
        <v>46.0</v>
      </c>
      <c r="AK400" s="65">
        <v>22.0</v>
      </c>
      <c r="AL400" s="65">
        <v>28.0</v>
      </c>
      <c r="AM400" s="65">
        <v>66.0</v>
      </c>
      <c r="AN400" s="65">
        <v>138.0</v>
      </c>
      <c r="AO400" s="65">
        <v>151.0</v>
      </c>
      <c r="AP400" s="65">
        <v>206.0</v>
      </c>
      <c r="AQ400" s="65">
        <v>237.0</v>
      </c>
      <c r="AR400" s="65">
        <v>258.0</v>
      </c>
      <c r="AS400" s="65">
        <v>289.0</v>
      </c>
      <c r="AT400" s="65">
        <v>488.0</v>
      </c>
      <c r="AU400" s="65">
        <v>628.0</v>
      </c>
      <c r="AV400" s="65">
        <v>947.0</v>
      </c>
      <c r="AW400" s="65">
        <v>291.0</v>
      </c>
      <c r="AX400" s="65">
        <v>741.0</v>
      </c>
      <c r="AY400" s="65">
        <v>960.0</v>
      </c>
      <c r="AZ400" s="65">
        <v>2172.0</v>
      </c>
      <c r="BA400" s="65">
        <v>1446.0</v>
      </c>
      <c r="BB400" s="65">
        <v>1194.0</v>
      </c>
      <c r="BC400" s="65">
        <v>2703.0</v>
      </c>
      <c r="BD400" s="65">
        <v>2845.0</v>
      </c>
      <c r="BE400" s="65">
        <v>7908.0</v>
      </c>
      <c r="BF400" s="65">
        <v>4211.0</v>
      </c>
      <c r="BG400" s="65">
        <v>6794.0</v>
      </c>
      <c r="BH400" s="65">
        <v>13210.0</v>
      </c>
      <c r="BI400" s="65">
        <v>48254.0</v>
      </c>
      <c r="BJ400" s="65">
        <v>71080.0</v>
      </c>
      <c r="BK400" s="65">
        <v>133704.0</v>
      </c>
    </row>
    <row r="401">
      <c r="A401" s="65">
        <v>393.0</v>
      </c>
      <c r="B401" s="65">
        <v>1000000.0</v>
      </c>
      <c r="C401" s="65">
        <v>919447.972398619</v>
      </c>
      <c r="D401" s="65">
        <v>0.919447972398619</v>
      </c>
      <c r="E401" s="65">
        <v>0.206469265980824</v>
      </c>
      <c r="F401" s="65">
        <v>0.0248352137421544</v>
      </c>
      <c r="G401" s="65">
        <v>300596.0</v>
      </c>
      <c r="H401" s="65">
        <v>0.300596</v>
      </c>
      <c r="I401" s="65">
        <v>439979.0</v>
      </c>
      <c r="J401" s="65">
        <v>129190.0</v>
      </c>
      <c r="K401" s="65">
        <v>53977.0</v>
      </c>
      <c r="L401" s="65">
        <v>25971.0</v>
      </c>
      <c r="M401" s="65">
        <v>1.0</v>
      </c>
      <c r="N401" s="65">
        <v>2.0</v>
      </c>
      <c r="O401" s="65">
        <v>0.0</v>
      </c>
      <c r="P401" s="65">
        <v>0.0</v>
      </c>
      <c r="Q401" s="65">
        <v>2.0</v>
      </c>
      <c r="R401" s="65">
        <v>2.0</v>
      </c>
      <c r="S401" s="65">
        <v>0.0</v>
      </c>
      <c r="T401" s="65">
        <v>5.0</v>
      </c>
      <c r="U401" s="65">
        <v>0.0</v>
      </c>
      <c r="V401" s="65">
        <v>1.0</v>
      </c>
      <c r="W401" s="65">
        <v>1.0</v>
      </c>
      <c r="X401" s="65">
        <v>4.0</v>
      </c>
      <c r="Y401" s="65">
        <v>0.0</v>
      </c>
      <c r="Z401" s="65">
        <v>4.0</v>
      </c>
      <c r="AA401" s="65">
        <v>14.0</v>
      </c>
      <c r="AB401" s="65">
        <v>15.0</v>
      </c>
      <c r="AC401" s="65">
        <v>15.0</v>
      </c>
      <c r="AD401" s="65">
        <v>15.0</v>
      </c>
      <c r="AE401" s="65">
        <v>17.0</v>
      </c>
      <c r="AF401" s="65">
        <v>40.0</v>
      </c>
      <c r="AG401" s="65">
        <v>10.0</v>
      </c>
      <c r="AH401" s="65">
        <v>17.0</v>
      </c>
      <c r="AI401" s="65">
        <v>17.0</v>
      </c>
      <c r="AJ401" s="65">
        <v>48.0</v>
      </c>
      <c r="AK401" s="65">
        <v>18.0</v>
      </c>
      <c r="AL401" s="65">
        <v>31.0</v>
      </c>
      <c r="AM401" s="65">
        <v>74.0</v>
      </c>
      <c r="AN401" s="65">
        <v>131.0</v>
      </c>
      <c r="AO401" s="65">
        <v>133.0</v>
      </c>
      <c r="AP401" s="65">
        <v>179.0</v>
      </c>
      <c r="AQ401" s="65">
        <v>246.0</v>
      </c>
      <c r="AR401" s="65">
        <v>234.0</v>
      </c>
      <c r="AS401" s="65">
        <v>313.0</v>
      </c>
      <c r="AT401" s="65">
        <v>467.0</v>
      </c>
      <c r="AU401" s="65">
        <v>643.0</v>
      </c>
      <c r="AV401" s="65">
        <v>936.0</v>
      </c>
      <c r="AW401" s="65">
        <v>310.0</v>
      </c>
      <c r="AX401" s="65">
        <v>780.0</v>
      </c>
      <c r="AY401" s="65">
        <v>921.0</v>
      </c>
      <c r="AZ401" s="65">
        <v>2123.0</v>
      </c>
      <c r="BA401" s="65">
        <v>1400.0</v>
      </c>
      <c r="BB401" s="65">
        <v>1139.0</v>
      </c>
      <c r="BC401" s="65">
        <v>2702.0</v>
      </c>
      <c r="BD401" s="65">
        <v>2856.0</v>
      </c>
      <c r="BE401" s="65">
        <v>8102.0</v>
      </c>
      <c r="BF401" s="65">
        <v>4271.0</v>
      </c>
      <c r="BG401" s="65">
        <v>6938.0</v>
      </c>
      <c r="BH401" s="65">
        <v>13086.0</v>
      </c>
      <c r="BI401" s="65">
        <v>48483.0</v>
      </c>
      <c r="BJ401" s="65">
        <v>70890.0</v>
      </c>
      <c r="BK401" s="65">
        <v>132960.0</v>
      </c>
    </row>
    <row r="402">
      <c r="A402" s="65">
        <v>394.0</v>
      </c>
      <c r="B402" s="65">
        <v>1000000.0</v>
      </c>
      <c r="C402" s="65">
        <v>928738.436921846</v>
      </c>
      <c r="D402" s="65">
        <v>0.928738436921846</v>
      </c>
      <c r="E402" s="65">
        <v>0.216820138433266</v>
      </c>
      <c r="F402" s="65">
        <v>0.0248283181290206</v>
      </c>
      <c r="G402" s="65">
        <v>301018.0</v>
      </c>
      <c r="H402" s="65">
        <v>0.301018</v>
      </c>
      <c r="I402" s="65">
        <v>440127.0</v>
      </c>
      <c r="J402" s="65">
        <v>129589.0</v>
      </c>
      <c r="K402" s="65">
        <v>53973.0</v>
      </c>
      <c r="L402" s="65">
        <v>25732.0</v>
      </c>
      <c r="M402" s="65">
        <v>0.0</v>
      </c>
      <c r="N402" s="65">
        <v>1.0</v>
      </c>
      <c r="O402" s="65">
        <v>3.0</v>
      </c>
      <c r="P402" s="65">
        <v>1.0</v>
      </c>
      <c r="Q402" s="65">
        <v>2.0</v>
      </c>
      <c r="R402" s="65">
        <v>3.0</v>
      </c>
      <c r="S402" s="65">
        <v>1.0</v>
      </c>
      <c r="T402" s="65">
        <v>4.0</v>
      </c>
      <c r="U402" s="65">
        <v>0.0</v>
      </c>
      <c r="V402" s="65">
        <v>2.0</v>
      </c>
      <c r="W402" s="65">
        <v>1.0</v>
      </c>
      <c r="X402" s="65">
        <v>2.0</v>
      </c>
      <c r="Y402" s="65">
        <v>3.0</v>
      </c>
      <c r="Z402" s="65">
        <v>5.0</v>
      </c>
      <c r="AA402" s="65">
        <v>12.0</v>
      </c>
      <c r="AB402" s="65">
        <v>6.0</v>
      </c>
      <c r="AC402" s="65">
        <v>26.0</v>
      </c>
      <c r="AD402" s="65">
        <v>8.0</v>
      </c>
      <c r="AE402" s="65">
        <v>14.0</v>
      </c>
      <c r="AF402" s="65">
        <v>47.0</v>
      </c>
      <c r="AG402" s="65">
        <v>7.0</v>
      </c>
      <c r="AH402" s="65">
        <v>11.0</v>
      </c>
      <c r="AI402" s="65">
        <v>16.0</v>
      </c>
      <c r="AJ402" s="65">
        <v>56.0</v>
      </c>
      <c r="AK402" s="65">
        <v>13.0</v>
      </c>
      <c r="AL402" s="65">
        <v>21.0</v>
      </c>
      <c r="AM402" s="65">
        <v>66.0</v>
      </c>
      <c r="AN402" s="65">
        <v>130.0</v>
      </c>
      <c r="AO402" s="65">
        <v>143.0</v>
      </c>
      <c r="AP402" s="65">
        <v>199.0</v>
      </c>
      <c r="AQ402" s="65">
        <v>246.0</v>
      </c>
      <c r="AR402" s="65">
        <v>218.0</v>
      </c>
      <c r="AS402" s="65">
        <v>282.0</v>
      </c>
      <c r="AT402" s="65">
        <v>464.0</v>
      </c>
      <c r="AU402" s="65">
        <v>579.0</v>
      </c>
      <c r="AV402" s="65">
        <v>911.0</v>
      </c>
      <c r="AW402" s="65">
        <v>285.0</v>
      </c>
      <c r="AX402" s="65">
        <v>772.0</v>
      </c>
      <c r="AY402" s="65">
        <v>990.0</v>
      </c>
      <c r="AZ402" s="65">
        <v>1994.0</v>
      </c>
      <c r="BA402" s="65">
        <v>1452.0</v>
      </c>
      <c r="BB402" s="65">
        <v>1267.0</v>
      </c>
      <c r="BC402" s="65">
        <v>2797.0</v>
      </c>
      <c r="BD402" s="65">
        <v>2806.0</v>
      </c>
      <c r="BE402" s="65">
        <v>8057.0</v>
      </c>
      <c r="BF402" s="65">
        <v>4302.0</v>
      </c>
      <c r="BG402" s="65">
        <v>6835.0</v>
      </c>
      <c r="BH402" s="65">
        <v>13242.0</v>
      </c>
      <c r="BI402" s="65">
        <v>48192.0</v>
      </c>
      <c r="BJ402" s="65">
        <v>70423.0</v>
      </c>
      <c r="BK402" s="65">
        <v>134101.0</v>
      </c>
    </row>
    <row r="403">
      <c r="A403" s="65">
        <v>395.0</v>
      </c>
      <c r="B403" s="65">
        <v>1000000.0</v>
      </c>
      <c r="C403" s="65">
        <v>905492.274613731</v>
      </c>
      <c r="D403" s="65">
        <v>0.905492274613731</v>
      </c>
      <c r="E403" s="65">
        <v>0.206527535019655</v>
      </c>
      <c r="F403" s="65">
        <v>0.0249007604251734</v>
      </c>
      <c r="G403" s="65">
        <v>301466.0</v>
      </c>
      <c r="H403" s="65">
        <v>0.301466</v>
      </c>
      <c r="I403" s="65">
        <v>439105.0</v>
      </c>
      <c r="J403" s="65">
        <v>129686.0</v>
      </c>
      <c r="K403" s="65">
        <v>54283.0</v>
      </c>
      <c r="L403" s="65">
        <v>25646.0</v>
      </c>
      <c r="M403" s="65">
        <v>0.0</v>
      </c>
      <c r="N403" s="65">
        <v>2.0</v>
      </c>
      <c r="O403" s="65">
        <v>0.0</v>
      </c>
      <c r="P403" s="65">
        <v>1.0</v>
      </c>
      <c r="Q403" s="65">
        <v>2.0</v>
      </c>
      <c r="R403" s="65">
        <v>1.0</v>
      </c>
      <c r="S403" s="65">
        <v>1.0</v>
      </c>
      <c r="T403" s="65">
        <v>0.0</v>
      </c>
      <c r="U403" s="65">
        <v>2.0</v>
      </c>
      <c r="V403" s="65">
        <v>2.0</v>
      </c>
      <c r="W403" s="65">
        <v>0.0</v>
      </c>
      <c r="X403" s="65">
        <v>7.0</v>
      </c>
      <c r="Y403" s="65">
        <v>3.0</v>
      </c>
      <c r="Z403" s="65">
        <v>4.0</v>
      </c>
      <c r="AA403" s="65">
        <v>7.0</v>
      </c>
      <c r="AB403" s="65">
        <v>14.0</v>
      </c>
      <c r="AC403" s="65">
        <v>20.0</v>
      </c>
      <c r="AD403" s="65">
        <v>19.0</v>
      </c>
      <c r="AE403" s="65">
        <v>12.0</v>
      </c>
      <c r="AF403" s="65">
        <v>34.0</v>
      </c>
      <c r="AG403" s="65">
        <v>8.0</v>
      </c>
      <c r="AH403" s="65">
        <v>12.0</v>
      </c>
      <c r="AI403" s="65">
        <v>15.0</v>
      </c>
      <c r="AJ403" s="65">
        <v>45.0</v>
      </c>
      <c r="AK403" s="65">
        <v>15.0</v>
      </c>
      <c r="AL403" s="65">
        <v>31.0</v>
      </c>
      <c r="AM403" s="65">
        <v>70.0</v>
      </c>
      <c r="AN403" s="65">
        <v>139.0</v>
      </c>
      <c r="AO403" s="65">
        <v>117.0</v>
      </c>
      <c r="AP403" s="65">
        <v>200.0</v>
      </c>
      <c r="AQ403" s="65">
        <v>240.0</v>
      </c>
      <c r="AR403" s="65">
        <v>253.0</v>
      </c>
      <c r="AS403" s="65">
        <v>309.0</v>
      </c>
      <c r="AT403" s="65">
        <v>438.0</v>
      </c>
      <c r="AU403" s="65">
        <v>608.0</v>
      </c>
      <c r="AV403" s="65">
        <v>969.0</v>
      </c>
      <c r="AW403" s="65">
        <v>260.0</v>
      </c>
      <c r="AX403" s="65">
        <v>760.0</v>
      </c>
      <c r="AY403" s="65">
        <v>975.0</v>
      </c>
      <c r="AZ403" s="65">
        <v>2131.0</v>
      </c>
      <c r="BA403" s="65">
        <v>1444.0</v>
      </c>
      <c r="BB403" s="65">
        <v>1257.0</v>
      </c>
      <c r="BC403" s="65">
        <v>2745.0</v>
      </c>
      <c r="BD403" s="65">
        <v>2914.0</v>
      </c>
      <c r="BE403" s="65">
        <v>8029.0</v>
      </c>
      <c r="BF403" s="65">
        <v>4217.0</v>
      </c>
      <c r="BG403" s="65">
        <v>6776.0</v>
      </c>
      <c r="BH403" s="65">
        <v>13285.0</v>
      </c>
      <c r="BI403" s="65">
        <v>48632.0</v>
      </c>
      <c r="BJ403" s="65">
        <v>71111.0</v>
      </c>
      <c r="BK403" s="65">
        <v>133330.0</v>
      </c>
    </row>
    <row r="404">
      <c r="A404" s="69" t="s">
        <v>75</v>
      </c>
      <c r="B404" s="65">
        <v>3.95E8</v>
      </c>
      <c r="C404" s="65">
        <v>3.75469324466223E8</v>
      </c>
      <c r="D404" s="65">
        <v>0.950555251813223</v>
      </c>
      <c r="E404" s="70"/>
      <c r="F404" s="65">
        <v>0.0249007604251734</v>
      </c>
      <c r="G404" s="65">
        <v>1.1892141E8</v>
      </c>
      <c r="H404" s="65">
        <v>0.301066860759494</v>
      </c>
      <c r="I404" s="65">
        <v>1.73458493E8</v>
      </c>
      <c r="J404" s="65">
        <v>5.1262821E7</v>
      </c>
      <c r="K404" s="65">
        <v>2.1356974E7</v>
      </c>
      <c r="L404" s="65">
        <v>1.0248358E7</v>
      </c>
      <c r="M404" s="65">
        <v>371.0</v>
      </c>
      <c r="N404" s="65">
        <v>740.0</v>
      </c>
      <c r="O404" s="65">
        <v>770.0</v>
      </c>
      <c r="P404" s="65">
        <v>788.0</v>
      </c>
      <c r="Q404" s="65">
        <v>744.0</v>
      </c>
      <c r="R404" s="65">
        <v>697.0</v>
      </c>
      <c r="S404" s="65">
        <v>745.0</v>
      </c>
      <c r="T404" s="65">
        <v>1550.0</v>
      </c>
      <c r="U404" s="65">
        <v>367.0</v>
      </c>
      <c r="V404" s="65">
        <v>387.0</v>
      </c>
      <c r="W404" s="65">
        <v>755.0</v>
      </c>
      <c r="X404" s="65">
        <v>1939.0</v>
      </c>
      <c r="Y404" s="65">
        <v>1507.0</v>
      </c>
      <c r="Z404" s="65">
        <v>1524.0</v>
      </c>
      <c r="AA404" s="65">
        <v>3759.0</v>
      </c>
      <c r="AB404" s="65">
        <v>3749.0</v>
      </c>
      <c r="AC404" s="65">
        <v>7427.0</v>
      </c>
      <c r="AD404" s="65">
        <v>5493.0</v>
      </c>
      <c r="AE404" s="65">
        <v>5783.0</v>
      </c>
      <c r="AF404" s="65">
        <v>14913.0</v>
      </c>
      <c r="AG404" s="65">
        <v>3804.0</v>
      </c>
      <c r="AH404" s="65">
        <v>5001.0</v>
      </c>
      <c r="AI404" s="65">
        <v>7405.0</v>
      </c>
      <c r="AJ404" s="65">
        <v>18863.0</v>
      </c>
      <c r="AK404" s="65">
        <v>5732.0</v>
      </c>
      <c r="AL404" s="65">
        <v>11221.0</v>
      </c>
      <c r="AM404" s="65">
        <v>29760.0</v>
      </c>
      <c r="AN404" s="65">
        <v>56261.0</v>
      </c>
      <c r="AO404" s="65">
        <v>56270.0</v>
      </c>
      <c r="AP404" s="65">
        <v>75009.0</v>
      </c>
      <c r="AQ404" s="65">
        <v>93837.0</v>
      </c>
      <c r="AR404" s="65">
        <v>94048.0</v>
      </c>
      <c r="AS404" s="65">
        <v>112924.0</v>
      </c>
      <c r="AT404" s="65">
        <v>187387.0</v>
      </c>
      <c r="AU404" s="65">
        <v>243985.0</v>
      </c>
      <c r="AV404" s="65">
        <v>375129.0</v>
      </c>
      <c r="AW404" s="65">
        <v>112715.0</v>
      </c>
      <c r="AX404" s="65">
        <v>303420.0</v>
      </c>
      <c r="AY404" s="65">
        <v>375503.0</v>
      </c>
      <c r="AZ404" s="65">
        <v>827114.0</v>
      </c>
      <c r="BA404" s="65">
        <v>563573.0</v>
      </c>
      <c r="BB404" s="65">
        <v>486485.0</v>
      </c>
      <c r="BC404" s="65">
        <v>1089881.0</v>
      </c>
      <c r="BD404" s="65">
        <v>1124912.0</v>
      </c>
      <c r="BE404" s="65">
        <v>3189684.0</v>
      </c>
      <c r="BF404" s="65">
        <v>1687644.0</v>
      </c>
      <c r="BG404" s="65">
        <v>2700288.0</v>
      </c>
      <c r="BH404" s="65">
        <v>5251349.0</v>
      </c>
      <c r="BI404" s="65">
        <v>1.9138489E7</v>
      </c>
      <c r="BJ404" s="65">
        <v>2.7954314E7</v>
      </c>
      <c r="BK404" s="65">
        <v>5.2685395E7</v>
      </c>
    </row>
    <row r="406">
      <c r="A406" s="45" t="s">
        <v>76</v>
      </c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</row>
    <row r="407">
      <c r="A407" s="27" t="s">
        <v>77</v>
      </c>
    </row>
    <row r="408">
      <c r="A408" s="27" t="s">
        <v>78</v>
      </c>
    </row>
    <row r="409">
      <c r="A409" s="27" t="s">
        <v>79</v>
      </c>
    </row>
    <row r="410">
      <c r="A410" s="27" t="s">
        <v>80</v>
      </c>
    </row>
    <row r="411">
      <c r="A411" s="27" t="s">
        <v>81</v>
      </c>
    </row>
    <row r="413">
      <c r="A413" s="34" t="s">
        <v>82</v>
      </c>
      <c r="B413" s="34" t="s">
        <v>83</v>
      </c>
      <c r="C413" s="34" t="s">
        <v>84</v>
      </c>
    </row>
    <row r="414">
      <c r="A414" s="34" t="s">
        <v>85</v>
      </c>
      <c r="B414" s="53">
        <v>260.0</v>
      </c>
      <c r="C414" s="34">
        <v>2.6</v>
      </c>
    </row>
    <row r="415">
      <c r="A415" s="34" t="s">
        <v>128</v>
      </c>
      <c r="B415" s="53">
        <v>13.0</v>
      </c>
      <c r="C415" s="34">
        <v>0.13</v>
      </c>
    </row>
    <row r="416">
      <c r="A416" s="34" t="s">
        <v>129</v>
      </c>
      <c r="B416" s="53">
        <v>14.0</v>
      </c>
      <c r="C416" s="34">
        <v>0.14</v>
      </c>
    </row>
    <row r="417">
      <c r="A417" s="34" t="s">
        <v>130</v>
      </c>
      <c r="B417" s="53">
        <v>13.0</v>
      </c>
      <c r="C417" s="34">
        <v>0.13</v>
      </c>
    </row>
    <row r="418">
      <c r="A418" s="34" t="s">
        <v>131</v>
      </c>
      <c r="B418" s="53">
        <v>21.0</v>
      </c>
      <c r="C418" s="34">
        <v>0.21</v>
      </c>
    </row>
    <row r="419">
      <c r="A419" s="34" t="s">
        <v>132</v>
      </c>
      <c r="B419" s="53">
        <v>13.0</v>
      </c>
      <c r="C419" s="34">
        <v>0.13</v>
      </c>
    </row>
    <row r="420">
      <c r="A420" s="34" t="s">
        <v>133</v>
      </c>
      <c r="B420" s="53">
        <v>23.0</v>
      </c>
      <c r="C420" s="34">
        <v>0.23</v>
      </c>
    </row>
    <row r="421">
      <c r="A421" s="34" t="s">
        <v>134</v>
      </c>
      <c r="B421" s="53">
        <v>46.0</v>
      </c>
      <c r="C421" s="34">
        <v>0.46</v>
      </c>
    </row>
    <row r="422">
      <c r="A422" s="34" t="s">
        <v>135</v>
      </c>
      <c r="B422" s="53">
        <v>44.0</v>
      </c>
      <c r="C422" s="34">
        <v>0.44</v>
      </c>
    </row>
    <row r="423">
      <c r="A423" s="34" t="s">
        <v>136</v>
      </c>
      <c r="B423" s="53">
        <v>62.0</v>
      </c>
      <c r="C423" s="34">
        <v>0.62</v>
      </c>
    </row>
    <row r="424">
      <c r="A424" s="34" t="s">
        <v>137</v>
      </c>
      <c r="B424" s="53">
        <v>46.0</v>
      </c>
      <c r="C424" s="34">
        <v>0.46</v>
      </c>
    </row>
    <row r="425">
      <c r="A425" s="34" t="s">
        <v>138</v>
      </c>
      <c r="B425" s="53">
        <v>60.0</v>
      </c>
      <c r="C425" s="34">
        <v>0.6</v>
      </c>
    </row>
    <row r="426">
      <c r="A426" s="34" t="s">
        <v>139</v>
      </c>
      <c r="B426" s="53">
        <v>79.0</v>
      </c>
      <c r="C426" s="34">
        <v>0.79</v>
      </c>
    </row>
    <row r="427">
      <c r="A427" s="34" t="s">
        <v>140</v>
      </c>
      <c r="B427" s="53">
        <v>91.0</v>
      </c>
      <c r="C427" s="34">
        <v>0.91</v>
      </c>
    </row>
    <row r="428">
      <c r="A428" s="34" t="s">
        <v>141</v>
      </c>
      <c r="B428" s="53">
        <v>94.0</v>
      </c>
      <c r="C428" s="34">
        <v>0.94</v>
      </c>
    </row>
    <row r="429">
      <c r="A429" s="34" t="s">
        <v>142</v>
      </c>
      <c r="B429" s="53">
        <v>151.0</v>
      </c>
      <c r="C429" s="34">
        <v>1.51</v>
      </c>
    </row>
    <row r="430">
      <c r="A430" s="34" t="s">
        <v>143</v>
      </c>
      <c r="B430" s="53">
        <v>139.0</v>
      </c>
      <c r="C430" s="34">
        <v>1.39</v>
      </c>
    </row>
    <row r="431">
      <c r="A431" s="34" t="s">
        <v>144</v>
      </c>
      <c r="B431" s="53">
        <v>201.0</v>
      </c>
      <c r="C431" s="34">
        <v>2.01</v>
      </c>
    </row>
    <row r="432">
      <c r="A432" s="34" t="s">
        <v>145</v>
      </c>
      <c r="B432" s="53">
        <v>193.0</v>
      </c>
      <c r="C432" s="34">
        <v>1.93</v>
      </c>
    </row>
    <row r="433">
      <c r="A433" s="34" t="s">
        <v>146</v>
      </c>
      <c r="B433" s="53">
        <v>232.0</v>
      </c>
      <c r="C433" s="34">
        <v>2.32</v>
      </c>
    </row>
    <row r="434">
      <c r="A434" s="34" t="s">
        <v>147</v>
      </c>
      <c r="B434" s="53">
        <v>290.0</v>
      </c>
      <c r="C434" s="34">
        <v>2.9</v>
      </c>
    </row>
    <row r="435">
      <c r="A435" s="34" t="s">
        <v>148</v>
      </c>
      <c r="B435" s="53">
        <v>331.0</v>
      </c>
      <c r="C435" s="34">
        <v>3.31</v>
      </c>
    </row>
    <row r="436">
      <c r="A436" s="34" t="s">
        <v>149</v>
      </c>
      <c r="B436" s="53">
        <v>376.0</v>
      </c>
      <c r="C436" s="34">
        <v>3.76</v>
      </c>
    </row>
    <row r="437">
      <c r="A437" s="34" t="s">
        <v>150</v>
      </c>
      <c r="B437" s="53">
        <v>510.0</v>
      </c>
      <c r="C437" s="34">
        <v>5.1</v>
      </c>
    </row>
    <row r="438">
      <c r="A438" s="34" t="s">
        <v>151</v>
      </c>
      <c r="B438" s="53">
        <v>538.0</v>
      </c>
      <c r="C438" s="34">
        <v>5.38</v>
      </c>
    </row>
    <row r="439">
      <c r="A439" s="34" t="s">
        <v>152</v>
      </c>
      <c r="B439" s="53">
        <v>629.0</v>
      </c>
      <c r="C439" s="34">
        <v>6.29</v>
      </c>
    </row>
    <row r="440">
      <c r="A440" s="34" t="s">
        <v>153</v>
      </c>
      <c r="B440" s="53">
        <v>767.0</v>
      </c>
      <c r="C440" s="34">
        <v>7.67</v>
      </c>
    </row>
    <row r="441">
      <c r="A441" s="34" t="s">
        <v>154</v>
      </c>
      <c r="B441" s="53">
        <v>819.0</v>
      </c>
      <c r="C441" s="34">
        <v>8.19</v>
      </c>
    </row>
    <row r="442">
      <c r="A442" s="34" t="s">
        <v>155</v>
      </c>
      <c r="B442" s="53">
        <v>906.0</v>
      </c>
      <c r="C442" s="34">
        <v>9.06</v>
      </c>
    </row>
    <row r="443">
      <c r="A443" s="34" t="s">
        <v>156</v>
      </c>
      <c r="B443" s="53">
        <v>919.0</v>
      </c>
      <c r="C443" s="34">
        <v>9.19</v>
      </c>
    </row>
    <row r="444">
      <c r="A444" s="34" t="s">
        <v>157</v>
      </c>
      <c r="B444" s="53">
        <v>807.0</v>
      </c>
      <c r="C444" s="34">
        <v>8.07</v>
      </c>
    </row>
    <row r="445">
      <c r="A445" s="34" t="s">
        <v>158</v>
      </c>
      <c r="B445" s="53">
        <v>647.0</v>
      </c>
      <c r="C445" s="34">
        <v>6.47</v>
      </c>
    </row>
    <row r="446">
      <c r="A446" s="34" t="s">
        <v>159</v>
      </c>
      <c r="B446" s="53">
        <v>399.0</v>
      </c>
      <c r="C446" s="34">
        <v>3.99</v>
      </c>
    </row>
    <row r="447">
      <c r="A447" s="34" t="s">
        <v>160</v>
      </c>
      <c r="B447" s="53">
        <v>199.0</v>
      </c>
      <c r="C447" s="34">
        <v>1.99</v>
      </c>
    </row>
    <row r="448">
      <c r="A448" s="34" t="s">
        <v>161</v>
      </c>
      <c r="B448" s="53">
        <v>54.0</v>
      </c>
      <c r="C448" s="34">
        <v>0.54</v>
      </c>
    </row>
    <row r="449">
      <c r="A449" s="34" t="s">
        <v>162</v>
      </c>
      <c r="B449" s="53">
        <v>12.0</v>
      </c>
      <c r="C449" s="34">
        <v>0.12</v>
      </c>
    </row>
    <row r="450">
      <c r="A450" s="34" t="s">
        <v>163</v>
      </c>
      <c r="B450" s="53">
        <v>2.0</v>
      </c>
      <c r="C450" s="34">
        <v>0.02</v>
      </c>
    </row>
    <row r="451">
      <c r="A451" s="34" t="s">
        <v>164</v>
      </c>
      <c r="B451" s="53">
        <v>0.0</v>
      </c>
      <c r="C451" s="34">
        <v>0.0</v>
      </c>
    </row>
    <row r="452">
      <c r="A452" s="34" t="s">
        <v>165</v>
      </c>
      <c r="B452" s="53">
        <v>0.0</v>
      </c>
      <c r="C452" s="34">
        <v>0.0</v>
      </c>
    </row>
    <row r="453">
      <c r="A453" s="34" t="s">
        <v>166</v>
      </c>
      <c r="B453" s="53">
        <v>0.0</v>
      </c>
      <c r="C453" s="34">
        <v>0.0</v>
      </c>
    </row>
    <row r="454">
      <c r="A454" s="34" t="s">
        <v>167</v>
      </c>
      <c r="B454" s="53">
        <v>0.0</v>
      </c>
      <c r="C454" s="34">
        <v>0.0</v>
      </c>
    </row>
    <row r="455">
      <c r="B455" s="59"/>
    </row>
    <row r="456">
      <c r="A456" s="34" t="s">
        <v>126</v>
      </c>
      <c r="B456" s="53">
        <v>1000000.0</v>
      </c>
    </row>
    <row r="457">
      <c r="A457" s="34" t="s">
        <v>127</v>
      </c>
      <c r="B457" s="53">
        <v>947665.383269163</v>
      </c>
    </row>
    <row r="458">
      <c r="A458" s="34" t="s">
        <v>28</v>
      </c>
      <c r="B458" s="57">
        <v>0.947665383269163</v>
      </c>
    </row>
  </sheetData>
  <mergeCells count="10">
    <mergeCell ref="B5:H5"/>
    <mergeCell ref="I5:BK5"/>
    <mergeCell ref="B6:B8"/>
    <mergeCell ref="C6:C8"/>
    <mergeCell ref="D6:D8"/>
    <mergeCell ref="E6:E8"/>
    <mergeCell ref="F6:F8"/>
    <mergeCell ref="G6:G8"/>
    <mergeCell ref="A5:A8"/>
    <mergeCell ref="H6:H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8" width="12.63"/>
    <col customWidth="1" min="9" max="63" width="8.63"/>
  </cols>
  <sheetData>
    <row r="1">
      <c r="A1" s="45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7"/>
      <c r="BM1" s="47"/>
      <c r="BN1" s="47"/>
      <c r="BO1" s="47"/>
      <c r="BP1" s="47"/>
      <c r="BQ1" s="47"/>
      <c r="BR1" s="47"/>
      <c r="BS1" s="47"/>
    </row>
    <row r="2">
      <c r="A2" s="27" t="s">
        <v>65</v>
      </c>
    </row>
    <row r="3">
      <c r="A3" s="27" t="s">
        <v>66</v>
      </c>
    </row>
    <row r="4">
      <c r="A4" s="27"/>
    </row>
    <row r="5">
      <c r="A5" s="32" t="s">
        <v>67</v>
      </c>
      <c r="B5" s="33" t="s">
        <v>68</v>
      </c>
      <c r="C5" s="5"/>
      <c r="D5" s="5"/>
      <c r="E5" s="5"/>
      <c r="F5" s="5"/>
      <c r="G5" s="5"/>
      <c r="H5" s="6"/>
      <c r="I5" s="33" t="s">
        <v>69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</row>
    <row r="6">
      <c r="A6" s="48"/>
      <c r="B6" s="32" t="s">
        <v>70</v>
      </c>
      <c r="C6" s="32" t="s">
        <v>71</v>
      </c>
      <c r="D6" s="32" t="s">
        <v>28</v>
      </c>
      <c r="E6" s="32" t="s">
        <v>72</v>
      </c>
      <c r="F6" s="32" t="s">
        <v>73</v>
      </c>
      <c r="G6" s="32" t="s">
        <v>74</v>
      </c>
      <c r="H6" s="32" t="s">
        <v>27</v>
      </c>
      <c r="I6" s="35">
        <v>1.0</v>
      </c>
      <c r="J6" s="49">
        <f t="shared" ref="J6:BK6" si="1">I6+1</f>
        <v>2</v>
      </c>
      <c r="K6" s="35">
        <f t="shared" si="1"/>
        <v>3</v>
      </c>
      <c r="L6" s="35">
        <f t="shared" si="1"/>
        <v>4</v>
      </c>
      <c r="M6" s="35">
        <f t="shared" si="1"/>
        <v>5</v>
      </c>
      <c r="N6" s="35">
        <f t="shared" si="1"/>
        <v>6</v>
      </c>
      <c r="O6" s="35">
        <f t="shared" si="1"/>
        <v>7</v>
      </c>
      <c r="P6" s="35">
        <f t="shared" si="1"/>
        <v>8</v>
      </c>
      <c r="Q6" s="35">
        <f t="shared" si="1"/>
        <v>9</v>
      </c>
      <c r="R6" s="35">
        <f t="shared" si="1"/>
        <v>10</v>
      </c>
      <c r="S6" s="35">
        <f t="shared" si="1"/>
        <v>11</v>
      </c>
      <c r="T6" s="35">
        <f t="shared" si="1"/>
        <v>12</v>
      </c>
      <c r="U6" s="35">
        <f t="shared" si="1"/>
        <v>13</v>
      </c>
      <c r="V6" s="35">
        <f t="shared" si="1"/>
        <v>14</v>
      </c>
      <c r="W6" s="35">
        <f t="shared" si="1"/>
        <v>15</v>
      </c>
      <c r="X6" s="35">
        <f t="shared" si="1"/>
        <v>16</v>
      </c>
      <c r="Y6" s="35">
        <f t="shared" si="1"/>
        <v>17</v>
      </c>
      <c r="Z6" s="35">
        <f t="shared" si="1"/>
        <v>18</v>
      </c>
      <c r="AA6" s="35">
        <f t="shared" si="1"/>
        <v>19</v>
      </c>
      <c r="AB6" s="35">
        <f t="shared" si="1"/>
        <v>20</v>
      </c>
      <c r="AC6" s="35">
        <f t="shared" si="1"/>
        <v>21</v>
      </c>
      <c r="AD6" s="35">
        <f t="shared" si="1"/>
        <v>22</v>
      </c>
      <c r="AE6" s="35">
        <f t="shared" si="1"/>
        <v>23</v>
      </c>
      <c r="AF6" s="35">
        <f t="shared" si="1"/>
        <v>24</v>
      </c>
      <c r="AG6" s="35">
        <f t="shared" si="1"/>
        <v>25</v>
      </c>
      <c r="AH6" s="35">
        <f t="shared" si="1"/>
        <v>26</v>
      </c>
      <c r="AI6" s="35">
        <f t="shared" si="1"/>
        <v>27</v>
      </c>
      <c r="AJ6" s="35">
        <f t="shared" si="1"/>
        <v>28</v>
      </c>
      <c r="AK6" s="35">
        <f t="shared" si="1"/>
        <v>29</v>
      </c>
      <c r="AL6" s="35">
        <f t="shared" si="1"/>
        <v>30</v>
      </c>
      <c r="AM6" s="35">
        <f t="shared" si="1"/>
        <v>31</v>
      </c>
      <c r="AN6" s="35">
        <f t="shared" si="1"/>
        <v>32</v>
      </c>
      <c r="AO6" s="35">
        <f t="shared" si="1"/>
        <v>33</v>
      </c>
      <c r="AP6" s="35">
        <f t="shared" si="1"/>
        <v>34</v>
      </c>
      <c r="AQ6" s="35">
        <f t="shared" si="1"/>
        <v>35</v>
      </c>
      <c r="AR6" s="35">
        <f t="shared" si="1"/>
        <v>36</v>
      </c>
      <c r="AS6" s="35">
        <f t="shared" si="1"/>
        <v>37</v>
      </c>
      <c r="AT6" s="35">
        <f t="shared" si="1"/>
        <v>38</v>
      </c>
      <c r="AU6" s="35">
        <f t="shared" si="1"/>
        <v>39</v>
      </c>
      <c r="AV6" s="35">
        <f t="shared" si="1"/>
        <v>40</v>
      </c>
      <c r="AW6" s="35">
        <f t="shared" si="1"/>
        <v>41</v>
      </c>
      <c r="AX6" s="35">
        <f t="shared" si="1"/>
        <v>42</v>
      </c>
      <c r="AY6" s="35">
        <f t="shared" si="1"/>
        <v>43</v>
      </c>
      <c r="AZ6" s="35">
        <f t="shared" si="1"/>
        <v>44</v>
      </c>
      <c r="BA6" s="35">
        <f t="shared" si="1"/>
        <v>45</v>
      </c>
      <c r="BB6" s="35">
        <f t="shared" si="1"/>
        <v>46</v>
      </c>
      <c r="BC6" s="35">
        <f t="shared" si="1"/>
        <v>47</v>
      </c>
      <c r="BD6" s="35">
        <f t="shared" si="1"/>
        <v>48</v>
      </c>
      <c r="BE6" s="35">
        <f t="shared" si="1"/>
        <v>49</v>
      </c>
      <c r="BF6" s="35">
        <f t="shared" si="1"/>
        <v>50</v>
      </c>
      <c r="BG6" s="35">
        <f t="shared" si="1"/>
        <v>51</v>
      </c>
      <c r="BH6" s="35">
        <f t="shared" si="1"/>
        <v>52</v>
      </c>
      <c r="BI6" s="35">
        <f t="shared" si="1"/>
        <v>53</v>
      </c>
      <c r="BJ6" s="35">
        <f t="shared" si="1"/>
        <v>54</v>
      </c>
      <c r="BK6" s="35">
        <f t="shared" si="1"/>
        <v>55</v>
      </c>
    </row>
    <row r="7">
      <c r="A7" s="48"/>
      <c r="B7" s="48"/>
      <c r="C7" s="48"/>
      <c r="D7" s="48"/>
      <c r="E7" s="48"/>
      <c r="F7" s="48"/>
      <c r="G7" s="48"/>
      <c r="H7" s="48"/>
      <c r="I7" s="34" t="str">
        <f>vlookup(I6,'中獎結果表'!$A$7:$D$61,3,false)&amp;" / X"&amp;vlookup(I6,'中獎結果表'!$A$7:$D$61,4,false)</f>
        <v>0 / X1</v>
      </c>
      <c r="J7" s="50" t="str">
        <f>vlookup(J6,'中獎結果表'!$A$7:$D$61,3,false)&amp;" / X"&amp;vlookup(J6,'中獎結果表'!$A$7:$D$61,4,false)</f>
        <v>0 / X2</v>
      </c>
      <c r="K7" s="34" t="str">
        <f>vlookup(K6,'中獎結果表'!$A$7:$D$61,3,false)&amp;" / X"&amp;vlookup(K6,'中獎結果表'!$A$7:$D$61,4,false)</f>
        <v>0 / X3</v>
      </c>
      <c r="L7" s="34" t="str">
        <f>vlookup(L6,'中獎結果表'!$A$7:$D$61,3,false)&amp;" / X"&amp;vlookup(L6,'中獎結果表'!$A$7:$D$61,4,false)</f>
        <v>0 / X4</v>
      </c>
      <c r="M7" s="34" t="str">
        <f>vlookup(M6,'中獎結果表'!$A$7:$D$61,3,false)&amp;" / X"&amp;vlookup(M6,'中獎結果表'!$A$7:$D$61,4,false)</f>
        <v>10000 / X1</v>
      </c>
      <c r="N7" s="34" t="str">
        <f>vlookup(N6,'中獎結果表'!$A$7:$D$61,3,false)&amp;" / X"&amp;vlookup(N6,'中獎結果表'!$A$7:$D$61,4,false)</f>
        <v>5000 / X2</v>
      </c>
      <c r="O7" s="34" t="str">
        <f>vlookup(O6,'中獎結果表'!$A$7:$D$61,3,false)&amp;" / X"&amp;vlookup(O6,'中獎結果表'!$A$7:$D$61,4,false)</f>
        <v>2000 / X4</v>
      </c>
      <c r="P7" s="34" t="str">
        <f>vlookup(P6,'中獎結果表'!$A$7:$D$61,3,false)&amp;" / X"&amp;vlookup(P6,'中獎結果表'!$A$7:$D$61,4,false)</f>
        <v>2000 / X3</v>
      </c>
      <c r="Q7" s="34" t="str">
        <f>vlookup(Q6,'中獎結果表'!$A$7:$D$61,3,false)&amp;" / X"&amp;vlookup(Q6,'中獎結果表'!$A$7:$D$61,4,false)</f>
        <v>5000 / X1</v>
      </c>
      <c r="R7" s="34" t="str">
        <f>vlookup(R6,'中獎結果表'!$A$7:$D$61,3,false)&amp;" / X"&amp;vlookup(R6,'中獎結果表'!$A$7:$D$61,4,false)</f>
        <v>2000 / X2</v>
      </c>
      <c r="S7" s="34" t="str">
        <f>vlookup(S6,'中獎結果表'!$A$7:$D$61,3,false)&amp;" / X"&amp;vlookup(S6,'中獎結果表'!$A$7:$D$61,4,false)</f>
        <v>1000 / X4</v>
      </c>
      <c r="T7" s="34" t="str">
        <f>vlookup(T6,'中獎結果表'!$A$7:$D$61,3,false)&amp;" / X"&amp;vlookup(T6,'中獎結果表'!$A$7:$D$61,4,false)</f>
        <v>1000 / X3</v>
      </c>
      <c r="U7" s="34" t="str">
        <f>vlookup(U6,'中獎結果表'!$A$7:$D$61,3,false)&amp;" / X"&amp;vlookup(U6,'中獎結果表'!$A$7:$D$61,4,false)</f>
        <v>2000 / X1</v>
      </c>
      <c r="V7" s="34" t="str">
        <f>vlookup(V6,'中獎結果表'!$A$7:$D$61,3,false)&amp;" / X"&amp;vlookup(V6,'中獎結果表'!$A$7:$D$61,4,false)</f>
        <v>1000 / X2</v>
      </c>
      <c r="W7" s="34" t="str">
        <f>vlookup(W6,'中獎結果表'!$A$7:$D$61,3,false)&amp;" / X"&amp;vlookup(W6,'中獎結果表'!$A$7:$D$61,4,false)</f>
        <v>500 / X4</v>
      </c>
      <c r="X7" s="34" t="str">
        <f>vlookup(X6,'中獎結果表'!$A$7:$D$61,3,false)&amp;" / X"&amp;vlookup(X6,'中獎結果表'!$A$7:$D$61,4,false)</f>
        <v>500 / X3</v>
      </c>
      <c r="Y7" s="34" t="str">
        <f>vlookup(Y6,'中獎結果表'!$A$7:$D$61,3,false)&amp;" / X"&amp;vlookup(Y6,'中獎結果表'!$A$7:$D$61,4,false)</f>
        <v>1000 / X1</v>
      </c>
      <c r="Z7" s="34" t="str">
        <f>vlookup(Z6,'中獎結果表'!$A$7:$D$61,3,false)&amp;" / X"&amp;vlookup(Z6,'中獎結果表'!$A$7:$D$61,4,false)</f>
        <v>500 / X2</v>
      </c>
      <c r="AA7" s="34" t="str">
        <f>vlookup(AA6,'中獎結果表'!$A$7:$D$61,3,false)&amp;" / X"&amp;vlookup(AA6,'中獎結果表'!$A$7:$D$61,4,false)</f>
        <v>200 / X4</v>
      </c>
      <c r="AB7" s="34" t="str">
        <f>vlookup(AB6,'中獎結果表'!$A$7:$D$61,3,false)&amp;" / X"&amp;vlookup(AB6,'中獎結果表'!$A$7:$D$61,4,false)</f>
        <v>200 / X3</v>
      </c>
      <c r="AC7" s="34" t="str">
        <f>vlookup(AC6,'中獎結果表'!$A$7:$D$61,3,false)&amp;" / X"&amp;vlookup(AC6,'中獎結果表'!$A$7:$D$61,4,false)</f>
        <v>500 / X1</v>
      </c>
      <c r="AD7" s="34" t="str">
        <f>vlookup(AD6,'中獎結果表'!$A$7:$D$61,3,false)&amp;" / X"&amp;vlookup(AD6,'中獎結果表'!$A$7:$D$61,4,false)</f>
        <v>200 / X2</v>
      </c>
      <c r="AE7" s="34" t="str">
        <f>vlookup(AE6,'中獎結果表'!$A$7:$D$61,3,false)&amp;" / X"&amp;vlookup(AE6,'中獎結果表'!$A$7:$D$61,4,false)</f>
        <v>100 / X4</v>
      </c>
      <c r="AF7" s="34" t="str">
        <f>vlookup(AF6,'中獎結果表'!$A$7:$D$61,3,false)&amp;" / X"&amp;vlookup(AF6,'中獎結果表'!$A$7:$D$61,4,false)</f>
        <v>100 / X3</v>
      </c>
      <c r="AG7" s="34" t="str">
        <f>vlookup(AG6,'中獎結果表'!$A$7:$D$61,3,false)&amp;" / X"&amp;vlookup(AG6,'中獎結果表'!$A$7:$D$61,4,false)</f>
        <v>200 / X1</v>
      </c>
      <c r="AH7" s="34" t="str">
        <f>vlookup(AH6,'中獎結果表'!$A$7:$D$61,3,false)&amp;" / X"&amp;vlookup(AH6,'中獎結果表'!$A$7:$D$61,4,false)</f>
        <v>100 / X2</v>
      </c>
      <c r="AI7" s="34" t="str">
        <f>vlookup(AI6,'中獎結果表'!$A$7:$D$61,3,false)&amp;" / X"&amp;vlookup(AI6,'中獎結果表'!$A$7:$D$61,4,false)</f>
        <v>50 / X4</v>
      </c>
      <c r="AJ7" s="34" t="str">
        <f>vlookup(AJ6,'中獎結果表'!$A$7:$D$61,3,false)&amp;" / X"&amp;vlookup(AJ6,'中獎結果表'!$A$7:$D$61,4,false)</f>
        <v>50 / X3</v>
      </c>
      <c r="AK7" s="34" t="str">
        <f>vlookup(AK6,'中獎結果表'!$A$7:$D$61,3,false)&amp;" / X"&amp;vlookup(AK6,'中獎結果表'!$A$7:$D$61,4,false)</f>
        <v>100 / X1</v>
      </c>
      <c r="AL7" s="34" t="str">
        <f>vlookup(AL6,'中獎結果表'!$A$7:$D$61,3,false)&amp;" / X"&amp;vlookup(AL6,'中獎結果表'!$A$7:$D$61,4,false)</f>
        <v>50 / X2</v>
      </c>
      <c r="AM7" s="34" t="str">
        <f>vlookup(AM6,'中獎結果表'!$A$7:$D$61,3,false)&amp;" / X"&amp;vlookup(AM6,'中獎結果表'!$A$7:$D$61,4,false)</f>
        <v>25 / X4</v>
      </c>
      <c r="AN7" s="34" t="str">
        <f>vlookup(AN6,'中獎結果表'!$A$7:$D$61,3,false)&amp;" / X"&amp;vlookup(AN6,'中獎結果表'!$A$7:$D$61,4,false)</f>
        <v>20 / X4</v>
      </c>
      <c r="AO7" s="34" t="str">
        <f>vlookup(AO6,'中獎結果表'!$A$7:$D$61,3,false)&amp;" / X"&amp;vlookup(AO6,'中獎結果表'!$A$7:$D$61,4,false)</f>
        <v>25 / X3</v>
      </c>
      <c r="AP7" s="34" t="str">
        <f>vlookup(AP6,'中獎結果表'!$A$7:$D$61,3,false)&amp;" / X"&amp;vlookup(AP6,'中獎結果表'!$A$7:$D$61,4,false)</f>
        <v>20 / X3</v>
      </c>
      <c r="AQ7" s="34" t="str">
        <f>vlookup(AQ6,'中獎結果表'!$A$7:$D$61,3,false)&amp;" / X"&amp;vlookup(AQ6,'中獎結果表'!$A$7:$D$61,4,false)</f>
        <v>50 / X1</v>
      </c>
      <c r="AR7" s="34" t="str">
        <f>vlookup(AR6,'中獎結果表'!$A$7:$D$61,3,false)&amp;" / X"&amp;vlookup(AR6,'中獎結果表'!$A$7:$D$61,4,false)</f>
        <v>25 / X2</v>
      </c>
      <c r="AS7" s="34" t="str">
        <f>vlookup(AS6,'中獎結果表'!$A$7:$D$61,3,false)&amp;" / X"&amp;vlookup(AS6,'中獎結果表'!$A$7:$D$61,4,false)</f>
        <v>20 / X2</v>
      </c>
      <c r="AT7" s="34" t="str">
        <f>vlookup(AT6,'中獎結果表'!$A$7:$D$61,3,false)&amp;" / X"&amp;vlookup(AT6,'中獎結果表'!$A$7:$D$61,4,false)</f>
        <v>10 / X4</v>
      </c>
      <c r="AU7" s="34" t="str">
        <f>vlookup(AU6,'中獎結果表'!$A$7:$D$61,3,false)&amp;" / X"&amp;vlookup(AU6,'中獎結果表'!$A$7:$D$61,4,false)</f>
        <v>10 / X3</v>
      </c>
      <c r="AV7" s="34" t="str">
        <f>vlookup(AV6,'中獎結果表'!$A$7:$D$61,3,false)&amp;" / X"&amp;vlookup(AV6,'中獎結果表'!$A$7:$D$61,4,false)</f>
        <v>25 / X1</v>
      </c>
      <c r="AW7" s="34" t="str">
        <f>vlookup(AW6,'中獎結果表'!$A$7:$D$61,3,false)&amp;" / X"&amp;vlookup(AW6,'中獎結果表'!$A$7:$D$61,4,false)</f>
        <v>20 / X1</v>
      </c>
      <c r="AX7" s="34" t="str">
        <f>vlookup(AX6,'中獎結果表'!$A$7:$D$61,3,false)&amp;" / X"&amp;vlookup(AX6,'中獎結果表'!$A$7:$D$61,4,false)</f>
        <v>10 / X2</v>
      </c>
      <c r="AY7" s="34" t="str">
        <f>vlookup(AY6,'中獎結果表'!$A$7:$D$61,3,false)&amp;" / X"&amp;vlookup(AY6,'中獎結果表'!$A$7:$D$61,4,false)</f>
        <v>5 / X4</v>
      </c>
      <c r="AZ7" s="34" t="str">
        <f>vlookup(AZ6,'中獎結果表'!$A$7:$D$61,3,false)&amp;" / X"&amp;vlookup(AZ6,'中獎結果表'!$A$7:$D$61,4,false)</f>
        <v>5 / X3</v>
      </c>
      <c r="BA7" s="34" t="str">
        <f>vlookup(BA6,'中獎結果表'!$A$7:$D$61,3,false)&amp;" / X"&amp;vlookup(BA6,'中獎結果表'!$A$7:$D$61,4,false)</f>
        <v>10 / X1</v>
      </c>
      <c r="BB7" s="34" t="str">
        <f>vlookup(BB6,'中獎結果表'!$A$7:$D$61,3,false)&amp;" / X"&amp;vlookup(BB6,'中獎結果表'!$A$7:$D$61,4,false)</f>
        <v>5 / X2</v>
      </c>
      <c r="BC7" s="34" t="str">
        <f>vlookup(BC6,'中獎結果表'!$A$7:$D$61,3,false)&amp;" / X"&amp;vlookup(BC6,'中獎結果表'!$A$7:$D$61,4,false)</f>
        <v>2 / X4</v>
      </c>
      <c r="BD7" s="34" t="str">
        <f>vlookup(BD6,'中獎結果表'!$A$7:$D$61,3,false)&amp;" / X"&amp;vlookup(BD6,'中獎結果表'!$A$7:$D$61,4,false)</f>
        <v>2 / X3</v>
      </c>
      <c r="BE7" s="34" t="str">
        <f>vlookup(BE6,'中獎結果表'!$A$7:$D$61,3,false)&amp;" / X"&amp;vlookup(BE6,'中獎結果表'!$A$7:$D$61,4,false)</f>
        <v>5 / X1</v>
      </c>
      <c r="BF7" s="34" t="str">
        <f>vlookup(BF6,'中獎結果表'!$A$7:$D$61,3,false)&amp;" / X"&amp;vlookup(BF6,'中獎結果表'!$A$7:$D$61,4,false)</f>
        <v>2 / X2</v>
      </c>
      <c r="BG7" s="34" t="str">
        <f>vlookup(BG6,'中獎結果表'!$A$7:$D$61,3,false)&amp;" / X"&amp;vlookup(BG6,'中獎結果表'!$A$7:$D$61,4,false)</f>
        <v>1 / X4</v>
      </c>
      <c r="BH7" s="34" t="str">
        <f>vlookup(BH6,'中獎結果表'!$A$7:$D$61,3,false)&amp;" / X"&amp;vlookup(BH6,'中獎結果表'!$A$7:$D$61,4,false)</f>
        <v>1 / X3</v>
      </c>
      <c r="BI7" s="34" t="str">
        <f>vlookup(BI6,'中獎結果表'!$A$7:$D$61,3,false)&amp;" / X"&amp;vlookup(BI6,'中獎結果表'!$A$7:$D$61,4,false)</f>
        <v>2 / X1</v>
      </c>
      <c r="BJ7" s="34" t="str">
        <f>vlookup(BJ6,'中獎結果表'!$A$7:$D$61,3,false)&amp;" / X"&amp;vlookup(BJ6,'中獎結果表'!$A$7:$D$61,4,false)</f>
        <v>1 / X2</v>
      </c>
      <c r="BK7" s="34" t="str">
        <f>vlookup(BK6,'中獎結果表'!$A$7:$D$61,3,false)&amp;" / X"&amp;vlookup(BK6,'中獎結果表'!$A$7:$D$61,4,false)</f>
        <v>1 / X1</v>
      </c>
    </row>
    <row r="8">
      <c r="A8" s="36"/>
      <c r="B8" s="36"/>
      <c r="C8" s="36"/>
      <c r="D8" s="36"/>
      <c r="E8" s="36"/>
      <c r="F8" s="36"/>
      <c r="G8" s="36"/>
      <c r="H8" s="36"/>
      <c r="I8" s="34">
        <f>vlookup(I6,'中獎結果表'!$A$7:$D$61,2,false)</f>
        <v>0</v>
      </c>
      <c r="J8" s="34">
        <f>vlookup(J6,'中獎結果表'!$A$7:$D$61,2,false)</f>
        <v>0</v>
      </c>
      <c r="K8" s="34">
        <f>vlookup(K6,'中獎結果表'!$A$7:$D$61,2,false)</f>
        <v>0</v>
      </c>
      <c r="L8" s="34">
        <f>vlookup(L6,'中獎結果表'!$A$7:$D$61,2,false)</f>
        <v>0</v>
      </c>
      <c r="M8" s="34">
        <f>vlookup(M6,'中獎結果表'!$A$7:$D$61,2,false)</f>
        <v>10000</v>
      </c>
      <c r="N8" s="34">
        <f>vlookup(N6,'中獎結果表'!$A$7:$D$61,2,false)</f>
        <v>10000</v>
      </c>
      <c r="O8" s="34">
        <f>vlookup(O6,'中獎結果表'!$A$7:$D$61,2,false)</f>
        <v>8000</v>
      </c>
      <c r="P8" s="34">
        <f>vlookup(P6,'中獎結果表'!$A$7:$D$61,2,false)</f>
        <v>6000</v>
      </c>
      <c r="Q8" s="34">
        <f>vlookup(Q6,'中獎結果表'!$A$7:$D$61,2,false)</f>
        <v>5000</v>
      </c>
      <c r="R8" s="34">
        <f>vlookup(R6,'中獎結果表'!$A$7:$D$61,2,false)</f>
        <v>4000</v>
      </c>
      <c r="S8" s="34">
        <f>vlookup(S6,'中獎結果表'!$A$7:$D$61,2,false)</f>
        <v>4000</v>
      </c>
      <c r="T8" s="34">
        <f>vlookup(T6,'中獎結果表'!$A$7:$D$61,2,false)</f>
        <v>3000</v>
      </c>
      <c r="U8" s="34">
        <f>vlookup(U6,'中獎結果表'!$A$7:$D$61,2,false)</f>
        <v>2000</v>
      </c>
      <c r="V8" s="34">
        <f>vlookup(V6,'中獎結果表'!$A$7:$D$61,2,false)</f>
        <v>2000</v>
      </c>
      <c r="W8" s="34">
        <f>vlookup(W6,'中獎結果表'!$A$7:$D$61,2,false)</f>
        <v>2000</v>
      </c>
      <c r="X8" s="34">
        <f>vlookup(X6,'中獎結果表'!$A$7:$D$61,2,false)</f>
        <v>1500</v>
      </c>
      <c r="Y8" s="34">
        <f>vlookup(Y6,'中獎結果表'!$A$7:$D$61,2,false)</f>
        <v>1000</v>
      </c>
      <c r="Z8" s="34">
        <f>vlookup(Z6,'中獎結果表'!$A$7:$D$61,2,false)</f>
        <v>1000</v>
      </c>
      <c r="AA8" s="34">
        <f>vlookup(AA6,'中獎結果表'!$A$7:$D$61,2,false)</f>
        <v>800</v>
      </c>
      <c r="AB8" s="34">
        <f>vlookup(AB6,'中獎結果表'!$A$7:$D$61,2,false)</f>
        <v>600</v>
      </c>
      <c r="AC8" s="34">
        <f>vlookup(AC6,'中獎結果表'!$A$7:$D$61,2,false)</f>
        <v>500</v>
      </c>
      <c r="AD8" s="34">
        <f>vlookup(AD6,'中獎結果表'!$A$7:$D$61,2,false)</f>
        <v>400</v>
      </c>
      <c r="AE8" s="34">
        <f>vlookup(AE6,'中獎結果表'!$A$7:$D$61,2,false)</f>
        <v>400</v>
      </c>
      <c r="AF8" s="34">
        <f>vlookup(AF6,'中獎結果表'!$A$7:$D$61,2,false)</f>
        <v>300</v>
      </c>
      <c r="AG8" s="34">
        <f>vlookup(AG6,'中獎結果表'!$A$7:$D$61,2,false)</f>
        <v>200</v>
      </c>
      <c r="AH8" s="34">
        <f>vlookup(AH6,'中獎結果表'!$A$7:$D$61,2,false)</f>
        <v>200</v>
      </c>
      <c r="AI8" s="34">
        <f>vlookup(AI6,'中獎結果表'!$A$7:$D$61,2,false)</f>
        <v>200</v>
      </c>
      <c r="AJ8" s="34">
        <f>vlookup(AJ6,'中獎結果表'!$A$7:$D$61,2,false)</f>
        <v>150</v>
      </c>
      <c r="AK8" s="34">
        <f>vlookup(AK6,'中獎結果表'!$A$7:$D$61,2,false)</f>
        <v>100</v>
      </c>
      <c r="AL8" s="34">
        <f>vlookup(AL6,'中獎結果表'!$A$7:$D$61,2,false)</f>
        <v>100</v>
      </c>
      <c r="AM8" s="34">
        <f>vlookup(AM6,'中獎結果表'!$A$7:$D$61,2,false)</f>
        <v>100</v>
      </c>
      <c r="AN8" s="34">
        <f>vlookup(AN6,'中獎結果表'!$A$7:$D$61,2,false)</f>
        <v>80</v>
      </c>
      <c r="AO8" s="34">
        <f>vlookup(AO6,'中獎結果表'!$A$7:$D$61,2,false)</f>
        <v>75</v>
      </c>
      <c r="AP8" s="34">
        <f>vlookup(AP6,'中獎結果表'!$A$7:$D$61,2,false)</f>
        <v>60</v>
      </c>
      <c r="AQ8" s="34">
        <f>vlookup(AQ6,'中獎結果表'!$A$7:$D$61,2,false)</f>
        <v>50</v>
      </c>
      <c r="AR8" s="34">
        <f>vlookup(AR6,'中獎結果表'!$A$7:$D$61,2,false)</f>
        <v>50</v>
      </c>
      <c r="AS8" s="34">
        <f>vlookup(AS6,'中獎結果表'!$A$7:$D$61,2,false)</f>
        <v>40</v>
      </c>
      <c r="AT8" s="34">
        <f>vlookup(AT6,'中獎結果表'!$A$7:$D$61,2,false)</f>
        <v>40</v>
      </c>
      <c r="AU8" s="34">
        <f>vlookup(AU6,'中獎結果表'!$A$7:$D$61,2,false)</f>
        <v>30</v>
      </c>
      <c r="AV8" s="34">
        <f>vlookup(AV6,'中獎結果表'!$A$7:$D$61,2,false)</f>
        <v>25</v>
      </c>
      <c r="AW8" s="34">
        <f>vlookup(AW6,'中獎結果表'!$A$7:$D$61,2,false)</f>
        <v>20</v>
      </c>
      <c r="AX8" s="34">
        <f>vlookup(AX6,'中獎結果表'!$A$7:$D$61,2,false)</f>
        <v>20</v>
      </c>
      <c r="AY8" s="34">
        <f>vlookup(AY6,'中獎結果表'!$A$7:$D$61,2,false)</f>
        <v>20</v>
      </c>
      <c r="AZ8" s="34">
        <f>vlookup(AZ6,'中獎結果表'!$A$7:$D$61,2,false)</f>
        <v>15</v>
      </c>
      <c r="BA8" s="34">
        <f>vlookup(BA6,'中獎結果表'!$A$7:$D$61,2,false)</f>
        <v>10</v>
      </c>
      <c r="BB8" s="34">
        <f>vlookup(BB6,'中獎結果表'!$A$7:$D$61,2,false)</f>
        <v>10</v>
      </c>
      <c r="BC8" s="34">
        <f>vlookup(BC6,'中獎結果表'!$A$7:$D$61,2,false)</f>
        <v>8</v>
      </c>
      <c r="BD8" s="34">
        <f>vlookup(BD6,'中獎結果表'!$A$7:$D$61,2,false)</f>
        <v>6</v>
      </c>
      <c r="BE8" s="34">
        <f>vlookup(BE6,'中獎結果表'!$A$7:$D$61,2,false)</f>
        <v>5</v>
      </c>
      <c r="BF8" s="34">
        <f>vlookup(BF6,'中獎結果表'!$A$7:$D$61,2,false)</f>
        <v>4</v>
      </c>
      <c r="BG8" s="34">
        <f>vlookup(BG6,'中獎結果表'!$A$7:$D$61,2,false)</f>
        <v>4</v>
      </c>
      <c r="BH8" s="34">
        <f>vlookup(BH6,'中獎結果表'!$A$7:$D$61,2,false)</f>
        <v>3</v>
      </c>
      <c r="BI8" s="34">
        <f>vlookup(BI6,'中獎結果表'!$A$7:$D$61,2,false)</f>
        <v>2</v>
      </c>
      <c r="BJ8" s="34">
        <f>vlookup(BJ6,'中獎結果表'!$A$7:$D$61,2,false)</f>
        <v>2</v>
      </c>
      <c r="BK8" s="34">
        <f>vlookup(BK6,'中獎結果表'!$A$7:$D$61,2,false)</f>
        <v>1</v>
      </c>
    </row>
    <row r="9">
      <c r="A9" s="60">
        <v>1.0</v>
      </c>
      <c r="B9" s="60">
        <v>1000000.0</v>
      </c>
      <c r="C9" s="60">
        <v>867537.376868843</v>
      </c>
      <c r="D9" s="60">
        <v>0.867537376868843</v>
      </c>
      <c r="E9" s="60">
        <v>0.141755660055933</v>
      </c>
      <c r="F9" s="70"/>
      <c r="G9" s="60">
        <v>294237.0</v>
      </c>
      <c r="H9" s="60">
        <v>0.294237</v>
      </c>
      <c r="I9" s="60">
        <v>430369.0</v>
      </c>
      <c r="J9" s="60">
        <v>126994.0</v>
      </c>
      <c r="K9" s="60">
        <v>53271.0</v>
      </c>
      <c r="L9" s="60">
        <v>25439.0</v>
      </c>
      <c r="M9" s="60">
        <v>0.0</v>
      </c>
      <c r="N9" s="60">
        <v>0.0</v>
      </c>
      <c r="O9" s="60">
        <v>0.0</v>
      </c>
      <c r="P9" s="60">
        <v>0.0</v>
      </c>
      <c r="Q9" s="60">
        <v>2.0</v>
      </c>
      <c r="R9" s="60">
        <v>2.0</v>
      </c>
      <c r="S9" s="60">
        <v>4.0</v>
      </c>
      <c r="T9" s="60">
        <v>0.0</v>
      </c>
      <c r="U9" s="60">
        <v>0.0</v>
      </c>
      <c r="V9" s="60">
        <v>0.0</v>
      </c>
      <c r="W9" s="60">
        <v>2.0</v>
      </c>
      <c r="X9" s="60">
        <v>3.0</v>
      </c>
      <c r="Y9" s="60">
        <v>2.0</v>
      </c>
      <c r="Z9" s="60">
        <v>5.0</v>
      </c>
      <c r="AA9" s="60">
        <v>11.0</v>
      </c>
      <c r="AB9" s="60">
        <v>15.0</v>
      </c>
      <c r="AC9" s="60">
        <v>12.0</v>
      </c>
      <c r="AD9" s="60">
        <v>19.0</v>
      </c>
      <c r="AE9" s="60">
        <v>15.0</v>
      </c>
      <c r="AF9" s="60">
        <v>33.0</v>
      </c>
      <c r="AG9" s="60">
        <v>9.0</v>
      </c>
      <c r="AH9" s="60">
        <v>8.0</v>
      </c>
      <c r="AI9" s="60">
        <v>10.0</v>
      </c>
      <c r="AJ9" s="60">
        <v>44.0</v>
      </c>
      <c r="AK9" s="60">
        <v>13.0</v>
      </c>
      <c r="AL9" s="60">
        <v>28.0</v>
      </c>
      <c r="AM9" s="60">
        <v>75.0</v>
      </c>
      <c r="AN9" s="60">
        <v>145.0</v>
      </c>
      <c r="AO9" s="60">
        <v>160.0</v>
      </c>
      <c r="AP9" s="60">
        <v>186.0</v>
      </c>
      <c r="AQ9" s="60">
        <v>207.0</v>
      </c>
      <c r="AR9" s="60">
        <v>224.0</v>
      </c>
      <c r="AS9" s="60">
        <v>260.0</v>
      </c>
      <c r="AT9" s="60">
        <v>476.0</v>
      </c>
      <c r="AU9" s="60">
        <v>646.0</v>
      </c>
      <c r="AV9" s="60">
        <v>933.0</v>
      </c>
      <c r="AW9" s="60">
        <v>308.0</v>
      </c>
      <c r="AX9" s="60">
        <v>739.0</v>
      </c>
      <c r="AY9" s="60">
        <v>918.0</v>
      </c>
      <c r="AZ9" s="60">
        <v>2071.0</v>
      </c>
      <c r="BA9" s="60">
        <v>1402.0</v>
      </c>
      <c r="BB9" s="60">
        <v>1147.0</v>
      </c>
      <c r="BC9" s="60">
        <v>2673.0</v>
      </c>
      <c r="BD9" s="60">
        <v>2744.0</v>
      </c>
      <c r="BE9" s="60">
        <v>7836.0</v>
      </c>
      <c r="BF9" s="60">
        <v>4176.0</v>
      </c>
      <c r="BG9" s="60">
        <v>6724.0</v>
      </c>
      <c r="BH9" s="60">
        <v>12963.0</v>
      </c>
      <c r="BI9" s="60">
        <v>47198.0</v>
      </c>
      <c r="BJ9" s="60">
        <v>69082.0</v>
      </c>
      <c r="BK9" s="60">
        <v>130707.0</v>
      </c>
    </row>
    <row r="10">
      <c r="A10" s="65">
        <v>2.0</v>
      </c>
      <c r="B10" s="65">
        <v>1000000.0</v>
      </c>
      <c r="C10" s="65">
        <v>934430.721536076</v>
      </c>
      <c r="D10" s="65">
        <v>0.934430721536076</v>
      </c>
      <c r="E10" s="65">
        <v>0.269758174423637</v>
      </c>
      <c r="F10" s="65">
        <v>0.0473007376304496</v>
      </c>
      <c r="G10" s="65">
        <v>294474.0</v>
      </c>
      <c r="H10" s="65">
        <v>0.294474</v>
      </c>
      <c r="I10" s="65">
        <v>430505.0</v>
      </c>
      <c r="J10" s="65">
        <v>126736.0</v>
      </c>
      <c r="K10" s="65">
        <v>52912.0</v>
      </c>
      <c r="L10" s="65">
        <v>25413.0</v>
      </c>
      <c r="M10" s="65">
        <v>0.0</v>
      </c>
      <c r="N10" s="65">
        <v>1.0</v>
      </c>
      <c r="O10" s="65">
        <v>5.0</v>
      </c>
      <c r="P10" s="65">
        <v>0.0</v>
      </c>
      <c r="Q10" s="65">
        <v>3.0</v>
      </c>
      <c r="R10" s="65">
        <v>0.0</v>
      </c>
      <c r="S10" s="65">
        <v>4.0</v>
      </c>
      <c r="T10" s="65">
        <v>4.0</v>
      </c>
      <c r="U10" s="65">
        <v>2.0</v>
      </c>
      <c r="V10" s="65">
        <v>1.0</v>
      </c>
      <c r="W10" s="65">
        <v>0.0</v>
      </c>
      <c r="X10" s="65">
        <v>3.0</v>
      </c>
      <c r="Y10" s="65">
        <v>3.0</v>
      </c>
      <c r="Z10" s="65">
        <v>3.0</v>
      </c>
      <c r="AA10" s="65">
        <v>10.0</v>
      </c>
      <c r="AB10" s="65">
        <v>11.0</v>
      </c>
      <c r="AC10" s="65">
        <v>27.0</v>
      </c>
      <c r="AD10" s="65">
        <v>14.0</v>
      </c>
      <c r="AE10" s="65">
        <v>19.0</v>
      </c>
      <c r="AF10" s="65">
        <v>41.0</v>
      </c>
      <c r="AG10" s="65">
        <v>8.0</v>
      </c>
      <c r="AH10" s="65">
        <v>10.0</v>
      </c>
      <c r="AI10" s="65">
        <v>14.0</v>
      </c>
      <c r="AJ10" s="65">
        <v>42.0</v>
      </c>
      <c r="AK10" s="65">
        <v>10.0</v>
      </c>
      <c r="AL10" s="65">
        <v>24.0</v>
      </c>
      <c r="AM10" s="65">
        <v>82.0</v>
      </c>
      <c r="AN10" s="65">
        <v>129.0</v>
      </c>
      <c r="AO10" s="65">
        <v>157.0</v>
      </c>
      <c r="AP10" s="65">
        <v>185.0</v>
      </c>
      <c r="AQ10" s="65">
        <v>232.0</v>
      </c>
      <c r="AR10" s="65">
        <v>216.0</v>
      </c>
      <c r="AS10" s="65">
        <v>302.0</v>
      </c>
      <c r="AT10" s="65">
        <v>436.0</v>
      </c>
      <c r="AU10" s="65">
        <v>604.0</v>
      </c>
      <c r="AV10" s="65">
        <v>887.0</v>
      </c>
      <c r="AW10" s="65">
        <v>288.0</v>
      </c>
      <c r="AX10" s="65">
        <v>719.0</v>
      </c>
      <c r="AY10" s="65">
        <v>958.0</v>
      </c>
      <c r="AZ10" s="65">
        <v>2129.0</v>
      </c>
      <c r="BA10" s="65">
        <v>1396.0</v>
      </c>
      <c r="BB10" s="65">
        <v>1182.0</v>
      </c>
      <c r="BC10" s="65">
        <v>2695.0</v>
      </c>
      <c r="BD10" s="65">
        <v>2755.0</v>
      </c>
      <c r="BE10" s="65">
        <v>7956.0</v>
      </c>
      <c r="BF10" s="65">
        <v>4134.0</v>
      </c>
      <c r="BG10" s="65">
        <v>6814.0</v>
      </c>
      <c r="BH10" s="65">
        <v>13124.0</v>
      </c>
      <c r="BI10" s="65">
        <v>47272.0</v>
      </c>
      <c r="BJ10" s="65">
        <v>69418.0</v>
      </c>
      <c r="BK10" s="65">
        <v>130145.0</v>
      </c>
    </row>
    <row r="11">
      <c r="A11" s="65">
        <v>3.0</v>
      </c>
      <c r="B11" s="65">
        <v>1000000.0</v>
      </c>
      <c r="C11" s="65">
        <v>925296.264813241</v>
      </c>
      <c r="D11" s="65">
        <v>0.925296264813241</v>
      </c>
      <c r="E11" s="65">
        <v>0.206575528452389</v>
      </c>
      <c r="F11" s="65">
        <v>0.0362726871464929</v>
      </c>
      <c r="G11" s="65">
        <v>294741.0</v>
      </c>
      <c r="H11" s="65">
        <v>0.294741</v>
      </c>
      <c r="I11" s="65">
        <v>429986.0</v>
      </c>
      <c r="J11" s="65">
        <v>127080.0</v>
      </c>
      <c r="K11" s="65">
        <v>52496.0</v>
      </c>
      <c r="L11" s="65">
        <v>25658.0</v>
      </c>
      <c r="M11" s="65">
        <v>0.0</v>
      </c>
      <c r="N11" s="65">
        <v>1.0</v>
      </c>
      <c r="O11" s="65">
        <v>1.0</v>
      </c>
      <c r="P11" s="65">
        <v>2.0</v>
      </c>
      <c r="Q11" s="65">
        <v>2.0</v>
      </c>
      <c r="R11" s="65">
        <v>1.0</v>
      </c>
      <c r="S11" s="65">
        <v>3.0</v>
      </c>
      <c r="T11" s="65">
        <v>7.0</v>
      </c>
      <c r="U11" s="65">
        <v>1.0</v>
      </c>
      <c r="V11" s="65">
        <v>1.0</v>
      </c>
      <c r="W11" s="65">
        <v>3.0</v>
      </c>
      <c r="X11" s="65">
        <v>6.0</v>
      </c>
      <c r="Y11" s="65">
        <v>4.0</v>
      </c>
      <c r="Z11" s="65">
        <v>4.0</v>
      </c>
      <c r="AA11" s="65">
        <v>10.0</v>
      </c>
      <c r="AB11" s="65">
        <v>13.0</v>
      </c>
      <c r="AC11" s="65">
        <v>13.0</v>
      </c>
      <c r="AD11" s="65">
        <v>16.0</v>
      </c>
      <c r="AE11" s="65">
        <v>15.0</v>
      </c>
      <c r="AF11" s="65">
        <v>34.0</v>
      </c>
      <c r="AG11" s="65">
        <v>12.0</v>
      </c>
      <c r="AH11" s="65">
        <v>14.0</v>
      </c>
      <c r="AI11" s="65">
        <v>25.0</v>
      </c>
      <c r="AJ11" s="65">
        <v>33.0</v>
      </c>
      <c r="AK11" s="65">
        <v>18.0</v>
      </c>
      <c r="AL11" s="65">
        <v>21.0</v>
      </c>
      <c r="AM11" s="65">
        <v>87.0</v>
      </c>
      <c r="AN11" s="65">
        <v>135.0</v>
      </c>
      <c r="AO11" s="65">
        <v>133.0</v>
      </c>
      <c r="AP11" s="65">
        <v>188.0</v>
      </c>
      <c r="AQ11" s="65">
        <v>231.0</v>
      </c>
      <c r="AR11" s="65">
        <v>245.0</v>
      </c>
      <c r="AS11" s="65">
        <v>301.0</v>
      </c>
      <c r="AT11" s="65">
        <v>464.0</v>
      </c>
      <c r="AU11" s="65">
        <v>600.0</v>
      </c>
      <c r="AV11" s="65">
        <v>890.0</v>
      </c>
      <c r="AW11" s="65">
        <v>302.0</v>
      </c>
      <c r="AX11" s="65">
        <v>733.0</v>
      </c>
      <c r="AY11" s="65">
        <v>975.0</v>
      </c>
      <c r="AZ11" s="65">
        <v>2097.0</v>
      </c>
      <c r="BA11" s="65">
        <v>1431.0</v>
      </c>
      <c r="BB11" s="65">
        <v>1152.0</v>
      </c>
      <c r="BC11" s="65">
        <v>2663.0</v>
      </c>
      <c r="BD11" s="65">
        <v>2803.0</v>
      </c>
      <c r="BE11" s="65">
        <v>8054.0</v>
      </c>
      <c r="BF11" s="65">
        <v>3986.0</v>
      </c>
      <c r="BG11" s="65">
        <v>6720.0</v>
      </c>
      <c r="BH11" s="65">
        <v>13151.0</v>
      </c>
      <c r="BI11" s="65">
        <v>47805.0</v>
      </c>
      <c r="BJ11" s="65">
        <v>68796.0</v>
      </c>
      <c r="BK11" s="65">
        <v>130539.0</v>
      </c>
    </row>
    <row r="12">
      <c r="A12" s="65">
        <v>4.0</v>
      </c>
      <c r="B12" s="65">
        <v>1000000.0</v>
      </c>
      <c r="C12" s="65">
        <v>925158.257912896</v>
      </c>
      <c r="D12" s="65">
        <v>0.925158257912896</v>
      </c>
      <c r="E12" s="65">
        <v>0.277624245935987</v>
      </c>
      <c r="F12" s="65">
        <v>0.030687145187093</v>
      </c>
      <c r="G12" s="65">
        <v>294368.0</v>
      </c>
      <c r="H12" s="65">
        <v>0.294368</v>
      </c>
      <c r="I12" s="65">
        <v>429986.0</v>
      </c>
      <c r="J12" s="65">
        <v>127459.0</v>
      </c>
      <c r="K12" s="65">
        <v>52839.0</v>
      </c>
      <c r="L12" s="65">
        <v>25361.0</v>
      </c>
      <c r="M12" s="65">
        <v>0.0</v>
      </c>
      <c r="N12" s="65">
        <v>2.0</v>
      </c>
      <c r="O12" s="65">
        <v>3.0</v>
      </c>
      <c r="P12" s="65">
        <v>1.0</v>
      </c>
      <c r="Q12" s="65">
        <v>2.0</v>
      </c>
      <c r="R12" s="65">
        <v>4.0</v>
      </c>
      <c r="S12" s="65">
        <v>4.0</v>
      </c>
      <c r="T12" s="65">
        <v>3.0</v>
      </c>
      <c r="U12" s="65">
        <v>1.0</v>
      </c>
      <c r="V12" s="65">
        <v>0.0</v>
      </c>
      <c r="W12" s="65">
        <v>1.0</v>
      </c>
      <c r="X12" s="65">
        <v>6.0</v>
      </c>
      <c r="Y12" s="65">
        <v>2.0</v>
      </c>
      <c r="Z12" s="65">
        <v>3.0</v>
      </c>
      <c r="AA12" s="65">
        <v>16.0</v>
      </c>
      <c r="AB12" s="65">
        <v>8.0</v>
      </c>
      <c r="AC12" s="65">
        <v>17.0</v>
      </c>
      <c r="AD12" s="65">
        <v>8.0</v>
      </c>
      <c r="AE12" s="65">
        <v>8.0</v>
      </c>
      <c r="AF12" s="65">
        <v>34.0</v>
      </c>
      <c r="AG12" s="65">
        <v>12.0</v>
      </c>
      <c r="AH12" s="65">
        <v>8.0</v>
      </c>
      <c r="AI12" s="65">
        <v>14.0</v>
      </c>
      <c r="AJ12" s="65">
        <v>33.0</v>
      </c>
      <c r="AK12" s="65">
        <v>9.0</v>
      </c>
      <c r="AL12" s="65">
        <v>19.0</v>
      </c>
      <c r="AM12" s="65">
        <v>79.0</v>
      </c>
      <c r="AN12" s="65">
        <v>117.0</v>
      </c>
      <c r="AO12" s="65">
        <v>133.0</v>
      </c>
      <c r="AP12" s="65">
        <v>179.0</v>
      </c>
      <c r="AQ12" s="65">
        <v>209.0</v>
      </c>
      <c r="AR12" s="65">
        <v>235.0</v>
      </c>
      <c r="AS12" s="65">
        <v>268.0</v>
      </c>
      <c r="AT12" s="65">
        <v>462.0</v>
      </c>
      <c r="AU12" s="65">
        <v>565.0</v>
      </c>
      <c r="AV12" s="65">
        <v>926.0</v>
      </c>
      <c r="AW12" s="65">
        <v>310.0</v>
      </c>
      <c r="AX12" s="65">
        <v>714.0</v>
      </c>
      <c r="AY12" s="65">
        <v>946.0</v>
      </c>
      <c r="AZ12" s="65">
        <v>2067.0</v>
      </c>
      <c r="BA12" s="65">
        <v>1361.0</v>
      </c>
      <c r="BB12" s="65">
        <v>1236.0</v>
      </c>
      <c r="BC12" s="65">
        <v>2728.0</v>
      </c>
      <c r="BD12" s="65">
        <v>2778.0</v>
      </c>
      <c r="BE12" s="65">
        <v>7728.0</v>
      </c>
      <c r="BF12" s="65">
        <v>4152.0</v>
      </c>
      <c r="BG12" s="65">
        <v>6578.0</v>
      </c>
      <c r="BH12" s="65">
        <v>12967.0</v>
      </c>
      <c r="BI12" s="65">
        <v>47379.0</v>
      </c>
      <c r="BJ12" s="65">
        <v>69268.0</v>
      </c>
      <c r="BK12" s="65">
        <v>130765.0</v>
      </c>
    </row>
    <row r="13">
      <c r="A13" s="65">
        <v>5.0</v>
      </c>
      <c r="B13" s="65">
        <v>1000000.0</v>
      </c>
      <c r="C13" s="65">
        <v>945797.289864493</v>
      </c>
      <c r="D13" s="65">
        <v>0.945797289864493</v>
      </c>
      <c r="E13" s="65">
        <v>0.344403134033515</v>
      </c>
      <c r="F13" s="65">
        <v>0.0303319015909876</v>
      </c>
      <c r="G13" s="65">
        <v>294921.0</v>
      </c>
      <c r="H13" s="65">
        <v>0.294921</v>
      </c>
      <c r="I13" s="65">
        <v>430210.0</v>
      </c>
      <c r="J13" s="65">
        <v>126735.0</v>
      </c>
      <c r="K13" s="65">
        <v>52965.0</v>
      </c>
      <c r="L13" s="65">
        <v>25490.0</v>
      </c>
      <c r="M13" s="65">
        <v>0.0</v>
      </c>
      <c r="N13" s="65">
        <v>7.0</v>
      </c>
      <c r="O13" s="65">
        <v>1.0</v>
      </c>
      <c r="P13" s="65">
        <v>1.0</v>
      </c>
      <c r="Q13" s="65">
        <v>1.0</v>
      </c>
      <c r="R13" s="65">
        <v>1.0</v>
      </c>
      <c r="S13" s="65">
        <v>1.0</v>
      </c>
      <c r="T13" s="65">
        <v>1.0</v>
      </c>
      <c r="U13" s="65">
        <v>1.0</v>
      </c>
      <c r="V13" s="65">
        <v>0.0</v>
      </c>
      <c r="W13" s="65">
        <v>1.0</v>
      </c>
      <c r="X13" s="65">
        <v>6.0</v>
      </c>
      <c r="Y13" s="65">
        <v>9.0</v>
      </c>
      <c r="Z13" s="65">
        <v>5.0</v>
      </c>
      <c r="AA13" s="65">
        <v>6.0</v>
      </c>
      <c r="AB13" s="65">
        <v>11.0</v>
      </c>
      <c r="AC13" s="65">
        <v>24.0</v>
      </c>
      <c r="AD13" s="65">
        <v>11.0</v>
      </c>
      <c r="AE13" s="65">
        <v>22.0</v>
      </c>
      <c r="AF13" s="65">
        <v>39.0</v>
      </c>
      <c r="AG13" s="65">
        <v>8.0</v>
      </c>
      <c r="AH13" s="65">
        <v>18.0</v>
      </c>
      <c r="AI13" s="65">
        <v>20.0</v>
      </c>
      <c r="AJ13" s="65">
        <v>38.0</v>
      </c>
      <c r="AK13" s="65">
        <v>14.0</v>
      </c>
      <c r="AL13" s="65">
        <v>30.0</v>
      </c>
      <c r="AM13" s="65">
        <v>70.0</v>
      </c>
      <c r="AN13" s="65">
        <v>123.0</v>
      </c>
      <c r="AO13" s="65">
        <v>129.0</v>
      </c>
      <c r="AP13" s="65">
        <v>179.0</v>
      </c>
      <c r="AQ13" s="65">
        <v>246.0</v>
      </c>
      <c r="AR13" s="65">
        <v>242.0</v>
      </c>
      <c r="AS13" s="65">
        <v>252.0</v>
      </c>
      <c r="AT13" s="65">
        <v>479.0</v>
      </c>
      <c r="AU13" s="65">
        <v>618.0</v>
      </c>
      <c r="AV13" s="65">
        <v>963.0</v>
      </c>
      <c r="AW13" s="65">
        <v>264.0</v>
      </c>
      <c r="AX13" s="65">
        <v>693.0</v>
      </c>
      <c r="AY13" s="65">
        <v>931.0</v>
      </c>
      <c r="AZ13" s="65">
        <v>1989.0</v>
      </c>
      <c r="BA13" s="65">
        <v>1422.0</v>
      </c>
      <c r="BB13" s="65">
        <v>1196.0</v>
      </c>
      <c r="BC13" s="65">
        <v>2646.0</v>
      </c>
      <c r="BD13" s="65">
        <v>2745.0</v>
      </c>
      <c r="BE13" s="65">
        <v>7892.0</v>
      </c>
      <c r="BF13" s="65">
        <v>4055.0</v>
      </c>
      <c r="BG13" s="65">
        <v>6656.0</v>
      </c>
      <c r="BH13" s="65">
        <v>13157.0</v>
      </c>
      <c r="BI13" s="65">
        <v>47608.0</v>
      </c>
      <c r="BJ13" s="65">
        <v>69146.0</v>
      </c>
      <c r="BK13" s="65">
        <v>130944.0</v>
      </c>
    </row>
    <row r="14">
      <c r="A14" s="65">
        <v>6.0</v>
      </c>
      <c r="B14" s="65">
        <v>1000000.0</v>
      </c>
      <c r="C14" s="65">
        <v>886271.313565678</v>
      </c>
      <c r="D14" s="65">
        <v>0.886271313565678</v>
      </c>
      <c r="E14" s="65">
        <v>0.195924487438005</v>
      </c>
      <c r="F14" s="65">
        <v>0.0303585557175088</v>
      </c>
      <c r="G14" s="65">
        <v>294866.0</v>
      </c>
      <c r="H14" s="65">
        <v>0.294866</v>
      </c>
      <c r="I14" s="65">
        <v>430016.0</v>
      </c>
      <c r="J14" s="65">
        <v>126702.0</v>
      </c>
      <c r="K14" s="65">
        <v>52816.0</v>
      </c>
      <c r="L14" s="65">
        <v>25431.0</v>
      </c>
      <c r="M14" s="65">
        <v>0.0</v>
      </c>
      <c r="N14" s="65">
        <v>2.0</v>
      </c>
      <c r="O14" s="65">
        <v>1.0</v>
      </c>
      <c r="P14" s="65">
        <v>0.0</v>
      </c>
      <c r="Q14" s="65">
        <v>1.0</v>
      </c>
      <c r="R14" s="65">
        <v>1.0</v>
      </c>
      <c r="S14" s="65">
        <v>0.0</v>
      </c>
      <c r="T14" s="65">
        <v>3.0</v>
      </c>
      <c r="U14" s="65">
        <v>0.0</v>
      </c>
      <c r="V14" s="65">
        <v>0.0</v>
      </c>
      <c r="W14" s="65">
        <v>3.0</v>
      </c>
      <c r="X14" s="65">
        <v>6.0</v>
      </c>
      <c r="Y14" s="65">
        <v>2.0</v>
      </c>
      <c r="Z14" s="65">
        <v>5.0</v>
      </c>
      <c r="AA14" s="65">
        <v>8.0</v>
      </c>
      <c r="AB14" s="65">
        <v>12.0</v>
      </c>
      <c r="AC14" s="65">
        <v>21.0</v>
      </c>
      <c r="AD14" s="65">
        <v>16.0</v>
      </c>
      <c r="AE14" s="65">
        <v>11.0</v>
      </c>
      <c r="AF14" s="65">
        <v>43.0</v>
      </c>
      <c r="AG14" s="65">
        <v>10.0</v>
      </c>
      <c r="AH14" s="65">
        <v>6.0</v>
      </c>
      <c r="AI14" s="65">
        <v>16.0</v>
      </c>
      <c r="AJ14" s="65">
        <v>35.0</v>
      </c>
      <c r="AK14" s="65">
        <v>16.0</v>
      </c>
      <c r="AL14" s="65">
        <v>23.0</v>
      </c>
      <c r="AM14" s="65">
        <v>62.0</v>
      </c>
      <c r="AN14" s="65">
        <v>124.0</v>
      </c>
      <c r="AO14" s="65">
        <v>125.0</v>
      </c>
      <c r="AP14" s="65">
        <v>183.0</v>
      </c>
      <c r="AQ14" s="65">
        <v>249.0</v>
      </c>
      <c r="AR14" s="65">
        <v>228.0</v>
      </c>
      <c r="AS14" s="65">
        <v>319.0</v>
      </c>
      <c r="AT14" s="65">
        <v>476.0</v>
      </c>
      <c r="AU14" s="65">
        <v>613.0</v>
      </c>
      <c r="AV14" s="65">
        <v>917.0</v>
      </c>
      <c r="AW14" s="65">
        <v>303.0</v>
      </c>
      <c r="AX14" s="65">
        <v>769.0</v>
      </c>
      <c r="AY14" s="65">
        <v>926.0</v>
      </c>
      <c r="AZ14" s="65">
        <v>2005.0</v>
      </c>
      <c r="BA14" s="65">
        <v>1417.0</v>
      </c>
      <c r="BB14" s="65">
        <v>1243.0</v>
      </c>
      <c r="BC14" s="65">
        <v>2721.0</v>
      </c>
      <c r="BD14" s="65">
        <v>2851.0</v>
      </c>
      <c r="BE14" s="65">
        <v>7923.0</v>
      </c>
      <c r="BF14" s="65">
        <v>4162.0</v>
      </c>
      <c r="BG14" s="65">
        <v>6650.0</v>
      </c>
      <c r="BH14" s="65">
        <v>12838.0</v>
      </c>
      <c r="BI14" s="65">
        <v>47234.0</v>
      </c>
      <c r="BJ14" s="65">
        <v>69796.0</v>
      </c>
      <c r="BK14" s="65">
        <v>130491.0</v>
      </c>
    </row>
    <row r="15">
      <c r="A15" s="65">
        <v>7.0</v>
      </c>
      <c r="B15" s="65">
        <v>1000000.0</v>
      </c>
      <c r="C15" s="65">
        <v>941111.055552778</v>
      </c>
      <c r="D15" s="65">
        <v>0.941111055552778</v>
      </c>
      <c r="E15" s="65">
        <v>0.244464283135934</v>
      </c>
      <c r="F15" s="65">
        <v>0.0295364696552312</v>
      </c>
      <c r="G15" s="65">
        <v>295312.0</v>
      </c>
      <c r="H15" s="65">
        <v>0.295312</v>
      </c>
      <c r="I15" s="65">
        <v>429487.0</v>
      </c>
      <c r="J15" s="65">
        <v>126854.0</v>
      </c>
      <c r="K15" s="65">
        <v>52795.0</v>
      </c>
      <c r="L15" s="65">
        <v>25484.0</v>
      </c>
      <c r="M15" s="65">
        <v>1.0</v>
      </c>
      <c r="N15" s="65">
        <v>2.0</v>
      </c>
      <c r="O15" s="65">
        <v>0.0</v>
      </c>
      <c r="P15" s="65">
        <v>1.0</v>
      </c>
      <c r="Q15" s="65">
        <v>1.0</v>
      </c>
      <c r="R15" s="65">
        <v>4.0</v>
      </c>
      <c r="S15" s="65">
        <v>3.0</v>
      </c>
      <c r="T15" s="65">
        <v>8.0</v>
      </c>
      <c r="U15" s="65">
        <v>1.0</v>
      </c>
      <c r="V15" s="65">
        <v>2.0</v>
      </c>
      <c r="W15" s="65">
        <v>1.0</v>
      </c>
      <c r="X15" s="65">
        <v>6.0</v>
      </c>
      <c r="Y15" s="65">
        <v>0.0</v>
      </c>
      <c r="Z15" s="65">
        <v>4.0</v>
      </c>
      <c r="AA15" s="65">
        <v>9.0</v>
      </c>
      <c r="AB15" s="65">
        <v>10.0</v>
      </c>
      <c r="AC15" s="65">
        <v>20.0</v>
      </c>
      <c r="AD15" s="65">
        <v>20.0</v>
      </c>
      <c r="AE15" s="65">
        <v>20.0</v>
      </c>
      <c r="AF15" s="65">
        <v>23.0</v>
      </c>
      <c r="AG15" s="65">
        <v>10.0</v>
      </c>
      <c r="AH15" s="65">
        <v>15.0</v>
      </c>
      <c r="AI15" s="65">
        <v>24.0</v>
      </c>
      <c r="AJ15" s="65">
        <v>52.0</v>
      </c>
      <c r="AK15" s="65">
        <v>19.0</v>
      </c>
      <c r="AL15" s="65">
        <v>26.0</v>
      </c>
      <c r="AM15" s="65">
        <v>81.0</v>
      </c>
      <c r="AN15" s="65">
        <v>122.0</v>
      </c>
      <c r="AO15" s="65">
        <v>142.0</v>
      </c>
      <c r="AP15" s="65">
        <v>208.0</v>
      </c>
      <c r="AQ15" s="65">
        <v>226.0</v>
      </c>
      <c r="AR15" s="65">
        <v>234.0</v>
      </c>
      <c r="AS15" s="65">
        <v>264.0</v>
      </c>
      <c r="AT15" s="65">
        <v>489.0</v>
      </c>
      <c r="AU15" s="65">
        <v>664.0</v>
      </c>
      <c r="AV15" s="65">
        <v>941.0</v>
      </c>
      <c r="AW15" s="65">
        <v>290.0</v>
      </c>
      <c r="AX15" s="65">
        <v>733.0</v>
      </c>
      <c r="AY15" s="65">
        <v>977.0</v>
      </c>
      <c r="AZ15" s="65">
        <v>2005.0</v>
      </c>
      <c r="BA15" s="65">
        <v>1406.0</v>
      </c>
      <c r="BB15" s="65">
        <v>1177.0</v>
      </c>
      <c r="BC15" s="65">
        <v>2711.0</v>
      </c>
      <c r="BD15" s="65">
        <v>2830.0</v>
      </c>
      <c r="BE15" s="65">
        <v>7980.0</v>
      </c>
      <c r="BF15" s="65">
        <v>4106.0</v>
      </c>
      <c r="BG15" s="65">
        <v>6710.0</v>
      </c>
      <c r="BH15" s="65">
        <v>12835.0</v>
      </c>
      <c r="BI15" s="65">
        <v>47668.0</v>
      </c>
      <c r="BJ15" s="65">
        <v>69500.0</v>
      </c>
      <c r="BK15" s="65">
        <v>130731.0</v>
      </c>
    </row>
    <row r="16">
      <c r="A16" s="65">
        <v>8.0</v>
      </c>
      <c r="B16" s="65">
        <v>1000000.0</v>
      </c>
      <c r="C16" s="65">
        <v>932856.642832141</v>
      </c>
      <c r="D16" s="65">
        <v>0.932856642832141</v>
      </c>
      <c r="E16" s="65">
        <v>0.239288776579669</v>
      </c>
      <c r="F16" s="65">
        <v>0.0278491551939422</v>
      </c>
      <c r="G16" s="65">
        <v>294277.0</v>
      </c>
      <c r="H16" s="65">
        <v>0.294277</v>
      </c>
      <c r="I16" s="65">
        <v>429888.0</v>
      </c>
      <c r="J16" s="65">
        <v>127093.0</v>
      </c>
      <c r="K16" s="65">
        <v>53008.0</v>
      </c>
      <c r="L16" s="65">
        <v>25545.0</v>
      </c>
      <c r="M16" s="65">
        <v>1.0</v>
      </c>
      <c r="N16" s="65">
        <v>3.0</v>
      </c>
      <c r="O16" s="65">
        <v>0.0</v>
      </c>
      <c r="P16" s="65">
        <v>1.0</v>
      </c>
      <c r="Q16" s="65">
        <v>1.0</v>
      </c>
      <c r="R16" s="65">
        <v>2.0</v>
      </c>
      <c r="S16" s="65">
        <v>1.0</v>
      </c>
      <c r="T16" s="65">
        <v>7.0</v>
      </c>
      <c r="U16" s="65">
        <v>1.0</v>
      </c>
      <c r="V16" s="65">
        <v>1.0</v>
      </c>
      <c r="W16" s="65">
        <v>0.0</v>
      </c>
      <c r="X16" s="65">
        <v>8.0</v>
      </c>
      <c r="Y16" s="65">
        <v>7.0</v>
      </c>
      <c r="Z16" s="65">
        <v>4.0</v>
      </c>
      <c r="AA16" s="65">
        <v>7.0</v>
      </c>
      <c r="AB16" s="65">
        <v>12.0</v>
      </c>
      <c r="AC16" s="65">
        <v>22.0</v>
      </c>
      <c r="AD16" s="65">
        <v>20.0</v>
      </c>
      <c r="AE16" s="65">
        <v>11.0</v>
      </c>
      <c r="AF16" s="65">
        <v>38.0</v>
      </c>
      <c r="AG16" s="65">
        <v>8.0</v>
      </c>
      <c r="AH16" s="65">
        <v>12.0</v>
      </c>
      <c r="AI16" s="65">
        <v>15.0</v>
      </c>
      <c r="AJ16" s="65">
        <v>40.0</v>
      </c>
      <c r="AK16" s="65">
        <v>14.0</v>
      </c>
      <c r="AL16" s="65">
        <v>31.0</v>
      </c>
      <c r="AM16" s="65">
        <v>79.0</v>
      </c>
      <c r="AN16" s="65">
        <v>132.0</v>
      </c>
      <c r="AO16" s="65">
        <v>123.0</v>
      </c>
      <c r="AP16" s="65">
        <v>169.0</v>
      </c>
      <c r="AQ16" s="65">
        <v>231.0</v>
      </c>
      <c r="AR16" s="65">
        <v>252.0</v>
      </c>
      <c r="AS16" s="65">
        <v>298.0</v>
      </c>
      <c r="AT16" s="65">
        <v>435.0</v>
      </c>
      <c r="AU16" s="65">
        <v>622.0</v>
      </c>
      <c r="AV16" s="65">
        <v>976.0</v>
      </c>
      <c r="AW16" s="65">
        <v>309.0</v>
      </c>
      <c r="AX16" s="65">
        <v>740.0</v>
      </c>
      <c r="AY16" s="65">
        <v>910.0</v>
      </c>
      <c r="AZ16" s="65">
        <v>2112.0</v>
      </c>
      <c r="BA16" s="65">
        <v>1372.0</v>
      </c>
      <c r="BB16" s="65">
        <v>1236.0</v>
      </c>
      <c r="BC16" s="65">
        <v>2782.0</v>
      </c>
      <c r="BD16" s="65">
        <v>2794.0</v>
      </c>
      <c r="BE16" s="65">
        <v>8031.0</v>
      </c>
      <c r="BF16" s="65">
        <v>4199.0</v>
      </c>
      <c r="BG16" s="65">
        <v>6754.0</v>
      </c>
      <c r="BH16" s="65">
        <v>13048.0</v>
      </c>
      <c r="BI16" s="65">
        <v>47591.0</v>
      </c>
      <c r="BJ16" s="65">
        <v>69287.0</v>
      </c>
      <c r="BK16" s="65">
        <v>129528.0</v>
      </c>
    </row>
    <row r="17">
      <c r="A17" s="65">
        <v>9.0</v>
      </c>
      <c r="B17" s="65">
        <v>1000000.0</v>
      </c>
      <c r="C17" s="65">
        <v>884528.22641132</v>
      </c>
      <c r="D17" s="65">
        <v>0.88452822641132</v>
      </c>
      <c r="E17" s="65">
        <v>0.156472836170024</v>
      </c>
      <c r="F17" s="65">
        <v>0.0285818012709852</v>
      </c>
      <c r="G17" s="65">
        <v>295484.0</v>
      </c>
      <c r="H17" s="65">
        <v>0.295484</v>
      </c>
      <c r="I17" s="65">
        <v>429093.0</v>
      </c>
      <c r="J17" s="65">
        <v>127114.0</v>
      </c>
      <c r="K17" s="65">
        <v>53318.0</v>
      </c>
      <c r="L17" s="65">
        <v>25391.0</v>
      </c>
      <c r="M17" s="65">
        <v>1.0</v>
      </c>
      <c r="N17" s="65">
        <v>0.0</v>
      </c>
      <c r="O17" s="65">
        <v>0.0</v>
      </c>
      <c r="P17" s="65">
        <v>0.0</v>
      </c>
      <c r="Q17" s="65">
        <v>0.0</v>
      </c>
      <c r="R17" s="65">
        <v>3.0</v>
      </c>
      <c r="S17" s="65">
        <v>3.0</v>
      </c>
      <c r="T17" s="65">
        <v>3.0</v>
      </c>
      <c r="U17" s="65">
        <v>2.0</v>
      </c>
      <c r="V17" s="65">
        <v>1.0</v>
      </c>
      <c r="W17" s="65">
        <v>3.0</v>
      </c>
      <c r="X17" s="65">
        <v>4.0</v>
      </c>
      <c r="Y17" s="65">
        <v>1.0</v>
      </c>
      <c r="Z17" s="65">
        <v>1.0</v>
      </c>
      <c r="AA17" s="65">
        <v>17.0</v>
      </c>
      <c r="AB17" s="65">
        <v>6.0</v>
      </c>
      <c r="AC17" s="65">
        <v>18.0</v>
      </c>
      <c r="AD17" s="65">
        <v>14.0</v>
      </c>
      <c r="AE17" s="65">
        <v>13.0</v>
      </c>
      <c r="AF17" s="65">
        <v>41.0</v>
      </c>
      <c r="AG17" s="65">
        <v>2.0</v>
      </c>
      <c r="AH17" s="65">
        <v>12.0</v>
      </c>
      <c r="AI17" s="65">
        <v>8.0</v>
      </c>
      <c r="AJ17" s="65">
        <v>43.0</v>
      </c>
      <c r="AK17" s="65">
        <v>18.0</v>
      </c>
      <c r="AL17" s="65">
        <v>34.0</v>
      </c>
      <c r="AM17" s="65">
        <v>90.0</v>
      </c>
      <c r="AN17" s="65">
        <v>120.0</v>
      </c>
      <c r="AO17" s="65">
        <v>134.0</v>
      </c>
      <c r="AP17" s="65">
        <v>181.0</v>
      </c>
      <c r="AQ17" s="65">
        <v>264.0</v>
      </c>
      <c r="AR17" s="65">
        <v>216.0</v>
      </c>
      <c r="AS17" s="65">
        <v>257.0</v>
      </c>
      <c r="AT17" s="65">
        <v>481.0</v>
      </c>
      <c r="AU17" s="65">
        <v>612.0</v>
      </c>
      <c r="AV17" s="65">
        <v>871.0</v>
      </c>
      <c r="AW17" s="65">
        <v>274.0</v>
      </c>
      <c r="AX17" s="65">
        <v>787.0</v>
      </c>
      <c r="AY17" s="65">
        <v>932.0</v>
      </c>
      <c r="AZ17" s="65">
        <v>2043.0</v>
      </c>
      <c r="BA17" s="65">
        <v>1397.0</v>
      </c>
      <c r="BB17" s="65">
        <v>1218.0</v>
      </c>
      <c r="BC17" s="65">
        <v>2726.0</v>
      </c>
      <c r="BD17" s="65">
        <v>2754.0</v>
      </c>
      <c r="BE17" s="65">
        <v>8073.0</v>
      </c>
      <c r="BF17" s="65">
        <v>4231.0</v>
      </c>
      <c r="BG17" s="65">
        <v>6662.0</v>
      </c>
      <c r="BH17" s="65">
        <v>12940.0</v>
      </c>
      <c r="BI17" s="65">
        <v>47716.0</v>
      </c>
      <c r="BJ17" s="65">
        <v>69536.0</v>
      </c>
      <c r="BK17" s="65">
        <v>130721.0</v>
      </c>
    </row>
    <row r="18">
      <c r="A18" s="65">
        <v>10.0</v>
      </c>
      <c r="B18" s="65">
        <v>1000000.0</v>
      </c>
      <c r="C18" s="65">
        <v>977708.885444272</v>
      </c>
      <c r="D18" s="65">
        <v>0.977708885444272</v>
      </c>
      <c r="E18" s="65">
        <v>0.344992318836659</v>
      </c>
      <c r="F18" s="65">
        <v>0.0332917316645504</v>
      </c>
      <c r="G18" s="65">
        <v>294742.0</v>
      </c>
      <c r="H18" s="65">
        <v>0.294742</v>
      </c>
      <c r="I18" s="65">
        <v>429982.0</v>
      </c>
      <c r="J18" s="65">
        <v>127071.0</v>
      </c>
      <c r="K18" s="65">
        <v>52827.0</v>
      </c>
      <c r="L18" s="65">
        <v>25386.0</v>
      </c>
      <c r="M18" s="65">
        <v>4.0</v>
      </c>
      <c r="N18" s="65">
        <v>2.0</v>
      </c>
      <c r="O18" s="65">
        <v>3.0</v>
      </c>
      <c r="P18" s="65">
        <v>2.0</v>
      </c>
      <c r="Q18" s="65">
        <v>3.0</v>
      </c>
      <c r="R18" s="65">
        <v>3.0</v>
      </c>
      <c r="S18" s="65">
        <v>1.0</v>
      </c>
      <c r="T18" s="65">
        <v>3.0</v>
      </c>
      <c r="U18" s="65">
        <v>1.0</v>
      </c>
      <c r="V18" s="65">
        <v>0.0</v>
      </c>
      <c r="W18" s="65">
        <v>2.0</v>
      </c>
      <c r="X18" s="65">
        <v>9.0</v>
      </c>
      <c r="Y18" s="65">
        <v>3.0</v>
      </c>
      <c r="Z18" s="65">
        <v>2.0</v>
      </c>
      <c r="AA18" s="65">
        <v>5.0</v>
      </c>
      <c r="AB18" s="65">
        <v>2.0</v>
      </c>
      <c r="AC18" s="65">
        <v>21.0</v>
      </c>
      <c r="AD18" s="65">
        <v>11.0</v>
      </c>
      <c r="AE18" s="65">
        <v>22.0</v>
      </c>
      <c r="AF18" s="65">
        <v>35.0</v>
      </c>
      <c r="AG18" s="65">
        <v>8.0</v>
      </c>
      <c r="AH18" s="65">
        <v>15.0</v>
      </c>
      <c r="AI18" s="65">
        <v>20.0</v>
      </c>
      <c r="AJ18" s="65">
        <v>41.0</v>
      </c>
      <c r="AK18" s="65">
        <v>13.0</v>
      </c>
      <c r="AL18" s="65">
        <v>32.0</v>
      </c>
      <c r="AM18" s="65">
        <v>83.0</v>
      </c>
      <c r="AN18" s="65">
        <v>136.0</v>
      </c>
      <c r="AO18" s="65">
        <v>148.0</v>
      </c>
      <c r="AP18" s="65">
        <v>177.0</v>
      </c>
      <c r="AQ18" s="65">
        <v>232.0</v>
      </c>
      <c r="AR18" s="65">
        <v>266.0</v>
      </c>
      <c r="AS18" s="65">
        <v>295.0</v>
      </c>
      <c r="AT18" s="65">
        <v>481.0</v>
      </c>
      <c r="AU18" s="65">
        <v>593.0</v>
      </c>
      <c r="AV18" s="65">
        <v>945.0</v>
      </c>
      <c r="AW18" s="65">
        <v>283.0</v>
      </c>
      <c r="AX18" s="65">
        <v>806.0</v>
      </c>
      <c r="AY18" s="65">
        <v>946.0</v>
      </c>
      <c r="AZ18" s="65">
        <v>1981.0</v>
      </c>
      <c r="BA18" s="65">
        <v>1379.0</v>
      </c>
      <c r="BB18" s="65">
        <v>1239.0</v>
      </c>
      <c r="BC18" s="65">
        <v>2724.0</v>
      </c>
      <c r="BD18" s="65">
        <v>2716.0</v>
      </c>
      <c r="BE18" s="65">
        <v>7790.0</v>
      </c>
      <c r="BF18" s="65">
        <v>4182.0</v>
      </c>
      <c r="BG18" s="65">
        <v>6667.0</v>
      </c>
      <c r="BH18" s="65">
        <v>13143.0</v>
      </c>
      <c r="BI18" s="65">
        <v>47552.0</v>
      </c>
      <c r="BJ18" s="65">
        <v>68978.0</v>
      </c>
      <c r="BK18" s="65">
        <v>130737.0</v>
      </c>
    </row>
    <row r="19">
      <c r="A19" s="65">
        <v>11.0</v>
      </c>
      <c r="B19" s="65">
        <v>1000000.0</v>
      </c>
      <c r="C19" s="65">
        <v>932942.647132356</v>
      </c>
      <c r="D19" s="65">
        <v>0.932942647132356</v>
      </c>
      <c r="E19" s="65">
        <v>0.241614248038288</v>
      </c>
      <c r="F19" s="65">
        <v>0.031753000016869</v>
      </c>
      <c r="G19" s="65">
        <v>294205.0</v>
      </c>
      <c r="H19" s="65">
        <v>0.294205</v>
      </c>
      <c r="I19" s="65">
        <v>430269.0</v>
      </c>
      <c r="J19" s="65">
        <v>127103.0</v>
      </c>
      <c r="K19" s="65">
        <v>52888.0</v>
      </c>
      <c r="L19" s="65">
        <v>25531.0</v>
      </c>
      <c r="M19" s="65">
        <v>1.0</v>
      </c>
      <c r="N19" s="65">
        <v>0.0</v>
      </c>
      <c r="O19" s="65">
        <v>3.0</v>
      </c>
      <c r="P19" s="65">
        <v>2.0</v>
      </c>
      <c r="Q19" s="65">
        <v>4.0</v>
      </c>
      <c r="R19" s="65">
        <v>4.0</v>
      </c>
      <c r="S19" s="65">
        <v>0.0</v>
      </c>
      <c r="T19" s="65">
        <v>3.0</v>
      </c>
      <c r="U19" s="65">
        <v>0.0</v>
      </c>
      <c r="V19" s="65">
        <v>0.0</v>
      </c>
      <c r="W19" s="65">
        <v>3.0</v>
      </c>
      <c r="X19" s="65">
        <v>5.0</v>
      </c>
      <c r="Y19" s="65">
        <v>6.0</v>
      </c>
      <c r="Z19" s="65">
        <v>6.0</v>
      </c>
      <c r="AA19" s="65">
        <v>8.0</v>
      </c>
      <c r="AB19" s="65">
        <v>7.0</v>
      </c>
      <c r="AC19" s="65">
        <v>17.0</v>
      </c>
      <c r="AD19" s="65">
        <v>12.0</v>
      </c>
      <c r="AE19" s="65">
        <v>11.0</v>
      </c>
      <c r="AF19" s="65">
        <v>34.0</v>
      </c>
      <c r="AG19" s="65">
        <v>12.0</v>
      </c>
      <c r="AH19" s="65">
        <v>15.0</v>
      </c>
      <c r="AI19" s="65">
        <v>17.0</v>
      </c>
      <c r="AJ19" s="65">
        <v>52.0</v>
      </c>
      <c r="AK19" s="65">
        <v>15.0</v>
      </c>
      <c r="AL19" s="65">
        <v>30.0</v>
      </c>
      <c r="AM19" s="65">
        <v>73.0</v>
      </c>
      <c r="AN19" s="65">
        <v>148.0</v>
      </c>
      <c r="AO19" s="65">
        <v>152.0</v>
      </c>
      <c r="AP19" s="65">
        <v>198.0</v>
      </c>
      <c r="AQ19" s="65">
        <v>253.0</v>
      </c>
      <c r="AR19" s="65">
        <v>230.0</v>
      </c>
      <c r="AS19" s="65">
        <v>288.0</v>
      </c>
      <c r="AT19" s="65">
        <v>463.0</v>
      </c>
      <c r="AU19" s="65">
        <v>574.0</v>
      </c>
      <c r="AV19" s="65">
        <v>970.0</v>
      </c>
      <c r="AW19" s="65">
        <v>287.0</v>
      </c>
      <c r="AX19" s="65">
        <v>792.0</v>
      </c>
      <c r="AY19" s="65">
        <v>927.0</v>
      </c>
      <c r="AZ19" s="65">
        <v>1985.0</v>
      </c>
      <c r="BA19" s="65">
        <v>1341.0</v>
      </c>
      <c r="BB19" s="65">
        <v>1263.0</v>
      </c>
      <c r="BC19" s="65">
        <v>2703.0</v>
      </c>
      <c r="BD19" s="65">
        <v>2783.0</v>
      </c>
      <c r="BE19" s="65">
        <v>7784.0</v>
      </c>
      <c r="BF19" s="65">
        <v>4021.0</v>
      </c>
      <c r="BG19" s="65">
        <v>6716.0</v>
      </c>
      <c r="BH19" s="65">
        <v>12933.0</v>
      </c>
      <c r="BI19" s="65">
        <v>47181.0</v>
      </c>
      <c r="BJ19" s="65">
        <v>69557.0</v>
      </c>
      <c r="BK19" s="65">
        <v>130316.0</v>
      </c>
    </row>
    <row r="20">
      <c r="A20" s="65">
        <v>12.0</v>
      </c>
      <c r="B20" s="65">
        <v>1000000.0</v>
      </c>
      <c r="C20" s="65">
        <v>932825.641282064</v>
      </c>
      <c r="D20" s="65">
        <v>0.932825641282064</v>
      </c>
      <c r="E20" s="65">
        <v>0.266139169675865</v>
      </c>
      <c r="F20" s="65">
        <v>0.0304063169853742</v>
      </c>
      <c r="G20" s="65">
        <v>294603.0</v>
      </c>
      <c r="H20" s="65">
        <v>0.294603</v>
      </c>
      <c r="I20" s="65">
        <v>430077.0</v>
      </c>
      <c r="J20" s="65">
        <v>127175.0</v>
      </c>
      <c r="K20" s="65">
        <v>52934.0</v>
      </c>
      <c r="L20" s="65">
        <v>25599.0</v>
      </c>
      <c r="M20" s="65">
        <v>0.0</v>
      </c>
      <c r="N20" s="65">
        <v>3.0</v>
      </c>
      <c r="O20" s="65">
        <v>2.0</v>
      </c>
      <c r="P20" s="65">
        <v>2.0</v>
      </c>
      <c r="Q20" s="65">
        <v>1.0</v>
      </c>
      <c r="R20" s="65">
        <v>0.0</v>
      </c>
      <c r="S20" s="65">
        <v>3.0</v>
      </c>
      <c r="T20" s="65">
        <v>4.0</v>
      </c>
      <c r="U20" s="65">
        <v>0.0</v>
      </c>
      <c r="V20" s="65">
        <v>0.0</v>
      </c>
      <c r="W20" s="65">
        <v>4.0</v>
      </c>
      <c r="X20" s="65">
        <v>5.0</v>
      </c>
      <c r="Y20" s="65">
        <v>3.0</v>
      </c>
      <c r="Z20" s="65">
        <v>5.0</v>
      </c>
      <c r="AA20" s="65">
        <v>10.0</v>
      </c>
      <c r="AB20" s="65">
        <v>8.0</v>
      </c>
      <c r="AC20" s="65">
        <v>21.0</v>
      </c>
      <c r="AD20" s="65">
        <v>13.0</v>
      </c>
      <c r="AE20" s="65">
        <v>20.0</v>
      </c>
      <c r="AF20" s="65">
        <v>39.0</v>
      </c>
      <c r="AG20" s="65">
        <v>14.0</v>
      </c>
      <c r="AH20" s="65">
        <v>10.0</v>
      </c>
      <c r="AI20" s="65">
        <v>19.0</v>
      </c>
      <c r="AJ20" s="65">
        <v>46.0</v>
      </c>
      <c r="AK20" s="65">
        <v>17.0</v>
      </c>
      <c r="AL20" s="65">
        <v>20.0</v>
      </c>
      <c r="AM20" s="65">
        <v>83.0</v>
      </c>
      <c r="AN20" s="65">
        <v>145.0</v>
      </c>
      <c r="AO20" s="65">
        <v>134.0</v>
      </c>
      <c r="AP20" s="65">
        <v>195.0</v>
      </c>
      <c r="AQ20" s="65">
        <v>224.0</v>
      </c>
      <c r="AR20" s="65">
        <v>252.0</v>
      </c>
      <c r="AS20" s="65">
        <v>284.0</v>
      </c>
      <c r="AT20" s="65">
        <v>481.0</v>
      </c>
      <c r="AU20" s="65">
        <v>602.0</v>
      </c>
      <c r="AV20" s="65">
        <v>895.0</v>
      </c>
      <c r="AW20" s="65">
        <v>252.0</v>
      </c>
      <c r="AX20" s="65">
        <v>733.0</v>
      </c>
      <c r="AY20" s="65">
        <v>912.0</v>
      </c>
      <c r="AZ20" s="65">
        <v>2045.0</v>
      </c>
      <c r="BA20" s="65">
        <v>1436.0</v>
      </c>
      <c r="BB20" s="65">
        <v>1156.0</v>
      </c>
      <c r="BC20" s="65">
        <v>2581.0</v>
      </c>
      <c r="BD20" s="65">
        <v>2873.0</v>
      </c>
      <c r="BE20" s="65">
        <v>7841.0</v>
      </c>
      <c r="BF20" s="65">
        <v>4232.0</v>
      </c>
      <c r="BG20" s="65">
        <v>6715.0</v>
      </c>
      <c r="BH20" s="65">
        <v>13081.0</v>
      </c>
      <c r="BI20" s="65">
        <v>47356.0</v>
      </c>
      <c r="BJ20" s="65">
        <v>69199.0</v>
      </c>
      <c r="BK20" s="65">
        <v>130627.0</v>
      </c>
    </row>
    <row r="21">
      <c r="A21" s="65">
        <v>13.0</v>
      </c>
      <c r="B21" s="65">
        <v>1000000.0</v>
      </c>
      <c r="C21" s="65">
        <v>941214.060703035</v>
      </c>
      <c r="D21" s="65">
        <v>0.941214060703035</v>
      </c>
      <c r="E21" s="65">
        <v>0.320995698611155</v>
      </c>
      <c r="F21" s="65">
        <v>0.0295064923023932</v>
      </c>
      <c r="G21" s="65">
        <v>294512.0</v>
      </c>
      <c r="H21" s="65">
        <v>0.294512</v>
      </c>
      <c r="I21" s="65">
        <v>429275.0</v>
      </c>
      <c r="J21" s="65">
        <v>127162.0</v>
      </c>
      <c r="K21" s="65">
        <v>53002.0</v>
      </c>
      <c r="L21" s="65">
        <v>25535.0</v>
      </c>
      <c r="M21" s="65">
        <v>0.0</v>
      </c>
      <c r="N21" s="65">
        <v>3.0</v>
      </c>
      <c r="O21" s="65">
        <v>3.0</v>
      </c>
      <c r="P21" s="65">
        <v>3.0</v>
      </c>
      <c r="Q21" s="65">
        <v>1.0</v>
      </c>
      <c r="R21" s="65">
        <v>2.0</v>
      </c>
      <c r="S21" s="65">
        <v>1.0</v>
      </c>
      <c r="T21" s="65">
        <v>3.0</v>
      </c>
      <c r="U21" s="65">
        <v>3.0</v>
      </c>
      <c r="V21" s="65">
        <v>0.0</v>
      </c>
      <c r="W21" s="65">
        <v>0.0</v>
      </c>
      <c r="X21" s="65">
        <v>6.0</v>
      </c>
      <c r="Y21" s="65">
        <v>4.0</v>
      </c>
      <c r="Z21" s="65">
        <v>6.0</v>
      </c>
      <c r="AA21" s="65">
        <v>5.0</v>
      </c>
      <c r="AB21" s="65">
        <v>9.0</v>
      </c>
      <c r="AC21" s="65">
        <v>12.0</v>
      </c>
      <c r="AD21" s="65">
        <v>16.0</v>
      </c>
      <c r="AE21" s="65">
        <v>16.0</v>
      </c>
      <c r="AF21" s="65">
        <v>42.0</v>
      </c>
      <c r="AG21" s="65">
        <v>7.0</v>
      </c>
      <c r="AH21" s="65">
        <v>13.0</v>
      </c>
      <c r="AI21" s="65">
        <v>18.0</v>
      </c>
      <c r="AJ21" s="65">
        <v>52.0</v>
      </c>
      <c r="AK21" s="65">
        <v>16.0</v>
      </c>
      <c r="AL21" s="65">
        <v>17.0</v>
      </c>
      <c r="AM21" s="65">
        <v>79.0</v>
      </c>
      <c r="AN21" s="65">
        <v>138.0</v>
      </c>
      <c r="AO21" s="65">
        <v>143.0</v>
      </c>
      <c r="AP21" s="65">
        <v>182.0</v>
      </c>
      <c r="AQ21" s="65">
        <v>232.0</v>
      </c>
      <c r="AR21" s="65">
        <v>238.0</v>
      </c>
      <c r="AS21" s="65">
        <v>281.0</v>
      </c>
      <c r="AT21" s="65">
        <v>520.0</v>
      </c>
      <c r="AU21" s="65">
        <v>596.0</v>
      </c>
      <c r="AV21" s="65">
        <v>925.0</v>
      </c>
      <c r="AW21" s="65">
        <v>285.0</v>
      </c>
      <c r="AX21" s="65">
        <v>774.0</v>
      </c>
      <c r="AY21" s="65">
        <v>983.0</v>
      </c>
      <c r="AZ21" s="65">
        <v>2073.0</v>
      </c>
      <c r="BA21" s="65">
        <v>1417.0</v>
      </c>
      <c r="BB21" s="65">
        <v>1207.0</v>
      </c>
      <c r="BC21" s="65">
        <v>2676.0</v>
      </c>
      <c r="BD21" s="65">
        <v>2799.0</v>
      </c>
      <c r="BE21" s="65">
        <v>7732.0</v>
      </c>
      <c r="BF21" s="65">
        <v>4157.0</v>
      </c>
      <c r="BG21" s="65">
        <v>6778.0</v>
      </c>
      <c r="BH21" s="65">
        <v>13127.0</v>
      </c>
      <c r="BI21" s="65">
        <v>47304.0</v>
      </c>
      <c r="BJ21" s="65">
        <v>69163.0</v>
      </c>
      <c r="BK21" s="65">
        <v>130445.0</v>
      </c>
    </row>
    <row r="22">
      <c r="A22" s="65">
        <v>14.0</v>
      </c>
      <c r="B22" s="65">
        <v>1000000.0</v>
      </c>
      <c r="C22" s="65">
        <v>917020.851042552</v>
      </c>
      <c r="D22" s="65">
        <v>0.917020851042552</v>
      </c>
      <c r="E22" s="65">
        <v>0.258507918167294</v>
      </c>
      <c r="F22" s="65">
        <v>0.0284331993009107</v>
      </c>
      <c r="G22" s="65">
        <v>294798.0</v>
      </c>
      <c r="H22" s="65">
        <v>0.294798</v>
      </c>
      <c r="I22" s="65">
        <v>429115.0</v>
      </c>
      <c r="J22" s="65">
        <v>127675.0</v>
      </c>
      <c r="K22" s="65">
        <v>53052.0</v>
      </c>
      <c r="L22" s="65">
        <v>25446.0</v>
      </c>
      <c r="M22" s="65">
        <v>1.0</v>
      </c>
      <c r="N22" s="65">
        <v>1.0</v>
      </c>
      <c r="O22" s="65">
        <v>2.0</v>
      </c>
      <c r="P22" s="65">
        <v>0.0</v>
      </c>
      <c r="Q22" s="65">
        <v>1.0</v>
      </c>
      <c r="R22" s="65">
        <v>5.0</v>
      </c>
      <c r="S22" s="65">
        <v>3.0</v>
      </c>
      <c r="T22" s="65">
        <v>2.0</v>
      </c>
      <c r="U22" s="65">
        <v>1.0</v>
      </c>
      <c r="V22" s="65">
        <v>1.0</v>
      </c>
      <c r="W22" s="65">
        <v>2.0</v>
      </c>
      <c r="X22" s="65">
        <v>5.0</v>
      </c>
      <c r="Y22" s="65">
        <v>5.0</v>
      </c>
      <c r="Z22" s="65">
        <v>3.0</v>
      </c>
      <c r="AA22" s="65">
        <v>10.0</v>
      </c>
      <c r="AB22" s="65">
        <v>8.0</v>
      </c>
      <c r="AC22" s="65">
        <v>23.0</v>
      </c>
      <c r="AD22" s="65">
        <v>13.0</v>
      </c>
      <c r="AE22" s="65">
        <v>12.0</v>
      </c>
      <c r="AF22" s="65">
        <v>29.0</v>
      </c>
      <c r="AG22" s="65">
        <v>10.0</v>
      </c>
      <c r="AH22" s="65">
        <v>12.0</v>
      </c>
      <c r="AI22" s="65">
        <v>16.0</v>
      </c>
      <c r="AJ22" s="65">
        <v>47.0</v>
      </c>
      <c r="AK22" s="65">
        <v>17.0</v>
      </c>
      <c r="AL22" s="65">
        <v>23.0</v>
      </c>
      <c r="AM22" s="65">
        <v>59.0</v>
      </c>
      <c r="AN22" s="65">
        <v>143.0</v>
      </c>
      <c r="AO22" s="65">
        <v>131.0</v>
      </c>
      <c r="AP22" s="65">
        <v>180.0</v>
      </c>
      <c r="AQ22" s="65">
        <v>222.0</v>
      </c>
      <c r="AR22" s="65">
        <v>211.0</v>
      </c>
      <c r="AS22" s="65">
        <v>286.0</v>
      </c>
      <c r="AT22" s="65">
        <v>456.0</v>
      </c>
      <c r="AU22" s="65">
        <v>622.0</v>
      </c>
      <c r="AV22" s="65">
        <v>889.0</v>
      </c>
      <c r="AW22" s="65">
        <v>291.0</v>
      </c>
      <c r="AX22" s="65">
        <v>765.0</v>
      </c>
      <c r="AY22" s="65">
        <v>952.0</v>
      </c>
      <c r="AZ22" s="65">
        <v>2102.0</v>
      </c>
      <c r="BA22" s="65">
        <v>1402.0</v>
      </c>
      <c r="BB22" s="65">
        <v>1200.0</v>
      </c>
      <c r="BC22" s="65">
        <v>2647.0</v>
      </c>
      <c r="BD22" s="65">
        <v>2861.0</v>
      </c>
      <c r="BE22" s="65">
        <v>7913.0</v>
      </c>
      <c r="BF22" s="65">
        <v>4309.0</v>
      </c>
      <c r="BG22" s="65">
        <v>6688.0</v>
      </c>
      <c r="BH22" s="65">
        <v>13069.0</v>
      </c>
      <c r="BI22" s="65">
        <v>47483.0</v>
      </c>
      <c r="BJ22" s="65">
        <v>69202.0</v>
      </c>
      <c r="BK22" s="65">
        <v>130463.0</v>
      </c>
    </row>
    <row r="23">
      <c r="A23" s="65">
        <v>15.0</v>
      </c>
      <c r="B23" s="65">
        <v>1000000.0</v>
      </c>
      <c r="C23" s="65">
        <v>937364.868243412</v>
      </c>
      <c r="D23" s="65">
        <v>0.937364868243412</v>
      </c>
      <c r="E23" s="65">
        <v>0.277422415475139</v>
      </c>
      <c r="F23" s="65">
        <v>0.0275957798230215</v>
      </c>
      <c r="G23" s="65">
        <v>294277.0</v>
      </c>
      <c r="H23" s="65">
        <v>0.294277</v>
      </c>
      <c r="I23" s="65">
        <v>430323.0</v>
      </c>
      <c r="J23" s="65">
        <v>126697.0</v>
      </c>
      <c r="K23" s="65">
        <v>53089.0</v>
      </c>
      <c r="L23" s="65">
        <v>25273.0</v>
      </c>
      <c r="M23" s="65">
        <v>1.0</v>
      </c>
      <c r="N23" s="65">
        <v>4.0</v>
      </c>
      <c r="O23" s="65">
        <v>2.0</v>
      </c>
      <c r="P23" s="65">
        <v>1.0</v>
      </c>
      <c r="Q23" s="65">
        <v>2.0</v>
      </c>
      <c r="R23" s="65">
        <v>4.0</v>
      </c>
      <c r="S23" s="65">
        <v>1.0</v>
      </c>
      <c r="T23" s="65">
        <v>4.0</v>
      </c>
      <c r="U23" s="65">
        <v>0.0</v>
      </c>
      <c r="V23" s="65">
        <v>0.0</v>
      </c>
      <c r="W23" s="65">
        <v>1.0</v>
      </c>
      <c r="X23" s="65">
        <v>2.0</v>
      </c>
      <c r="Y23" s="65">
        <v>3.0</v>
      </c>
      <c r="Z23" s="65">
        <v>2.0</v>
      </c>
      <c r="AA23" s="65">
        <v>6.0</v>
      </c>
      <c r="AB23" s="65">
        <v>9.0</v>
      </c>
      <c r="AC23" s="65">
        <v>23.0</v>
      </c>
      <c r="AD23" s="65">
        <v>17.0</v>
      </c>
      <c r="AE23" s="65">
        <v>17.0</v>
      </c>
      <c r="AF23" s="65">
        <v>36.0</v>
      </c>
      <c r="AG23" s="65">
        <v>6.0</v>
      </c>
      <c r="AH23" s="65">
        <v>10.0</v>
      </c>
      <c r="AI23" s="65">
        <v>17.0</v>
      </c>
      <c r="AJ23" s="65">
        <v>39.0</v>
      </c>
      <c r="AK23" s="65">
        <v>14.0</v>
      </c>
      <c r="AL23" s="65">
        <v>22.0</v>
      </c>
      <c r="AM23" s="65">
        <v>71.0</v>
      </c>
      <c r="AN23" s="65">
        <v>137.0</v>
      </c>
      <c r="AO23" s="65">
        <v>117.0</v>
      </c>
      <c r="AP23" s="65">
        <v>180.0</v>
      </c>
      <c r="AQ23" s="65">
        <v>240.0</v>
      </c>
      <c r="AR23" s="65">
        <v>217.0</v>
      </c>
      <c r="AS23" s="65">
        <v>290.0</v>
      </c>
      <c r="AT23" s="65">
        <v>463.0</v>
      </c>
      <c r="AU23" s="65">
        <v>600.0</v>
      </c>
      <c r="AV23" s="65">
        <v>897.0</v>
      </c>
      <c r="AW23" s="65">
        <v>289.0</v>
      </c>
      <c r="AX23" s="65">
        <v>753.0</v>
      </c>
      <c r="AY23" s="65">
        <v>982.0</v>
      </c>
      <c r="AZ23" s="65">
        <v>2079.0</v>
      </c>
      <c r="BA23" s="65">
        <v>1413.0</v>
      </c>
      <c r="BB23" s="65">
        <v>1183.0</v>
      </c>
      <c r="BC23" s="65">
        <v>2630.0</v>
      </c>
      <c r="BD23" s="65">
        <v>2764.0</v>
      </c>
      <c r="BE23" s="65">
        <v>7723.0</v>
      </c>
      <c r="BF23" s="65">
        <v>4092.0</v>
      </c>
      <c r="BG23" s="65">
        <v>6753.0</v>
      </c>
      <c r="BH23" s="65">
        <v>12898.0</v>
      </c>
      <c r="BI23" s="65">
        <v>47420.0</v>
      </c>
      <c r="BJ23" s="65">
        <v>69517.0</v>
      </c>
      <c r="BK23" s="65">
        <v>130326.0</v>
      </c>
    </row>
    <row r="24">
      <c r="A24" s="65">
        <v>16.0</v>
      </c>
      <c r="B24" s="65">
        <v>1000000.0</v>
      </c>
      <c r="C24" s="65">
        <v>890301.515075754</v>
      </c>
      <c r="D24" s="65">
        <v>0.890301515075754</v>
      </c>
      <c r="E24" s="65">
        <v>0.266263157186836</v>
      </c>
      <c r="F24" s="65">
        <v>0.0280724798002935</v>
      </c>
      <c r="G24" s="65">
        <v>295026.0</v>
      </c>
      <c r="H24" s="65">
        <v>0.295026</v>
      </c>
      <c r="I24" s="65">
        <v>429356.0</v>
      </c>
      <c r="J24" s="65">
        <v>127221.0</v>
      </c>
      <c r="K24" s="65">
        <v>53220.0</v>
      </c>
      <c r="L24" s="65">
        <v>25504.0</v>
      </c>
      <c r="M24" s="65">
        <v>0.0</v>
      </c>
      <c r="N24" s="65">
        <v>2.0</v>
      </c>
      <c r="O24" s="65">
        <v>3.0</v>
      </c>
      <c r="P24" s="65">
        <v>1.0</v>
      </c>
      <c r="Q24" s="65">
        <v>1.0</v>
      </c>
      <c r="R24" s="65">
        <v>1.0</v>
      </c>
      <c r="S24" s="65">
        <v>1.0</v>
      </c>
      <c r="T24" s="65">
        <v>1.0</v>
      </c>
      <c r="U24" s="65">
        <v>1.0</v>
      </c>
      <c r="V24" s="65">
        <v>1.0</v>
      </c>
      <c r="W24" s="65">
        <v>3.0</v>
      </c>
      <c r="X24" s="65">
        <v>4.0</v>
      </c>
      <c r="Y24" s="65">
        <v>4.0</v>
      </c>
      <c r="Z24" s="65">
        <v>3.0</v>
      </c>
      <c r="AA24" s="65">
        <v>3.0</v>
      </c>
      <c r="AB24" s="65">
        <v>6.0</v>
      </c>
      <c r="AC24" s="65">
        <v>13.0</v>
      </c>
      <c r="AD24" s="65">
        <v>11.0</v>
      </c>
      <c r="AE24" s="65">
        <v>11.0</v>
      </c>
      <c r="AF24" s="65">
        <v>34.0</v>
      </c>
      <c r="AG24" s="65">
        <v>10.0</v>
      </c>
      <c r="AH24" s="65">
        <v>13.0</v>
      </c>
      <c r="AI24" s="65">
        <v>23.0</v>
      </c>
      <c r="AJ24" s="65">
        <v>36.0</v>
      </c>
      <c r="AK24" s="65">
        <v>14.0</v>
      </c>
      <c r="AL24" s="65">
        <v>25.0</v>
      </c>
      <c r="AM24" s="65">
        <v>83.0</v>
      </c>
      <c r="AN24" s="65">
        <v>125.0</v>
      </c>
      <c r="AO24" s="65">
        <v>137.0</v>
      </c>
      <c r="AP24" s="65">
        <v>183.0</v>
      </c>
      <c r="AQ24" s="65">
        <v>236.0</v>
      </c>
      <c r="AR24" s="65">
        <v>226.0</v>
      </c>
      <c r="AS24" s="65">
        <v>262.0</v>
      </c>
      <c r="AT24" s="65">
        <v>447.0</v>
      </c>
      <c r="AU24" s="65">
        <v>577.0</v>
      </c>
      <c r="AV24" s="65">
        <v>849.0</v>
      </c>
      <c r="AW24" s="65">
        <v>270.0</v>
      </c>
      <c r="AX24" s="65">
        <v>724.0</v>
      </c>
      <c r="AY24" s="65">
        <v>944.0</v>
      </c>
      <c r="AZ24" s="65">
        <v>2072.0</v>
      </c>
      <c r="BA24" s="65">
        <v>1376.0</v>
      </c>
      <c r="BB24" s="65">
        <v>1221.0</v>
      </c>
      <c r="BC24" s="65">
        <v>2696.0</v>
      </c>
      <c r="BD24" s="65">
        <v>2918.0</v>
      </c>
      <c r="BE24" s="65">
        <v>7876.0</v>
      </c>
      <c r="BF24" s="65">
        <v>4299.0</v>
      </c>
      <c r="BG24" s="65">
        <v>6703.0</v>
      </c>
      <c r="BH24" s="65">
        <v>13019.0</v>
      </c>
      <c r="BI24" s="65">
        <v>47422.0</v>
      </c>
      <c r="BJ24" s="65">
        <v>69396.0</v>
      </c>
      <c r="BK24" s="65">
        <v>130740.0</v>
      </c>
    </row>
    <row r="25">
      <c r="A25" s="65">
        <v>17.0</v>
      </c>
      <c r="B25" s="65">
        <v>1000000.0</v>
      </c>
      <c r="C25" s="65">
        <v>948023.401170058</v>
      </c>
      <c r="D25" s="65">
        <v>0.948023401170058</v>
      </c>
      <c r="E25" s="65">
        <v>0.26129855108545</v>
      </c>
      <c r="F25" s="65">
        <v>0.0278360342776773</v>
      </c>
      <c r="G25" s="65">
        <v>294921.0</v>
      </c>
      <c r="H25" s="65">
        <v>0.294921</v>
      </c>
      <c r="I25" s="65">
        <v>429873.0</v>
      </c>
      <c r="J25" s="65">
        <v>126673.0</v>
      </c>
      <c r="K25" s="65">
        <v>53118.0</v>
      </c>
      <c r="L25" s="65">
        <v>25442.0</v>
      </c>
      <c r="M25" s="65">
        <v>0.0</v>
      </c>
      <c r="N25" s="65">
        <v>1.0</v>
      </c>
      <c r="O25" s="65">
        <v>2.0</v>
      </c>
      <c r="P25" s="65">
        <v>1.0</v>
      </c>
      <c r="Q25" s="65">
        <v>3.0</v>
      </c>
      <c r="R25" s="65">
        <v>5.0</v>
      </c>
      <c r="S25" s="65">
        <v>1.0</v>
      </c>
      <c r="T25" s="65">
        <v>8.0</v>
      </c>
      <c r="U25" s="65">
        <v>1.0</v>
      </c>
      <c r="V25" s="65">
        <v>0.0</v>
      </c>
      <c r="W25" s="65">
        <v>1.0</v>
      </c>
      <c r="X25" s="65">
        <v>7.0</v>
      </c>
      <c r="Y25" s="65">
        <v>1.0</v>
      </c>
      <c r="Z25" s="65">
        <v>7.0</v>
      </c>
      <c r="AA25" s="65">
        <v>11.0</v>
      </c>
      <c r="AB25" s="65">
        <v>14.0</v>
      </c>
      <c r="AC25" s="65">
        <v>26.0</v>
      </c>
      <c r="AD25" s="65">
        <v>13.0</v>
      </c>
      <c r="AE25" s="65">
        <v>13.0</v>
      </c>
      <c r="AF25" s="65">
        <v>35.0</v>
      </c>
      <c r="AG25" s="65">
        <v>8.0</v>
      </c>
      <c r="AH25" s="65">
        <v>6.0</v>
      </c>
      <c r="AI25" s="65">
        <v>22.0</v>
      </c>
      <c r="AJ25" s="65">
        <v>49.0</v>
      </c>
      <c r="AK25" s="65">
        <v>26.0</v>
      </c>
      <c r="AL25" s="65">
        <v>36.0</v>
      </c>
      <c r="AM25" s="65">
        <v>77.0</v>
      </c>
      <c r="AN25" s="65">
        <v>151.0</v>
      </c>
      <c r="AO25" s="65">
        <v>134.0</v>
      </c>
      <c r="AP25" s="65">
        <v>209.0</v>
      </c>
      <c r="AQ25" s="65">
        <v>232.0</v>
      </c>
      <c r="AR25" s="65">
        <v>239.0</v>
      </c>
      <c r="AS25" s="65">
        <v>280.0</v>
      </c>
      <c r="AT25" s="65">
        <v>480.0</v>
      </c>
      <c r="AU25" s="65">
        <v>580.0</v>
      </c>
      <c r="AV25" s="65">
        <v>968.0</v>
      </c>
      <c r="AW25" s="65">
        <v>279.0</v>
      </c>
      <c r="AX25" s="65">
        <v>746.0</v>
      </c>
      <c r="AY25" s="65">
        <v>953.0</v>
      </c>
      <c r="AZ25" s="65">
        <v>2085.0</v>
      </c>
      <c r="BA25" s="65">
        <v>1355.0</v>
      </c>
      <c r="BB25" s="65">
        <v>1167.0</v>
      </c>
      <c r="BC25" s="65">
        <v>2689.0</v>
      </c>
      <c r="BD25" s="65">
        <v>2839.0</v>
      </c>
      <c r="BE25" s="65">
        <v>7828.0</v>
      </c>
      <c r="BF25" s="65">
        <v>4141.0</v>
      </c>
      <c r="BG25" s="65">
        <v>6818.0</v>
      </c>
      <c r="BH25" s="65">
        <v>13035.0</v>
      </c>
      <c r="BI25" s="65">
        <v>47719.0</v>
      </c>
      <c r="BJ25" s="65">
        <v>68966.0</v>
      </c>
      <c r="BK25" s="65">
        <v>130654.0</v>
      </c>
    </row>
    <row r="26">
      <c r="A26" s="65">
        <v>18.0</v>
      </c>
      <c r="B26" s="65">
        <v>1000000.0</v>
      </c>
      <c r="C26" s="65">
        <v>948883.444172209</v>
      </c>
      <c r="D26" s="65">
        <v>0.948883444172209</v>
      </c>
      <c r="E26" s="65">
        <v>0.263380688687259</v>
      </c>
      <c r="F26" s="65">
        <v>0.0275985416804214</v>
      </c>
      <c r="G26" s="65">
        <v>294764.0</v>
      </c>
      <c r="H26" s="65">
        <v>0.294764</v>
      </c>
      <c r="I26" s="65">
        <v>429837.0</v>
      </c>
      <c r="J26" s="65">
        <v>126799.0</v>
      </c>
      <c r="K26" s="65">
        <v>53171.0</v>
      </c>
      <c r="L26" s="65">
        <v>25165.0</v>
      </c>
      <c r="M26" s="65">
        <v>1.0</v>
      </c>
      <c r="N26" s="65">
        <v>1.0</v>
      </c>
      <c r="O26" s="65">
        <v>3.0</v>
      </c>
      <c r="P26" s="65">
        <v>2.0</v>
      </c>
      <c r="Q26" s="65">
        <v>4.0</v>
      </c>
      <c r="R26" s="65">
        <v>0.0</v>
      </c>
      <c r="S26" s="65">
        <v>3.0</v>
      </c>
      <c r="T26" s="65">
        <v>7.0</v>
      </c>
      <c r="U26" s="65">
        <v>1.0</v>
      </c>
      <c r="V26" s="65">
        <v>2.0</v>
      </c>
      <c r="W26" s="65">
        <v>1.0</v>
      </c>
      <c r="X26" s="65">
        <v>4.0</v>
      </c>
      <c r="Y26" s="65">
        <v>6.0</v>
      </c>
      <c r="Z26" s="65">
        <v>2.0</v>
      </c>
      <c r="AA26" s="65">
        <v>12.0</v>
      </c>
      <c r="AB26" s="65">
        <v>9.0</v>
      </c>
      <c r="AC26" s="65">
        <v>20.0</v>
      </c>
      <c r="AD26" s="65">
        <v>18.0</v>
      </c>
      <c r="AE26" s="65">
        <v>14.0</v>
      </c>
      <c r="AF26" s="65">
        <v>23.0</v>
      </c>
      <c r="AG26" s="65">
        <v>5.0</v>
      </c>
      <c r="AH26" s="65">
        <v>12.0</v>
      </c>
      <c r="AI26" s="65">
        <v>18.0</v>
      </c>
      <c r="AJ26" s="65">
        <v>41.0</v>
      </c>
      <c r="AK26" s="65">
        <v>12.0</v>
      </c>
      <c r="AL26" s="65">
        <v>26.0</v>
      </c>
      <c r="AM26" s="65">
        <v>83.0</v>
      </c>
      <c r="AN26" s="65">
        <v>163.0</v>
      </c>
      <c r="AO26" s="65">
        <v>134.0</v>
      </c>
      <c r="AP26" s="65">
        <v>169.0</v>
      </c>
      <c r="AQ26" s="65">
        <v>228.0</v>
      </c>
      <c r="AR26" s="65">
        <v>239.0</v>
      </c>
      <c r="AS26" s="65">
        <v>269.0</v>
      </c>
      <c r="AT26" s="65">
        <v>438.0</v>
      </c>
      <c r="AU26" s="65">
        <v>566.0</v>
      </c>
      <c r="AV26" s="65">
        <v>910.0</v>
      </c>
      <c r="AW26" s="65">
        <v>283.0</v>
      </c>
      <c r="AX26" s="65">
        <v>735.0</v>
      </c>
      <c r="AY26" s="65">
        <v>998.0</v>
      </c>
      <c r="AZ26" s="65">
        <v>2024.0</v>
      </c>
      <c r="BA26" s="65">
        <v>1364.0</v>
      </c>
      <c r="BB26" s="65">
        <v>1247.0</v>
      </c>
      <c r="BC26" s="65">
        <v>2791.0</v>
      </c>
      <c r="BD26" s="65">
        <v>2887.0</v>
      </c>
      <c r="BE26" s="65">
        <v>8081.0</v>
      </c>
      <c r="BF26" s="65">
        <v>4214.0</v>
      </c>
      <c r="BG26" s="65">
        <v>6728.0</v>
      </c>
      <c r="BH26" s="65">
        <v>12981.0</v>
      </c>
      <c r="BI26" s="65">
        <v>47349.0</v>
      </c>
      <c r="BJ26" s="65">
        <v>69406.0</v>
      </c>
      <c r="BK26" s="65">
        <v>130230.0</v>
      </c>
    </row>
    <row r="27">
      <c r="A27" s="65">
        <v>19.0</v>
      </c>
      <c r="B27" s="65">
        <v>1000000.0</v>
      </c>
      <c r="C27" s="65">
        <v>890460.523026152</v>
      </c>
      <c r="D27" s="65">
        <v>0.890460523026152</v>
      </c>
      <c r="E27" s="65">
        <v>0.19393470865103</v>
      </c>
      <c r="F27" s="65">
        <v>0.0280375684887989</v>
      </c>
      <c r="G27" s="65">
        <v>294819.0</v>
      </c>
      <c r="H27" s="65">
        <v>0.294819</v>
      </c>
      <c r="I27" s="65">
        <v>429681.0</v>
      </c>
      <c r="J27" s="65">
        <v>127395.0</v>
      </c>
      <c r="K27" s="65">
        <v>52891.0</v>
      </c>
      <c r="L27" s="65">
        <v>25176.0</v>
      </c>
      <c r="M27" s="65">
        <v>1.0</v>
      </c>
      <c r="N27" s="65">
        <v>0.0</v>
      </c>
      <c r="O27" s="65">
        <v>0.0</v>
      </c>
      <c r="P27" s="65">
        <v>2.0</v>
      </c>
      <c r="Q27" s="65">
        <v>2.0</v>
      </c>
      <c r="R27" s="65">
        <v>0.0</v>
      </c>
      <c r="S27" s="65">
        <v>2.0</v>
      </c>
      <c r="T27" s="65">
        <v>1.0</v>
      </c>
      <c r="U27" s="65">
        <v>0.0</v>
      </c>
      <c r="V27" s="65">
        <v>2.0</v>
      </c>
      <c r="W27" s="65">
        <v>4.0</v>
      </c>
      <c r="X27" s="65">
        <v>3.0</v>
      </c>
      <c r="Y27" s="65">
        <v>5.0</v>
      </c>
      <c r="Z27" s="65">
        <v>5.0</v>
      </c>
      <c r="AA27" s="65">
        <v>13.0</v>
      </c>
      <c r="AB27" s="65">
        <v>4.0</v>
      </c>
      <c r="AC27" s="65">
        <v>21.0</v>
      </c>
      <c r="AD27" s="65">
        <v>9.0</v>
      </c>
      <c r="AE27" s="65">
        <v>12.0</v>
      </c>
      <c r="AF27" s="65">
        <v>35.0</v>
      </c>
      <c r="AG27" s="65">
        <v>9.0</v>
      </c>
      <c r="AH27" s="65">
        <v>13.0</v>
      </c>
      <c r="AI27" s="65">
        <v>23.0</v>
      </c>
      <c r="AJ27" s="65">
        <v>48.0</v>
      </c>
      <c r="AK27" s="65">
        <v>17.0</v>
      </c>
      <c r="AL27" s="65">
        <v>30.0</v>
      </c>
      <c r="AM27" s="65">
        <v>73.0</v>
      </c>
      <c r="AN27" s="65">
        <v>134.0</v>
      </c>
      <c r="AO27" s="65">
        <v>153.0</v>
      </c>
      <c r="AP27" s="65">
        <v>201.0</v>
      </c>
      <c r="AQ27" s="65">
        <v>216.0</v>
      </c>
      <c r="AR27" s="65">
        <v>232.0</v>
      </c>
      <c r="AS27" s="65">
        <v>316.0</v>
      </c>
      <c r="AT27" s="65">
        <v>478.0</v>
      </c>
      <c r="AU27" s="65">
        <v>603.0</v>
      </c>
      <c r="AV27" s="65">
        <v>1005.0</v>
      </c>
      <c r="AW27" s="65">
        <v>260.0</v>
      </c>
      <c r="AX27" s="65">
        <v>760.0</v>
      </c>
      <c r="AY27" s="65">
        <v>926.0</v>
      </c>
      <c r="AZ27" s="65">
        <v>2026.0</v>
      </c>
      <c r="BA27" s="65">
        <v>1377.0</v>
      </c>
      <c r="BB27" s="65">
        <v>1186.0</v>
      </c>
      <c r="BC27" s="65">
        <v>2671.0</v>
      </c>
      <c r="BD27" s="65">
        <v>2790.0</v>
      </c>
      <c r="BE27" s="65">
        <v>8034.0</v>
      </c>
      <c r="BF27" s="65">
        <v>4159.0</v>
      </c>
      <c r="BG27" s="65">
        <v>6600.0</v>
      </c>
      <c r="BH27" s="65">
        <v>12925.0</v>
      </c>
      <c r="BI27" s="65">
        <v>47246.0</v>
      </c>
      <c r="BJ27" s="65">
        <v>69178.0</v>
      </c>
      <c r="BK27" s="65">
        <v>131009.0</v>
      </c>
    </row>
    <row r="28">
      <c r="A28" s="65">
        <v>20.0</v>
      </c>
      <c r="B28" s="65">
        <v>1000000.0</v>
      </c>
      <c r="C28" s="65">
        <v>894642.732136607</v>
      </c>
      <c r="D28" s="65">
        <v>0.894642732136607</v>
      </c>
      <c r="E28" s="65">
        <v>0.191593099422368</v>
      </c>
      <c r="F28" s="65">
        <v>0.0280785054143658</v>
      </c>
      <c r="G28" s="65">
        <v>294526.0</v>
      </c>
      <c r="H28" s="65">
        <v>0.294526</v>
      </c>
      <c r="I28" s="65">
        <v>428966.0</v>
      </c>
      <c r="J28" s="65">
        <v>127461.0</v>
      </c>
      <c r="K28" s="65">
        <v>53317.0</v>
      </c>
      <c r="L28" s="65">
        <v>25527.0</v>
      </c>
      <c r="M28" s="65">
        <v>1.0</v>
      </c>
      <c r="N28" s="65">
        <v>0.0</v>
      </c>
      <c r="O28" s="65">
        <v>2.0</v>
      </c>
      <c r="P28" s="65">
        <v>2.0</v>
      </c>
      <c r="Q28" s="65">
        <v>0.0</v>
      </c>
      <c r="R28" s="65">
        <v>1.0</v>
      </c>
      <c r="S28" s="65">
        <v>0.0</v>
      </c>
      <c r="T28" s="65">
        <v>2.0</v>
      </c>
      <c r="U28" s="65">
        <v>0.0</v>
      </c>
      <c r="V28" s="65">
        <v>0.0</v>
      </c>
      <c r="W28" s="65">
        <v>1.0</v>
      </c>
      <c r="X28" s="65">
        <v>4.0</v>
      </c>
      <c r="Y28" s="65">
        <v>3.0</v>
      </c>
      <c r="Z28" s="65">
        <v>4.0</v>
      </c>
      <c r="AA28" s="65">
        <v>11.0</v>
      </c>
      <c r="AB28" s="65">
        <v>10.0</v>
      </c>
      <c r="AC28" s="65">
        <v>20.0</v>
      </c>
      <c r="AD28" s="65">
        <v>8.0</v>
      </c>
      <c r="AE28" s="65">
        <v>22.0</v>
      </c>
      <c r="AF28" s="65">
        <v>49.0</v>
      </c>
      <c r="AG28" s="65">
        <v>6.0</v>
      </c>
      <c r="AH28" s="65">
        <v>13.0</v>
      </c>
      <c r="AI28" s="65">
        <v>20.0</v>
      </c>
      <c r="AJ28" s="65">
        <v>51.0</v>
      </c>
      <c r="AK28" s="65">
        <v>14.0</v>
      </c>
      <c r="AL28" s="65">
        <v>34.0</v>
      </c>
      <c r="AM28" s="65">
        <v>84.0</v>
      </c>
      <c r="AN28" s="65">
        <v>132.0</v>
      </c>
      <c r="AO28" s="65">
        <v>167.0</v>
      </c>
      <c r="AP28" s="65">
        <v>193.0</v>
      </c>
      <c r="AQ28" s="65">
        <v>261.0</v>
      </c>
      <c r="AR28" s="65">
        <v>226.0</v>
      </c>
      <c r="AS28" s="65">
        <v>298.0</v>
      </c>
      <c r="AT28" s="65">
        <v>470.0</v>
      </c>
      <c r="AU28" s="65">
        <v>622.0</v>
      </c>
      <c r="AV28" s="65">
        <v>905.0</v>
      </c>
      <c r="AW28" s="65">
        <v>277.0</v>
      </c>
      <c r="AX28" s="65">
        <v>763.0</v>
      </c>
      <c r="AY28" s="65">
        <v>950.0</v>
      </c>
      <c r="AZ28" s="65">
        <v>2073.0</v>
      </c>
      <c r="BA28" s="65">
        <v>1412.0</v>
      </c>
      <c r="BB28" s="65">
        <v>1169.0</v>
      </c>
      <c r="BC28" s="65">
        <v>2750.0</v>
      </c>
      <c r="BD28" s="65">
        <v>2876.0</v>
      </c>
      <c r="BE28" s="65">
        <v>7825.0</v>
      </c>
      <c r="BF28" s="65">
        <v>4110.0</v>
      </c>
      <c r="BG28" s="65">
        <v>6636.0</v>
      </c>
      <c r="BH28" s="65">
        <v>12995.0</v>
      </c>
      <c r="BI28" s="65">
        <v>47373.0</v>
      </c>
      <c r="BJ28" s="65">
        <v>68946.0</v>
      </c>
      <c r="BK28" s="65">
        <v>130735.0</v>
      </c>
    </row>
    <row r="29">
      <c r="A29" s="65">
        <v>21.0</v>
      </c>
      <c r="B29" s="65">
        <v>1000000.0</v>
      </c>
      <c r="C29" s="65">
        <v>912467.623381169</v>
      </c>
      <c r="D29" s="65">
        <v>0.912467623381169</v>
      </c>
      <c r="E29" s="65">
        <v>0.255099595641522</v>
      </c>
      <c r="F29" s="65">
        <v>0.0274588137785001</v>
      </c>
      <c r="G29" s="65">
        <v>295327.0</v>
      </c>
      <c r="H29" s="65">
        <v>0.295327</v>
      </c>
      <c r="I29" s="65">
        <v>429564.0</v>
      </c>
      <c r="J29" s="65">
        <v>127066.0</v>
      </c>
      <c r="K29" s="65">
        <v>52869.0</v>
      </c>
      <c r="L29" s="65">
        <v>25124.0</v>
      </c>
      <c r="M29" s="65">
        <v>0.0</v>
      </c>
      <c r="N29" s="65">
        <v>1.0</v>
      </c>
      <c r="O29" s="65">
        <v>4.0</v>
      </c>
      <c r="P29" s="65">
        <v>2.0</v>
      </c>
      <c r="Q29" s="65">
        <v>3.0</v>
      </c>
      <c r="R29" s="65">
        <v>1.0</v>
      </c>
      <c r="S29" s="65">
        <v>0.0</v>
      </c>
      <c r="T29" s="65">
        <v>3.0</v>
      </c>
      <c r="U29" s="65">
        <v>2.0</v>
      </c>
      <c r="V29" s="65">
        <v>1.0</v>
      </c>
      <c r="W29" s="65">
        <v>1.0</v>
      </c>
      <c r="X29" s="65">
        <v>2.0</v>
      </c>
      <c r="Y29" s="65">
        <v>2.0</v>
      </c>
      <c r="Z29" s="65">
        <v>3.0</v>
      </c>
      <c r="AA29" s="65">
        <v>15.0</v>
      </c>
      <c r="AB29" s="65">
        <v>2.0</v>
      </c>
      <c r="AC29" s="65">
        <v>19.0</v>
      </c>
      <c r="AD29" s="65">
        <v>15.0</v>
      </c>
      <c r="AE29" s="65">
        <v>14.0</v>
      </c>
      <c r="AF29" s="65">
        <v>24.0</v>
      </c>
      <c r="AG29" s="65">
        <v>7.0</v>
      </c>
      <c r="AH29" s="65">
        <v>13.0</v>
      </c>
      <c r="AI29" s="65">
        <v>15.0</v>
      </c>
      <c r="AJ29" s="65">
        <v>52.0</v>
      </c>
      <c r="AK29" s="65">
        <v>14.0</v>
      </c>
      <c r="AL29" s="65">
        <v>38.0</v>
      </c>
      <c r="AM29" s="65">
        <v>77.0</v>
      </c>
      <c r="AN29" s="65">
        <v>154.0</v>
      </c>
      <c r="AO29" s="65">
        <v>129.0</v>
      </c>
      <c r="AP29" s="65">
        <v>188.0</v>
      </c>
      <c r="AQ29" s="65">
        <v>220.0</v>
      </c>
      <c r="AR29" s="65">
        <v>241.0</v>
      </c>
      <c r="AS29" s="65">
        <v>263.0</v>
      </c>
      <c r="AT29" s="65">
        <v>463.0</v>
      </c>
      <c r="AU29" s="65">
        <v>564.0</v>
      </c>
      <c r="AV29" s="65">
        <v>951.0</v>
      </c>
      <c r="AW29" s="65">
        <v>290.0</v>
      </c>
      <c r="AX29" s="65">
        <v>722.0</v>
      </c>
      <c r="AY29" s="65">
        <v>909.0</v>
      </c>
      <c r="AZ29" s="65">
        <v>2066.0</v>
      </c>
      <c r="BA29" s="65">
        <v>1344.0</v>
      </c>
      <c r="BB29" s="65">
        <v>1123.0</v>
      </c>
      <c r="BC29" s="65">
        <v>2638.0</v>
      </c>
      <c r="BD29" s="65">
        <v>2782.0</v>
      </c>
      <c r="BE29" s="65">
        <v>7967.0</v>
      </c>
      <c r="BF29" s="65">
        <v>4093.0</v>
      </c>
      <c r="BG29" s="65">
        <v>6729.0</v>
      </c>
      <c r="BH29" s="65">
        <v>12998.0</v>
      </c>
      <c r="BI29" s="65">
        <v>47082.0</v>
      </c>
      <c r="BJ29" s="65">
        <v>69924.0</v>
      </c>
      <c r="BK29" s="65">
        <v>131157.0</v>
      </c>
    </row>
    <row r="30">
      <c r="A30" s="65">
        <v>22.0</v>
      </c>
      <c r="B30" s="65">
        <v>1000000.0</v>
      </c>
      <c r="C30" s="65">
        <v>947362.368118405</v>
      </c>
      <c r="D30" s="65">
        <v>0.947362368118405</v>
      </c>
      <c r="E30" s="65">
        <v>0.276892686012674</v>
      </c>
      <c r="F30" s="65">
        <v>0.0273274881692464</v>
      </c>
      <c r="G30" s="65">
        <v>294264.0</v>
      </c>
      <c r="H30" s="65">
        <v>0.294264</v>
      </c>
      <c r="I30" s="65">
        <v>430478.0</v>
      </c>
      <c r="J30" s="65">
        <v>126789.0</v>
      </c>
      <c r="K30" s="65">
        <v>52942.0</v>
      </c>
      <c r="L30" s="65">
        <v>25568.0</v>
      </c>
      <c r="M30" s="65">
        <v>0.0</v>
      </c>
      <c r="N30" s="65">
        <v>2.0</v>
      </c>
      <c r="O30" s="65">
        <v>2.0</v>
      </c>
      <c r="P30" s="65">
        <v>2.0</v>
      </c>
      <c r="Q30" s="65">
        <v>5.0</v>
      </c>
      <c r="R30" s="65">
        <v>3.0</v>
      </c>
      <c r="S30" s="65">
        <v>1.0</v>
      </c>
      <c r="T30" s="65">
        <v>8.0</v>
      </c>
      <c r="U30" s="65">
        <v>0.0</v>
      </c>
      <c r="V30" s="65">
        <v>2.0</v>
      </c>
      <c r="W30" s="65">
        <v>2.0</v>
      </c>
      <c r="X30" s="65">
        <v>5.0</v>
      </c>
      <c r="Y30" s="65">
        <v>3.0</v>
      </c>
      <c r="Z30" s="65">
        <v>4.0</v>
      </c>
      <c r="AA30" s="65">
        <v>10.0</v>
      </c>
      <c r="AB30" s="65">
        <v>7.0</v>
      </c>
      <c r="AC30" s="65">
        <v>19.0</v>
      </c>
      <c r="AD30" s="65">
        <v>14.0</v>
      </c>
      <c r="AE30" s="65">
        <v>16.0</v>
      </c>
      <c r="AF30" s="65">
        <v>37.0</v>
      </c>
      <c r="AG30" s="65">
        <v>9.0</v>
      </c>
      <c r="AH30" s="65">
        <v>16.0</v>
      </c>
      <c r="AI30" s="65">
        <v>14.0</v>
      </c>
      <c r="AJ30" s="65">
        <v>47.0</v>
      </c>
      <c r="AK30" s="65">
        <v>12.0</v>
      </c>
      <c r="AL30" s="65">
        <v>21.0</v>
      </c>
      <c r="AM30" s="65">
        <v>70.0</v>
      </c>
      <c r="AN30" s="65">
        <v>123.0</v>
      </c>
      <c r="AO30" s="65">
        <v>148.0</v>
      </c>
      <c r="AP30" s="65">
        <v>177.0</v>
      </c>
      <c r="AQ30" s="65">
        <v>218.0</v>
      </c>
      <c r="AR30" s="65">
        <v>221.0</v>
      </c>
      <c r="AS30" s="65">
        <v>290.0</v>
      </c>
      <c r="AT30" s="65">
        <v>457.0</v>
      </c>
      <c r="AU30" s="65">
        <v>563.0</v>
      </c>
      <c r="AV30" s="65">
        <v>909.0</v>
      </c>
      <c r="AW30" s="65">
        <v>263.0</v>
      </c>
      <c r="AX30" s="65">
        <v>729.0</v>
      </c>
      <c r="AY30" s="65">
        <v>946.0</v>
      </c>
      <c r="AZ30" s="65">
        <v>1994.0</v>
      </c>
      <c r="BA30" s="65">
        <v>1438.0</v>
      </c>
      <c r="BB30" s="65">
        <v>1205.0</v>
      </c>
      <c r="BC30" s="65">
        <v>2705.0</v>
      </c>
      <c r="BD30" s="65">
        <v>2757.0</v>
      </c>
      <c r="BE30" s="65">
        <v>7874.0</v>
      </c>
      <c r="BF30" s="65">
        <v>4315.0</v>
      </c>
      <c r="BG30" s="65">
        <v>6658.0</v>
      </c>
      <c r="BH30" s="65">
        <v>12770.0</v>
      </c>
      <c r="BI30" s="65">
        <v>47664.0</v>
      </c>
      <c r="BJ30" s="65">
        <v>69169.0</v>
      </c>
      <c r="BK30" s="65">
        <v>130340.0</v>
      </c>
    </row>
    <row r="31">
      <c r="A31" s="65">
        <v>23.0</v>
      </c>
      <c r="B31" s="65">
        <v>1000000.0</v>
      </c>
      <c r="C31" s="65">
        <v>955037.751887595</v>
      </c>
      <c r="D31" s="65">
        <v>0.955037751887595</v>
      </c>
      <c r="E31" s="65">
        <v>0.288892991531281</v>
      </c>
      <c r="F31" s="65">
        <v>0.0275034604028376</v>
      </c>
      <c r="G31" s="65">
        <v>294799.0</v>
      </c>
      <c r="H31" s="65">
        <v>0.294799</v>
      </c>
      <c r="I31" s="65">
        <v>429289.0</v>
      </c>
      <c r="J31" s="65">
        <v>127045.0</v>
      </c>
      <c r="K31" s="65">
        <v>52920.0</v>
      </c>
      <c r="L31" s="65">
        <v>25602.0</v>
      </c>
      <c r="M31" s="65">
        <v>1.0</v>
      </c>
      <c r="N31" s="65">
        <v>3.0</v>
      </c>
      <c r="O31" s="65">
        <v>1.0</v>
      </c>
      <c r="P31" s="65">
        <v>3.0</v>
      </c>
      <c r="Q31" s="65">
        <v>4.0</v>
      </c>
      <c r="R31" s="65">
        <v>1.0</v>
      </c>
      <c r="S31" s="65">
        <v>1.0</v>
      </c>
      <c r="T31" s="65">
        <v>4.0</v>
      </c>
      <c r="U31" s="65">
        <v>2.0</v>
      </c>
      <c r="V31" s="65">
        <v>0.0</v>
      </c>
      <c r="W31" s="65">
        <v>6.0</v>
      </c>
      <c r="X31" s="65">
        <v>5.0</v>
      </c>
      <c r="Y31" s="65">
        <v>2.0</v>
      </c>
      <c r="Z31" s="65">
        <v>4.0</v>
      </c>
      <c r="AA31" s="65">
        <v>6.0</v>
      </c>
      <c r="AB31" s="65">
        <v>6.0</v>
      </c>
      <c r="AC31" s="65">
        <v>19.0</v>
      </c>
      <c r="AD31" s="65">
        <v>9.0</v>
      </c>
      <c r="AE31" s="65">
        <v>16.0</v>
      </c>
      <c r="AF31" s="65">
        <v>60.0</v>
      </c>
      <c r="AG31" s="65">
        <v>10.0</v>
      </c>
      <c r="AH31" s="65">
        <v>13.0</v>
      </c>
      <c r="AI31" s="65">
        <v>24.0</v>
      </c>
      <c r="AJ31" s="65">
        <v>47.0</v>
      </c>
      <c r="AK31" s="65">
        <v>10.0</v>
      </c>
      <c r="AL31" s="65">
        <v>24.0</v>
      </c>
      <c r="AM31" s="65">
        <v>78.0</v>
      </c>
      <c r="AN31" s="65">
        <v>140.0</v>
      </c>
      <c r="AO31" s="65">
        <v>130.0</v>
      </c>
      <c r="AP31" s="65">
        <v>178.0</v>
      </c>
      <c r="AQ31" s="65">
        <v>235.0</v>
      </c>
      <c r="AR31" s="65">
        <v>214.0</v>
      </c>
      <c r="AS31" s="65">
        <v>279.0</v>
      </c>
      <c r="AT31" s="65">
        <v>417.0</v>
      </c>
      <c r="AU31" s="65">
        <v>642.0</v>
      </c>
      <c r="AV31" s="65">
        <v>939.0</v>
      </c>
      <c r="AW31" s="65">
        <v>258.0</v>
      </c>
      <c r="AX31" s="65">
        <v>754.0</v>
      </c>
      <c r="AY31" s="65">
        <v>934.0</v>
      </c>
      <c r="AZ31" s="65">
        <v>2030.0</v>
      </c>
      <c r="BA31" s="65">
        <v>1396.0</v>
      </c>
      <c r="BB31" s="65">
        <v>1296.0</v>
      </c>
      <c r="BC31" s="65">
        <v>2792.0</v>
      </c>
      <c r="BD31" s="65">
        <v>2772.0</v>
      </c>
      <c r="BE31" s="65">
        <v>7995.0</v>
      </c>
      <c r="BF31" s="65">
        <v>4201.0</v>
      </c>
      <c r="BG31" s="65">
        <v>6769.0</v>
      </c>
      <c r="BH31" s="65">
        <v>12898.0</v>
      </c>
      <c r="BI31" s="65">
        <v>47539.0</v>
      </c>
      <c r="BJ31" s="65">
        <v>68768.0</v>
      </c>
      <c r="BK31" s="65">
        <v>130864.0</v>
      </c>
    </row>
    <row r="32">
      <c r="A32" s="65">
        <v>24.0</v>
      </c>
      <c r="B32" s="65">
        <v>1000000.0</v>
      </c>
      <c r="C32" s="65">
        <v>920990.049502475</v>
      </c>
      <c r="D32" s="65">
        <v>0.920990049502475</v>
      </c>
      <c r="E32" s="65">
        <v>0.231124427032446</v>
      </c>
      <c r="F32" s="65">
        <v>0.0269098603869539</v>
      </c>
      <c r="G32" s="65">
        <v>294889.0</v>
      </c>
      <c r="H32" s="65">
        <v>0.294889</v>
      </c>
      <c r="I32" s="65">
        <v>429189.0</v>
      </c>
      <c r="J32" s="65">
        <v>126791.0</v>
      </c>
      <c r="K32" s="65">
        <v>52795.0</v>
      </c>
      <c r="L32" s="65">
        <v>25569.0</v>
      </c>
      <c r="M32" s="65">
        <v>0.0</v>
      </c>
      <c r="N32" s="65">
        <v>1.0</v>
      </c>
      <c r="O32" s="65">
        <v>1.0</v>
      </c>
      <c r="P32" s="65">
        <v>1.0</v>
      </c>
      <c r="Q32" s="65">
        <v>5.0</v>
      </c>
      <c r="R32" s="65">
        <v>2.0</v>
      </c>
      <c r="S32" s="65">
        <v>2.0</v>
      </c>
      <c r="T32" s="65">
        <v>1.0</v>
      </c>
      <c r="U32" s="65">
        <v>3.0</v>
      </c>
      <c r="V32" s="65">
        <v>0.0</v>
      </c>
      <c r="W32" s="65">
        <v>2.0</v>
      </c>
      <c r="X32" s="65">
        <v>7.0</v>
      </c>
      <c r="Y32" s="65">
        <v>4.0</v>
      </c>
      <c r="Z32" s="65">
        <v>1.0</v>
      </c>
      <c r="AA32" s="65">
        <v>13.0</v>
      </c>
      <c r="AB32" s="65">
        <v>14.0</v>
      </c>
      <c r="AC32" s="65">
        <v>25.0</v>
      </c>
      <c r="AD32" s="65">
        <v>14.0</v>
      </c>
      <c r="AE32" s="65">
        <v>11.0</v>
      </c>
      <c r="AF32" s="65">
        <v>43.0</v>
      </c>
      <c r="AG32" s="65">
        <v>11.0</v>
      </c>
      <c r="AH32" s="65">
        <v>11.0</v>
      </c>
      <c r="AI32" s="65">
        <v>16.0</v>
      </c>
      <c r="AJ32" s="65">
        <v>50.0</v>
      </c>
      <c r="AK32" s="65">
        <v>15.0</v>
      </c>
      <c r="AL32" s="65">
        <v>27.0</v>
      </c>
      <c r="AM32" s="65">
        <v>71.0</v>
      </c>
      <c r="AN32" s="65">
        <v>146.0</v>
      </c>
      <c r="AO32" s="65">
        <v>142.0</v>
      </c>
      <c r="AP32" s="65">
        <v>167.0</v>
      </c>
      <c r="AQ32" s="65">
        <v>229.0</v>
      </c>
      <c r="AR32" s="65">
        <v>208.0</v>
      </c>
      <c r="AS32" s="65">
        <v>276.0</v>
      </c>
      <c r="AT32" s="65">
        <v>479.0</v>
      </c>
      <c r="AU32" s="65">
        <v>575.0</v>
      </c>
      <c r="AV32" s="65">
        <v>866.0</v>
      </c>
      <c r="AW32" s="65">
        <v>252.0</v>
      </c>
      <c r="AX32" s="65">
        <v>789.0</v>
      </c>
      <c r="AY32" s="65">
        <v>936.0</v>
      </c>
      <c r="AZ32" s="65">
        <v>2131.0</v>
      </c>
      <c r="BA32" s="65">
        <v>1467.0</v>
      </c>
      <c r="BB32" s="65">
        <v>1247.0</v>
      </c>
      <c r="BC32" s="65">
        <v>2627.0</v>
      </c>
      <c r="BD32" s="65">
        <v>2821.0</v>
      </c>
      <c r="BE32" s="65">
        <v>7917.0</v>
      </c>
      <c r="BF32" s="65">
        <v>4165.0</v>
      </c>
      <c r="BG32" s="65">
        <v>6804.0</v>
      </c>
      <c r="BH32" s="65">
        <v>13252.0</v>
      </c>
      <c r="BI32" s="65">
        <v>47392.0</v>
      </c>
      <c r="BJ32" s="65">
        <v>69306.0</v>
      </c>
      <c r="BK32" s="65">
        <v>130344.0</v>
      </c>
    </row>
    <row r="33">
      <c r="A33" s="65">
        <v>25.0</v>
      </c>
      <c r="B33" s="65">
        <v>1000000.0</v>
      </c>
      <c r="C33" s="65">
        <v>938365.918295915</v>
      </c>
      <c r="D33" s="65">
        <v>0.938365918295915</v>
      </c>
      <c r="E33" s="65">
        <v>0.317199346900111</v>
      </c>
      <c r="F33" s="65">
        <v>0.0264868972014802</v>
      </c>
      <c r="G33" s="65">
        <v>294727.0</v>
      </c>
      <c r="H33" s="65">
        <v>0.294727</v>
      </c>
      <c r="I33" s="65">
        <v>429391.0</v>
      </c>
      <c r="J33" s="65">
        <v>127192.0</v>
      </c>
      <c r="K33" s="65">
        <v>52487.0</v>
      </c>
      <c r="L33" s="65">
        <v>25640.0</v>
      </c>
      <c r="M33" s="65">
        <v>0.0</v>
      </c>
      <c r="N33" s="65">
        <v>1.0</v>
      </c>
      <c r="O33" s="65">
        <v>6.0</v>
      </c>
      <c r="P33" s="65">
        <v>0.0</v>
      </c>
      <c r="Q33" s="65">
        <v>4.0</v>
      </c>
      <c r="R33" s="65">
        <v>1.0</v>
      </c>
      <c r="S33" s="65">
        <v>1.0</v>
      </c>
      <c r="T33" s="65">
        <v>3.0</v>
      </c>
      <c r="U33" s="65">
        <v>1.0</v>
      </c>
      <c r="V33" s="65">
        <v>1.0</v>
      </c>
      <c r="W33" s="65">
        <v>1.0</v>
      </c>
      <c r="X33" s="65">
        <v>4.0</v>
      </c>
      <c r="Y33" s="65">
        <v>6.0</v>
      </c>
      <c r="Z33" s="65">
        <v>5.0</v>
      </c>
      <c r="AA33" s="65">
        <v>12.0</v>
      </c>
      <c r="AB33" s="65">
        <v>12.0</v>
      </c>
      <c r="AC33" s="65">
        <v>21.0</v>
      </c>
      <c r="AD33" s="65">
        <v>16.0</v>
      </c>
      <c r="AE33" s="65">
        <v>14.0</v>
      </c>
      <c r="AF33" s="65">
        <v>28.0</v>
      </c>
      <c r="AG33" s="65">
        <v>7.0</v>
      </c>
      <c r="AH33" s="65">
        <v>13.0</v>
      </c>
      <c r="AI33" s="65">
        <v>14.0</v>
      </c>
      <c r="AJ33" s="65">
        <v>51.0</v>
      </c>
      <c r="AK33" s="65">
        <v>11.0</v>
      </c>
      <c r="AL33" s="65">
        <v>41.0</v>
      </c>
      <c r="AM33" s="65">
        <v>64.0</v>
      </c>
      <c r="AN33" s="65">
        <v>147.0</v>
      </c>
      <c r="AO33" s="65">
        <v>151.0</v>
      </c>
      <c r="AP33" s="65">
        <v>163.0</v>
      </c>
      <c r="AQ33" s="65">
        <v>252.0</v>
      </c>
      <c r="AR33" s="65">
        <v>239.0</v>
      </c>
      <c r="AS33" s="65">
        <v>300.0</v>
      </c>
      <c r="AT33" s="65">
        <v>423.0</v>
      </c>
      <c r="AU33" s="65">
        <v>585.0</v>
      </c>
      <c r="AV33" s="65">
        <v>902.0</v>
      </c>
      <c r="AW33" s="65">
        <v>250.0</v>
      </c>
      <c r="AX33" s="65">
        <v>799.0</v>
      </c>
      <c r="AY33" s="65">
        <v>917.0</v>
      </c>
      <c r="AZ33" s="65">
        <v>2075.0</v>
      </c>
      <c r="BA33" s="65">
        <v>1374.0</v>
      </c>
      <c r="BB33" s="65">
        <v>1196.0</v>
      </c>
      <c r="BC33" s="65">
        <v>2706.0</v>
      </c>
      <c r="BD33" s="65">
        <v>2800.0</v>
      </c>
      <c r="BE33" s="65">
        <v>7884.0</v>
      </c>
      <c r="BF33" s="65">
        <v>4117.0</v>
      </c>
      <c r="BG33" s="65">
        <v>6639.0</v>
      </c>
      <c r="BH33" s="65">
        <v>12941.0</v>
      </c>
      <c r="BI33" s="65">
        <v>47470.0</v>
      </c>
      <c r="BJ33" s="65">
        <v>69275.0</v>
      </c>
      <c r="BK33" s="65">
        <v>130784.0</v>
      </c>
    </row>
    <row r="34">
      <c r="A34" s="65">
        <v>26.0</v>
      </c>
      <c r="B34" s="65">
        <v>1000000.0</v>
      </c>
      <c r="C34" s="65">
        <v>992388.619430972</v>
      </c>
      <c r="D34" s="65">
        <v>0.992388619430972</v>
      </c>
      <c r="E34" s="65">
        <v>0.381554595727704</v>
      </c>
      <c r="F34" s="65">
        <v>0.0291103158849988</v>
      </c>
      <c r="G34" s="65">
        <v>295483.0</v>
      </c>
      <c r="H34" s="65">
        <v>0.295483</v>
      </c>
      <c r="I34" s="65">
        <v>430082.0</v>
      </c>
      <c r="J34" s="65">
        <v>126210.0</v>
      </c>
      <c r="K34" s="65">
        <v>52743.0</v>
      </c>
      <c r="L34" s="65">
        <v>25297.0</v>
      </c>
      <c r="M34" s="65">
        <v>1.0</v>
      </c>
      <c r="N34" s="65">
        <v>6.0</v>
      </c>
      <c r="O34" s="65">
        <v>3.0</v>
      </c>
      <c r="P34" s="65">
        <v>1.0</v>
      </c>
      <c r="Q34" s="65">
        <v>3.0</v>
      </c>
      <c r="R34" s="65">
        <v>1.0</v>
      </c>
      <c r="S34" s="65">
        <v>6.0</v>
      </c>
      <c r="T34" s="65">
        <v>3.0</v>
      </c>
      <c r="U34" s="65">
        <v>1.0</v>
      </c>
      <c r="V34" s="65">
        <v>1.0</v>
      </c>
      <c r="W34" s="65">
        <v>1.0</v>
      </c>
      <c r="X34" s="65">
        <v>6.0</v>
      </c>
      <c r="Y34" s="65">
        <v>2.0</v>
      </c>
      <c r="Z34" s="65">
        <v>4.0</v>
      </c>
      <c r="AA34" s="65">
        <v>14.0</v>
      </c>
      <c r="AB34" s="65">
        <v>8.0</v>
      </c>
      <c r="AC34" s="65">
        <v>13.0</v>
      </c>
      <c r="AD34" s="65">
        <v>12.0</v>
      </c>
      <c r="AE34" s="65">
        <v>14.0</v>
      </c>
      <c r="AF34" s="65">
        <v>43.0</v>
      </c>
      <c r="AG34" s="65">
        <v>8.0</v>
      </c>
      <c r="AH34" s="65">
        <v>6.0</v>
      </c>
      <c r="AI34" s="65">
        <v>22.0</v>
      </c>
      <c r="AJ34" s="65">
        <v>42.0</v>
      </c>
      <c r="AK34" s="65">
        <v>10.0</v>
      </c>
      <c r="AL34" s="65">
        <v>24.0</v>
      </c>
      <c r="AM34" s="65">
        <v>73.0</v>
      </c>
      <c r="AN34" s="65">
        <v>141.0</v>
      </c>
      <c r="AO34" s="65">
        <v>140.0</v>
      </c>
      <c r="AP34" s="65">
        <v>193.0</v>
      </c>
      <c r="AQ34" s="65">
        <v>216.0</v>
      </c>
      <c r="AR34" s="65">
        <v>250.0</v>
      </c>
      <c r="AS34" s="65">
        <v>286.0</v>
      </c>
      <c r="AT34" s="65">
        <v>476.0</v>
      </c>
      <c r="AU34" s="65">
        <v>631.0</v>
      </c>
      <c r="AV34" s="65">
        <v>900.0</v>
      </c>
      <c r="AW34" s="65">
        <v>264.0</v>
      </c>
      <c r="AX34" s="65">
        <v>777.0</v>
      </c>
      <c r="AY34" s="65">
        <v>905.0</v>
      </c>
      <c r="AZ34" s="65">
        <v>2089.0</v>
      </c>
      <c r="BA34" s="65">
        <v>1327.0</v>
      </c>
      <c r="BB34" s="65">
        <v>1225.0</v>
      </c>
      <c r="BC34" s="65">
        <v>2698.0</v>
      </c>
      <c r="BD34" s="65">
        <v>2823.0</v>
      </c>
      <c r="BE34" s="65">
        <v>7754.0</v>
      </c>
      <c r="BF34" s="65">
        <v>4048.0</v>
      </c>
      <c r="BG34" s="65">
        <v>6748.0</v>
      </c>
      <c r="BH34" s="65">
        <v>13126.0</v>
      </c>
      <c r="BI34" s="65">
        <v>47544.0</v>
      </c>
      <c r="BJ34" s="65">
        <v>69458.0</v>
      </c>
      <c r="BK34" s="65">
        <v>131136.0</v>
      </c>
    </row>
    <row r="35">
      <c r="A35" s="65">
        <v>27.0</v>
      </c>
      <c r="B35" s="65">
        <v>1000000.0</v>
      </c>
      <c r="C35" s="65">
        <v>920289.014450722</v>
      </c>
      <c r="D35" s="65">
        <v>0.920289014450722</v>
      </c>
      <c r="E35" s="65">
        <v>0.27195746212461</v>
      </c>
      <c r="F35" s="65">
        <v>0.0285809136819914</v>
      </c>
      <c r="G35" s="65">
        <v>293869.0</v>
      </c>
      <c r="H35" s="65">
        <v>0.293869</v>
      </c>
      <c r="I35" s="65">
        <v>430296.0</v>
      </c>
      <c r="J35" s="65">
        <v>126809.0</v>
      </c>
      <c r="K35" s="65">
        <v>53374.0</v>
      </c>
      <c r="L35" s="65">
        <v>25520.0</v>
      </c>
      <c r="M35" s="65">
        <v>0.0</v>
      </c>
      <c r="N35" s="65">
        <v>3.0</v>
      </c>
      <c r="O35" s="65">
        <v>3.0</v>
      </c>
      <c r="P35" s="65">
        <v>1.0</v>
      </c>
      <c r="Q35" s="65">
        <v>2.0</v>
      </c>
      <c r="R35" s="65">
        <v>3.0</v>
      </c>
      <c r="S35" s="65">
        <v>1.0</v>
      </c>
      <c r="T35" s="65">
        <v>3.0</v>
      </c>
      <c r="U35" s="65">
        <v>0.0</v>
      </c>
      <c r="V35" s="65">
        <v>1.0</v>
      </c>
      <c r="W35" s="65">
        <v>0.0</v>
      </c>
      <c r="X35" s="65">
        <v>5.0</v>
      </c>
      <c r="Y35" s="65">
        <v>2.0</v>
      </c>
      <c r="Z35" s="65">
        <v>1.0</v>
      </c>
      <c r="AA35" s="65">
        <v>9.0</v>
      </c>
      <c r="AB35" s="65">
        <v>7.0</v>
      </c>
      <c r="AC35" s="65">
        <v>25.0</v>
      </c>
      <c r="AD35" s="65">
        <v>22.0</v>
      </c>
      <c r="AE35" s="65">
        <v>10.0</v>
      </c>
      <c r="AF35" s="65">
        <v>19.0</v>
      </c>
      <c r="AG35" s="65">
        <v>12.0</v>
      </c>
      <c r="AH35" s="65">
        <v>18.0</v>
      </c>
      <c r="AI35" s="65">
        <v>12.0</v>
      </c>
      <c r="AJ35" s="65">
        <v>35.0</v>
      </c>
      <c r="AK35" s="65">
        <v>14.0</v>
      </c>
      <c r="AL35" s="65">
        <v>28.0</v>
      </c>
      <c r="AM35" s="65">
        <v>70.0</v>
      </c>
      <c r="AN35" s="65">
        <v>128.0</v>
      </c>
      <c r="AO35" s="65">
        <v>132.0</v>
      </c>
      <c r="AP35" s="65">
        <v>186.0</v>
      </c>
      <c r="AQ35" s="65">
        <v>223.0</v>
      </c>
      <c r="AR35" s="65">
        <v>211.0</v>
      </c>
      <c r="AS35" s="65">
        <v>311.0</v>
      </c>
      <c r="AT35" s="65">
        <v>467.0</v>
      </c>
      <c r="AU35" s="65">
        <v>627.0</v>
      </c>
      <c r="AV35" s="65">
        <v>910.0</v>
      </c>
      <c r="AW35" s="65">
        <v>264.0</v>
      </c>
      <c r="AX35" s="65">
        <v>748.0</v>
      </c>
      <c r="AY35" s="65">
        <v>920.0</v>
      </c>
      <c r="AZ35" s="65">
        <v>2066.0</v>
      </c>
      <c r="BA35" s="65">
        <v>1420.0</v>
      </c>
      <c r="BB35" s="65">
        <v>1274.0</v>
      </c>
      <c r="BC35" s="65">
        <v>2764.0</v>
      </c>
      <c r="BD35" s="65">
        <v>2732.0</v>
      </c>
      <c r="BE35" s="65">
        <v>7934.0</v>
      </c>
      <c r="BF35" s="65">
        <v>4231.0</v>
      </c>
      <c r="BG35" s="65">
        <v>6730.0</v>
      </c>
      <c r="BH35" s="65">
        <v>12824.0</v>
      </c>
      <c r="BI35" s="65">
        <v>47017.0</v>
      </c>
      <c r="BJ35" s="65">
        <v>69275.0</v>
      </c>
      <c r="BK35" s="65">
        <v>130169.0</v>
      </c>
    </row>
    <row r="36">
      <c r="A36" s="65">
        <v>28.0</v>
      </c>
      <c r="B36" s="65">
        <v>1000000.0</v>
      </c>
      <c r="C36" s="65">
        <v>961828.09140457</v>
      </c>
      <c r="D36" s="65">
        <v>0.96182809140457</v>
      </c>
      <c r="E36" s="65">
        <v>0.308736562333537</v>
      </c>
      <c r="F36" s="65">
        <v>0.0287890902898593</v>
      </c>
      <c r="G36" s="65">
        <v>294208.0</v>
      </c>
      <c r="H36" s="65">
        <v>0.294208</v>
      </c>
      <c r="I36" s="65">
        <v>429929.0</v>
      </c>
      <c r="J36" s="65">
        <v>126949.0</v>
      </c>
      <c r="K36" s="65">
        <v>53029.0</v>
      </c>
      <c r="L36" s="65">
        <v>25674.0</v>
      </c>
      <c r="M36" s="65">
        <v>4.0</v>
      </c>
      <c r="N36" s="65">
        <v>2.0</v>
      </c>
      <c r="O36" s="65">
        <v>3.0</v>
      </c>
      <c r="P36" s="65">
        <v>1.0</v>
      </c>
      <c r="Q36" s="65">
        <v>3.0</v>
      </c>
      <c r="R36" s="65">
        <v>2.0</v>
      </c>
      <c r="S36" s="65">
        <v>0.0</v>
      </c>
      <c r="T36" s="65">
        <v>3.0</v>
      </c>
      <c r="U36" s="65">
        <v>3.0</v>
      </c>
      <c r="V36" s="65">
        <v>0.0</v>
      </c>
      <c r="W36" s="65">
        <v>5.0</v>
      </c>
      <c r="X36" s="65">
        <v>5.0</v>
      </c>
      <c r="Y36" s="65">
        <v>8.0</v>
      </c>
      <c r="Z36" s="65">
        <v>4.0</v>
      </c>
      <c r="AA36" s="65">
        <v>2.0</v>
      </c>
      <c r="AB36" s="65">
        <v>7.0</v>
      </c>
      <c r="AC36" s="65">
        <v>17.0</v>
      </c>
      <c r="AD36" s="65">
        <v>10.0</v>
      </c>
      <c r="AE36" s="65">
        <v>9.0</v>
      </c>
      <c r="AF36" s="65">
        <v>28.0</v>
      </c>
      <c r="AG36" s="65">
        <v>4.0</v>
      </c>
      <c r="AH36" s="65">
        <v>16.0</v>
      </c>
      <c r="AI36" s="65">
        <v>19.0</v>
      </c>
      <c r="AJ36" s="65">
        <v>35.0</v>
      </c>
      <c r="AK36" s="65">
        <v>13.0</v>
      </c>
      <c r="AL36" s="65">
        <v>23.0</v>
      </c>
      <c r="AM36" s="65">
        <v>79.0</v>
      </c>
      <c r="AN36" s="65">
        <v>159.0</v>
      </c>
      <c r="AO36" s="65">
        <v>140.0</v>
      </c>
      <c r="AP36" s="65">
        <v>203.0</v>
      </c>
      <c r="AQ36" s="65">
        <v>242.0</v>
      </c>
      <c r="AR36" s="65">
        <v>254.0</v>
      </c>
      <c r="AS36" s="65">
        <v>295.0</v>
      </c>
      <c r="AT36" s="65">
        <v>459.0</v>
      </c>
      <c r="AU36" s="65">
        <v>580.0</v>
      </c>
      <c r="AV36" s="65">
        <v>904.0</v>
      </c>
      <c r="AW36" s="65">
        <v>277.0</v>
      </c>
      <c r="AX36" s="65">
        <v>774.0</v>
      </c>
      <c r="AY36" s="65">
        <v>947.0</v>
      </c>
      <c r="AZ36" s="65">
        <v>1978.0</v>
      </c>
      <c r="BA36" s="65">
        <v>1397.0</v>
      </c>
      <c r="BB36" s="65">
        <v>1198.0</v>
      </c>
      <c r="BC36" s="65">
        <v>2690.0</v>
      </c>
      <c r="BD36" s="65">
        <v>2837.0</v>
      </c>
      <c r="BE36" s="65">
        <v>8010.0</v>
      </c>
      <c r="BF36" s="65">
        <v>4069.0</v>
      </c>
      <c r="BG36" s="65">
        <v>6598.0</v>
      </c>
      <c r="BH36" s="65">
        <v>13028.0</v>
      </c>
      <c r="BI36" s="65">
        <v>47371.0</v>
      </c>
      <c r="BJ36" s="65">
        <v>68911.0</v>
      </c>
      <c r="BK36" s="65">
        <v>130582.0</v>
      </c>
    </row>
    <row r="37">
      <c r="A37" s="65">
        <v>29.0</v>
      </c>
      <c r="B37" s="65">
        <v>1000000.0</v>
      </c>
      <c r="C37" s="65">
        <v>966993.349667483</v>
      </c>
      <c r="D37" s="65">
        <v>0.966993349667483</v>
      </c>
      <c r="E37" s="65">
        <v>0.298477311518416</v>
      </c>
      <c r="F37" s="65">
        <v>0.0291517209484265</v>
      </c>
      <c r="G37" s="65">
        <v>294587.0</v>
      </c>
      <c r="H37" s="65">
        <v>0.294587</v>
      </c>
      <c r="I37" s="65">
        <v>429800.0</v>
      </c>
      <c r="J37" s="65">
        <v>127227.0</v>
      </c>
      <c r="K37" s="65">
        <v>53026.0</v>
      </c>
      <c r="L37" s="65">
        <v>25063.0</v>
      </c>
      <c r="M37" s="65">
        <v>0.0</v>
      </c>
      <c r="N37" s="65">
        <v>3.0</v>
      </c>
      <c r="O37" s="65">
        <v>4.0</v>
      </c>
      <c r="P37" s="65">
        <v>2.0</v>
      </c>
      <c r="Q37" s="65">
        <v>2.0</v>
      </c>
      <c r="R37" s="65">
        <v>0.0</v>
      </c>
      <c r="S37" s="65">
        <v>3.0</v>
      </c>
      <c r="T37" s="65">
        <v>4.0</v>
      </c>
      <c r="U37" s="65">
        <v>2.0</v>
      </c>
      <c r="V37" s="65">
        <v>2.0</v>
      </c>
      <c r="W37" s="65">
        <v>3.0</v>
      </c>
      <c r="X37" s="65">
        <v>8.0</v>
      </c>
      <c r="Y37" s="65">
        <v>4.0</v>
      </c>
      <c r="Z37" s="65">
        <v>0.0</v>
      </c>
      <c r="AA37" s="65">
        <v>12.0</v>
      </c>
      <c r="AB37" s="65">
        <v>14.0</v>
      </c>
      <c r="AC37" s="65">
        <v>20.0</v>
      </c>
      <c r="AD37" s="65">
        <v>21.0</v>
      </c>
      <c r="AE37" s="65">
        <v>12.0</v>
      </c>
      <c r="AF37" s="65">
        <v>40.0</v>
      </c>
      <c r="AG37" s="65">
        <v>6.0</v>
      </c>
      <c r="AH37" s="65">
        <v>15.0</v>
      </c>
      <c r="AI37" s="65">
        <v>17.0</v>
      </c>
      <c r="AJ37" s="65">
        <v>44.0</v>
      </c>
      <c r="AK37" s="65">
        <v>12.0</v>
      </c>
      <c r="AL37" s="65">
        <v>38.0</v>
      </c>
      <c r="AM37" s="65">
        <v>69.0</v>
      </c>
      <c r="AN37" s="65">
        <v>145.0</v>
      </c>
      <c r="AO37" s="65">
        <v>155.0</v>
      </c>
      <c r="AP37" s="65">
        <v>173.0</v>
      </c>
      <c r="AQ37" s="65">
        <v>236.0</v>
      </c>
      <c r="AR37" s="65">
        <v>272.0</v>
      </c>
      <c r="AS37" s="65">
        <v>271.0</v>
      </c>
      <c r="AT37" s="65">
        <v>465.0</v>
      </c>
      <c r="AU37" s="65">
        <v>579.0</v>
      </c>
      <c r="AV37" s="65">
        <v>984.0</v>
      </c>
      <c r="AW37" s="65">
        <v>303.0</v>
      </c>
      <c r="AX37" s="65">
        <v>746.0</v>
      </c>
      <c r="AY37" s="65">
        <v>910.0</v>
      </c>
      <c r="AZ37" s="65">
        <v>1981.0</v>
      </c>
      <c r="BA37" s="65">
        <v>1375.0</v>
      </c>
      <c r="BB37" s="65">
        <v>1190.0</v>
      </c>
      <c r="BC37" s="65">
        <v>2756.0</v>
      </c>
      <c r="BD37" s="65">
        <v>2747.0</v>
      </c>
      <c r="BE37" s="65">
        <v>8026.0</v>
      </c>
      <c r="BF37" s="65">
        <v>4203.0</v>
      </c>
      <c r="BG37" s="65">
        <v>6584.0</v>
      </c>
      <c r="BH37" s="65">
        <v>13047.0</v>
      </c>
      <c r="BI37" s="65">
        <v>47240.0</v>
      </c>
      <c r="BJ37" s="65">
        <v>69414.0</v>
      </c>
      <c r="BK37" s="65">
        <v>130428.0</v>
      </c>
    </row>
    <row r="38">
      <c r="A38" s="65">
        <v>30.0</v>
      </c>
      <c r="B38" s="65">
        <v>1000000.0</v>
      </c>
      <c r="C38" s="65">
        <v>925817.290864543</v>
      </c>
      <c r="D38" s="65">
        <v>0.925817290864543</v>
      </c>
      <c r="E38" s="65">
        <v>0.246222411223967</v>
      </c>
      <c r="F38" s="65">
        <v>0.0286548898910088</v>
      </c>
      <c r="G38" s="65">
        <v>294903.0</v>
      </c>
      <c r="H38" s="65">
        <v>0.294903</v>
      </c>
      <c r="I38" s="65">
        <v>430487.0</v>
      </c>
      <c r="J38" s="65">
        <v>126904.0</v>
      </c>
      <c r="K38" s="65">
        <v>52930.0</v>
      </c>
      <c r="L38" s="65">
        <v>25355.0</v>
      </c>
      <c r="M38" s="65">
        <v>2.0</v>
      </c>
      <c r="N38" s="65">
        <v>1.0</v>
      </c>
      <c r="O38" s="65">
        <v>2.0</v>
      </c>
      <c r="P38" s="65">
        <v>1.0</v>
      </c>
      <c r="Q38" s="65">
        <v>1.0</v>
      </c>
      <c r="R38" s="65">
        <v>1.0</v>
      </c>
      <c r="S38" s="65">
        <v>3.0</v>
      </c>
      <c r="T38" s="65">
        <v>3.0</v>
      </c>
      <c r="U38" s="65">
        <v>0.0</v>
      </c>
      <c r="V38" s="65">
        <v>0.0</v>
      </c>
      <c r="W38" s="65">
        <v>3.0</v>
      </c>
      <c r="X38" s="65">
        <v>4.0</v>
      </c>
      <c r="Y38" s="65">
        <v>3.0</v>
      </c>
      <c r="Z38" s="65">
        <v>3.0</v>
      </c>
      <c r="AA38" s="65">
        <v>12.0</v>
      </c>
      <c r="AB38" s="65">
        <v>10.0</v>
      </c>
      <c r="AC38" s="65">
        <v>19.0</v>
      </c>
      <c r="AD38" s="65">
        <v>8.0</v>
      </c>
      <c r="AE38" s="65">
        <v>15.0</v>
      </c>
      <c r="AF38" s="65">
        <v>42.0</v>
      </c>
      <c r="AG38" s="65">
        <v>8.0</v>
      </c>
      <c r="AH38" s="65">
        <v>17.0</v>
      </c>
      <c r="AI38" s="65">
        <v>26.0</v>
      </c>
      <c r="AJ38" s="65">
        <v>42.0</v>
      </c>
      <c r="AK38" s="65">
        <v>13.0</v>
      </c>
      <c r="AL38" s="65">
        <v>32.0</v>
      </c>
      <c r="AM38" s="65">
        <v>86.0</v>
      </c>
      <c r="AN38" s="65">
        <v>133.0</v>
      </c>
      <c r="AO38" s="65">
        <v>137.0</v>
      </c>
      <c r="AP38" s="65">
        <v>184.0</v>
      </c>
      <c r="AQ38" s="65">
        <v>236.0</v>
      </c>
      <c r="AR38" s="65">
        <v>261.0</v>
      </c>
      <c r="AS38" s="65">
        <v>276.0</v>
      </c>
      <c r="AT38" s="65">
        <v>448.0</v>
      </c>
      <c r="AU38" s="65">
        <v>651.0</v>
      </c>
      <c r="AV38" s="65">
        <v>901.0</v>
      </c>
      <c r="AW38" s="65">
        <v>271.0</v>
      </c>
      <c r="AX38" s="65">
        <v>782.0</v>
      </c>
      <c r="AY38" s="65">
        <v>888.0</v>
      </c>
      <c r="AZ38" s="65">
        <v>2060.0</v>
      </c>
      <c r="BA38" s="65">
        <v>1479.0</v>
      </c>
      <c r="BB38" s="65">
        <v>1247.0</v>
      </c>
      <c r="BC38" s="65">
        <v>2665.0</v>
      </c>
      <c r="BD38" s="65">
        <v>2811.0</v>
      </c>
      <c r="BE38" s="65">
        <v>7899.0</v>
      </c>
      <c r="BF38" s="65">
        <v>4187.0</v>
      </c>
      <c r="BG38" s="65">
        <v>6775.0</v>
      </c>
      <c r="BH38" s="65">
        <v>13036.0</v>
      </c>
      <c r="BI38" s="65">
        <v>47204.0</v>
      </c>
      <c r="BJ38" s="65">
        <v>69411.0</v>
      </c>
      <c r="BK38" s="65">
        <v>130604.0</v>
      </c>
    </row>
    <row r="39">
      <c r="A39" s="65">
        <v>31.0</v>
      </c>
      <c r="B39" s="65">
        <v>1000000.0</v>
      </c>
      <c r="C39" s="65">
        <v>916687.83439172</v>
      </c>
      <c r="D39" s="65">
        <v>0.91668783439172</v>
      </c>
      <c r="E39" s="65">
        <v>0.228121346856579</v>
      </c>
      <c r="F39" s="65">
        <v>0.0282724754993023</v>
      </c>
      <c r="G39" s="65">
        <v>294201.0</v>
      </c>
      <c r="H39" s="65">
        <v>0.294201</v>
      </c>
      <c r="I39" s="65">
        <v>430276.0</v>
      </c>
      <c r="J39" s="65">
        <v>127135.0</v>
      </c>
      <c r="K39" s="65">
        <v>52755.0</v>
      </c>
      <c r="L39" s="65">
        <v>25608.0</v>
      </c>
      <c r="M39" s="65">
        <v>0.0</v>
      </c>
      <c r="N39" s="65">
        <v>2.0</v>
      </c>
      <c r="O39" s="65">
        <v>2.0</v>
      </c>
      <c r="P39" s="65">
        <v>0.0</v>
      </c>
      <c r="Q39" s="65">
        <v>3.0</v>
      </c>
      <c r="R39" s="65">
        <v>3.0</v>
      </c>
      <c r="S39" s="65">
        <v>2.0</v>
      </c>
      <c r="T39" s="65">
        <v>3.0</v>
      </c>
      <c r="U39" s="65">
        <v>1.0</v>
      </c>
      <c r="V39" s="65">
        <v>2.0</v>
      </c>
      <c r="W39" s="65">
        <v>1.0</v>
      </c>
      <c r="X39" s="65">
        <v>4.0</v>
      </c>
      <c r="Y39" s="65">
        <v>4.0</v>
      </c>
      <c r="Z39" s="65">
        <v>1.0</v>
      </c>
      <c r="AA39" s="65">
        <v>5.0</v>
      </c>
      <c r="AB39" s="65">
        <v>9.0</v>
      </c>
      <c r="AC39" s="65">
        <v>25.0</v>
      </c>
      <c r="AD39" s="65">
        <v>12.0</v>
      </c>
      <c r="AE39" s="65">
        <v>12.0</v>
      </c>
      <c r="AF39" s="65">
        <v>37.0</v>
      </c>
      <c r="AG39" s="65">
        <v>14.0</v>
      </c>
      <c r="AH39" s="65">
        <v>16.0</v>
      </c>
      <c r="AI39" s="65">
        <v>17.0</v>
      </c>
      <c r="AJ39" s="65">
        <v>46.0</v>
      </c>
      <c r="AK39" s="65">
        <v>24.0</v>
      </c>
      <c r="AL39" s="65">
        <v>40.0</v>
      </c>
      <c r="AM39" s="65">
        <v>75.0</v>
      </c>
      <c r="AN39" s="65">
        <v>141.0</v>
      </c>
      <c r="AO39" s="65">
        <v>122.0</v>
      </c>
      <c r="AP39" s="65">
        <v>204.0</v>
      </c>
      <c r="AQ39" s="65">
        <v>224.0</v>
      </c>
      <c r="AR39" s="65">
        <v>249.0</v>
      </c>
      <c r="AS39" s="65">
        <v>257.0</v>
      </c>
      <c r="AT39" s="65">
        <v>436.0</v>
      </c>
      <c r="AU39" s="65">
        <v>598.0</v>
      </c>
      <c r="AV39" s="65">
        <v>956.0</v>
      </c>
      <c r="AW39" s="65">
        <v>277.0</v>
      </c>
      <c r="AX39" s="65">
        <v>736.0</v>
      </c>
      <c r="AY39" s="65">
        <v>919.0</v>
      </c>
      <c r="AZ39" s="65">
        <v>2101.0</v>
      </c>
      <c r="BA39" s="65">
        <v>1342.0</v>
      </c>
      <c r="BB39" s="65">
        <v>1169.0</v>
      </c>
      <c r="BC39" s="65">
        <v>2707.0</v>
      </c>
      <c r="BD39" s="65">
        <v>2760.0</v>
      </c>
      <c r="BE39" s="65">
        <v>7901.0</v>
      </c>
      <c r="BF39" s="65">
        <v>4195.0</v>
      </c>
      <c r="BG39" s="65">
        <v>6664.0</v>
      </c>
      <c r="BH39" s="65">
        <v>13021.0</v>
      </c>
      <c r="BI39" s="65">
        <v>47514.0</v>
      </c>
      <c r="BJ39" s="65">
        <v>69101.0</v>
      </c>
      <c r="BK39" s="65">
        <v>130247.0</v>
      </c>
    </row>
    <row r="40">
      <c r="A40" s="65">
        <v>32.0</v>
      </c>
      <c r="B40" s="65">
        <v>1000000.0</v>
      </c>
      <c r="C40" s="65">
        <v>906136.306815341</v>
      </c>
      <c r="D40" s="65">
        <v>0.906136306815341</v>
      </c>
      <c r="E40" s="65">
        <v>0.220191636118339</v>
      </c>
      <c r="F40" s="65">
        <v>0.0281161327699539</v>
      </c>
      <c r="G40" s="65">
        <v>295759.0</v>
      </c>
      <c r="H40" s="65">
        <v>0.295759</v>
      </c>
      <c r="I40" s="65">
        <v>429759.0</v>
      </c>
      <c r="J40" s="65">
        <v>126383.0</v>
      </c>
      <c r="K40" s="65">
        <v>52796.0</v>
      </c>
      <c r="L40" s="65">
        <v>25682.0</v>
      </c>
      <c r="M40" s="65">
        <v>2.0</v>
      </c>
      <c r="N40" s="65">
        <v>1.0</v>
      </c>
      <c r="O40" s="65">
        <v>0.0</v>
      </c>
      <c r="P40" s="65">
        <v>1.0</v>
      </c>
      <c r="Q40" s="65">
        <v>1.0</v>
      </c>
      <c r="R40" s="65">
        <v>2.0</v>
      </c>
      <c r="S40" s="65">
        <v>1.0</v>
      </c>
      <c r="T40" s="65">
        <v>5.0</v>
      </c>
      <c r="U40" s="65">
        <v>1.0</v>
      </c>
      <c r="V40" s="65">
        <v>0.0</v>
      </c>
      <c r="W40" s="65">
        <v>1.0</v>
      </c>
      <c r="X40" s="65">
        <v>7.0</v>
      </c>
      <c r="Y40" s="65">
        <v>4.0</v>
      </c>
      <c r="Z40" s="65">
        <v>4.0</v>
      </c>
      <c r="AA40" s="65">
        <v>13.0</v>
      </c>
      <c r="AB40" s="65">
        <v>7.0</v>
      </c>
      <c r="AC40" s="65">
        <v>21.0</v>
      </c>
      <c r="AD40" s="65">
        <v>9.0</v>
      </c>
      <c r="AE40" s="65">
        <v>11.0</v>
      </c>
      <c r="AF40" s="65">
        <v>33.0</v>
      </c>
      <c r="AG40" s="65">
        <v>8.0</v>
      </c>
      <c r="AH40" s="65">
        <v>14.0</v>
      </c>
      <c r="AI40" s="65">
        <v>20.0</v>
      </c>
      <c r="AJ40" s="65">
        <v>54.0</v>
      </c>
      <c r="AK40" s="65">
        <v>14.0</v>
      </c>
      <c r="AL40" s="65">
        <v>17.0</v>
      </c>
      <c r="AM40" s="65">
        <v>67.0</v>
      </c>
      <c r="AN40" s="65">
        <v>117.0</v>
      </c>
      <c r="AO40" s="65">
        <v>157.0</v>
      </c>
      <c r="AP40" s="65">
        <v>174.0</v>
      </c>
      <c r="AQ40" s="65">
        <v>233.0</v>
      </c>
      <c r="AR40" s="65">
        <v>234.0</v>
      </c>
      <c r="AS40" s="65">
        <v>292.0</v>
      </c>
      <c r="AT40" s="65">
        <v>450.0</v>
      </c>
      <c r="AU40" s="65">
        <v>578.0</v>
      </c>
      <c r="AV40" s="65">
        <v>871.0</v>
      </c>
      <c r="AW40" s="65">
        <v>289.0</v>
      </c>
      <c r="AX40" s="65">
        <v>726.0</v>
      </c>
      <c r="AY40" s="65">
        <v>932.0</v>
      </c>
      <c r="AZ40" s="65">
        <v>2082.0</v>
      </c>
      <c r="BA40" s="65">
        <v>1411.0</v>
      </c>
      <c r="BB40" s="65">
        <v>1269.0</v>
      </c>
      <c r="BC40" s="65">
        <v>2707.0</v>
      </c>
      <c r="BD40" s="65">
        <v>2736.0</v>
      </c>
      <c r="BE40" s="65">
        <v>7840.0</v>
      </c>
      <c r="BF40" s="65">
        <v>4216.0</v>
      </c>
      <c r="BG40" s="65">
        <v>6675.0</v>
      </c>
      <c r="BH40" s="65">
        <v>13065.0</v>
      </c>
      <c r="BI40" s="65">
        <v>47770.0</v>
      </c>
      <c r="BJ40" s="65">
        <v>69413.0</v>
      </c>
      <c r="BK40" s="65">
        <v>131204.0</v>
      </c>
    </row>
    <row r="41">
      <c r="A41" s="65">
        <v>33.0</v>
      </c>
      <c r="B41" s="65">
        <v>1000000.0</v>
      </c>
      <c r="C41" s="65">
        <v>935086.754337716</v>
      </c>
      <c r="D41" s="65">
        <v>0.935086754337716</v>
      </c>
      <c r="E41" s="65">
        <v>0.280049359182251</v>
      </c>
      <c r="F41" s="65">
        <v>0.0276955815853817</v>
      </c>
      <c r="G41" s="65">
        <v>294882.0</v>
      </c>
      <c r="H41" s="65">
        <v>0.294882</v>
      </c>
      <c r="I41" s="65">
        <v>430048.0</v>
      </c>
      <c r="J41" s="65">
        <v>126808.0</v>
      </c>
      <c r="K41" s="65">
        <v>52558.0</v>
      </c>
      <c r="L41" s="65">
        <v>25511.0</v>
      </c>
      <c r="M41" s="65">
        <v>0.0</v>
      </c>
      <c r="N41" s="65">
        <v>6.0</v>
      </c>
      <c r="O41" s="65">
        <v>2.0</v>
      </c>
      <c r="P41" s="65">
        <v>1.0</v>
      </c>
      <c r="Q41" s="65">
        <v>3.0</v>
      </c>
      <c r="R41" s="65">
        <v>0.0</v>
      </c>
      <c r="S41" s="65">
        <v>2.0</v>
      </c>
      <c r="T41" s="65">
        <v>1.0</v>
      </c>
      <c r="U41" s="65">
        <v>0.0</v>
      </c>
      <c r="V41" s="65">
        <v>0.0</v>
      </c>
      <c r="W41" s="65">
        <v>2.0</v>
      </c>
      <c r="X41" s="65">
        <v>0.0</v>
      </c>
      <c r="Y41" s="65">
        <v>2.0</v>
      </c>
      <c r="Z41" s="65">
        <v>4.0</v>
      </c>
      <c r="AA41" s="65">
        <v>5.0</v>
      </c>
      <c r="AB41" s="65">
        <v>10.0</v>
      </c>
      <c r="AC41" s="65">
        <v>24.0</v>
      </c>
      <c r="AD41" s="65">
        <v>9.0</v>
      </c>
      <c r="AE41" s="65">
        <v>12.0</v>
      </c>
      <c r="AF41" s="65">
        <v>26.0</v>
      </c>
      <c r="AG41" s="65">
        <v>12.0</v>
      </c>
      <c r="AH41" s="65">
        <v>14.0</v>
      </c>
      <c r="AI41" s="65">
        <v>19.0</v>
      </c>
      <c r="AJ41" s="65">
        <v>49.0</v>
      </c>
      <c r="AK41" s="65">
        <v>12.0</v>
      </c>
      <c r="AL41" s="65">
        <v>22.0</v>
      </c>
      <c r="AM41" s="65">
        <v>56.0</v>
      </c>
      <c r="AN41" s="65">
        <v>149.0</v>
      </c>
      <c r="AO41" s="65">
        <v>163.0</v>
      </c>
      <c r="AP41" s="65">
        <v>195.0</v>
      </c>
      <c r="AQ41" s="65">
        <v>235.0</v>
      </c>
      <c r="AR41" s="65">
        <v>234.0</v>
      </c>
      <c r="AS41" s="65">
        <v>299.0</v>
      </c>
      <c r="AT41" s="65">
        <v>508.0</v>
      </c>
      <c r="AU41" s="65">
        <v>589.0</v>
      </c>
      <c r="AV41" s="65">
        <v>913.0</v>
      </c>
      <c r="AW41" s="65">
        <v>284.0</v>
      </c>
      <c r="AX41" s="65">
        <v>794.0</v>
      </c>
      <c r="AY41" s="65">
        <v>946.0</v>
      </c>
      <c r="AZ41" s="65">
        <v>2093.0</v>
      </c>
      <c r="BA41" s="65">
        <v>1384.0</v>
      </c>
      <c r="BB41" s="65">
        <v>1201.0</v>
      </c>
      <c r="BC41" s="65">
        <v>2660.0</v>
      </c>
      <c r="BD41" s="65">
        <v>2804.0</v>
      </c>
      <c r="BE41" s="65">
        <v>7948.0</v>
      </c>
      <c r="BF41" s="65">
        <v>4257.0</v>
      </c>
      <c r="BG41" s="65">
        <v>6705.0</v>
      </c>
      <c r="BH41" s="65">
        <v>12709.0</v>
      </c>
      <c r="BI41" s="65">
        <v>47503.0</v>
      </c>
      <c r="BJ41" s="65">
        <v>68854.0</v>
      </c>
      <c r="BK41" s="65">
        <v>131162.0</v>
      </c>
    </row>
    <row r="42">
      <c r="A42" s="65">
        <v>34.0</v>
      </c>
      <c r="B42" s="65">
        <v>1000000.0</v>
      </c>
      <c r="C42" s="65">
        <v>945684.28421421</v>
      </c>
      <c r="D42" s="65">
        <v>0.94568428421421</v>
      </c>
      <c r="E42" s="65">
        <v>0.228344329251022</v>
      </c>
      <c r="F42" s="65">
        <v>0.0274241373078323</v>
      </c>
      <c r="G42" s="65">
        <v>295003.0</v>
      </c>
      <c r="H42" s="65">
        <v>0.295003</v>
      </c>
      <c r="I42" s="65">
        <v>429787.0</v>
      </c>
      <c r="J42" s="65">
        <v>126831.0</v>
      </c>
      <c r="K42" s="65">
        <v>52850.0</v>
      </c>
      <c r="L42" s="65">
        <v>25397.0</v>
      </c>
      <c r="M42" s="65">
        <v>1.0</v>
      </c>
      <c r="N42" s="65">
        <v>2.0</v>
      </c>
      <c r="O42" s="65">
        <v>0.0</v>
      </c>
      <c r="P42" s="65">
        <v>3.0</v>
      </c>
      <c r="Q42" s="65">
        <v>1.0</v>
      </c>
      <c r="R42" s="65">
        <v>1.0</v>
      </c>
      <c r="S42" s="65">
        <v>6.0</v>
      </c>
      <c r="T42" s="65">
        <v>2.0</v>
      </c>
      <c r="U42" s="65">
        <v>2.0</v>
      </c>
      <c r="V42" s="65">
        <v>0.0</v>
      </c>
      <c r="W42" s="65">
        <v>2.0</v>
      </c>
      <c r="X42" s="65">
        <v>7.0</v>
      </c>
      <c r="Y42" s="65">
        <v>9.0</v>
      </c>
      <c r="Z42" s="65">
        <v>3.0</v>
      </c>
      <c r="AA42" s="65">
        <v>8.0</v>
      </c>
      <c r="AB42" s="65">
        <v>8.0</v>
      </c>
      <c r="AC42" s="65">
        <v>23.0</v>
      </c>
      <c r="AD42" s="65">
        <v>17.0</v>
      </c>
      <c r="AE42" s="65">
        <v>24.0</v>
      </c>
      <c r="AF42" s="65">
        <v>41.0</v>
      </c>
      <c r="AG42" s="65">
        <v>5.0</v>
      </c>
      <c r="AH42" s="65">
        <v>15.0</v>
      </c>
      <c r="AI42" s="65">
        <v>18.0</v>
      </c>
      <c r="AJ42" s="65">
        <v>45.0</v>
      </c>
      <c r="AK42" s="65">
        <v>13.0</v>
      </c>
      <c r="AL42" s="65">
        <v>26.0</v>
      </c>
      <c r="AM42" s="65">
        <v>75.0</v>
      </c>
      <c r="AN42" s="65">
        <v>152.0</v>
      </c>
      <c r="AO42" s="65">
        <v>133.0</v>
      </c>
      <c r="AP42" s="65">
        <v>213.0</v>
      </c>
      <c r="AQ42" s="65">
        <v>238.0</v>
      </c>
      <c r="AR42" s="65">
        <v>230.0</v>
      </c>
      <c r="AS42" s="65">
        <v>293.0</v>
      </c>
      <c r="AT42" s="65">
        <v>447.0</v>
      </c>
      <c r="AU42" s="65">
        <v>622.0</v>
      </c>
      <c r="AV42" s="65">
        <v>983.0</v>
      </c>
      <c r="AW42" s="65">
        <v>282.0</v>
      </c>
      <c r="AX42" s="65">
        <v>761.0</v>
      </c>
      <c r="AY42" s="65">
        <v>917.0</v>
      </c>
      <c r="AZ42" s="65">
        <v>2016.0</v>
      </c>
      <c r="BA42" s="65">
        <v>1401.0</v>
      </c>
      <c r="BB42" s="65">
        <v>1181.0</v>
      </c>
      <c r="BC42" s="65">
        <v>2656.0</v>
      </c>
      <c r="BD42" s="65">
        <v>2795.0</v>
      </c>
      <c r="BE42" s="65">
        <v>7960.0</v>
      </c>
      <c r="BF42" s="65">
        <v>4248.0</v>
      </c>
      <c r="BG42" s="65">
        <v>6617.0</v>
      </c>
      <c r="BH42" s="65">
        <v>12888.0</v>
      </c>
      <c r="BI42" s="65">
        <v>47443.0</v>
      </c>
      <c r="BJ42" s="65">
        <v>69579.0</v>
      </c>
      <c r="BK42" s="65">
        <v>130591.0</v>
      </c>
    </row>
    <row r="43">
      <c r="A43" s="65">
        <v>35.0</v>
      </c>
      <c r="B43" s="65">
        <v>1000000.0</v>
      </c>
      <c r="C43" s="65">
        <v>957113.855692785</v>
      </c>
      <c r="D43" s="65">
        <v>0.957113855692785</v>
      </c>
      <c r="E43" s="65">
        <v>0.260241353997311</v>
      </c>
      <c r="F43" s="65">
        <v>0.0274210113795329</v>
      </c>
      <c r="G43" s="65">
        <v>294975.0</v>
      </c>
      <c r="H43" s="65">
        <v>0.294975</v>
      </c>
      <c r="I43" s="65">
        <v>430196.0</v>
      </c>
      <c r="J43" s="65">
        <v>127012.0</v>
      </c>
      <c r="K43" s="65">
        <v>52665.0</v>
      </c>
      <c r="L43" s="65">
        <v>25329.0</v>
      </c>
      <c r="M43" s="65">
        <v>1.0</v>
      </c>
      <c r="N43" s="65">
        <v>1.0</v>
      </c>
      <c r="O43" s="65">
        <v>1.0</v>
      </c>
      <c r="P43" s="65">
        <v>5.0</v>
      </c>
      <c r="Q43" s="65">
        <v>1.0</v>
      </c>
      <c r="R43" s="65">
        <v>2.0</v>
      </c>
      <c r="S43" s="65">
        <v>2.0</v>
      </c>
      <c r="T43" s="65">
        <v>7.0</v>
      </c>
      <c r="U43" s="65">
        <v>1.0</v>
      </c>
      <c r="V43" s="65">
        <v>2.0</v>
      </c>
      <c r="W43" s="65">
        <v>5.0</v>
      </c>
      <c r="X43" s="65">
        <v>4.0</v>
      </c>
      <c r="Y43" s="65">
        <v>4.0</v>
      </c>
      <c r="Z43" s="65">
        <v>2.0</v>
      </c>
      <c r="AA43" s="65">
        <v>9.0</v>
      </c>
      <c r="AB43" s="65">
        <v>10.0</v>
      </c>
      <c r="AC43" s="65">
        <v>25.0</v>
      </c>
      <c r="AD43" s="65">
        <v>18.0</v>
      </c>
      <c r="AE43" s="65">
        <v>15.0</v>
      </c>
      <c r="AF43" s="65">
        <v>36.0</v>
      </c>
      <c r="AG43" s="65">
        <v>12.0</v>
      </c>
      <c r="AH43" s="65">
        <v>15.0</v>
      </c>
      <c r="AI43" s="65">
        <v>20.0</v>
      </c>
      <c r="AJ43" s="65">
        <v>55.0</v>
      </c>
      <c r="AK43" s="65">
        <v>22.0</v>
      </c>
      <c r="AL43" s="65">
        <v>21.0</v>
      </c>
      <c r="AM43" s="65">
        <v>74.0</v>
      </c>
      <c r="AN43" s="65">
        <v>147.0</v>
      </c>
      <c r="AO43" s="65">
        <v>153.0</v>
      </c>
      <c r="AP43" s="65">
        <v>184.0</v>
      </c>
      <c r="AQ43" s="65">
        <v>242.0</v>
      </c>
      <c r="AR43" s="65">
        <v>250.0</v>
      </c>
      <c r="AS43" s="65">
        <v>312.0</v>
      </c>
      <c r="AT43" s="65">
        <v>466.0</v>
      </c>
      <c r="AU43" s="65">
        <v>564.0</v>
      </c>
      <c r="AV43" s="65">
        <v>850.0</v>
      </c>
      <c r="AW43" s="65">
        <v>284.0</v>
      </c>
      <c r="AX43" s="65">
        <v>760.0</v>
      </c>
      <c r="AY43" s="65">
        <v>970.0</v>
      </c>
      <c r="AZ43" s="65">
        <v>2084.0</v>
      </c>
      <c r="BA43" s="65">
        <v>1387.0</v>
      </c>
      <c r="BB43" s="65">
        <v>1104.0</v>
      </c>
      <c r="BC43" s="65">
        <v>2717.0</v>
      </c>
      <c r="BD43" s="65">
        <v>2854.0</v>
      </c>
      <c r="BE43" s="65">
        <v>7837.0</v>
      </c>
      <c r="BF43" s="65">
        <v>4191.0</v>
      </c>
      <c r="BG43" s="65">
        <v>6763.0</v>
      </c>
      <c r="BH43" s="65">
        <v>13113.0</v>
      </c>
      <c r="BI43" s="65">
        <v>47631.0</v>
      </c>
      <c r="BJ43" s="65">
        <v>69197.0</v>
      </c>
      <c r="BK43" s="65">
        <v>130545.0</v>
      </c>
    </row>
    <row r="44">
      <c r="A44" s="65">
        <v>36.0</v>
      </c>
      <c r="B44" s="65">
        <v>1000000.0</v>
      </c>
      <c r="C44" s="65">
        <v>979643.98219911</v>
      </c>
      <c r="D44" s="65">
        <v>0.97964398219911</v>
      </c>
      <c r="E44" s="65">
        <v>0.325544407356768</v>
      </c>
      <c r="F44" s="65">
        <v>0.028255382753088</v>
      </c>
      <c r="G44" s="65">
        <v>294075.0</v>
      </c>
      <c r="H44" s="65">
        <v>0.294075</v>
      </c>
      <c r="I44" s="65">
        <v>429701.0</v>
      </c>
      <c r="J44" s="65">
        <v>127468.0</v>
      </c>
      <c r="K44" s="65">
        <v>52781.0</v>
      </c>
      <c r="L44" s="65">
        <v>25650.0</v>
      </c>
      <c r="M44" s="65">
        <v>2.0</v>
      </c>
      <c r="N44" s="65">
        <v>3.0</v>
      </c>
      <c r="O44" s="65">
        <v>3.0</v>
      </c>
      <c r="P44" s="65">
        <v>3.0</v>
      </c>
      <c r="Q44" s="65">
        <v>4.0</v>
      </c>
      <c r="R44" s="65">
        <v>0.0</v>
      </c>
      <c r="S44" s="65">
        <v>2.0</v>
      </c>
      <c r="T44" s="65">
        <v>7.0</v>
      </c>
      <c r="U44" s="65">
        <v>2.0</v>
      </c>
      <c r="V44" s="65">
        <v>2.0</v>
      </c>
      <c r="W44" s="65">
        <v>2.0</v>
      </c>
      <c r="X44" s="65">
        <v>1.0</v>
      </c>
      <c r="Y44" s="65">
        <v>5.0</v>
      </c>
      <c r="Z44" s="65">
        <v>4.0</v>
      </c>
      <c r="AA44" s="65">
        <v>8.0</v>
      </c>
      <c r="AB44" s="65">
        <v>7.0</v>
      </c>
      <c r="AC44" s="65">
        <v>22.0</v>
      </c>
      <c r="AD44" s="65">
        <v>19.0</v>
      </c>
      <c r="AE44" s="65">
        <v>16.0</v>
      </c>
      <c r="AF44" s="65">
        <v>36.0</v>
      </c>
      <c r="AG44" s="65">
        <v>8.0</v>
      </c>
      <c r="AH44" s="65">
        <v>13.0</v>
      </c>
      <c r="AI44" s="65">
        <v>12.0</v>
      </c>
      <c r="AJ44" s="65">
        <v>52.0</v>
      </c>
      <c r="AK44" s="65">
        <v>11.0</v>
      </c>
      <c r="AL44" s="65">
        <v>36.0</v>
      </c>
      <c r="AM44" s="65">
        <v>80.0</v>
      </c>
      <c r="AN44" s="65">
        <v>122.0</v>
      </c>
      <c r="AO44" s="65">
        <v>121.0</v>
      </c>
      <c r="AP44" s="65">
        <v>181.0</v>
      </c>
      <c r="AQ44" s="65">
        <v>247.0</v>
      </c>
      <c r="AR44" s="65">
        <v>240.0</v>
      </c>
      <c r="AS44" s="65">
        <v>277.0</v>
      </c>
      <c r="AT44" s="65">
        <v>448.0</v>
      </c>
      <c r="AU44" s="65">
        <v>596.0</v>
      </c>
      <c r="AV44" s="65">
        <v>903.0</v>
      </c>
      <c r="AW44" s="65">
        <v>284.0</v>
      </c>
      <c r="AX44" s="65">
        <v>742.0</v>
      </c>
      <c r="AY44" s="65">
        <v>939.0</v>
      </c>
      <c r="AZ44" s="65">
        <v>2019.0</v>
      </c>
      <c r="BA44" s="65">
        <v>1348.0</v>
      </c>
      <c r="BB44" s="65">
        <v>1160.0</v>
      </c>
      <c r="BC44" s="65">
        <v>2745.0</v>
      </c>
      <c r="BD44" s="65">
        <v>2753.0</v>
      </c>
      <c r="BE44" s="65">
        <v>8023.0</v>
      </c>
      <c r="BF44" s="65">
        <v>4199.0</v>
      </c>
      <c r="BG44" s="65">
        <v>6632.0</v>
      </c>
      <c r="BH44" s="65">
        <v>12993.0</v>
      </c>
      <c r="BI44" s="65">
        <v>47586.0</v>
      </c>
      <c r="BJ44" s="65">
        <v>69205.0</v>
      </c>
      <c r="BK44" s="65">
        <v>129952.0</v>
      </c>
    </row>
    <row r="45">
      <c r="A45" s="65">
        <v>37.0</v>
      </c>
      <c r="B45" s="65">
        <v>1000000.0</v>
      </c>
      <c r="C45" s="65">
        <v>909520.476023801</v>
      </c>
      <c r="D45" s="65">
        <v>0.909520476023801</v>
      </c>
      <c r="E45" s="65">
        <v>0.247590433890515</v>
      </c>
      <c r="F45" s="65">
        <v>0.0280948665940568</v>
      </c>
      <c r="G45" s="65">
        <v>294359.0</v>
      </c>
      <c r="H45" s="65">
        <v>0.294359</v>
      </c>
      <c r="I45" s="65">
        <v>430316.0</v>
      </c>
      <c r="J45" s="65">
        <v>127061.0</v>
      </c>
      <c r="K45" s="65">
        <v>53103.0</v>
      </c>
      <c r="L45" s="65">
        <v>25285.0</v>
      </c>
      <c r="M45" s="65">
        <v>2.0</v>
      </c>
      <c r="N45" s="65">
        <v>3.0</v>
      </c>
      <c r="O45" s="65">
        <v>1.0</v>
      </c>
      <c r="P45" s="65">
        <v>0.0</v>
      </c>
      <c r="Q45" s="65">
        <v>0.0</v>
      </c>
      <c r="R45" s="65">
        <v>2.0</v>
      </c>
      <c r="S45" s="65">
        <v>0.0</v>
      </c>
      <c r="T45" s="65">
        <v>2.0</v>
      </c>
      <c r="U45" s="65">
        <v>1.0</v>
      </c>
      <c r="V45" s="65">
        <v>1.0</v>
      </c>
      <c r="W45" s="65">
        <v>0.0</v>
      </c>
      <c r="X45" s="65">
        <v>2.0</v>
      </c>
      <c r="Y45" s="65">
        <v>2.0</v>
      </c>
      <c r="Z45" s="65">
        <v>5.0</v>
      </c>
      <c r="AA45" s="65">
        <v>12.0</v>
      </c>
      <c r="AB45" s="65">
        <v>9.0</v>
      </c>
      <c r="AC45" s="65">
        <v>22.0</v>
      </c>
      <c r="AD45" s="65">
        <v>9.0</v>
      </c>
      <c r="AE45" s="65">
        <v>19.0</v>
      </c>
      <c r="AF45" s="65">
        <v>29.0</v>
      </c>
      <c r="AG45" s="65">
        <v>15.0</v>
      </c>
      <c r="AH45" s="65">
        <v>9.0</v>
      </c>
      <c r="AI45" s="65">
        <v>21.0</v>
      </c>
      <c r="AJ45" s="65">
        <v>43.0</v>
      </c>
      <c r="AK45" s="65">
        <v>14.0</v>
      </c>
      <c r="AL45" s="65">
        <v>26.0</v>
      </c>
      <c r="AM45" s="65">
        <v>78.0</v>
      </c>
      <c r="AN45" s="65">
        <v>145.0</v>
      </c>
      <c r="AO45" s="65">
        <v>145.0</v>
      </c>
      <c r="AP45" s="65">
        <v>195.0</v>
      </c>
      <c r="AQ45" s="65">
        <v>239.0</v>
      </c>
      <c r="AR45" s="65">
        <v>218.0</v>
      </c>
      <c r="AS45" s="65">
        <v>257.0</v>
      </c>
      <c r="AT45" s="65">
        <v>474.0</v>
      </c>
      <c r="AU45" s="65">
        <v>634.0</v>
      </c>
      <c r="AV45" s="65">
        <v>986.0</v>
      </c>
      <c r="AW45" s="65">
        <v>268.0</v>
      </c>
      <c r="AX45" s="65">
        <v>731.0</v>
      </c>
      <c r="AY45" s="65">
        <v>946.0</v>
      </c>
      <c r="AZ45" s="65">
        <v>2094.0</v>
      </c>
      <c r="BA45" s="65">
        <v>1425.0</v>
      </c>
      <c r="BB45" s="65">
        <v>1247.0</v>
      </c>
      <c r="BC45" s="65">
        <v>2717.0</v>
      </c>
      <c r="BD45" s="65">
        <v>2728.0</v>
      </c>
      <c r="BE45" s="65">
        <v>7868.0</v>
      </c>
      <c r="BF45" s="65">
        <v>4238.0</v>
      </c>
      <c r="BG45" s="65">
        <v>6778.0</v>
      </c>
      <c r="BH45" s="65">
        <v>12994.0</v>
      </c>
      <c r="BI45" s="65">
        <v>47219.0</v>
      </c>
      <c r="BJ45" s="65">
        <v>68946.0</v>
      </c>
      <c r="BK45" s="65">
        <v>130540.0</v>
      </c>
    </row>
    <row r="46">
      <c r="A46" s="65">
        <v>38.0</v>
      </c>
      <c r="B46" s="65">
        <v>1000000.0</v>
      </c>
      <c r="C46" s="65">
        <v>904082.204110205</v>
      </c>
      <c r="D46" s="65">
        <v>0.904082204110205</v>
      </c>
      <c r="E46" s="65">
        <v>0.210967278407086</v>
      </c>
      <c r="F46" s="65">
        <v>0.0280536941743672</v>
      </c>
      <c r="G46" s="65">
        <v>294940.0</v>
      </c>
      <c r="H46" s="65">
        <v>0.29494</v>
      </c>
      <c r="I46" s="65">
        <v>429152.0</v>
      </c>
      <c r="J46" s="65">
        <v>127497.0</v>
      </c>
      <c r="K46" s="65">
        <v>53072.0</v>
      </c>
      <c r="L46" s="65">
        <v>25314.0</v>
      </c>
      <c r="M46" s="65">
        <v>1.0</v>
      </c>
      <c r="N46" s="65">
        <v>1.0</v>
      </c>
      <c r="O46" s="65">
        <v>2.0</v>
      </c>
      <c r="P46" s="65">
        <v>0.0</v>
      </c>
      <c r="Q46" s="65">
        <v>2.0</v>
      </c>
      <c r="R46" s="65">
        <v>1.0</v>
      </c>
      <c r="S46" s="65">
        <v>2.0</v>
      </c>
      <c r="T46" s="65">
        <v>4.0</v>
      </c>
      <c r="U46" s="65">
        <v>0.0</v>
      </c>
      <c r="V46" s="65">
        <v>0.0</v>
      </c>
      <c r="W46" s="65">
        <v>2.0</v>
      </c>
      <c r="X46" s="65">
        <v>4.0</v>
      </c>
      <c r="Y46" s="65">
        <v>3.0</v>
      </c>
      <c r="Z46" s="65">
        <v>3.0</v>
      </c>
      <c r="AA46" s="65">
        <v>10.0</v>
      </c>
      <c r="AB46" s="65">
        <v>8.0</v>
      </c>
      <c r="AC46" s="65">
        <v>24.0</v>
      </c>
      <c r="AD46" s="65">
        <v>14.0</v>
      </c>
      <c r="AE46" s="65">
        <v>14.0</v>
      </c>
      <c r="AF46" s="65">
        <v>32.0</v>
      </c>
      <c r="AG46" s="65">
        <v>5.0</v>
      </c>
      <c r="AH46" s="65">
        <v>14.0</v>
      </c>
      <c r="AI46" s="65">
        <v>16.0</v>
      </c>
      <c r="AJ46" s="65">
        <v>52.0</v>
      </c>
      <c r="AK46" s="65">
        <v>11.0</v>
      </c>
      <c r="AL46" s="65">
        <v>24.0</v>
      </c>
      <c r="AM46" s="65">
        <v>68.0</v>
      </c>
      <c r="AN46" s="65">
        <v>142.0</v>
      </c>
      <c r="AO46" s="65">
        <v>135.0</v>
      </c>
      <c r="AP46" s="65">
        <v>194.0</v>
      </c>
      <c r="AQ46" s="65">
        <v>240.0</v>
      </c>
      <c r="AR46" s="65">
        <v>232.0</v>
      </c>
      <c r="AS46" s="65">
        <v>296.0</v>
      </c>
      <c r="AT46" s="65">
        <v>467.0</v>
      </c>
      <c r="AU46" s="65">
        <v>581.0</v>
      </c>
      <c r="AV46" s="65">
        <v>887.0</v>
      </c>
      <c r="AW46" s="65">
        <v>283.0</v>
      </c>
      <c r="AX46" s="65">
        <v>723.0</v>
      </c>
      <c r="AY46" s="65">
        <v>894.0</v>
      </c>
      <c r="AZ46" s="65">
        <v>2088.0</v>
      </c>
      <c r="BA46" s="65">
        <v>1346.0</v>
      </c>
      <c r="BB46" s="65">
        <v>1242.0</v>
      </c>
      <c r="BC46" s="65">
        <v>2795.0</v>
      </c>
      <c r="BD46" s="65">
        <v>2762.0</v>
      </c>
      <c r="BE46" s="65">
        <v>7757.0</v>
      </c>
      <c r="BF46" s="65">
        <v>4216.0</v>
      </c>
      <c r="BG46" s="65">
        <v>6631.0</v>
      </c>
      <c r="BH46" s="65">
        <v>13161.0</v>
      </c>
      <c r="BI46" s="65">
        <v>47529.0</v>
      </c>
      <c r="BJ46" s="65">
        <v>69619.0</v>
      </c>
      <c r="BK46" s="65">
        <v>130403.0</v>
      </c>
    </row>
    <row r="47">
      <c r="A47" s="65">
        <v>39.0</v>
      </c>
      <c r="B47" s="65">
        <v>1000000.0</v>
      </c>
      <c r="C47" s="65">
        <v>925688.28441422</v>
      </c>
      <c r="D47" s="65">
        <v>0.92568828441422</v>
      </c>
      <c r="E47" s="65">
        <v>0.262317510405804</v>
      </c>
      <c r="F47" s="65">
        <v>0.027691782782422</v>
      </c>
      <c r="G47" s="65">
        <v>294312.0</v>
      </c>
      <c r="H47" s="65">
        <v>0.294312</v>
      </c>
      <c r="I47" s="65">
        <v>429909.0</v>
      </c>
      <c r="J47" s="65">
        <v>127206.0</v>
      </c>
      <c r="K47" s="65">
        <v>53249.0</v>
      </c>
      <c r="L47" s="65">
        <v>25279.0</v>
      </c>
      <c r="M47" s="65">
        <v>0.0</v>
      </c>
      <c r="N47" s="65">
        <v>2.0</v>
      </c>
      <c r="O47" s="65">
        <v>3.0</v>
      </c>
      <c r="P47" s="65">
        <v>1.0</v>
      </c>
      <c r="Q47" s="65">
        <v>0.0</v>
      </c>
      <c r="R47" s="65">
        <v>2.0</v>
      </c>
      <c r="S47" s="65">
        <v>3.0</v>
      </c>
      <c r="T47" s="65">
        <v>3.0</v>
      </c>
      <c r="U47" s="65">
        <v>0.0</v>
      </c>
      <c r="V47" s="65">
        <v>2.0</v>
      </c>
      <c r="W47" s="65">
        <v>1.0</v>
      </c>
      <c r="X47" s="65">
        <v>5.0</v>
      </c>
      <c r="Y47" s="65">
        <v>8.0</v>
      </c>
      <c r="Z47" s="65">
        <v>2.0</v>
      </c>
      <c r="AA47" s="65">
        <v>10.0</v>
      </c>
      <c r="AB47" s="65">
        <v>6.0</v>
      </c>
      <c r="AC47" s="65">
        <v>22.0</v>
      </c>
      <c r="AD47" s="65">
        <v>18.0</v>
      </c>
      <c r="AE47" s="65">
        <v>15.0</v>
      </c>
      <c r="AF47" s="65">
        <v>36.0</v>
      </c>
      <c r="AG47" s="65">
        <v>8.0</v>
      </c>
      <c r="AH47" s="65">
        <v>8.0</v>
      </c>
      <c r="AI47" s="65">
        <v>28.0</v>
      </c>
      <c r="AJ47" s="65">
        <v>52.0</v>
      </c>
      <c r="AK47" s="65">
        <v>15.0</v>
      </c>
      <c r="AL47" s="65">
        <v>25.0</v>
      </c>
      <c r="AM47" s="65">
        <v>76.0</v>
      </c>
      <c r="AN47" s="65">
        <v>158.0</v>
      </c>
      <c r="AO47" s="65">
        <v>169.0</v>
      </c>
      <c r="AP47" s="65">
        <v>187.0</v>
      </c>
      <c r="AQ47" s="65">
        <v>223.0</v>
      </c>
      <c r="AR47" s="65">
        <v>215.0</v>
      </c>
      <c r="AS47" s="65">
        <v>275.0</v>
      </c>
      <c r="AT47" s="65">
        <v>472.0</v>
      </c>
      <c r="AU47" s="65">
        <v>613.0</v>
      </c>
      <c r="AV47" s="65">
        <v>922.0</v>
      </c>
      <c r="AW47" s="65">
        <v>281.0</v>
      </c>
      <c r="AX47" s="65">
        <v>742.0</v>
      </c>
      <c r="AY47" s="65">
        <v>921.0</v>
      </c>
      <c r="AZ47" s="65">
        <v>2007.0</v>
      </c>
      <c r="BA47" s="65">
        <v>1409.0</v>
      </c>
      <c r="BB47" s="65">
        <v>1175.0</v>
      </c>
      <c r="BC47" s="65">
        <v>2676.0</v>
      </c>
      <c r="BD47" s="65">
        <v>2694.0</v>
      </c>
      <c r="BE47" s="65">
        <v>8052.0</v>
      </c>
      <c r="BF47" s="65">
        <v>4182.0</v>
      </c>
      <c r="BG47" s="65">
        <v>6733.0</v>
      </c>
      <c r="BH47" s="65">
        <v>13045.0</v>
      </c>
      <c r="BI47" s="65">
        <v>47250.0</v>
      </c>
      <c r="BJ47" s="65">
        <v>69075.0</v>
      </c>
      <c r="BK47" s="65">
        <v>130485.0</v>
      </c>
    </row>
    <row r="48">
      <c r="A48" s="65">
        <v>40.0</v>
      </c>
      <c r="B48" s="65">
        <v>1000000.0</v>
      </c>
      <c r="C48" s="65">
        <v>925208.26041302</v>
      </c>
      <c r="D48" s="65">
        <v>0.92520826041302</v>
      </c>
      <c r="E48" s="65">
        <v>0.248490911218741</v>
      </c>
      <c r="F48" s="65">
        <v>0.0273455861969418</v>
      </c>
      <c r="G48" s="65">
        <v>294588.0</v>
      </c>
      <c r="H48" s="65">
        <v>0.294588</v>
      </c>
      <c r="I48" s="65">
        <v>429959.0</v>
      </c>
      <c r="J48" s="65">
        <v>127315.0</v>
      </c>
      <c r="K48" s="65">
        <v>52976.0</v>
      </c>
      <c r="L48" s="65">
        <v>25126.0</v>
      </c>
      <c r="M48" s="65">
        <v>2.0</v>
      </c>
      <c r="N48" s="65">
        <v>0.0</v>
      </c>
      <c r="O48" s="65">
        <v>2.0</v>
      </c>
      <c r="P48" s="65">
        <v>3.0</v>
      </c>
      <c r="Q48" s="65">
        <v>1.0</v>
      </c>
      <c r="R48" s="65">
        <v>4.0</v>
      </c>
      <c r="S48" s="65">
        <v>1.0</v>
      </c>
      <c r="T48" s="65">
        <v>6.0</v>
      </c>
      <c r="U48" s="65">
        <v>0.0</v>
      </c>
      <c r="V48" s="65">
        <v>0.0</v>
      </c>
      <c r="W48" s="65">
        <v>0.0</v>
      </c>
      <c r="X48" s="65">
        <v>3.0</v>
      </c>
      <c r="Y48" s="65">
        <v>4.0</v>
      </c>
      <c r="Z48" s="65">
        <v>1.0</v>
      </c>
      <c r="AA48" s="65">
        <v>13.0</v>
      </c>
      <c r="AB48" s="65">
        <v>9.0</v>
      </c>
      <c r="AC48" s="65">
        <v>18.0</v>
      </c>
      <c r="AD48" s="65">
        <v>15.0</v>
      </c>
      <c r="AE48" s="65">
        <v>10.0</v>
      </c>
      <c r="AF48" s="65">
        <v>26.0</v>
      </c>
      <c r="AG48" s="65">
        <v>11.0</v>
      </c>
      <c r="AH48" s="65">
        <v>15.0</v>
      </c>
      <c r="AI48" s="65">
        <v>14.0</v>
      </c>
      <c r="AJ48" s="65">
        <v>55.0</v>
      </c>
      <c r="AK48" s="65">
        <v>12.0</v>
      </c>
      <c r="AL48" s="65">
        <v>28.0</v>
      </c>
      <c r="AM48" s="65">
        <v>70.0</v>
      </c>
      <c r="AN48" s="65">
        <v>130.0</v>
      </c>
      <c r="AO48" s="65">
        <v>133.0</v>
      </c>
      <c r="AP48" s="65">
        <v>209.0</v>
      </c>
      <c r="AQ48" s="65">
        <v>226.0</v>
      </c>
      <c r="AR48" s="65">
        <v>238.0</v>
      </c>
      <c r="AS48" s="65">
        <v>272.0</v>
      </c>
      <c r="AT48" s="65">
        <v>455.0</v>
      </c>
      <c r="AU48" s="65">
        <v>610.0</v>
      </c>
      <c r="AV48" s="65">
        <v>909.0</v>
      </c>
      <c r="AW48" s="65">
        <v>290.0</v>
      </c>
      <c r="AX48" s="65">
        <v>734.0</v>
      </c>
      <c r="AY48" s="65">
        <v>1012.0</v>
      </c>
      <c r="AZ48" s="65">
        <v>2084.0</v>
      </c>
      <c r="BA48" s="65">
        <v>1369.0</v>
      </c>
      <c r="BB48" s="65">
        <v>1210.0</v>
      </c>
      <c r="BC48" s="65">
        <v>2734.0</v>
      </c>
      <c r="BD48" s="65">
        <v>2813.0</v>
      </c>
      <c r="BE48" s="65">
        <v>7886.0</v>
      </c>
      <c r="BF48" s="65">
        <v>4261.0</v>
      </c>
      <c r="BG48" s="65">
        <v>6681.0</v>
      </c>
      <c r="BH48" s="65">
        <v>12963.0</v>
      </c>
      <c r="BI48" s="65">
        <v>47463.0</v>
      </c>
      <c r="BJ48" s="65">
        <v>69476.0</v>
      </c>
      <c r="BK48" s="65">
        <v>130107.0</v>
      </c>
    </row>
    <row r="49">
      <c r="A49" s="65">
        <v>41.0</v>
      </c>
      <c r="B49" s="65">
        <v>1000000.0</v>
      </c>
      <c r="C49" s="65">
        <v>943879.193959697</v>
      </c>
      <c r="D49" s="65">
        <v>0.943879193959698</v>
      </c>
      <c r="E49" s="65">
        <v>0.263153662410695</v>
      </c>
      <c r="F49" s="65">
        <v>0.0270882245395976</v>
      </c>
      <c r="G49" s="65">
        <v>294542.0</v>
      </c>
      <c r="H49" s="65">
        <v>0.294542</v>
      </c>
      <c r="I49" s="65">
        <v>430346.0</v>
      </c>
      <c r="J49" s="65">
        <v>126829.0</v>
      </c>
      <c r="K49" s="65">
        <v>52861.0</v>
      </c>
      <c r="L49" s="65">
        <v>25216.0</v>
      </c>
      <c r="M49" s="65">
        <v>0.0</v>
      </c>
      <c r="N49" s="65">
        <v>2.0</v>
      </c>
      <c r="O49" s="65">
        <v>2.0</v>
      </c>
      <c r="P49" s="65">
        <v>4.0</v>
      </c>
      <c r="Q49" s="65">
        <v>2.0</v>
      </c>
      <c r="R49" s="65">
        <v>3.0</v>
      </c>
      <c r="S49" s="65">
        <v>1.0</v>
      </c>
      <c r="T49" s="65">
        <v>8.0</v>
      </c>
      <c r="U49" s="65">
        <v>3.0</v>
      </c>
      <c r="V49" s="65">
        <v>1.0</v>
      </c>
      <c r="W49" s="65">
        <v>1.0</v>
      </c>
      <c r="X49" s="65">
        <v>2.0</v>
      </c>
      <c r="Y49" s="65">
        <v>5.0</v>
      </c>
      <c r="Z49" s="65">
        <v>4.0</v>
      </c>
      <c r="AA49" s="65">
        <v>7.0</v>
      </c>
      <c r="AB49" s="65">
        <v>11.0</v>
      </c>
      <c r="AC49" s="65">
        <v>13.0</v>
      </c>
      <c r="AD49" s="65">
        <v>19.0</v>
      </c>
      <c r="AE49" s="65">
        <v>14.0</v>
      </c>
      <c r="AF49" s="65">
        <v>38.0</v>
      </c>
      <c r="AG49" s="65">
        <v>7.0</v>
      </c>
      <c r="AH49" s="65">
        <v>14.0</v>
      </c>
      <c r="AI49" s="65">
        <v>18.0</v>
      </c>
      <c r="AJ49" s="65">
        <v>50.0</v>
      </c>
      <c r="AK49" s="65">
        <v>15.0</v>
      </c>
      <c r="AL49" s="65">
        <v>26.0</v>
      </c>
      <c r="AM49" s="65">
        <v>69.0</v>
      </c>
      <c r="AN49" s="65">
        <v>125.0</v>
      </c>
      <c r="AO49" s="65">
        <v>135.0</v>
      </c>
      <c r="AP49" s="65">
        <v>184.0</v>
      </c>
      <c r="AQ49" s="65">
        <v>239.0</v>
      </c>
      <c r="AR49" s="65">
        <v>232.0</v>
      </c>
      <c r="AS49" s="65">
        <v>280.0</v>
      </c>
      <c r="AT49" s="65">
        <v>441.0</v>
      </c>
      <c r="AU49" s="65">
        <v>627.0</v>
      </c>
      <c r="AV49" s="65">
        <v>863.0</v>
      </c>
      <c r="AW49" s="65">
        <v>267.0</v>
      </c>
      <c r="AX49" s="65">
        <v>715.0</v>
      </c>
      <c r="AY49" s="65">
        <v>888.0</v>
      </c>
      <c r="AZ49" s="65">
        <v>2006.0</v>
      </c>
      <c r="BA49" s="65">
        <v>1380.0</v>
      </c>
      <c r="BB49" s="65">
        <v>1230.0</v>
      </c>
      <c r="BC49" s="65">
        <v>2727.0</v>
      </c>
      <c r="BD49" s="65">
        <v>2863.0</v>
      </c>
      <c r="BE49" s="65">
        <v>7869.0</v>
      </c>
      <c r="BF49" s="65">
        <v>4061.0</v>
      </c>
      <c r="BG49" s="65">
        <v>6695.0</v>
      </c>
      <c r="BH49" s="65">
        <v>13155.0</v>
      </c>
      <c r="BI49" s="65">
        <v>47481.0</v>
      </c>
      <c r="BJ49" s="65">
        <v>69172.0</v>
      </c>
      <c r="BK49" s="65">
        <v>130568.0</v>
      </c>
    </row>
    <row r="50">
      <c r="A50" s="65">
        <v>42.0</v>
      </c>
      <c r="B50" s="65">
        <v>1000000.0</v>
      </c>
      <c r="C50" s="65">
        <v>926999.349967498</v>
      </c>
      <c r="D50" s="65">
        <v>0.926999349967498</v>
      </c>
      <c r="E50" s="65">
        <v>0.27496581039509</v>
      </c>
      <c r="F50" s="65">
        <v>0.0267608575521587</v>
      </c>
      <c r="G50" s="65">
        <v>294872.0</v>
      </c>
      <c r="H50" s="65">
        <v>0.294872</v>
      </c>
      <c r="I50" s="65">
        <v>429566.0</v>
      </c>
      <c r="J50" s="65">
        <v>126675.0</v>
      </c>
      <c r="K50" s="65">
        <v>52851.0</v>
      </c>
      <c r="L50" s="65">
        <v>25586.0</v>
      </c>
      <c r="M50" s="65">
        <v>2.0</v>
      </c>
      <c r="N50" s="65">
        <v>1.0</v>
      </c>
      <c r="O50" s="65">
        <v>1.0</v>
      </c>
      <c r="P50" s="65">
        <v>2.0</v>
      </c>
      <c r="Q50" s="65">
        <v>2.0</v>
      </c>
      <c r="R50" s="65">
        <v>2.0</v>
      </c>
      <c r="S50" s="65">
        <v>1.0</v>
      </c>
      <c r="T50" s="65">
        <v>3.0</v>
      </c>
      <c r="U50" s="65">
        <v>2.0</v>
      </c>
      <c r="V50" s="65">
        <v>2.0</v>
      </c>
      <c r="W50" s="65">
        <v>0.0</v>
      </c>
      <c r="X50" s="65">
        <v>5.0</v>
      </c>
      <c r="Y50" s="65">
        <v>2.0</v>
      </c>
      <c r="Z50" s="65">
        <v>5.0</v>
      </c>
      <c r="AA50" s="65">
        <v>10.0</v>
      </c>
      <c r="AB50" s="65">
        <v>14.0</v>
      </c>
      <c r="AC50" s="65">
        <v>22.0</v>
      </c>
      <c r="AD50" s="65">
        <v>16.0</v>
      </c>
      <c r="AE50" s="65">
        <v>17.0</v>
      </c>
      <c r="AF50" s="65">
        <v>37.0</v>
      </c>
      <c r="AG50" s="65">
        <v>5.0</v>
      </c>
      <c r="AH50" s="65">
        <v>8.0</v>
      </c>
      <c r="AI50" s="65">
        <v>23.0</v>
      </c>
      <c r="AJ50" s="65">
        <v>46.0</v>
      </c>
      <c r="AK50" s="65">
        <v>10.0</v>
      </c>
      <c r="AL50" s="65">
        <v>23.0</v>
      </c>
      <c r="AM50" s="65">
        <v>78.0</v>
      </c>
      <c r="AN50" s="65">
        <v>127.0</v>
      </c>
      <c r="AO50" s="65">
        <v>149.0</v>
      </c>
      <c r="AP50" s="65">
        <v>193.0</v>
      </c>
      <c r="AQ50" s="65">
        <v>239.0</v>
      </c>
      <c r="AR50" s="65">
        <v>228.0</v>
      </c>
      <c r="AS50" s="65">
        <v>274.0</v>
      </c>
      <c r="AT50" s="65">
        <v>477.0</v>
      </c>
      <c r="AU50" s="65">
        <v>568.0</v>
      </c>
      <c r="AV50" s="65">
        <v>939.0</v>
      </c>
      <c r="AW50" s="65">
        <v>270.0</v>
      </c>
      <c r="AX50" s="65">
        <v>711.0</v>
      </c>
      <c r="AY50" s="65">
        <v>940.0</v>
      </c>
      <c r="AZ50" s="65">
        <v>2037.0</v>
      </c>
      <c r="BA50" s="65">
        <v>1350.0</v>
      </c>
      <c r="BB50" s="65">
        <v>1158.0</v>
      </c>
      <c r="BC50" s="65">
        <v>2742.0</v>
      </c>
      <c r="BD50" s="65">
        <v>2854.0</v>
      </c>
      <c r="BE50" s="65">
        <v>7889.0</v>
      </c>
      <c r="BF50" s="65">
        <v>4324.0</v>
      </c>
      <c r="BG50" s="65">
        <v>6687.0</v>
      </c>
      <c r="BH50" s="65">
        <v>12899.0</v>
      </c>
      <c r="BI50" s="65">
        <v>47518.0</v>
      </c>
      <c r="BJ50" s="65">
        <v>69436.0</v>
      </c>
      <c r="BK50" s="65">
        <v>130524.0</v>
      </c>
    </row>
    <row r="51">
      <c r="A51" s="65">
        <v>43.0</v>
      </c>
      <c r="B51" s="65">
        <v>1000000.0</v>
      </c>
      <c r="C51" s="65">
        <v>918671.93359668</v>
      </c>
      <c r="D51" s="65">
        <v>0.91867193359668</v>
      </c>
      <c r="E51" s="65">
        <v>0.26079518949408</v>
      </c>
      <c r="F51" s="65">
        <v>0.0264995218714566</v>
      </c>
      <c r="G51" s="65">
        <v>294901.0</v>
      </c>
      <c r="H51" s="65">
        <v>0.294901</v>
      </c>
      <c r="I51" s="65">
        <v>430346.0</v>
      </c>
      <c r="J51" s="65">
        <v>126899.0</v>
      </c>
      <c r="K51" s="65">
        <v>52505.0</v>
      </c>
      <c r="L51" s="65">
        <v>25447.0</v>
      </c>
      <c r="M51" s="65">
        <v>2.0</v>
      </c>
      <c r="N51" s="65">
        <v>3.0</v>
      </c>
      <c r="O51" s="65">
        <v>0.0</v>
      </c>
      <c r="P51" s="65">
        <v>1.0</v>
      </c>
      <c r="Q51" s="65">
        <v>0.0</v>
      </c>
      <c r="R51" s="65">
        <v>3.0</v>
      </c>
      <c r="S51" s="65">
        <v>0.0</v>
      </c>
      <c r="T51" s="65">
        <v>4.0</v>
      </c>
      <c r="U51" s="65">
        <v>0.0</v>
      </c>
      <c r="V51" s="65">
        <v>0.0</v>
      </c>
      <c r="W51" s="65">
        <v>2.0</v>
      </c>
      <c r="X51" s="65">
        <v>7.0</v>
      </c>
      <c r="Y51" s="65">
        <v>4.0</v>
      </c>
      <c r="Z51" s="65">
        <v>3.0</v>
      </c>
      <c r="AA51" s="65">
        <v>12.0</v>
      </c>
      <c r="AB51" s="65">
        <v>6.0</v>
      </c>
      <c r="AC51" s="65">
        <v>19.0</v>
      </c>
      <c r="AD51" s="65">
        <v>13.0</v>
      </c>
      <c r="AE51" s="65">
        <v>14.0</v>
      </c>
      <c r="AF51" s="65">
        <v>29.0</v>
      </c>
      <c r="AG51" s="65">
        <v>10.0</v>
      </c>
      <c r="AH51" s="65">
        <v>7.0</v>
      </c>
      <c r="AI51" s="65">
        <v>17.0</v>
      </c>
      <c r="AJ51" s="65">
        <v>57.0</v>
      </c>
      <c r="AK51" s="65">
        <v>14.0</v>
      </c>
      <c r="AL51" s="65">
        <v>26.0</v>
      </c>
      <c r="AM51" s="65">
        <v>82.0</v>
      </c>
      <c r="AN51" s="65">
        <v>153.0</v>
      </c>
      <c r="AO51" s="65">
        <v>136.0</v>
      </c>
      <c r="AP51" s="65">
        <v>185.0</v>
      </c>
      <c r="AQ51" s="65">
        <v>208.0</v>
      </c>
      <c r="AR51" s="65">
        <v>224.0</v>
      </c>
      <c r="AS51" s="65">
        <v>267.0</v>
      </c>
      <c r="AT51" s="65">
        <v>458.0</v>
      </c>
      <c r="AU51" s="65">
        <v>590.0</v>
      </c>
      <c r="AV51" s="65">
        <v>1006.0</v>
      </c>
      <c r="AW51" s="65">
        <v>273.0</v>
      </c>
      <c r="AX51" s="65">
        <v>715.0</v>
      </c>
      <c r="AY51" s="65">
        <v>924.0</v>
      </c>
      <c r="AZ51" s="65">
        <v>2064.0</v>
      </c>
      <c r="BA51" s="65">
        <v>1409.0</v>
      </c>
      <c r="BB51" s="65">
        <v>1199.0</v>
      </c>
      <c r="BC51" s="65">
        <v>2655.0</v>
      </c>
      <c r="BD51" s="65">
        <v>2814.0</v>
      </c>
      <c r="BE51" s="65">
        <v>7879.0</v>
      </c>
      <c r="BF51" s="65">
        <v>4291.0</v>
      </c>
      <c r="BG51" s="65">
        <v>6778.0</v>
      </c>
      <c r="BH51" s="65">
        <v>12939.0</v>
      </c>
      <c r="BI51" s="65">
        <v>47429.0</v>
      </c>
      <c r="BJ51" s="65">
        <v>69666.0</v>
      </c>
      <c r="BK51" s="65">
        <v>130304.0</v>
      </c>
    </row>
    <row r="52">
      <c r="A52" s="65">
        <v>44.0</v>
      </c>
      <c r="B52" s="65">
        <v>1000000.0</v>
      </c>
      <c r="C52" s="65">
        <v>942260.11300565</v>
      </c>
      <c r="D52" s="65">
        <v>0.94226011300565</v>
      </c>
      <c r="E52" s="65">
        <v>0.297293065023126</v>
      </c>
      <c r="F52" s="65">
        <v>0.0262546352378539</v>
      </c>
      <c r="G52" s="65">
        <v>296088.0</v>
      </c>
      <c r="H52" s="65">
        <v>0.296088</v>
      </c>
      <c r="I52" s="65">
        <v>428908.0</v>
      </c>
      <c r="J52" s="65">
        <v>126440.0</v>
      </c>
      <c r="K52" s="65">
        <v>53050.0</v>
      </c>
      <c r="L52" s="65">
        <v>25444.0</v>
      </c>
      <c r="M52" s="65">
        <v>1.0</v>
      </c>
      <c r="N52" s="65">
        <v>1.0</v>
      </c>
      <c r="O52" s="65">
        <v>3.0</v>
      </c>
      <c r="P52" s="65">
        <v>0.0</v>
      </c>
      <c r="Q52" s="65">
        <v>5.0</v>
      </c>
      <c r="R52" s="65">
        <v>2.0</v>
      </c>
      <c r="S52" s="65">
        <v>3.0</v>
      </c>
      <c r="T52" s="65">
        <v>5.0</v>
      </c>
      <c r="U52" s="65">
        <v>0.0</v>
      </c>
      <c r="V52" s="65">
        <v>1.0</v>
      </c>
      <c r="W52" s="65">
        <v>1.0</v>
      </c>
      <c r="X52" s="65">
        <v>3.0</v>
      </c>
      <c r="Y52" s="65">
        <v>2.0</v>
      </c>
      <c r="Z52" s="65">
        <v>0.0</v>
      </c>
      <c r="AA52" s="65">
        <v>11.0</v>
      </c>
      <c r="AB52" s="65">
        <v>10.0</v>
      </c>
      <c r="AC52" s="65">
        <v>18.0</v>
      </c>
      <c r="AD52" s="65">
        <v>16.0</v>
      </c>
      <c r="AE52" s="65">
        <v>21.0</v>
      </c>
      <c r="AF52" s="65">
        <v>40.0</v>
      </c>
      <c r="AG52" s="65">
        <v>10.0</v>
      </c>
      <c r="AH52" s="65">
        <v>12.0</v>
      </c>
      <c r="AI52" s="65">
        <v>11.0</v>
      </c>
      <c r="AJ52" s="65">
        <v>46.0</v>
      </c>
      <c r="AK52" s="65">
        <v>12.0</v>
      </c>
      <c r="AL52" s="65">
        <v>26.0</v>
      </c>
      <c r="AM52" s="65">
        <v>78.0</v>
      </c>
      <c r="AN52" s="65">
        <v>139.0</v>
      </c>
      <c r="AO52" s="65">
        <v>138.0</v>
      </c>
      <c r="AP52" s="65">
        <v>188.0</v>
      </c>
      <c r="AQ52" s="65">
        <v>230.0</v>
      </c>
      <c r="AR52" s="65">
        <v>243.0</v>
      </c>
      <c r="AS52" s="65">
        <v>271.0</v>
      </c>
      <c r="AT52" s="65">
        <v>479.0</v>
      </c>
      <c r="AU52" s="65">
        <v>589.0</v>
      </c>
      <c r="AV52" s="65">
        <v>881.0</v>
      </c>
      <c r="AW52" s="65">
        <v>307.0</v>
      </c>
      <c r="AX52" s="65">
        <v>754.0</v>
      </c>
      <c r="AY52" s="65">
        <v>976.0</v>
      </c>
      <c r="AZ52" s="65">
        <v>2100.0</v>
      </c>
      <c r="BA52" s="65">
        <v>1472.0</v>
      </c>
      <c r="BB52" s="65">
        <v>1188.0</v>
      </c>
      <c r="BC52" s="65">
        <v>2729.0</v>
      </c>
      <c r="BD52" s="65">
        <v>2901.0</v>
      </c>
      <c r="BE52" s="65">
        <v>7934.0</v>
      </c>
      <c r="BF52" s="65">
        <v>4036.0</v>
      </c>
      <c r="BG52" s="65">
        <v>6649.0</v>
      </c>
      <c r="BH52" s="65">
        <v>13209.0</v>
      </c>
      <c r="BI52" s="65">
        <v>47583.0</v>
      </c>
      <c r="BJ52" s="65">
        <v>69883.0</v>
      </c>
      <c r="BK52" s="65">
        <v>130871.0</v>
      </c>
    </row>
    <row r="53">
      <c r="A53" s="65">
        <v>45.0</v>
      </c>
      <c r="B53" s="65">
        <v>1000000.0</v>
      </c>
      <c r="C53" s="65">
        <v>913094.654732737</v>
      </c>
      <c r="D53" s="65">
        <v>0.913094654732737</v>
      </c>
      <c r="E53" s="65">
        <v>0.214245087116858</v>
      </c>
      <c r="F53" s="65">
        <v>0.0260807849478394</v>
      </c>
      <c r="G53" s="65">
        <v>295419.0</v>
      </c>
      <c r="H53" s="65">
        <v>0.295419</v>
      </c>
      <c r="I53" s="65">
        <v>429070.0</v>
      </c>
      <c r="J53" s="65">
        <v>127516.0</v>
      </c>
      <c r="K53" s="65">
        <v>52798.0</v>
      </c>
      <c r="L53" s="65">
        <v>25321.0</v>
      </c>
      <c r="M53" s="65">
        <v>0.0</v>
      </c>
      <c r="N53" s="65">
        <v>2.0</v>
      </c>
      <c r="O53" s="65">
        <v>1.0</v>
      </c>
      <c r="P53" s="65">
        <v>1.0</v>
      </c>
      <c r="Q53" s="65">
        <v>2.0</v>
      </c>
      <c r="R53" s="65">
        <v>1.0</v>
      </c>
      <c r="S53" s="65">
        <v>1.0</v>
      </c>
      <c r="T53" s="65">
        <v>4.0</v>
      </c>
      <c r="U53" s="65">
        <v>0.0</v>
      </c>
      <c r="V53" s="65">
        <v>1.0</v>
      </c>
      <c r="W53" s="65">
        <v>2.0</v>
      </c>
      <c r="X53" s="65">
        <v>5.0</v>
      </c>
      <c r="Y53" s="65">
        <v>6.0</v>
      </c>
      <c r="Z53" s="65">
        <v>4.0</v>
      </c>
      <c r="AA53" s="65">
        <v>11.0</v>
      </c>
      <c r="AB53" s="65">
        <v>9.0</v>
      </c>
      <c r="AC53" s="65">
        <v>22.0</v>
      </c>
      <c r="AD53" s="65">
        <v>17.0</v>
      </c>
      <c r="AE53" s="65">
        <v>16.0</v>
      </c>
      <c r="AF53" s="65">
        <v>29.0</v>
      </c>
      <c r="AG53" s="65">
        <v>11.0</v>
      </c>
      <c r="AH53" s="65">
        <v>17.0</v>
      </c>
      <c r="AI53" s="65">
        <v>20.0</v>
      </c>
      <c r="AJ53" s="65">
        <v>47.0</v>
      </c>
      <c r="AK53" s="65">
        <v>12.0</v>
      </c>
      <c r="AL53" s="65">
        <v>27.0</v>
      </c>
      <c r="AM53" s="65">
        <v>75.0</v>
      </c>
      <c r="AN53" s="65">
        <v>158.0</v>
      </c>
      <c r="AO53" s="65">
        <v>148.0</v>
      </c>
      <c r="AP53" s="65">
        <v>184.0</v>
      </c>
      <c r="AQ53" s="65">
        <v>251.0</v>
      </c>
      <c r="AR53" s="65">
        <v>235.0</v>
      </c>
      <c r="AS53" s="65">
        <v>236.0</v>
      </c>
      <c r="AT53" s="65">
        <v>472.0</v>
      </c>
      <c r="AU53" s="65">
        <v>591.0</v>
      </c>
      <c r="AV53" s="65">
        <v>938.0</v>
      </c>
      <c r="AW53" s="65">
        <v>260.0</v>
      </c>
      <c r="AX53" s="65">
        <v>741.0</v>
      </c>
      <c r="AY53" s="65">
        <v>917.0</v>
      </c>
      <c r="AZ53" s="65">
        <v>2069.0</v>
      </c>
      <c r="BA53" s="65">
        <v>1397.0</v>
      </c>
      <c r="BB53" s="65">
        <v>1245.0</v>
      </c>
      <c r="BC53" s="65">
        <v>2685.0</v>
      </c>
      <c r="BD53" s="65">
        <v>2881.0</v>
      </c>
      <c r="BE53" s="65">
        <v>7932.0</v>
      </c>
      <c r="BF53" s="65">
        <v>4157.0</v>
      </c>
      <c r="BG53" s="65">
        <v>6740.0</v>
      </c>
      <c r="BH53" s="65">
        <v>13104.0</v>
      </c>
      <c r="BI53" s="65">
        <v>47627.0</v>
      </c>
      <c r="BJ53" s="65">
        <v>69316.0</v>
      </c>
      <c r="BK53" s="65">
        <v>130792.0</v>
      </c>
    </row>
    <row r="54">
      <c r="A54" s="65">
        <v>46.0</v>
      </c>
      <c r="B54" s="65">
        <v>1000000.0</v>
      </c>
      <c r="C54" s="65">
        <v>943855.192759638</v>
      </c>
      <c r="D54" s="65">
        <v>0.943855192759638</v>
      </c>
      <c r="E54" s="65">
        <v>0.278701679567392</v>
      </c>
      <c r="F54" s="65">
        <v>0.0258712761161847</v>
      </c>
      <c r="G54" s="65">
        <v>294872.0</v>
      </c>
      <c r="H54" s="65">
        <v>0.294872</v>
      </c>
      <c r="I54" s="65">
        <v>429837.0</v>
      </c>
      <c r="J54" s="65">
        <v>126874.0</v>
      </c>
      <c r="K54" s="65">
        <v>52907.0</v>
      </c>
      <c r="L54" s="65">
        <v>25519.0</v>
      </c>
      <c r="M54" s="65">
        <v>1.0</v>
      </c>
      <c r="N54" s="65">
        <v>0.0</v>
      </c>
      <c r="O54" s="65">
        <v>4.0</v>
      </c>
      <c r="P54" s="65">
        <v>3.0</v>
      </c>
      <c r="Q54" s="65">
        <v>1.0</v>
      </c>
      <c r="R54" s="65">
        <v>5.0</v>
      </c>
      <c r="S54" s="65">
        <v>3.0</v>
      </c>
      <c r="T54" s="65">
        <v>2.0</v>
      </c>
      <c r="U54" s="65">
        <v>4.0</v>
      </c>
      <c r="V54" s="65">
        <v>1.0</v>
      </c>
      <c r="W54" s="65">
        <v>1.0</v>
      </c>
      <c r="X54" s="65">
        <v>4.0</v>
      </c>
      <c r="Y54" s="65">
        <v>1.0</v>
      </c>
      <c r="Z54" s="65">
        <v>7.0</v>
      </c>
      <c r="AA54" s="65">
        <v>10.0</v>
      </c>
      <c r="AB54" s="65">
        <v>9.0</v>
      </c>
      <c r="AC54" s="65">
        <v>14.0</v>
      </c>
      <c r="AD54" s="65">
        <v>18.0</v>
      </c>
      <c r="AE54" s="65">
        <v>11.0</v>
      </c>
      <c r="AF54" s="65">
        <v>31.0</v>
      </c>
      <c r="AG54" s="65">
        <v>10.0</v>
      </c>
      <c r="AH54" s="65">
        <v>9.0</v>
      </c>
      <c r="AI54" s="65">
        <v>15.0</v>
      </c>
      <c r="AJ54" s="65">
        <v>50.0</v>
      </c>
      <c r="AK54" s="65">
        <v>21.0</v>
      </c>
      <c r="AL54" s="65">
        <v>30.0</v>
      </c>
      <c r="AM54" s="65">
        <v>65.0</v>
      </c>
      <c r="AN54" s="65">
        <v>146.0</v>
      </c>
      <c r="AO54" s="65">
        <v>144.0</v>
      </c>
      <c r="AP54" s="65">
        <v>205.0</v>
      </c>
      <c r="AQ54" s="65">
        <v>237.0</v>
      </c>
      <c r="AR54" s="65">
        <v>221.0</v>
      </c>
      <c r="AS54" s="65">
        <v>291.0</v>
      </c>
      <c r="AT54" s="65">
        <v>422.0</v>
      </c>
      <c r="AU54" s="65">
        <v>588.0</v>
      </c>
      <c r="AV54" s="65">
        <v>946.0</v>
      </c>
      <c r="AW54" s="65">
        <v>303.0</v>
      </c>
      <c r="AX54" s="65">
        <v>727.0</v>
      </c>
      <c r="AY54" s="65">
        <v>897.0</v>
      </c>
      <c r="AZ54" s="65">
        <v>2010.0</v>
      </c>
      <c r="BA54" s="65">
        <v>1352.0</v>
      </c>
      <c r="BB54" s="65">
        <v>1223.0</v>
      </c>
      <c r="BC54" s="65">
        <v>2749.0</v>
      </c>
      <c r="BD54" s="65">
        <v>2764.0</v>
      </c>
      <c r="BE54" s="65">
        <v>7878.0</v>
      </c>
      <c r="BF54" s="65">
        <v>4253.0</v>
      </c>
      <c r="BG54" s="65">
        <v>6773.0</v>
      </c>
      <c r="BH54" s="65">
        <v>13070.0</v>
      </c>
      <c r="BI54" s="65">
        <v>47744.0</v>
      </c>
      <c r="BJ54" s="65">
        <v>69311.0</v>
      </c>
      <c r="BK54" s="65">
        <v>130288.0</v>
      </c>
    </row>
    <row r="55">
      <c r="A55" s="69" t="s">
        <v>75</v>
      </c>
      <c r="B55" s="65">
        <v>4.6E7</v>
      </c>
      <c r="C55" s="65">
        <v>4.27895284764238E7</v>
      </c>
      <c r="D55" s="65">
        <v>0.930207140791822</v>
      </c>
      <c r="E55" s="70"/>
      <c r="F55" s="65">
        <v>0.0258712761161847</v>
      </c>
      <c r="G55" s="65">
        <v>1.3558717E7</v>
      </c>
      <c r="H55" s="65">
        <v>0.294754717391304</v>
      </c>
      <c r="I55" s="65">
        <v>1.9771975E7</v>
      </c>
      <c r="J55" s="65">
        <v>5842130.0</v>
      </c>
      <c r="K55" s="65">
        <v>2434821.0</v>
      </c>
      <c r="L55" s="65">
        <v>1169922.0</v>
      </c>
      <c r="M55" s="65">
        <v>38.0</v>
      </c>
      <c r="N55" s="65">
        <v>88.0</v>
      </c>
      <c r="O55" s="65">
        <v>92.0</v>
      </c>
      <c r="P55" s="65">
        <v>66.0</v>
      </c>
      <c r="Q55" s="65">
        <v>95.0</v>
      </c>
      <c r="R55" s="65">
        <v>91.0</v>
      </c>
      <c r="S55" s="65">
        <v>87.0</v>
      </c>
      <c r="T55" s="65">
        <v>175.0</v>
      </c>
      <c r="U55" s="65">
        <v>48.0</v>
      </c>
      <c r="V55" s="65">
        <v>35.0</v>
      </c>
      <c r="W55" s="65">
        <v>83.0</v>
      </c>
      <c r="X55" s="65">
        <v>216.0</v>
      </c>
      <c r="Y55" s="65">
        <v>174.0</v>
      </c>
      <c r="Z55" s="65">
        <v>160.0</v>
      </c>
      <c r="AA55" s="65">
        <v>447.0</v>
      </c>
      <c r="AB55" s="65">
        <v>413.0</v>
      </c>
      <c r="AC55" s="65">
        <v>922.0</v>
      </c>
      <c r="AD55" s="65">
        <v>659.0</v>
      </c>
      <c r="AE55" s="65">
        <v>676.0</v>
      </c>
      <c r="AF55" s="65">
        <v>1617.0</v>
      </c>
      <c r="AG55" s="65">
        <v>407.0</v>
      </c>
      <c r="AH55" s="65">
        <v>573.0</v>
      </c>
      <c r="AI55" s="65">
        <v>827.0</v>
      </c>
      <c r="AJ55" s="65">
        <v>2106.0</v>
      </c>
      <c r="AK55" s="65">
        <v>662.0</v>
      </c>
      <c r="AL55" s="65">
        <v>1250.0</v>
      </c>
      <c r="AM55" s="65">
        <v>3456.0</v>
      </c>
      <c r="AN55" s="65">
        <v>6366.0</v>
      </c>
      <c r="AO55" s="65">
        <v>6471.0</v>
      </c>
      <c r="AP55" s="65">
        <v>8612.0</v>
      </c>
      <c r="AQ55" s="65">
        <v>10729.0</v>
      </c>
      <c r="AR55" s="65">
        <v>10762.0</v>
      </c>
      <c r="AS55" s="65">
        <v>12966.0</v>
      </c>
      <c r="AT55" s="65">
        <v>21301.0</v>
      </c>
      <c r="AU55" s="65">
        <v>27614.0</v>
      </c>
      <c r="AV55" s="65">
        <v>42381.0</v>
      </c>
      <c r="AW55" s="65">
        <v>12898.0</v>
      </c>
      <c r="AX55" s="65">
        <v>34410.0</v>
      </c>
      <c r="AY55" s="65">
        <v>43096.0</v>
      </c>
      <c r="AZ55" s="65">
        <v>94487.0</v>
      </c>
      <c r="BA55" s="65">
        <v>64075.0</v>
      </c>
      <c r="BB55" s="65">
        <v>55427.0</v>
      </c>
      <c r="BC55" s="65">
        <v>124345.0</v>
      </c>
      <c r="BD55" s="65">
        <v>128818.0</v>
      </c>
      <c r="BE55" s="65">
        <v>363613.0</v>
      </c>
      <c r="BF55" s="65">
        <v>192071.0</v>
      </c>
      <c r="BG55" s="65">
        <v>308305.0</v>
      </c>
      <c r="BH55" s="65">
        <v>598477.0</v>
      </c>
      <c r="BI55" s="65">
        <v>2182689.0</v>
      </c>
      <c r="BJ55" s="65">
        <v>3187497.0</v>
      </c>
      <c r="BK55" s="65">
        <v>6005844.0</v>
      </c>
    </row>
    <row r="57">
      <c r="A57" s="45" t="s">
        <v>76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</row>
    <row r="58">
      <c r="A58" s="27" t="s">
        <v>77</v>
      </c>
    </row>
    <row r="59">
      <c r="A59" s="27" t="s">
        <v>78</v>
      </c>
    </row>
    <row r="60">
      <c r="A60" s="27" t="s">
        <v>79</v>
      </c>
    </row>
    <row r="61">
      <c r="A61" s="27" t="s">
        <v>80</v>
      </c>
    </row>
    <row r="62">
      <c r="A62" s="27" t="s">
        <v>81</v>
      </c>
    </row>
    <row r="64">
      <c r="A64" s="34" t="s">
        <v>82</v>
      </c>
      <c r="B64" s="34" t="s">
        <v>83</v>
      </c>
      <c r="C64" s="34" t="s">
        <v>84</v>
      </c>
    </row>
    <row r="65">
      <c r="A65" s="34" t="s">
        <v>85</v>
      </c>
      <c r="B65" s="53">
        <v>262.0</v>
      </c>
      <c r="C65" s="34">
        <v>2.62</v>
      </c>
    </row>
    <row r="66">
      <c r="A66" s="34" t="s">
        <v>128</v>
      </c>
      <c r="B66" s="53">
        <v>11.0</v>
      </c>
      <c r="C66" s="34">
        <v>0.11</v>
      </c>
    </row>
    <row r="67">
      <c r="A67" s="34" t="s">
        <v>129</v>
      </c>
      <c r="B67" s="53">
        <v>17.0</v>
      </c>
      <c r="C67" s="34">
        <v>0.17</v>
      </c>
    </row>
    <row r="68">
      <c r="A68" s="34" t="s">
        <v>130</v>
      </c>
      <c r="B68" s="53">
        <v>11.0</v>
      </c>
      <c r="C68" s="34">
        <v>0.11</v>
      </c>
    </row>
    <row r="69">
      <c r="A69" s="34" t="s">
        <v>131</v>
      </c>
      <c r="B69" s="53">
        <v>20.0</v>
      </c>
      <c r="C69" s="34">
        <v>0.2</v>
      </c>
    </row>
    <row r="70">
      <c r="A70" s="34" t="s">
        <v>132</v>
      </c>
      <c r="B70" s="53">
        <v>13.0</v>
      </c>
      <c r="C70" s="34">
        <v>0.13</v>
      </c>
    </row>
    <row r="71">
      <c r="A71" s="34" t="s">
        <v>133</v>
      </c>
      <c r="B71" s="53">
        <v>22.0</v>
      </c>
      <c r="C71" s="34">
        <v>0.22</v>
      </c>
    </row>
    <row r="72">
      <c r="A72" s="34" t="s">
        <v>134</v>
      </c>
      <c r="B72" s="53">
        <v>32.0</v>
      </c>
      <c r="C72" s="34">
        <v>0.32</v>
      </c>
    </row>
    <row r="73">
      <c r="A73" s="34" t="s">
        <v>135</v>
      </c>
      <c r="B73" s="53">
        <v>41.0</v>
      </c>
      <c r="C73" s="34">
        <v>0.41</v>
      </c>
    </row>
    <row r="74">
      <c r="A74" s="34" t="s">
        <v>136</v>
      </c>
      <c r="B74" s="53">
        <v>46.0</v>
      </c>
      <c r="C74" s="34">
        <v>0.46</v>
      </c>
    </row>
    <row r="75">
      <c r="A75" s="34" t="s">
        <v>137</v>
      </c>
      <c r="B75" s="53">
        <v>46.0</v>
      </c>
      <c r="C75" s="34">
        <v>0.46</v>
      </c>
    </row>
    <row r="76">
      <c r="A76" s="34" t="s">
        <v>138</v>
      </c>
      <c r="B76" s="53">
        <v>56.0</v>
      </c>
      <c r="C76" s="34">
        <v>0.56</v>
      </c>
    </row>
    <row r="77">
      <c r="A77" s="34" t="s">
        <v>139</v>
      </c>
      <c r="B77" s="53">
        <v>81.0</v>
      </c>
      <c r="C77" s="34">
        <v>0.81</v>
      </c>
    </row>
    <row r="78">
      <c r="A78" s="34" t="s">
        <v>140</v>
      </c>
      <c r="B78" s="53">
        <v>82.0</v>
      </c>
      <c r="C78" s="34">
        <v>0.82</v>
      </c>
    </row>
    <row r="79">
      <c r="A79" s="34" t="s">
        <v>141</v>
      </c>
      <c r="B79" s="53">
        <v>102.0</v>
      </c>
      <c r="C79" s="34">
        <v>1.02</v>
      </c>
    </row>
    <row r="80">
      <c r="A80" s="34" t="s">
        <v>142</v>
      </c>
      <c r="B80" s="53">
        <v>146.0</v>
      </c>
      <c r="C80" s="34">
        <v>1.46</v>
      </c>
    </row>
    <row r="81">
      <c r="A81" s="34" t="s">
        <v>143</v>
      </c>
      <c r="B81" s="53">
        <v>135.0</v>
      </c>
      <c r="C81" s="34">
        <v>1.35</v>
      </c>
    </row>
    <row r="82">
      <c r="A82" s="34" t="s">
        <v>144</v>
      </c>
      <c r="B82" s="53">
        <v>150.0</v>
      </c>
      <c r="C82" s="34">
        <v>1.5</v>
      </c>
    </row>
    <row r="83">
      <c r="A83" s="34" t="s">
        <v>145</v>
      </c>
      <c r="B83" s="53">
        <v>214.0</v>
      </c>
      <c r="C83" s="34">
        <v>2.14</v>
      </c>
    </row>
    <row r="84">
      <c r="A84" s="34" t="s">
        <v>146</v>
      </c>
      <c r="B84" s="53">
        <v>200.0</v>
      </c>
      <c r="C84" s="34">
        <v>2.0</v>
      </c>
    </row>
    <row r="85">
      <c r="A85" s="34" t="s">
        <v>147</v>
      </c>
      <c r="B85" s="53">
        <v>259.0</v>
      </c>
      <c r="C85" s="34">
        <v>2.59</v>
      </c>
    </row>
    <row r="86">
      <c r="A86" s="34" t="s">
        <v>148</v>
      </c>
      <c r="B86" s="53">
        <v>304.0</v>
      </c>
      <c r="C86" s="34">
        <v>3.04</v>
      </c>
    </row>
    <row r="87">
      <c r="A87" s="34" t="s">
        <v>149</v>
      </c>
      <c r="B87" s="53">
        <v>376.0</v>
      </c>
      <c r="C87" s="34">
        <v>3.76</v>
      </c>
    </row>
    <row r="88">
      <c r="A88" s="34" t="s">
        <v>150</v>
      </c>
      <c r="B88" s="53">
        <v>462.0</v>
      </c>
      <c r="C88" s="34">
        <v>4.62</v>
      </c>
    </row>
    <row r="89">
      <c r="A89" s="34" t="s">
        <v>151</v>
      </c>
      <c r="B89" s="53">
        <v>554.0</v>
      </c>
      <c r="C89" s="34">
        <v>5.54</v>
      </c>
    </row>
    <row r="90">
      <c r="A90" s="34" t="s">
        <v>152</v>
      </c>
      <c r="B90" s="53">
        <v>615.0</v>
      </c>
      <c r="C90" s="34">
        <v>6.15</v>
      </c>
    </row>
    <row r="91">
      <c r="A91" s="34" t="s">
        <v>153</v>
      </c>
      <c r="B91" s="53">
        <v>684.0</v>
      </c>
      <c r="C91" s="34">
        <v>6.84</v>
      </c>
    </row>
    <row r="92">
      <c r="A92" s="34" t="s">
        <v>154</v>
      </c>
      <c r="B92" s="53">
        <v>854.0</v>
      </c>
      <c r="C92" s="34">
        <v>8.54</v>
      </c>
    </row>
    <row r="93">
      <c r="A93" s="34" t="s">
        <v>155</v>
      </c>
      <c r="B93" s="53">
        <v>928.0</v>
      </c>
      <c r="C93" s="34">
        <v>9.28</v>
      </c>
    </row>
    <row r="94">
      <c r="A94" s="34" t="s">
        <v>156</v>
      </c>
      <c r="B94" s="53">
        <v>932.0</v>
      </c>
      <c r="C94" s="34">
        <v>9.32</v>
      </c>
    </row>
    <row r="95">
      <c r="A95" s="34" t="s">
        <v>157</v>
      </c>
      <c r="B95" s="53">
        <v>897.0</v>
      </c>
      <c r="C95" s="34">
        <v>8.97</v>
      </c>
    </row>
    <row r="96">
      <c r="A96" s="34" t="s">
        <v>158</v>
      </c>
      <c r="B96" s="53">
        <v>664.0</v>
      </c>
      <c r="C96" s="34">
        <v>6.64</v>
      </c>
    </row>
    <row r="97">
      <c r="A97" s="34" t="s">
        <v>159</v>
      </c>
      <c r="B97" s="53">
        <v>424.0</v>
      </c>
      <c r="C97" s="34">
        <v>4.24</v>
      </c>
    </row>
    <row r="98">
      <c r="A98" s="34" t="s">
        <v>160</v>
      </c>
      <c r="B98" s="53">
        <v>239.0</v>
      </c>
      <c r="C98" s="34">
        <v>2.39</v>
      </c>
    </row>
    <row r="99">
      <c r="A99" s="34" t="s">
        <v>161</v>
      </c>
      <c r="B99" s="53">
        <v>92.0</v>
      </c>
      <c r="C99" s="34">
        <v>0.92</v>
      </c>
    </row>
    <row r="100">
      <c r="A100" s="34" t="s">
        <v>162</v>
      </c>
      <c r="B100" s="53">
        <v>26.0</v>
      </c>
      <c r="C100" s="34">
        <v>0.26</v>
      </c>
    </row>
    <row r="101">
      <c r="A101" s="34" t="s">
        <v>163</v>
      </c>
      <c r="B101" s="53">
        <v>3.0</v>
      </c>
      <c r="C101" s="34">
        <v>0.03</v>
      </c>
    </row>
    <row r="102">
      <c r="A102" s="34" t="s">
        <v>164</v>
      </c>
      <c r="B102" s="53">
        <v>0.0</v>
      </c>
      <c r="C102" s="34">
        <v>0.0</v>
      </c>
    </row>
    <row r="103">
      <c r="A103" s="34" t="s">
        <v>165</v>
      </c>
      <c r="B103" s="53">
        <v>0.0</v>
      </c>
      <c r="C103" s="34">
        <v>0.0</v>
      </c>
    </row>
    <row r="104">
      <c r="A104" s="34" t="s">
        <v>166</v>
      </c>
      <c r="B104" s="53">
        <v>0.0</v>
      </c>
      <c r="C104" s="34">
        <v>0.0</v>
      </c>
    </row>
    <row r="105">
      <c r="A105" s="34" t="s">
        <v>167</v>
      </c>
      <c r="B105" s="53">
        <v>0.0</v>
      </c>
      <c r="C105" s="34">
        <v>0.0</v>
      </c>
    </row>
    <row r="106">
      <c r="B106" s="59"/>
    </row>
    <row r="107">
      <c r="A107" s="34" t="s">
        <v>126</v>
      </c>
      <c r="B107" s="53">
        <v>1000000.0</v>
      </c>
    </row>
    <row r="108">
      <c r="A108" s="34" t="s">
        <v>127</v>
      </c>
      <c r="B108" s="53">
        <v>930595.529776489</v>
      </c>
    </row>
    <row r="109">
      <c r="A109" s="34" t="s">
        <v>28</v>
      </c>
      <c r="B109" s="57">
        <v>0.930595529776489</v>
      </c>
    </row>
  </sheetData>
  <mergeCells count="10">
    <mergeCell ref="B6:B8"/>
    <mergeCell ref="A5:A8"/>
    <mergeCell ref="B5:H5"/>
    <mergeCell ref="I5:BK5"/>
    <mergeCell ref="C6:C8"/>
    <mergeCell ref="D6:D8"/>
    <mergeCell ref="E6:E8"/>
    <mergeCell ref="F6:F8"/>
    <mergeCell ref="G6:G8"/>
    <mergeCell ref="H6:H8"/>
  </mergeCells>
  <drawing r:id="rId1"/>
</worksheet>
</file>