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9040" windowHeight="16440" activeTab="1"/>
  </bookViews>
  <sheets>
    <sheet name="buff" sheetId="1" r:id="rId1"/>
    <sheet name="buff_effect" sheetId="2" r:id="rId2"/>
    <sheet name="buff_type" sheetId="4" r:id="rId3"/>
    <sheet name="buff_display" sheetId="5" r:id="rId4"/>
    <sheet name="buff_display_position" sheetId="6" r:id="rId5"/>
    <sheet name="#Buff效果参数汇总" sheetId="3" r:id="rId6"/>
    <sheet name="#Buff等级规则" sheetId="7" r:id="rId7"/>
    <sheet name="#宝石数值表" sheetId="8" r:id="rId8"/>
    <sheet name="#技能数值表" sheetId="9" r:id="rId9"/>
  </sheets>
  <definedNames>
    <definedName name="_xlnm._FilterDatabase" localSheetId="0" hidden="1">buff!$A$1:$M$111</definedName>
    <definedName name="_xlnm._FilterDatabase" localSheetId="1" hidden="1">buff_effect!$A$1:$Y$118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A4" i="2"/>
  <c r="A4" i="1"/>
  <c r="L26" i="2"/>
  <c r="A111" i="2" l="1"/>
  <c r="B111" i="2"/>
  <c r="A112" i="2"/>
  <c r="B112" i="2"/>
  <c r="A113" i="2"/>
  <c r="B113" i="2"/>
  <c r="A114" i="2"/>
  <c r="B114" i="2"/>
  <c r="A115" i="2"/>
  <c r="B115" i="2"/>
  <c r="A106" i="1"/>
  <c r="A107" i="1"/>
  <c r="A108" i="1"/>
  <c r="A109" i="1"/>
  <c r="A110" i="1"/>
  <c r="L33" i="2"/>
  <c r="A33" i="2"/>
  <c r="B33" i="2"/>
  <c r="L30" i="1"/>
  <c r="A30" i="1"/>
  <c r="L21" i="2"/>
  <c r="A21" i="2"/>
  <c r="B21" i="2"/>
  <c r="A19" i="1"/>
  <c r="A45" i="2"/>
  <c r="B45" i="2"/>
  <c r="L45" i="2"/>
  <c r="A46" i="2"/>
  <c r="B46" i="2"/>
  <c r="L46" i="2"/>
  <c r="A47" i="2"/>
  <c r="B47" i="2"/>
  <c r="L47" i="2"/>
  <c r="A48" i="2"/>
  <c r="B48" i="2"/>
  <c r="L48" i="2"/>
  <c r="A42" i="1"/>
  <c r="A43" i="1"/>
  <c r="A44" i="1"/>
  <c r="A45" i="1"/>
  <c r="L41" i="1"/>
  <c r="L42" i="1" s="1"/>
  <c r="L43" i="1" s="1"/>
  <c r="L44" i="1" s="1"/>
  <c r="L45" i="1" s="1"/>
  <c r="L44" i="2"/>
  <c r="A44" i="2"/>
  <c r="B44" i="2"/>
  <c r="A41" i="1"/>
  <c r="F53" i="2"/>
  <c r="L51" i="2" l="1"/>
  <c r="L52" i="2"/>
  <c r="L50" i="2"/>
  <c r="L49" i="2"/>
  <c r="K53" i="2" l="1"/>
  <c r="A52" i="2"/>
  <c r="B52" i="2"/>
  <c r="A50" i="2"/>
  <c r="B50" i="2"/>
  <c r="A49" i="2"/>
  <c r="B49" i="2"/>
  <c r="A51" i="2"/>
  <c r="B51" i="2"/>
  <c r="A53" i="2"/>
  <c r="B53" i="2"/>
  <c r="L47" i="1"/>
  <c r="L48" i="1"/>
  <c r="L46" i="1"/>
  <c r="A40" i="1"/>
  <c r="A46" i="1"/>
  <c r="A47" i="1"/>
  <c r="A48" i="1"/>
  <c r="E99" i="9" l="1"/>
  <c r="D99" i="9"/>
  <c r="C99" i="9"/>
  <c r="L32" i="1"/>
  <c r="A43" i="2"/>
  <c r="B43" i="2"/>
  <c r="L40" i="1"/>
  <c r="L42" i="2"/>
  <c r="B42" i="2"/>
  <c r="A42" i="2"/>
  <c r="L39" i="1"/>
  <c r="A39" i="1"/>
  <c r="G123" i="9"/>
  <c r="F123" i="9"/>
  <c r="E123" i="9"/>
  <c r="D123" i="9"/>
  <c r="C123" i="9"/>
  <c r="F121" i="9"/>
  <c r="E121" i="9"/>
  <c r="D121" i="9"/>
  <c r="C121" i="9"/>
  <c r="E118" i="9"/>
  <c r="E119" i="9" s="1"/>
  <c r="D118" i="9"/>
  <c r="D119" i="9" s="1"/>
  <c r="C118" i="9"/>
  <c r="C119" i="9" s="1"/>
  <c r="G23" i="9"/>
  <c r="F23" i="9"/>
  <c r="E23" i="9"/>
  <c r="D23" i="9"/>
  <c r="C23" i="9"/>
  <c r="L13" i="1"/>
  <c r="L9" i="1"/>
  <c r="L8" i="1"/>
  <c r="A14" i="2"/>
  <c r="B14" i="2"/>
  <c r="L14" i="2"/>
  <c r="A13" i="1"/>
  <c r="L7" i="1"/>
  <c r="L7" i="2"/>
  <c r="L12" i="1" l="1"/>
  <c r="L13" i="2"/>
  <c r="L6" i="1"/>
  <c r="L6" i="2"/>
  <c r="F6" i="2"/>
  <c r="L12" i="2"/>
  <c r="F12" i="2"/>
  <c r="L11" i="1"/>
  <c r="L5" i="1"/>
  <c r="L5" i="2"/>
  <c r="L11" i="2"/>
  <c r="L10" i="1"/>
  <c r="L38" i="1"/>
  <c r="B40" i="2" l="1"/>
  <c r="A40" i="2"/>
  <c r="L37" i="1"/>
  <c r="A37" i="1"/>
  <c r="F113" i="9"/>
  <c r="E113" i="9"/>
  <c r="D113" i="9"/>
  <c r="C113" i="9"/>
  <c r="L39" i="2"/>
  <c r="L36" i="1"/>
  <c r="L35" i="1"/>
  <c r="E105" i="9"/>
  <c r="D105" i="9"/>
  <c r="C105" i="9"/>
  <c r="L37" i="2"/>
  <c r="L34" i="1"/>
  <c r="J34" i="1"/>
  <c r="L36" i="2"/>
  <c r="L33" i="1"/>
  <c r="E94" i="9" l="1"/>
  <c r="E95" i="9" s="1"/>
  <c r="D94" i="9"/>
  <c r="D95" i="9" s="1"/>
  <c r="C94" i="9"/>
  <c r="C95" i="9" s="1"/>
  <c r="E83" i="9"/>
  <c r="D83" i="9"/>
  <c r="C83" i="9"/>
  <c r="L31" i="1"/>
  <c r="G91" i="9"/>
  <c r="G92" i="9" s="1"/>
  <c r="F91" i="9"/>
  <c r="F92" i="9" s="1"/>
  <c r="E91" i="9"/>
  <c r="E92" i="9" s="1"/>
  <c r="D91" i="9"/>
  <c r="D92" i="9" s="1"/>
  <c r="C91" i="9"/>
  <c r="C92" i="9" s="1"/>
  <c r="L32" i="2"/>
  <c r="K31" i="2"/>
  <c r="L29" i="1"/>
  <c r="L28" i="1"/>
  <c r="E78" i="9"/>
  <c r="D78" i="9"/>
  <c r="C78" i="9"/>
  <c r="D75" i="9"/>
  <c r="C75" i="9"/>
  <c r="L30" i="2"/>
  <c r="L27" i="1"/>
  <c r="L26" i="1"/>
  <c r="L27" i="2"/>
  <c r="L29" i="2" l="1"/>
  <c r="L28" i="2"/>
  <c r="E70" i="9"/>
  <c r="D70" i="9"/>
  <c r="C70" i="9"/>
  <c r="E68" i="9"/>
  <c r="D68" i="9"/>
  <c r="C68" i="9"/>
  <c r="D11" i="9"/>
  <c r="C11" i="9"/>
  <c r="D7" i="9"/>
  <c r="C7" i="9"/>
  <c r="L25" i="1"/>
  <c r="A109" i="2"/>
  <c r="B109" i="2"/>
  <c r="A104" i="1"/>
  <c r="A105" i="1" l="1"/>
  <c r="A110" i="2"/>
  <c r="B110" i="2"/>
  <c r="K101" i="2"/>
  <c r="K102" i="2"/>
  <c r="K103" i="2"/>
  <c r="K104" i="2"/>
  <c r="K105" i="2"/>
  <c r="K106" i="2"/>
  <c r="K100" i="2"/>
  <c r="L94" i="2"/>
  <c r="L95" i="2"/>
  <c r="L96" i="2"/>
  <c r="L97" i="2"/>
  <c r="L98" i="2"/>
  <c r="L99" i="2"/>
  <c r="L93" i="2"/>
  <c r="L82" i="1" l="1"/>
  <c r="L83" i="1"/>
  <c r="L84" i="1"/>
  <c r="L85" i="1"/>
  <c r="L86" i="1"/>
  <c r="L87" i="1"/>
  <c r="L81" i="1"/>
  <c r="L87" i="2"/>
  <c r="L88" i="2"/>
  <c r="L89" i="2"/>
  <c r="L90" i="2"/>
  <c r="L91" i="2"/>
  <c r="L92" i="2"/>
  <c r="L86" i="2"/>
  <c r="L73" i="2"/>
  <c r="L74" i="2"/>
  <c r="L75" i="2"/>
  <c r="L76" i="2"/>
  <c r="L77" i="2"/>
  <c r="L78" i="2"/>
  <c r="L72" i="2"/>
  <c r="L58" i="2"/>
  <c r="L59" i="2"/>
  <c r="L60" i="2"/>
  <c r="L61" i="2"/>
  <c r="L62" i="2"/>
  <c r="L63" i="2"/>
  <c r="L57" i="2"/>
  <c r="A41" i="2"/>
  <c r="B41" i="2"/>
  <c r="A38" i="1"/>
  <c r="A34" i="2"/>
  <c r="B34" i="2"/>
  <c r="A31" i="1"/>
  <c r="A35" i="2"/>
  <c r="B35" i="2"/>
  <c r="A32" i="1"/>
  <c r="A32" i="2"/>
  <c r="B32" i="2"/>
  <c r="A29" i="1"/>
  <c r="A31" i="2"/>
  <c r="B31" i="2"/>
  <c r="A28" i="1"/>
  <c r="A26" i="2"/>
  <c r="B26" i="2"/>
  <c r="A24" i="1"/>
  <c r="A39" i="2"/>
  <c r="B39" i="2"/>
  <c r="A36" i="1"/>
  <c r="B36" i="2"/>
  <c r="A36" i="2"/>
  <c r="A33" i="1"/>
  <c r="B38" i="2"/>
  <c r="A38" i="2"/>
  <c r="A35" i="1"/>
  <c r="A37" i="2"/>
  <c r="B37" i="2"/>
  <c r="A34" i="1"/>
  <c r="A30" i="2"/>
  <c r="B30" i="2"/>
  <c r="A27" i="1"/>
  <c r="B29" i="2"/>
  <c r="A29" i="2"/>
  <c r="B28" i="2"/>
  <c r="A28" i="2"/>
  <c r="A20" i="2"/>
  <c r="B20" i="2"/>
  <c r="A26" i="1"/>
  <c r="A27" i="2"/>
  <c r="B27" i="2"/>
  <c r="A25" i="1"/>
  <c r="B10" i="2"/>
  <c r="A12" i="2"/>
  <c r="A13" i="2"/>
  <c r="A15" i="2"/>
  <c r="A16" i="2"/>
  <c r="A17" i="2"/>
  <c r="A18" i="2"/>
  <c r="A19" i="2"/>
  <c r="A22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16" i="2"/>
  <c r="A117" i="2"/>
  <c r="A118" i="2"/>
  <c r="A23" i="2"/>
  <c r="A24" i="2"/>
  <c r="A25" i="2"/>
  <c r="A10" i="2"/>
  <c r="A11" i="2"/>
  <c r="A111" i="1" l="1"/>
  <c r="A21" i="1"/>
  <c r="A22" i="1"/>
  <c r="A23" i="1"/>
  <c r="B118" i="2"/>
  <c r="B23" i="2"/>
  <c r="B24" i="2"/>
  <c r="B25" i="2"/>
  <c r="B117" i="2"/>
  <c r="B116" i="2"/>
  <c r="B11" i="2" l="1"/>
  <c r="B12" i="2"/>
  <c r="B13" i="2"/>
  <c r="A10" i="1"/>
  <c r="A11" i="1"/>
  <c r="A12" i="1"/>
  <c r="A14" i="1"/>
  <c r="B108" i="2" l="1"/>
  <c r="A103" i="1"/>
  <c r="B107" i="2" l="1"/>
  <c r="A102" i="1"/>
  <c r="B99" i="2"/>
  <c r="B100" i="2"/>
  <c r="B101" i="2"/>
  <c r="B102" i="2"/>
  <c r="B103" i="2"/>
  <c r="B104" i="2"/>
  <c r="B105" i="2"/>
  <c r="B106" i="2"/>
  <c r="A94" i="1"/>
  <c r="A95" i="1"/>
  <c r="A96" i="1"/>
  <c r="A97" i="1"/>
  <c r="A98" i="1"/>
  <c r="A99" i="1"/>
  <c r="A100" i="1"/>
  <c r="A101" i="1"/>
  <c r="B93" i="2"/>
  <c r="B94" i="2"/>
  <c r="B95" i="2"/>
  <c r="B96" i="2"/>
  <c r="B97" i="2"/>
  <c r="B98" i="2"/>
  <c r="A89" i="1"/>
  <c r="A90" i="1"/>
  <c r="A91" i="1"/>
  <c r="A92" i="1"/>
  <c r="A93" i="1"/>
  <c r="A88" i="1"/>
  <c r="B86" i="2"/>
  <c r="B87" i="2"/>
  <c r="B88" i="2"/>
  <c r="B89" i="2"/>
  <c r="B90" i="2"/>
  <c r="B91" i="2"/>
  <c r="B92" i="2"/>
  <c r="A81" i="1"/>
  <c r="A82" i="1"/>
  <c r="A83" i="1"/>
  <c r="A84" i="1"/>
  <c r="A85" i="1"/>
  <c r="A86" i="1"/>
  <c r="A87" i="1"/>
  <c r="B79" i="2"/>
  <c r="B80" i="2"/>
  <c r="B81" i="2"/>
  <c r="B82" i="2"/>
  <c r="B83" i="2"/>
  <c r="B84" i="2"/>
  <c r="B85" i="2"/>
  <c r="A75" i="1"/>
  <c r="A76" i="1"/>
  <c r="A77" i="1"/>
  <c r="A78" i="1"/>
  <c r="A79" i="1"/>
  <c r="A80" i="1"/>
  <c r="A74" i="1"/>
  <c r="B72" i="2"/>
  <c r="B73" i="2"/>
  <c r="B74" i="2"/>
  <c r="B75" i="2"/>
  <c r="B76" i="2"/>
  <c r="B77" i="2"/>
  <c r="B78" i="2"/>
  <c r="A67" i="1"/>
  <c r="A68" i="1"/>
  <c r="A69" i="1"/>
  <c r="A70" i="1"/>
  <c r="A71" i="1"/>
  <c r="A72" i="1"/>
  <c r="A73" i="1"/>
  <c r="B65" i="2"/>
  <c r="B66" i="2"/>
  <c r="B67" i="2"/>
  <c r="B68" i="2"/>
  <c r="B69" i="2"/>
  <c r="B70" i="2"/>
  <c r="B71" i="2"/>
  <c r="A60" i="1"/>
  <c r="A61" i="1"/>
  <c r="A62" i="1"/>
  <c r="A63" i="1"/>
  <c r="A64" i="1"/>
  <c r="A65" i="1"/>
  <c r="A66" i="1"/>
  <c r="B64" i="2"/>
  <c r="A59" i="1"/>
  <c r="B58" i="2"/>
  <c r="B59" i="2"/>
  <c r="B60" i="2"/>
  <c r="B61" i="2"/>
  <c r="B62" i="2"/>
  <c r="B63" i="2"/>
  <c r="A53" i="1"/>
  <c r="A54" i="1"/>
  <c r="A55" i="1"/>
  <c r="A56" i="1"/>
  <c r="A57" i="1"/>
  <c r="A58" i="1"/>
  <c r="B57" i="2"/>
  <c r="A52" i="1"/>
  <c r="B56" i="2"/>
  <c r="A51" i="1"/>
  <c r="B55" i="2"/>
  <c r="A50" i="1"/>
  <c r="B54" i="2"/>
  <c r="A6" i="1"/>
  <c r="A7" i="1"/>
  <c r="A8" i="1"/>
  <c r="A9" i="1"/>
  <c r="A15" i="1"/>
  <c r="A16" i="1"/>
  <c r="A17" i="1"/>
  <c r="A18" i="1"/>
  <c r="A20" i="1"/>
  <c r="A49" i="1"/>
  <c r="A5" i="1"/>
  <c r="A6" i="2"/>
  <c r="A7" i="2"/>
  <c r="A8" i="2"/>
  <c r="A9" i="2"/>
  <c r="A5" i="2"/>
  <c r="B6" i="2"/>
  <c r="B7" i="2"/>
  <c r="B8" i="2"/>
  <c r="B9" i="2"/>
  <c r="B15" i="2"/>
  <c r="B16" i="2"/>
  <c r="B17" i="2"/>
  <c r="B18" i="2"/>
  <c r="B19" i="2"/>
  <c r="B22" i="2"/>
  <c r="B5" i="2"/>
</calcChain>
</file>

<file path=xl/comments1.xml><?xml version="1.0" encoding="utf-8"?>
<comments xmlns="http://schemas.openxmlformats.org/spreadsheetml/2006/main">
  <authors>
    <author>allenycai</author>
    <author>spikezhu</author>
    <author>MSI</author>
  </authors>
  <commentLis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allenycai:</t>
        </r>
        <r>
          <rPr>
            <sz val="9"/>
            <color indexed="81"/>
            <rFont val="宋体"/>
            <family val="3"/>
            <charset val="134"/>
          </rPr>
          <t xml:space="preserve">
1为负面buff，0为非负面状态</t>
        </r>
      </text>
    </comment>
    <comment ref="G1" authorId="1">
      <text>
        <r>
          <rPr>
            <b/>
            <sz val="9"/>
            <color indexed="81"/>
            <rFont val="宋体"/>
            <family val="3"/>
            <charset val="134"/>
          </rPr>
          <t xml:space="preserve">spikezhu:
</t>
        </r>
        <r>
          <rPr>
            <sz val="9"/>
            <color indexed="81"/>
            <rFont val="宋体"/>
            <family val="3"/>
            <charset val="134"/>
          </rPr>
          <t xml:space="preserve">
1、燃烧
2、冻伤
3、诅咒
4、感电
5、眩晕
6、冻结
7、混乱
8、减速
9、失明
10、残废
11、易伤
12、致命燃烧
13、无敌
14、治疗</t>
        </r>
      </text>
    </comment>
    <comment ref="I1" authorId="2">
      <text>
        <r>
          <rPr>
            <b/>
            <sz val="9"/>
            <color indexed="81"/>
            <rFont val="宋体"/>
            <family val="3"/>
            <charset val="134"/>
          </rPr>
          <t>MSI:</t>
        </r>
        <r>
          <rPr>
            <sz val="9"/>
            <color indexed="81"/>
            <rFont val="宋体"/>
            <family val="3"/>
            <charset val="134"/>
          </rPr>
          <t xml:space="preserve">
[特效位置，特效资源ID]
逻辑同塔防来了
特效位置(具体的坐标偏移量，配在Monster_base表)
1、身上
2、头顶
3、外围
4、脚底
</t>
        </r>
      </text>
    </comment>
    <comment ref="L1" authorId="1">
      <text>
        <r>
          <rPr>
            <b/>
            <sz val="9"/>
            <color indexed="81"/>
            <rFont val="宋体"/>
            <family val="3"/>
            <charset val="134"/>
          </rPr>
          <t>spikezhu:</t>
        </r>
        <r>
          <rPr>
            <sz val="9"/>
            <color indexed="81"/>
            <rFont val="宋体"/>
            <family val="3"/>
            <charset val="134"/>
          </rPr>
          <t xml:space="preserve">
-1为永久</t>
        </r>
      </text>
    </comment>
  </commentList>
</comments>
</file>

<file path=xl/comments2.xml><?xml version="1.0" encoding="utf-8"?>
<comments xmlns="http://schemas.openxmlformats.org/spreadsheetml/2006/main">
  <authors>
    <author>MSI</author>
    <author>spikezhu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MSI:</t>
        </r>
        <r>
          <rPr>
            <sz val="9"/>
            <color indexed="81"/>
            <rFont val="宋体"/>
            <family val="3"/>
            <charset val="134"/>
          </rPr>
          <t xml:space="preserve">
同一BuffID可以对应多个索引，
每个索引代表1个实际效果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MSI:</t>
        </r>
        <r>
          <rPr>
            <sz val="9"/>
            <color indexed="81"/>
            <rFont val="宋体"/>
            <family val="3"/>
            <charset val="134"/>
          </rPr>
          <t xml:space="preserve">
Buff持续期间，多次触发实际效果的间隔时间，毫秒。
可为空。为空时，表示只触发1次。
当配有“周期性间隔”时，在添加buff的第0秒不触发效果。从第一个间隔之后开始触发第一次。</t>
        </r>
      </text>
    </comment>
    <comment ref="G1" authorId="1">
      <text>
        <r>
          <rPr>
            <b/>
            <sz val="9"/>
            <color indexed="81"/>
            <rFont val="宋体"/>
            <family val="3"/>
            <charset val="134"/>
          </rPr>
          <t xml:space="preserve">spikezhu:
直接填对应的文本，可为空。
为空时，表示常驻效果，不需要触发条件。
</t>
        </r>
        <r>
          <rPr>
            <sz val="9"/>
            <color indexed="81"/>
            <rFont val="宋体"/>
            <family val="3"/>
            <charset val="134"/>
          </rPr>
          <t>1、buff开始时
2、buff结束时
3、buff层数
4、buff存在时目标死亡
5、命中时
6、受伤时
7、闪避时
8、死亡时</t>
        </r>
      </text>
    </comment>
    <comment ref="H1" authorId="1">
      <text>
        <r>
          <rPr>
            <b/>
            <sz val="9"/>
            <color indexed="81"/>
            <rFont val="宋体"/>
            <family val="3"/>
            <charset val="134"/>
          </rPr>
          <t>spikezhu:</t>
        </r>
        <r>
          <rPr>
            <sz val="9"/>
            <color indexed="81"/>
            <rFont val="宋体"/>
            <family val="3"/>
            <charset val="134"/>
          </rPr>
          <t xml:space="preserve">
被动效果触发的概率。
一个被动有多行效果时，只影响本行。
万分比：5000代表50%概率
可为空，为空时=100%触发
</t>
        </r>
      </text>
    </comment>
    <comment ref="I1" authorId="1">
      <text>
        <r>
          <rPr>
            <b/>
            <sz val="9"/>
            <color indexed="81"/>
            <rFont val="宋体"/>
            <family val="3"/>
            <charset val="134"/>
          </rPr>
          <t>spikezhu:</t>
        </r>
        <r>
          <rPr>
            <sz val="9"/>
            <color indexed="81"/>
            <rFont val="宋体"/>
            <family val="3"/>
            <charset val="134"/>
          </rPr>
          <t xml:space="preserve">
Buff效果，决定右侧参数列表具体的作用
1、造成伤害
2、增加属性(buff考虑效果回退)
3、百分比加属性
4、添加buff
5、治疗
6、百分比治疗
7、释放技能
8、设置状态</t>
        </r>
      </text>
    </comment>
    <comment ref="J1" authorId="1">
      <text>
        <r>
          <rPr>
            <b/>
            <sz val="9"/>
            <color indexed="81"/>
            <rFont val="宋体"/>
            <family val="3"/>
            <charset val="134"/>
          </rPr>
          <t xml:space="preserve">当Buff效果为触发一个事件时，需要指定事件作用的目标。
Buff效果=添加Buff、治疗、释放技能且该技能需要指定目标时（通常所释放的技能有自己的索敌逻辑，此处为特殊情况备用）。
0：Buff拥有者
1：Buff添加者
2：其他人
其他人根据触发条件决定。
暴击时：其他人 = 受击者
命中时：其他人 = 受击者
首次命中时：其他人 = 受击者
受伤时：其他人 = 攻击者
击杀目标时：其他人 = 被击杀者
爆炸命中：其他人 = 受击者
某个Buff添加时：其他人 = 受击者
命中某类buff目标时：其他人 = 受击者
闪避时：攻击者
如A的被动触发后，需要B对C添加Buff。则此列需要填C。
可为空，为空时，默认为A的目标，也即触发技能的目标。
</t>
        </r>
      </text>
    </comment>
    <comment ref="K1" authorId="1">
      <text>
        <r>
          <rPr>
            <b/>
            <sz val="9"/>
            <color indexed="81"/>
            <rFont val="宋体"/>
            <family val="3"/>
            <charset val="134"/>
          </rPr>
          <t>spikezhu:</t>
        </r>
        <r>
          <rPr>
            <sz val="9"/>
            <color indexed="81"/>
            <rFont val="宋体"/>
            <family val="3"/>
            <charset val="134"/>
          </rPr>
          <t xml:space="preserve">
参数列表各字段含义由“Buff实际效果”字段决定。
详见“Buff效果参数汇总”页签。</t>
        </r>
      </text>
    </comment>
  </commentList>
</comments>
</file>

<file path=xl/comments3.xml><?xml version="1.0" encoding="utf-8"?>
<comments xmlns="http://schemas.openxmlformats.org/spreadsheetml/2006/main">
  <authors>
    <author>allenycai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allenycai:</t>
        </r>
        <r>
          <rPr>
            <sz val="9"/>
            <color indexed="81"/>
            <rFont val="宋体"/>
            <family val="3"/>
            <charset val="134"/>
          </rPr>
          <t xml:space="preserve">
0互斥、1共存</t>
        </r>
      </text>
    </comment>
  </commentList>
</comments>
</file>

<file path=xl/comments4.xml><?xml version="1.0" encoding="utf-8"?>
<comments xmlns="http://schemas.openxmlformats.org/spreadsheetml/2006/main">
  <authors>
    <author>allenycai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allenycai:</t>
        </r>
        <r>
          <rPr>
            <sz val="9"/>
            <color indexed="81"/>
            <rFont val="宋体"/>
            <family val="3"/>
            <charset val="134"/>
          </rPr>
          <t xml:space="preserve">
1，身上
2，头顶
3，外围
4，脚底</t>
        </r>
      </text>
    </comment>
  </commentList>
</comments>
</file>

<file path=xl/comments5.xml><?xml version="1.0" encoding="utf-8"?>
<comments xmlns="http://schemas.openxmlformats.org/spreadsheetml/2006/main">
  <authors>
    <author>allenycai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allenycai:</t>
        </r>
        <r>
          <rPr>
            <sz val="9"/>
            <color indexed="81"/>
            <rFont val="宋体"/>
            <family val="3"/>
            <charset val="134"/>
          </rPr>
          <t xml:space="preserve">
1，身上
2，头顶
3，外围
4，脚底</t>
        </r>
      </text>
    </comment>
  </commentList>
</comments>
</file>

<file path=xl/comments6.xml><?xml version="1.0" encoding="utf-8"?>
<comments xmlns="http://schemas.openxmlformats.org/spreadsheetml/2006/main">
  <authors>
    <author>spikezhu</author>
  </authors>
  <commentList>
    <comment ref="F112" authorId="0">
      <text>
        <r>
          <rPr>
            <b/>
            <sz val="9"/>
            <color indexed="81"/>
            <rFont val="宋体"/>
            <family val="3"/>
            <charset val="134"/>
          </rPr>
          <t>spikezhu:</t>
        </r>
        <r>
          <rPr>
            <sz val="9"/>
            <color indexed="81"/>
            <rFont val="宋体"/>
            <family val="3"/>
            <charset val="134"/>
          </rPr>
          <t xml:space="preserve">
没用参数</t>
        </r>
      </text>
    </comment>
  </commentList>
</comments>
</file>

<file path=xl/sharedStrings.xml><?xml version="1.0" encoding="utf-8"?>
<sst xmlns="http://schemas.openxmlformats.org/spreadsheetml/2006/main" count="1119" uniqueCount="498">
  <si>
    <t>BuffID</t>
    <phoneticPr fontId="2" type="noConversion"/>
  </si>
  <si>
    <t>Buff名称</t>
    <phoneticPr fontId="2" type="noConversion"/>
  </si>
  <si>
    <t>Buff描述</t>
    <phoneticPr fontId="2" type="noConversion"/>
  </si>
  <si>
    <t>Buff图标</t>
    <phoneticPr fontId="2" type="noConversion"/>
  </si>
  <si>
    <t>Buff特效</t>
    <phoneticPr fontId="2" type="noConversion"/>
  </si>
  <si>
    <t>叠层上限</t>
    <phoneticPr fontId="2" type="noConversion"/>
  </si>
  <si>
    <t>同类互斥优先级</t>
    <phoneticPr fontId="2" type="noConversion"/>
  </si>
  <si>
    <t>持续时间ms</t>
    <phoneticPr fontId="2" type="noConversion"/>
  </si>
  <si>
    <t>int32</t>
    <phoneticPr fontId="5" type="noConversion"/>
  </si>
  <si>
    <t>string</t>
    <phoneticPr fontId="5" type="noConversion"/>
  </si>
  <si>
    <t>int32</t>
    <phoneticPr fontId="2" type="noConversion"/>
  </si>
  <si>
    <t>索引</t>
    <phoneticPr fontId="2" type="noConversion"/>
  </si>
  <si>
    <t>周期性间隔</t>
    <phoneticPr fontId="2" type="noConversion"/>
  </si>
  <si>
    <t>触发条件</t>
    <phoneticPr fontId="2" type="noConversion"/>
  </si>
  <si>
    <t>触发概率</t>
    <phoneticPr fontId="2" type="noConversion"/>
  </si>
  <si>
    <t>参数1</t>
    <phoneticPr fontId="2" type="noConversion"/>
  </si>
  <si>
    <t>参数2</t>
  </si>
  <si>
    <t>参数3</t>
  </si>
  <si>
    <t>参数4</t>
  </si>
  <si>
    <t>参数5</t>
  </si>
  <si>
    <t>Type</t>
    <phoneticPr fontId="2" type="noConversion"/>
  </si>
  <si>
    <t>减速</t>
    <phoneticPr fontId="2" type="noConversion"/>
  </si>
  <si>
    <t>燃烧</t>
    <phoneticPr fontId="2" type="noConversion"/>
  </si>
  <si>
    <t>感电</t>
    <phoneticPr fontId="2" type="noConversion"/>
  </si>
  <si>
    <t>id</t>
    <phoneticPr fontId="5" type="noConversion"/>
  </si>
  <si>
    <t>name</t>
    <phoneticPr fontId="5" type="noConversion"/>
  </si>
  <si>
    <t>icon</t>
    <phoneticPr fontId="5" type="noConversion"/>
  </si>
  <si>
    <t>overlie_max</t>
    <phoneticPr fontId="2" type="noConversion"/>
  </si>
  <si>
    <t>priority</t>
    <phoneticPr fontId="2" type="noConversion"/>
  </si>
  <si>
    <t>time</t>
    <phoneticPr fontId="2" type="noConversion"/>
  </si>
  <si>
    <t>des</t>
    <phoneticPr fontId="5" type="noConversion"/>
  </si>
  <si>
    <t>诅咒</t>
    <phoneticPr fontId="2" type="noConversion"/>
  </si>
  <si>
    <t>每秒减少300血量，持续3秒。</t>
    <phoneticPr fontId="2" type="noConversion"/>
  </si>
  <si>
    <t>感电的目标受击后会额外产生1次电伤害，有内置CD。</t>
    <phoneticPr fontId="2" type="noConversion"/>
  </si>
  <si>
    <t>被诅咒的目标死亡后会对随机目标造成1次暗伤害。</t>
    <phoneticPr fontId="2" type="noConversion"/>
  </si>
  <si>
    <t>参数6</t>
  </si>
  <si>
    <t>参数7</t>
  </si>
  <si>
    <t>参数8</t>
  </si>
  <si>
    <t>参数9</t>
  </si>
  <si>
    <t>参数10</t>
  </si>
  <si>
    <t>param[2]</t>
  </si>
  <si>
    <t>param[3]</t>
  </si>
  <si>
    <t>param[4]</t>
  </si>
  <si>
    <t>param[5]</t>
  </si>
  <si>
    <t>param[6]</t>
  </si>
  <si>
    <t>param[7]</t>
  </si>
  <si>
    <t>param[8]</t>
  </si>
  <si>
    <t>param[9]</t>
  </si>
  <si>
    <t>int32</t>
  </si>
  <si>
    <t>造成伤害</t>
  </si>
  <si>
    <t>增加属性</t>
  </si>
  <si>
    <t>属性ID</t>
    <phoneticPr fontId="2" type="noConversion"/>
  </si>
  <si>
    <t>提升值（根据属性ID决定是绝对值、或万分比）</t>
    <phoneticPr fontId="2" type="noConversion"/>
  </si>
  <si>
    <t>百分比加属性</t>
  </si>
  <si>
    <t>添加buff</t>
  </si>
  <si>
    <t>Buff_ID</t>
    <phoneticPr fontId="2" type="noConversion"/>
  </si>
  <si>
    <t>Buff等级（不填为主技能等级或1级）</t>
    <phoneticPr fontId="2" type="noConversion"/>
  </si>
  <si>
    <t>持续时间（不填为buff表中配置的时间）</t>
    <phoneticPr fontId="2" type="noConversion"/>
  </si>
  <si>
    <t>治疗</t>
  </si>
  <si>
    <t>百分比治疗</t>
  </si>
  <si>
    <t>主动技能ID</t>
    <phoneticPr fontId="2" type="noConversion"/>
  </si>
  <si>
    <t>设置状态</t>
  </si>
  <si>
    <t>参数1释义</t>
    <phoneticPr fontId="2" type="noConversion"/>
  </si>
  <si>
    <t>参数2释义</t>
  </si>
  <si>
    <t>参数3释义</t>
  </si>
  <si>
    <t>参数4释义</t>
  </si>
  <si>
    <t>参数5释义</t>
    <phoneticPr fontId="2" type="noConversion"/>
  </si>
  <si>
    <t>参数6释义</t>
    <phoneticPr fontId="2" type="noConversion"/>
  </si>
  <si>
    <t>Buff效果类型</t>
    <phoneticPr fontId="2" type="noConversion"/>
  </si>
  <si>
    <t>0：枪械伤害；
1：火伤害；
2：冰伤害；
3：电伤害；
4：光伤害；
5：暗伤害；
6：物理伤害；</t>
    <phoneticPr fontId="2" type="noConversion"/>
  </si>
  <si>
    <t>技能系数（万分比）</t>
    <phoneticPr fontId="2" type="noConversion"/>
  </si>
  <si>
    <t>混乱</t>
    <phoneticPr fontId="2" type="noConversion"/>
  </si>
  <si>
    <t>等级</t>
    <phoneticPr fontId="2" type="noConversion"/>
  </si>
  <si>
    <t>grade</t>
    <phoneticPr fontId="2" type="noConversion"/>
  </si>
  <si>
    <t>倒戈攻击其友方，造成角色攻击力%的暗元素伤害，对首领无效。</t>
    <phoneticPr fontId="2" type="noConversion"/>
  </si>
  <si>
    <t>效果目标</t>
    <phoneticPr fontId="2" type="noConversion"/>
  </si>
  <si>
    <t>target</t>
  </si>
  <si>
    <t>interval</t>
    <phoneticPr fontId="2" type="noConversion"/>
  </si>
  <si>
    <t>index</t>
    <phoneticPr fontId="2" type="noConversion"/>
  </si>
  <si>
    <t>trigger_type</t>
    <phoneticPr fontId="2" type="noConversion"/>
  </si>
  <si>
    <t>trigger_random</t>
    <phoneticPr fontId="2" type="noConversion"/>
  </si>
  <si>
    <t>type</t>
    <phoneticPr fontId="2" type="noConversion"/>
  </si>
  <si>
    <t>param[0]</t>
    <phoneticPr fontId="2" type="noConversion"/>
  </si>
  <si>
    <t>param[1]</t>
  </si>
  <si>
    <t>释放技能</t>
    <phoneticPr fontId="2" type="noConversion"/>
  </si>
  <si>
    <t>buff_type</t>
    <phoneticPr fontId="5" type="noConversion"/>
  </si>
  <si>
    <t>Buff类型</t>
    <phoneticPr fontId="2" type="noConversion"/>
  </si>
  <si>
    <t>Buff类型</t>
    <phoneticPr fontId="2" type="noConversion"/>
  </si>
  <si>
    <t>燃烧</t>
  </si>
  <si>
    <t>冻伤</t>
  </si>
  <si>
    <t>诅咒</t>
  </si>
  <si>
    <t>感电</t>
  </si>
  <si>
    <t>眩晕</t>
  </si>
  <si>
    <t>冻结</t>
  </si>
  <si>
    <t>混乱</t>
  </si>
  <si>
    <t>减速</t>
  </si>
  <si>
    <t>失明</t>
  </si>
  <si>
    <t>残废</t>
  </si>
  <si>
    <t>易伤</t>
  </si>
  <si>
    <t>致命燃烧</t>
  </si>
  <si>
    <t>无敌</t>
  </si>
  <si>
    <t>牵引</t>
  </si>
  <si>
    <t>击退</t>
  </si>
  <si>
    <t>备注</t>
    <phoneticPr fontId="2" type="noConversion"/>
  </si>
  <si>
    <t>共存类型</t>
    <phoneticPr fontId="2" type="noConversion"/>
  </si>
  <si>
    <t>buff_exist</t>
    <phoneticPr fontId="2" type="noConversion"/>
  </si>
  <si>
    <t>id</t>
    <phoneticPr fontId="2" type="noConversion"/>
  </si>
  <si>
    <t>buff_display</t>
    <phoneticPr fontId="2" type="noConversion"/>
  </si>
  <si>
    <t>max_num</t>
    <phoneticPr fontId="2" type="noConversion"/>
  </si>
  <si>
    <t>buff_display_priority</t>
    <phoneticPr fontId="2" type="noConversion"/>
  </si>
  <si>
    <t>buff特效id</t>
    <phoneticPr fontId="2" type="noConversion"/>
  </si>
  <si>
    <t>buff特效优先级</t>
    <phoneticPr fontId="2" type="noConversion"/>
  </si>
  <si>
    <t>buff_display_position</t>
    <phoneticPr fontId="2" type="noConversion"/>
  </si>
  <si>
    <t>buff特效位置</t>
    <phoneticPr fontId="2" type="noConversion"/>
  </si>
  <si>
    <t>最大共存数量</t>
    <phoneticPr fontId="2" type="noConversion"/>
  </si>
  <si>
    <t>Buff等级=其主技能等级。</t>
    <phoneticPr fontId="2" type="noConversion"/>
  </si>
  <si>
    <t>与技能效果同理。若Buff当前等级=3，且3级无配置数据，则读取2级数据。</t>
    <phoneticPr fontId="2" type="noConversion"/>
  </si>
  <si>
    <t>若2级也无数据，则读取1级数据。</t>
    <phoneticPr fontId="2" type="noConversion"/>
  </si>
  <si>
    <t>Buff没配置等级时，默认为1级数据。</t>
    <phoneticPr fontId="2" type="noConversion"/>
  </si>
  <si>
    <t>如Buff10010701的等级=技能100107的等级。</t>
    <phoneticPr fontId="2" type="noConversion"/>
  </si>
  <si>
    <t>1、Buff的所有参数均读取Buff当前等级的配置。</t>
    <phoneticPr fontId="2" type="noConversion"/>
  </si>
  <si>
    <t>buff_id</t>
    <phoneticPr fontId="5" type="noConversion"/>
  </si>
  <si>
    <t>唯一id</t>
    <phoneticPr fontId="2" type="noConversion"/>
  </si>
  <si>
    <t>id</t>
    <phoneticPr fontId="5" type="noConversion"/>
  </si>
  <si>
    <t>int32</t>
    <phoneticPr fontId="5" type="noConversion"/>
  </si>
  <si>
    <t>唯一id</t>
    <phoneticPr fontId="2" type="noConversion"/>
  </si>
  <si>
    <t>id</t>
    <phoneticPr fontId="2" type="noConversion"/>
  </si>
  <si>
    <t>每秒减少300血量，持续6秒。</t>
    <phoneticPr fontId="2" type="noConversion"/>
  </si>
  <si>
    <t>最大生命百分比伤害</t>
    <phoneticPr fontId="2" type="noConversion"/>
  </si>
  <si>
    <t>生命系数（万分比）</t>
    <phoneticPr fontId="2" type="noConversion"/>
  </si>
  <si>
    <t>致命燃烧</t>
    <phoneticPr fontId="2" type="noConversion"/>
  </si>
  <si>
    <t>每秒减少3%最大生命值，持续6秒。</t>
    <phoneticPr fontId="2" type="noConversion"/>
  </si>
  <si>
    <t>眩晕</t>
    <phoneticPr fontId="2" type="noConversion"/>
  </si>
  <si>
    <t>眩晕1秒。</t>
    <phoneticPr fontId="2" type="noConversion"/>
  </si>
  <si>
    <t>死亡时爆炸</t>
    <phoneticPr fontId="2" type="noConversion"/>
  </si>
  <si>
    <t>处于燃烧状态的敌人，死亡时触发爆炸。</t>
    <phoneticPr fontId="2" type="noConversion"/>
  </si>
  <si>
    <t>残废</t>
    <phoneticPr fontId="2" type="noConversion"/>
  </si>
  <si>
    <t>处于残废的敌人移速降低，攻击力降低。</t>
    <phoneticPr fontId="2" type="noConversion"/>
  </si>
  <si>
    <t>失明</t>
    <phoneticPr fontId="2" type="noConversion"/>
  </si>
  <si>
    <t>命中率降为0</t>
    <phoneticPr fontId="2" type="noConversion"/>
  </si>
  <si>
    <t>冻结</t>
    <phoneticPr fontId="2" type="noConversion"/>
  </si>
  <si>
    <t>硬控制，无法移动</t>
    <phoneticPr fontId="2" type="noConversion"/>
  </si>
  <si>
    <t>无敌</t>
    <phoneticPr fontId="2" type="noConversion"/>
  </si>
  <si>
    <t>免疫所有伤害和debuff</t>
    <phoneticPr fontId="2" type="noConversion"/>
  </si>
  <si>
    <t>易伤</t>
    <phoneticPr fontId="2" type="noConversion"/>
  </si>
  <si>
    <t>增加目标所受到的伤害</t>
    <phoneticPr fontId="2" type="noConversion"/>
  </si>
  <si>
    <t>冻伤</t>
    <phoneticPr fontId="2" type="noConversion"/>
  </si>
  <si>
    <t>每秒受到3%倍冻伤伤害，持续3秒</t>
    <phoneticPr fontId="2" type="noConversion"/>
  </si>
  <si>
    <t>每秒受到5%倍冻伤伤害，持续3秒</t>
    <phoneticPr fontId="2" type="noConversion"/>
  </si>
  <si>
    <t>每秒受到7%倍冻伤伤害，持续3秒</t>
    <phoneticPr fontId="2" type="noConversion"/>
  </si>
  <si>
    <t>每秒受到9%倍冻伤伤害，持续3秒</t>
    <phoneticPr fontId="2" type="noConversion"/>
  </si>
  <si>
    <t>每秒受到11%倍冻伤伤害，持续3秒</t>
    <phoneticPr fontId="2" type="noConversion"/>
  </si>
  <si>
    <t>每秒受到13%倍冻伤伤害，持续3秒</t>
    <phoneticPr fontId="2" type="noConversion"/>
  </si>
  <si>
    <t>每秒受到15%倍冻伤伤害，持续3秒</t>
    <phoneticPr fontId="2" type="noConversion"/>
  </si>
  <si>
    <t>加速</t>
    <phoneticPr fontId="2" type="noConversion"/>
  </si>
  <si>
    <t>移速增加15%，持续5秒</t>
    <phoneticPr fontId="2" type="noConversion"/>
  </si>
  <si>
    <t>治疗系数（万分比）</t>
    <phoneticPr fontId="2" type="noConversion"/>
  </si>
  <si>
    <t>治疗</t>
    <phoneticPr fontId="2" type="noConversion"/>
  </si>
  <si>
    <t>每秒减少5%最大生命值，持续3秒。</t>
    <phoneticPr fontId="2" type="noConversion"/>
  </si>
  <si>
    <t>倒戈攻击其友方，造成角色攻击力%的暗元素伤害，对首领无效。持续5秒。</t>
    <phoneticPr fontId="2" type="noConversion"/>
  </si>
  <si>
    <t>负面状态</t>
    <phoneticPr fontId="2" type="noConversion"/>
  </si>
  <si>
    <t>debuff</t>
    <phoneticPr fontId="2" type="noConversion"/>
  </si>
  <si>
    <t>int32</t>
    <phoneticPr fontId="2" type="noConversion"/>
  </si>
  <si>
    <t>0或空：所释放技能的起点，为Buff添加者实体的当前坐标（如子弹、无人机、巨蟒）。
1：所释放技能的起点，为角色当前坐标。
2：所释放技能的起点，为Buff目标的当前坐标。
3：所释放技能的起点，为Buff目标附近范围内随机坐标。</t>
    <phoneticPr fontId="2" type="noConversion"/>
  </si>
  <si>
    <t>参数1=3时，范围半径</t>
    <phoneticPr fontId="2" type="noConversion"/>
  </si>
  <si>
    <t>冰爆</t>
    <phoneticPr fontId="2" type="noConversion"/>
  </si>
  <si>
    <t>移动速度降低40%，持续5秒。</t>
    <phoneticPr fontId="2" type="noConversion"/>
  </si>
  <si>
    <t>移动速度降低60%，持续3秒。</t>
    <phoneticPr fontId="2" type="noConversion"/>
  </si>
  <si>
    <t>每0.5秒减少500血量，持续3秒。</t>
    <phoneticPr fontId="2" type="noConversion"/>
  </si>
  <si>
    <t>感电的目标受击后会额外产生1次攻击力100%的电伤害，有0.5秒内置CD。</t>
    <phoneticPr fontId="2" type="noConversion"/>
  </si>
  <si>
    <t>每秒回复30点生命，提升20%移速、20暴击，持续30秒。</t>
  </si>
  <si>
    <t>暴走</t>
    <phoneticPr fontId="2" type="noConversion"/>
  </si>
  <si>
    <t>命中率降为0，持续3秒。</t>
    <phoneticPr fontId="2" type="noConversion"/>
  </si>
  <si>
    <t>1：眩晕
2：冻结
3：混乱
4：无敌
5：牵引
6：击退</t>
    <phoneticPr fontId="2" type="noConversion"/>
  </si>
  <si>
    <t>硬控制，无法移动，持续2秒</t>
    <phoneticPr fontId="2" type="noConversion"/>
  </si>
  <si>
    <t>移动速度降低80%，持续5秒。</t>
    <phoneticPr fontId="2" type="noConversion"/>
  </si>
  <si>
    <t>效果id</t>
  </si>
  <si>
    <t>技能等级</t>
  </si>
  <si>
    <t>参数1</t>
  </si>
  <si>
    <t>宝石描述</t>
  </si>
  <si>
    <t>枪械穿透+1,枪械伤害+X%</t>
  </si>
  <si>
    <t>枪械齐射+1,枪械伤害+X%</t>
  </si>
  <si>
    <t>枪械射击X%概率冻结目标1秒</t>
  </si>
  <si>
    <t>受到伤害后移速增加X%，持续5秒</t>
  </si>
  <si>
    <t>闪避后对自身每隔0.5秒产生X倍治疗，持续1.5秒</t>
  </si>
  <si>
    <t>免疫X次大于Y%的伤害</t>
  </si>
  <si>
    <t>战术导弹X爆炸伤害%、Y爆炸范围%</t>
  </si>
  <si>
    <t>战术导弹命中后附加X秒燃烧，间隔1秒，Y倍火伤害</t>
  </si>
  <si>
    <t>战术导弹首次命中产生燃烧区域X秒，进入目标3秒燃烧，间隔1秒，Y倍火伤害</t>
  </si>
  <si>
    <t>战术导弹穿透伤害提升X%,击退效果提升Y%</t>
  </si>
  <si>
    <t>战术导弹伤害提升%(穿透伤害提升X%,爆炸伤害提升X%)</t>
  </si>
  <si>
    <t>冰霜匕首弹射次数+X,伤害+Y%</t>
  </si>
  <si>
    <t>冰霜匕首弹射距离提升X%</t>
  </si>
  <si>
    <t>冰霜匕首伤害提升X%</t>
  </si>
  <si>
    <t>冰霜匕首冷却时间减少X%</t>
  </si>
  <si>
    <t>冰霜匕首初始数量+X,伤害+Y%</t>
  </si>
  <si>
    <t>防御卫士初始数量+X,治疗效果+Y%</t>
  </si>
  <si>
    <t>防御卫士命中X%概率产生爆炸Y倍火伤害</t>
  </si>
  <si>
    <t>每个防御卫士存在时提升角色移速X%</t>
  </si>
  <si>
    <t>防御卫士冷却时间减少X%</t>
  </si>
  <si>
    <t>防御卫士治疗效果提升X%</t>
  </si>
  <si>
    <t>机械巨蟒体积变大X%，伤害提升Y%</t>
  </si>
  <si>
    <t>机械巨蟒持续时间增加X%</t>
  </si>
  <si>
    <t>机械巨蟒沙尘旋涡的持续时间增加X%，牵引力提升Y%</t>
  </si>
  <si>
    <t>机械巨蟒冷却时间减少X%</t>
  </si>
  <si>
    <t>黑洞旋涡命中燃烧怪物添加致命燃烧buff(每隔1秒减X%当前最大生命),持续3秒，间隔1秒</t>
  </si>
  <si>
    <t>黑洞旋涡命中目标有X%概率添加5秒混乱</t>
  </si>
  <si>
    <t>黑洞旋涡牵引力增加X%</t>
  </si>
  <si>
    <t>黑洞旋涡命中目标有X%概率分裂3枚暗物质子弹造成Y倍暗伤害，穿透3</t>
  </si>
  <si>
    <t>移动速度降低80%，持续0.5秒。</t>
    <phoneticPr fontId="2" type="noConversion"/>
  </si>
  <si>
    <t>步枪子弹</t>
    <phoneticPr fontId="2" type="noConversion"/>
  </si>
  <si>
    <t>战术导弹</t>
    <phoneticPr fontId="2" type="noConversion"/>
  </si>
  <si>
    <t>防御卫士</t>
    <phoneticPr fontId="2" type="noConversion"/>
  </si>
  <si>
    <t>机械巨蟒</t>
    <phoneticPr fontId="2" type="noConversion"/>
  </si>
  <si>
    <t>黑洞漩涡</t>
    <phoneticPr fontId="2" type="noConversion"/>
  </si>
  <si>
    <t>宝石技能</t>
    <phoneticPr fontId="2" type="noConversion"/>
  </si>
  <si>
    <t>怪物技能</t>
    <phoneticPr fontId="2" type="noConversion"/>
  </si>
  <si>
    <t>每秒减少3%最大生命值，持续3秒。</t>
    <phoneticPr fontId="2" type="noConversion"/>
  </si>
  <si>
    <t>移动速度降低50%，持续3秒。</t>
    <phoneticPr fontId="2" type="noConversion"/>
  </si>
  <si>
    <t>冰霜匕首</t>
    <phoneticPr fontId="2" type="noConversion"/>
  </si>
  <si>
    <t>硬控制，无法移动，持续0.5秒</t>
    <phoneticPr fontId="2" type="noConversion"/>
  </si>
  <si>
    <t>移速增加3%，持续5秒</t>
    <phoneticPr fontId="2" type="noConversion"/>
  </si>
  <si>
    <t>移速增加6%，持续5秒</t>
    <phoneticPr fontId="2" type="noConversion"/>
  </si>
  <si>
    <t>移速增加9%，持续5秒</t>
    <phoneticPr fontId="2" type="noConversion"/>
  </si>
  <si>
    <t>移速增加12%，持续5秒</t>
    <phoneticPr fontId="2" type="noConversion"/>
  </si>
  <si>
    <t>移速增加18%，持续5秒</t>
    <phoneticPr fontId="2" type="noConversion"/>
  </si>
  <si>
    <t>移速增加21%，持续5秒</t>
    <phoneticPr fontId="2" type="noConversion"/>
  </si>
  <si>
    <t>每0.5秒0.2倍治疗，持续1.5秒</t>
    <phoneticPr fontId="2" type="noConversion"/>
  </si>
  <si>
    <t>每0.5秒0.25倍治疗，持续1.5秒</t>
    <phoneticPr fontId="2" type="noConversion"/>
  </si>
  <si>
    <t>每0.5秒0.3倍治疗，持续1.5秒</t>
    <phoneticPr fontId="2" type="noConversion"/>
  </si>
  <si>
    <t>每0.5秒0.35倍治疗，持续1.5秒</t>
    <phoneticPr fontId="2" type="noConversion"/>
  </si>
  <si>
    <t>附加3秒燃烧，间隔1秒，0.4倍火伤害</t>
    <phoneticPr fontId="2" type="noConversion"/>
  </si>
  <si>
    <t>附加3.5秒燃烧，间隔1秒，0.45倍火伤害</t>
    <phoneticPr fontId="2" type="noConversion"/>
  </si>
  <si>
    <t>附加4秒燃烧，间隔1秒，0.5倍火伤害</t>
    <phoneticPr fontId="2" type="noConversion"/>
  </si>
  <si>
    <t>附加4.5秒燃烧，间隔1秒，0.55倍火伤害</t>
    <phoneticPr fontId="2" type="noConversion"/>
  </si>
  <si>
    <t>附加5秒燃烧，间隔1秒，0.6倍火伤害</t>
    <phoneticPr fontId="2" type="noConversion"/>
  </si>
  <si>
    <t>附加5.5秒燃烧，间隔1秒，0.65倍火伤害</t>
    <phoneticPr fontId="2" type="noConversion"/>
  </si>
  <si>
    <t>附加6秒燃烧，间隔1秒，0.7倍火伤害</t>
    <phoneticPr fontId="2" type="noConversion"/>
  </si>
  <si>
    <t>每秒减少0.4倍伤害，持续3秒。</t>
    <phoneticPr fontId="2" type="noConversion"/>
  </si>
  <si>
    <t>每秒减少0.45倍伤害，持续3秒。</t>
    <phoneticPr fontId="2" type="noConversion"/>
  </si>
  <si>
    <t>每秒减少0.5倍伤害，持续3秒。</t>
    <phoneticPr fontId="2" type="noConversion"/>
  </si>
  <si>
    <t>每秒减少0.55倍伤害，持续3秒。</t>
    <phoneticPr fontId="2" type="noConversion"/>
  </si>
  <si>
    <t>每秒减少0.6倍伤害，持续3秒。</t>
    <phoneticPr fontId="2" type="noConversion"/>
  </si>
  <si>
    <t>每秒减少0.65倍伤害，持续3秒。</t>
    <phoneticPr fontId="2" type="noConversion"/>
  </si>
  <si>
    <t>每秒减少0.7倍伤害，持续3秒。</t>
    <phoneticPr fontId="2" type="noConversion"/>
  </si>
  <si>
    <t>每秒减少4%最大生命值，持续3秒。</t>
    <phoneticPr fontId="2" type="noConversion"/>
  </si>
  <si>
    <t>当前生命值百分比</t>
    <phoneticPr fontId="2" type="noConversion"/>
  </si>
  <si>
    <t>混乱</t>
    <phoneticPr fontId="2" type="noConversion"/>
  </si>
  <si>
    <t>失明</t>
    <phoneticPr fontId="2" type="noConversion"/>
  </si>
  <si>
    <t>眩晕</t>
    <phoneticPr fontId="2" type="noConversion"/>
  </si>
  <si>
    <t>减疗</t>
    <phoneticPr fontId="2" type="noConversion"/>
  </si>
  <si>
    <t>降低玩家受治疗效果50%，持续8秒。</t>
    <phoneticPr fontId="2" type="noConversion"/>
  </si>
  <si>
    <t>增伤</t>
    <phoneticPr fontId="2" type="noConversion"/>
  </si>
  <si>
    <t>伤害+10%</t>
    <phoneticPr fontId="2" type="noConversion"/>
  </si>
  <si>
    <t>闪避后对攻击者附加每秒X%倍冻伤伤害,持续3秒</t>
  </si>
  <si>
    <t>技能大类</t>
    <phoneticPr fontId="2" type="noConversion"/>
  </si>
  <si>
    <t>效果名称</t>
    <phoneticPr fontId="2" type="noConversion"/>
  </si>
  <si>
    <t>效果描述</t>
    <phoneticPr fontId="2" type="noConversion"/>
  </si>
  <si>
    <t>自动步枪</t>
    <phoneticPr fontId="2" type="noConversion"/>
  </si>
  <si>
    <t>齐射</t>
  </si>
  <si>
    <t>齐射+1</t>
  </si>
  <si>
    <t>子弹2分</t>
  </si>
  <si>
    <t>子弹和次级子弹增伤</t>
  </si>
  <si>
    <t>次级子弹增伤</t>
  </si>
  <si>
    <t>子弹4分</t>
  </si>
  <si>
    <t>子弹爆炸</t>
  </si>
  <si>
    <t>次级子弹爆炸</t>
  </si>
  <si>
    <t>爆炸伤害</t>
  </si>
  <si>
    <t>爆炸范围</t>
  </si>
  <si>
    <t>增伤</t>
  </si>
  <si>
    <t>射速</t>
  </si>
  <si>
    <t>子弹穿透</t>
  </si>
  <si>
    <t>子弹弹射</t>
  </si>
  <si>
    <t>冰子弹</t>
  </si>
  <si>
    <t>冰系强化</t>
  </si>
  <si>
    <t>冰子弹+</t>
  </si>
  <si>
    <t>火子弹</t>
  </si>
  <si>
    <t>火系强化</t>
  </si>
  <si>
    <t>火子弹+</t>
  </si>
  <si>
    <t>电子弹</t>
  </si>
  <si>
    <t>电系强化</t>
  </si>
  <si>
    <t>电子弹+</t>
  </si>
  <si>
    <t>子弹伤害在-20%至20%之间波动，每升级1个电元素技能，伤害上限提升10%（最多提升50%）</t>
  </si>
  <si>
    <t>暗子弹</t>
  </si>
  <si>
    <t>暗系强化</t>
  </si>
  <si>
    <t>暗子弹+</t>
  </si>
  <si>
    <t>射程</t>
  </si>
  <si>
    <t>快速弹匣</t>
  </si>
  <si>
    <t>战术导弹</t>
  </si>
  <si>
    <t>导弹连发</t>
  </si>
  <si>
    <t>导弹连发+</t>
  </si>
  <si>
    <t>穿透导弹</t>
  </si>
  <si>
    <t>热能爆炸</t>
  </si>
  <si>
    <t>热能穿透</t>
  </si>
  <si>
    <t>热能引燃</t>
  </si>
  <si>
    <t>热能焚烧</t>
  </si>
  <si>
    <t>穿透爆炸</t>
  </si>
  <si>
    <t>燃料填充</t>
  </si>
  <si>
    <t>集束导弹</t>
  </si>
  <si>
    <t>多重卫士</t>
  </si>
  <si>
    <t>卫士增伤</t>
  </si>
  <si>
    <t>卫士改装</t>
  </si>
  <si>
    <t>高速飞行</t>
  </si>
  <si>
    <t>长效蓄能</t>
  </si>
  <si>
    <t>防御领域</t>
  </si>
  <si>
    <t>激发潜能</t>
  </si>
  <si>
    <t>撞击致盲</t>
  </si>
  <si>
    <t>猛烈震荡</t>
  </si>
  <si>
    <t>烈焰卫士</t>
  </si>
  <si>
    <t>自毁程序</t>
  </si>
  <si>
    <t>卫士消失时会冲向目标造成爆炸伤害</t>
  </si>
  <si>
    <t>技能升级2</t>
  </si>
  <si>
    <t>"自毁程序"的爆炸范围+50%，并附加1秒眩晕</t>
  </si>
  <si>
    <t>技能升级3</t>
  </si>
  <si>
    <t>巨蟒增伤</t>
  </si>
  <si>
    <t>巨蟒出击</t>
  </si>
  <si>
    <t>巨蟒强化</t>
  </si>
  <si>
    <t>重装巨蟒</t>
  </si>
  <si>
    <t>烈焰巨蟒</t>
  </si>
  <si>
    <t>致残撞击</t>
  </si>
  <si>
    <t>致命冲撞</t>
  </si>
  <si>
    <t>势不可挡</t>
  </si>
  <si>
    <t>极速冲锋</t>
  </si>
  <si>
    <t>巨蟒钻地</t>
  </si>
  <si>
    <t>巨蟒蓄能</t>
  </si>
  <si>
    <t>黑洞旋涡</t>
    <phoneticPr fontId="2" type="noConversion"/>
  </si>
  <si>
    <t>黑洞加强</t>
  </si>
  <si>
    <t>黑洞牵引</t>
  </si>
  <si>
    <t>黑洞扩张</t>
  </si>
  <si>
    <t>双重黑洞</t>
  </si>
  <si>
    <t>延长黑洞</t>
  </si>
  <si>
    <t>强袭黑洞</t>
  </si>
  <si>
    <t>噩运黑洞</t>
  </si>
  <si>
    <t>冰霜连发</t>
  </si>
  <si>
    <t>多重释放</t>
  </si>
  <si>
    <t>额外再释放一次冰霜匕首</t>
  </si>
  <si>
    <t>冰霜侵袭</t>
  </si>
  <si>
    <t>散射小冰弹</t>
  </si>
  <si>
    <t>小冰弹增伤</t>
  </si>
  <si>
    <t>急冻小冰弹</t>
  </si>
  <si>
    <t>极冻寒冰</t>
  </si>
  <si>
    <t>冰刃弹射</t>
  </si>
  <si>
    <t>冰霜增伤</t>
  </si>
  <si>
    <t>冰霜减速</t>
  </si>
  <si>
    <t>极寒匕首</t>
  </si>
  <si>
    <t>冰系缩减</t>
  </si>
  <si>
    <t>冻伤</t>
    <phoneticPr fontId="2" type="noConversion"/>
  </si>
  <si>
    <t>自动步枪</t>
  </si>
  <si>
    <t>自动步枪每隔0.75秒射出1枚子弹(穿透2)，造成x1%的物理伤害</t>
  </si>
  <si>
    <t>连发</t>
  </si>
  <si>
    <t>连发+1，伤害+x1%</t>
  </si>
  <si>
    <t>连发+</t>
  </si>
  <si>
    <t>连发+1</t>
  </si>
  <si>
    <t>分裂x1枚伤害x2%的子弹</t>
  </si>
  <si>
    <t>主子弹和次级子弹增伤x1%</t>
  </si>
  <si>
    <t>次级子弹增伤x1%</t>
  </si>
  <si>
    <t>额外分裂x1枚伤害x2%的子弹</t>
  </si>
  <si>
    <t>造成x1%伤害的爆炸</t>
  </si>
  <si>
    <t>主子弹和次级子弹爆炸伤害+x1%</t>
  </si>
  <si>
    <t>主子弹和次级子弹爆炸范围+x1%</t>
  </si>
  <si>
    <t>主子弹伤害+x1%，子弹体积变大x2%</t>
  </si>
  <si>
    <t>射速+x1%</t>
  </si>
  <si>
    <t>伤害+x1%，穿透+1</t>
  </si>
  <si>
    <t>伤害+x1%，弹射+1</t>
  </si>
  <si>
    <t>主子弹变为冰子弹，且附带减速x1%，持续x2秒</t>
  </si>
  <si>
    <t>主子弹增伤x1%，减速效果提升为x2%,持续x3秒</t>
  </si>
  <si>
    <t>子弹变为火子弹，每隔x1秒造成x2%火伤害，持续x3秒</t>
  </si>
  <si>
    <t>子弹增伤x1%，每隔x2秒造成x3%火伤害，持续x4秒</t>
  </si>
  <si>
    <t>每升级1个火元素技能，燃烧持续时间提升x1%（最多x2级）</t>
  </si>
  <si>
    <t>子弹变为电子弹，且附带感电效果(受击额外承受x1%电伤害，冷却x2秒,持续x3秒)</t>
  </si>
  <si>
    <t>子弹增伤x1%，且附带感电效果(受击额外承受x2%电伤害，冷却x3秒,持续x4秒)</t>
  </si>
  <si>
    <t>子弹变为暗子弹，且附带诅咒效果，怪物死亡后造成x1%暗伤害，持续x2秒</t>
  </si>
  <si>
    <t>子弹增伤x1%，被诅咒目标额外受到x2%的伤害(属性id 45)</t>
  </si>
  <si>
    <t>每升级1个暗元素技能，子弹命中有x1%概率（最多x2级）混乱目标，持续x3秒</t>
  </si>
  <si>
    <t>伤害+x1%，子弹最远距离+x2%</t>
  </si>
  <si>
    <t>伤害+x1%，换弹速度+x2%</t>
  </si>
  <si>
    <t>发射1枚战术导弹，穿透x1个目标，命中造成x2%伤害，爆炸造成x3%伤害,冷却7秒</t>
  </si>
  <si>
    <t>额外释放1枚战术导弹,导弹伤害+x1%</t>
  </si>
  <si>
    <t>额外释放2枚战术导弹，导弹伤害+x1%</t>
  </si>
  <si>
    <t>导弹穿透+x1，命中和爆炸时会让目标残废(攻击力减少x2%、移速减少x3%)，持续x4秒</t>
  </si>
  <si>
    <t>导弹爆炸范围+x1%</t>
  </si>
  <si>
    <t>导弹爆炸伤害+x2%</t>
  </si>
  <si>
    <t>导弹穿透+x1，穿透伤害+x2%，击退+x3%</t>
  </si>
  <si>
    <t>导弹爆炸后会引燃怪物，每秒造成x1%火伤害，持续x2秒</t>
  </si>
  <si>
    <t>导弹附加燃烧时每隔1秒额外造成x1%目标最大生命值伤害(强化为致命燃烧)，持续x2秒</t>
  </si>
  <si>
    <t>导弹每次穿透会有x1%的概率产生x2%伤害的爆炸</t>
  </si>
  <si>
    <t>导弹伤害+x1%(穿透和爆炸)，冷却+x2%</t>
  </si>
  <si>
    <t>集束导弹爆炸会引发x1重爆炸(伤害x2%)</t>
  </si>
  <si>
    <t>技能升级1</t>
  </si>
  <si>
    <t>被导弹命中有x1%概率附加x2秒眩晕</t>
  </si>
  <si>
    <t>防御卫士</t>
  </si>
  <si>
    <t>瞬间x1%倍治疗，召唤防御卫士环绕自身周围，对碰触的敌人造成x2%光伤害，每隔x3秒造成x4%倍治疗,持续x5秒,冷却22秒</t>
  </si>
  <si>
    <t>瞬间x1%倍治疗，额外召唤一个防御卫士(每多1个卫士，整体技能治疗量会增加50%)</t>
  </si>
  <si>
    <t>造成的伤害提升x1%</t>
  </si>
  <si>
    <t>卫士进化为高级卫士(体积变大30%)，且治疗量+x1%</t>
  </si>
  <si>
    <t>卫士旋转速度+x1%、旋转半径+x2%、伤害+x3%</t>
  </si>
  <si>
    <t>卫士存在时间+x1%</t>
  </si>
  <si>
    <t>每个卫士会给角色提供x1%减伤(属性id 42)</t>
  </si>
  <si>
    <t>每个卫士会给角色提供x1%伤害提升(属性id 37)</t>
  </si>
  <si>
    <t>卫士造成伤害时附加失明状态,命中率x1%,持续x2秒</t>
  </si>
  <si>
    <t>卫士会点燃敌人，每隔1秒造成x1%火伤害，持续x2秒</t>
  </si>
  <si>
    <t>被伤害的目标减速x1%，持续x2秒</t>
  </si>
  <si>
    <t>被伤害的怪物受到伤害提升x1%(属性id 45),持续x2秒</t>
  </si>
  <si>
    <t>机械巨蟒</t>
  </si>
  <si>
    <t>召唤一条普通机械巨蟒在地面游走，每隔x1秒造成x2%物理伤害，持续x3秒，冷却24秒</t>
  </si>
  <si>
    <t>巨蟒伤害+x1%</t>
  </si>
  <si>
    <t>巨蟒数量+1，伤害-x1%</t>
  </si>
  <si>
    <t>召唤一条强化机械巨蟒在地面游走，每隔x1秒造成x2%物理伤害，持续x3秒</t>
  </si>
  <si>
    <t>召唤一条重装机械巨蟒在地面游走，每隔x1秒造成x2%物理伤害，持续x3秒</t>
  </si>
  <si>
    <t>巨蟒可以引燃怪物，每隔1秒造成x1%火伤害，持续x2秒</t>
  </si>
  <si>
    <t>巨蟒会使目标残废(攻击力减少x1%、移速减少x2%)，持续x3秒</t>
  </si>
  <si>
    <t>命中的怪物受到的伤害+x1%(属性id 45)，持续x2秒</t>
  </si>
  <si>
    <t>移动速度+x1%、冷却-x2%</t>
  </si>
  <si>
    <t>巨蟒消失时会产生一个地面沙尘旋涡，会牵引附近目标，每隔x1秒，造成x2%物理伤害，持续x3秒</t>
  </si>
  <si>
    <t>巨蟒的存在时间+x1%</t>
  </si>
  <si>
    <t>烈焰巨蟒附带最大生命值x1%的伤害，持续x2秒</t>
  </si>
  <si>
    <t>撞击怪物附带减速x1%,持续x2秒</t>
  </si>
  <si>
    <t>黑洞旋涡</t>
  </si>
  <si>
    <t>召唤一个随机游走的黑洞牵引周围怪物,每隔x1秒造成x2%暗伤害，旋涡持续x3秒,冷却27秒</t>
  </si>
  <si>
    <t>伤害+x1%</t>
  </si>
  <si>
    <t>牵引力+x1%</t>
  </si>
  <si>
    <t>范围+x1%、伤害-x2%</t>
  </si>
  <si>
    <t>持续时间-x1%，额外释放1个黑洞</t>
  </si>
  <si>
    <t>持续时间+x2%</t>
  </si>
  <si>
    <t>移动速度+x1%，持续时间+x2%</t>
  </si>
  <si>
    <t>黑洞结束时会分裂x1枚暗物质(穿透x2)，暗物质产生x3%暗伤害并附加诅咒(死亡造成x4%暗伤害，持续x5秒)</t>
  </si>
  <si>
    <t>黑洞命中目标有x1%概率产生闪电链(链接x2个目标，对每个目标造成x3%电伤害)</t>
  </si>
  <si>
    <t>牵引力提升x1%</t>
  </si>
  <si>
    <t>冰霜匕首</t>
  </si>
  <si>
    <t>朝前方发射1枚冰霜匕首，匕首对路径上的敌人造成x1%冰伤害和减速x2%，持续x3秒，抵达目的地后会弹射1次,冷却6秒</t>
  </si>
  <si>
    <t>额外发射1枚冰霜匕首，伤害x1%</t>
  </si>
  <si>
    <t>冰霜匕首命中添加叠加x1次的冻伤(每隔1秒产生x2%冰伤害),持续x3秒</t>
  </si>
  <si>
    <t>冰匕首球每次弹射会分裂出x1个小冰弹(产生x2%冰伤害，穿透x3)</t>
  </si>
  <si>
    <t>小冰弹伤害+x1%</t>
  </si>
  <si>
    <t>小冰弹伤害也可以叠加冻伤效果</t>
  </si>
  <si>
    <t>伤害+x1%，命中后x2%概率冻结x3秒</t>
  </si>
  <si>
    <t>冰霜匕首弹射次数+1，增伤+x1%</t>
  </si>
  <si>
    <t>冰霜匕首增伤+x1%</t>
  </si>
  <si>
    <t>伤害+x1%，冰霜匕首减速效果提升为x2%,持续x3秒</t>
  </si>
  <si>
    <t>升级为极寒匕首(造成x1%冰伤害)，体积增大，x2%概率冻结目标，持续x3秒，消失时会额外分裂x4枚小冰弹</t>
  </si>
  <si>
    <t>冰霜球，液氮手雷技能冷却-x1%</t>
  </si>
  <si>
    <t>分裂的小冰弹附带x1秒冻结</t>
  </si>
  <si>
    <t>冰霜匕首对点燃的怪物造成伤害+x1%</t>
  </si>
  <si>
    <t>击杀目标后20%概率回复X点生命值</t>
  </si>
  <si>
    <t>技能ID</t>
    <phoneticPr fontId="2" type="noConversion"/>
  </si>
  <si>
    <t>闪电黑洞</t>
    <phoneticPr fontId="2" type="noConversion"/>
  </si>
  <si>
    <t>闪电黑洞（目标个数）</t>
    <phoneticPr fontId="2" type="noConversion"/>
  </si>
  <si>
    <t>技能升级2（Buff内置CD）</t>
    <phoneticPr fontId="2" type="noConversion"/>
  </si>
  <si>
    <t>增加目标所受到的伤害，持续3秒。</t>
    <phoneticPr fontId="2" type="noConversion"/>
  </si>
  <si>
    <t>每升级1个冰元素技能，子弹命中提升x1%概率（最多x2级）分裂出x3个冰片，每个造成x4冰伤害，穿透x5</t>
    <phoneticPr fontId="2" type="noConversion"/>
  </si>
  <si>
    <t>卫士造成伤害时50%概率附加x1秒眩晕</t>
    <phoneticPr fontId="2" type="noConversion"/>
  </si>
  <si>
    <t>命中怪物x1%概率产生爆炸造成x2%火伤害,冷却0.1秒</t>
    <phoneticPr fontId="2" type="noConversion"/>
  </si>
  <si>
    <t>元素强化</t>
  </si>
  <si>
    <t>火强化</t>
  </si>
  <si>
    <t>每升级n个火技能，额外提升x1*n%伤害(属性id 37)，每隔20秒从自身发射2*n枚小飞弹(射向怪物，战术导弹缩小版)，造成x2%的爆炸火伤害</t>
  </si>
  <si>
    <t>冰强化</t>
  </si>
  <si>
    <t>每升级n个冰技能，额外提升x1*n%伤害(属性id 37)，每隔20秒随机触发1*n次冰爆造成x2%的冰伤害，并减速x3%，持续x4秒。</t>
  </si>
  <si>
    <t>暗强化</t>
  </si>
  <si>
    <t>每升级n个暗技能，额外提升x1*n%伤害(属性id 37)，每隔20秒从自身发射1*n枚大体积暗物质(类似小暗物质均等角度，穿透x2,暗伤害x3%)，命中怪物有x4%概率造成混乱持续x5秒</t>
  </si>
  <si>
    <t>冰强化</t>
    <phoneticPr fontId="2" type="noConversion"/>
  </si>
  <si>
    <t>移动速度降低20%，持续5秒。</t>
    <phoneticPr fontId="2" type="noConversion"/>
  </si>
  <si>
    <t>暗强化</t>
    <phoneticPr fontId="2" type="noConversion"/>
  </si>
  <si>
    <t>暴击后50%概率对自身X倍治疗,冷却0.5秒</t>
  </si>
  <si>
    <t>命中后20%概率造成X%暗伤害,冷却0.1秒</t>
  </si>
  <si>
    <t>暴击后造成X%冰爆伤害,冷却0.1秒</t>
  </si>
  <si>
    <t>黑洞命中目标有额外x1%概率附加诅咒(死亡造成x2%暗伤害，持续x3秒)</t>
    <phoneticPr fontId="2" type="noConversion"/>
  </si>
  <si>
    <t>枪械射击X%概率触发闪电链造成Y%电伤害，弹射5次，闪电链使目标感电10秒</t>
  </si>
  <si>
    <t>每升级n个光技能（最多5级），额外提升x1*n%闪避，每隔20秒受到伤害会获得伤害减免x2，持续x3秒，每次升级额外提升x4秒</t>
    <phoneticPr fontId="2" type="noConversion"/>
  </si>
  <si>
    <t>元素祝福</t>
    <phoneticPr fontId="2" type="noConversion"/>
  </si>
  <si>
    <t>火焰祝福</t>
    <phoneticPr fontId="2" type="noConversion"/>
  </si>
  <si>
    <t>雷电祝福</t>
    <phoneticPr fontId="2" type="noConversion"/>
  </si>
  <si>
    <t>圣光祝福</t>
    <phoneticPr fontId="2" type="noConversion"/>
  </si>
  <si>
    <t>伤害+x1%、移速+x2%，持续x3秒</t>
    <phoneticPr fontId="2" type="noConversion"/>
  </si>
  <si>
    <t>每隔x1秒产生x2%强度的治疗，持续x3秒</t>
    <phoneticPr fontId="2" type="noConversion"/>
  </si>
  <si>
    <t>伤害+35%、移速+20%，持续45秒</t>
    <phoneticPr fontId="2" type="noConversion"/>
  </si>
  <si>
    <t>暴击率+25%、暴击伤害+50%，持续45秒</t>
    <phoneticPr fontId="2" type="noConversion"/>
  </si>
  <si>
    <t>每隔30秒产生50%强度的治疗，持续45秒</t>
    <phoneticPr fontId="2" type="noConversion"/>
  </si>
  <si>
    <t>暴击率+x1%、暴击伤害+x2%，持续x3秒</t>
    <phoneticPr fontId="2" type="noConversion"/>
  </si>
  <si>
    <t>光强化</t>
    <phoneticPr fontId="2" type="noConversion"/>
  </si>
  <si>
    <t>闪避</t>
    <phoneticPr fontId="2" type="noConversion"/>
  </si>
  <si>
    <t>伤害减免x2，持续x3秒，每次升级额外提升x4秒</t>
    <phoneticPr fontId="2" type="noConversion"/>
  </si>
  <si>
    <t>每秒减少300血量，持续1秒。</t>
    <phoneticPr fontId="2" type="noConversion"/>
  </si>
  <si>
    <t>燃烧区域</t>
    <phoneticPr fontId="2" type="noConversion"/>
  </si>
  <si>
    <t>导弹每次穿透会有x1%的概率生成1个燃烧法术场，持续x2秒，每隔1秒造成x3%火伤害</t>
    <phoneticPr fontId="2" type="noConversion"/>
  </si>
  <si>
    <t>感电效应</t>
    <phoneticPr fontId="2" type="noConversion"/>
  </si>
  <si>
    <t>闪电黑洞命中目标有x1%概率添加感电效果(受击额外x2%电伤害,冷却0.5秒),持续x3秒</t>
    <phoneticPr fontId="2" type="noConversion"/>
  </si>
  <si>
    <t>精英怪-减速1</t>
    <phoneticPr fontId="2" type="noConversion"/>
  </si>
  <si>
    <t>精英怪-减速2</t>
  </si>
  <si>
    <t>精英怪-减速3</t>
  </si>
  <si>
    <t>精英怪-减速4</t>
  </si>
  <si>
    <t>精英怪-减速5</t>
  </si>
  <si>
    <t>释放技能后减速60%，持续4秒</t>
  </si>
  <si>
    <t>释放技能后减速60%，持续5秒</t>
  </si>
  <si>
    <t>释放技能后减速60%，持续2秒</t>
  </si>
  <si>
    <t>释放技能后减速60%，持续3秒</t>
  </si>
  <si>
    <t>释放技能后减速60%，持续1秒</t>
    <phoneticPr fontId="2" type="noConversion"/>
  </si>
  <si>
    <t>击杀boss回血</t>
    <phoneticPr fontId="2" type="noConversion"/>
  </si>
  <si>
    <t>每0.5秒0.3倍治疗，持续10秒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</si>
</sst>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6" borderId="0" xfId="0" applyFont="1" applyFill="1"/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8" borderId="0" xfId="0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9" borderId="0" xfId="0" applyFont="1" applyFill="1"/>
    <xf numFmtId="0" fontId="1" fillId="6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10" borderId="0" xfId="0" applyFont="1" applyFill="1"/>
    <xf numFmtId="0" fontId="1" fillId="9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/>
    <xf numFmtId="0" fontId="6" fillId="0" borderId="0" xfId="0" applyFont="1" applyBorder="1" applyAlignment="1">
      <alignment horizontal="left" vertical="center"/>
    </xf>
    <xf numFmtId="0" fontId="1" fillId="12" borderId="0" xfId="0" applyFont="1" applyFill="1"/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1" fillId="14" borderId="0" xfId="0" applyFont="1" applyFill="1"/>
    <xf numFmtId="0" fontId="1" fillId="0" borderId="0" xfId="0" applyFont="1" applyFill="1" applyAlignment="1">
      <alignment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1"/>
  <sheetViews>
    <sheetView workbookViewId="0">
      <pane xSplit="3" ySplit="3" topLeftCell="D4" activePane="bottomRight" state="frozenSplit"/>
      <selection pane="topRight" activeCell="C1" sqref="C1"/>
      <selection pane="bottomLeft" activeCell="A4" sqref="A4"/>
      <selection pane="bottomRight" activeCell="M6" sqref="M6"/>
    </sheetView>
  </sheetViews>
  <sheetFormatPr defaultColWidth="14.625" defaultRowHeight="24" customHeight="1" x14ac:dyDescent="0.2"/>
  <cols>
    <col min="1" max="12" width="14.625" style="7"/>
    <col min="13" max="13" width="50.5" style="10" customWidth="1"/>
    <col min="14" max="16384" width="14.625" style="1"/>
  </cols>
  <sheetData>
    <row r="1" spans="1:13" ht="24" customHeight="1" x14ac:dyDescent="0.2">
      <c r="A1" s="3" t="s">
        <v>122</v>
      </c>
      <c r="B1" s="3" t="s">
        <v>103</v>
      </c>
      <c r="C1" s="3" t="s">
        <v>0</v>
      </c>
      <c r="D1" s="3" t="s">
        <v>72</v>
      </c>
      <c r="E1" s="3" t="s">
        <v>1</v>
      </c>
      <c r="F1" s="3" t="s">
        <v>160</v>
      </c>
      <c r="G1" s="3" t="s">
        <v>86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</v>
      </c>
    </row>
    <row r="2" spans="1:13" ht="24" customHeight="1" x14ac:dyDescent="0.2">
      <c r="A2" s="4" t="s">
        <v>123</v>
      </c>
      <c r="B2" s="4"/>
      <c r="C2" s="4" t="s">
        <v>121</v>
      </c>
      <c r="D2" s="4" t="s">
        <v>73</v>
      </c>
      <c r="E2" s="4" t="s">
        <v>25</v>
      </c>
      <c r="F2" s="4" t="s">
        <v>161</v>
      </c>
      <c r="G2" s="4" t="s">
        <v>85</v>
      </c>
      <c r="H2" s="5" t="s">
        <v>26</v>
      </c>
      <c r="I2" s="5" t="s">
        <v>107</v>
      </c>
      <c r="J2" s="4" t="s">
        <v>27</v>
      </c>
      <c r="K2" s="5" t="s">
        <v>28</v>
      </c>
      <c r="L2" s="5" t="s">
        <v>29</v>
      </c>
      <c r="M2" s="5" t="s">
        <v>30</v>
      </c>
    </row>
    <row r="3" spans="1:13" ht="24" customHeight="1" x14ac:dyDescent="0.2">
      <c r="A3" s="5" t="s">
        <v>124</v>
      </c>
      <c r="B3" s="5"/>
      <c r="C3" s="5" t="s">
        <v>8</v>
      </c>
      <c r="D3" s="5" t="s">
        <v>8</v>
      </c>
      <c r="E3" s="5" t="s">
        <v>9</v>
      </c>
      <c r="F3" s="5" t="s">
        <v>162</v>
      </c>
      <c r="G3" s="5" t="s">
        <v>8</v>
      </c>
      <c r="H3" s="5" t="s">
        <v>9</v>
      </c>
      <c r="I3" s="5" t="s">
        <v>8</v>
      </c>
      <c r="J3" s="5" t="s">
        <v>8</v>
      </c>
      <c r="K3" s="5" t="s">
        <v>8</v>
      </c>
      <c r="L3" s="5" t="s">
        <v>10</v>
      </c>
      <c r="M3" s="5" t="s">
        <v>9</v>
      </c>
    </row>
    <row r="4" spans="1:13" s="53" customFormat="1" ht="24" customHeight="1" x14ac:dyDescent="0.2">
      <c r="A4" s="7">
        <f>ROW()-3</f>
        <v>1</v>
      </c>
      <c r="B4" s="28" t="s">
        <v>496</v>
      </c>
      <c r="C4" s="28">
        <v>10000101</v>
      </c>
      <c r="D4" s="28">
        <v>1</v>
      </c>
      <c r="E4" s="28" t="s">
        <v>157</v>
      </c>
      <c r="F4" s="28"/>
      <c r="G4" s="28">
        <v>14</v>
      </c>
      <c r="H4" s="28"/>
      <c r="I4" s="28"/>
      <c r="J4" s="6">
        <v>1</v>
      </c>
      <c r="K4" s="6">
        <v>1</v>
      </c>
      <c r="L4" s="7">
        <v>10000</v>
      </c>
      <c r="M4" s="10" t="s">
        <v>497</v>
      </c>
    </row>
    <row r="5" spans="1:13" ht="24" customHeight="1" x14ac:dyDescent="0.2">
      <c r="A5" s="7">
        <f>ROW()-3</f>
        <v>2</v>
      </c>
      <c r="B5" s="7" t="s">
        <v>210</v>
      </c>
      <c r="C5" s="28">
        <v>10011401</v>
      </c>
      <c r="D5" s="6">
        <v>1</v>
      </c>
      <c r="E5" s="6" t="s">
        <v>21</v>
      </c>
      <c r="F5" s="6">
        <v>1</v>
      </c>
      <c r="G5" s="6">
        <v>8</v>
      </c>
      <c r="H5" s="6"/>
      <c r="I5" s="7">
        <v>50008</v>
      </c>
      <c r="J5" s="6">
        <v>1</v>
      </c>
      <c r="K5" s="6">
        <v>1</v>
      </c>
      <c r="L5" s="44">
        <f>INDEX('#技能数值表'!$A:$V,MATCH(ROUNDDOWN($C5/100,0),'#技能数值表'!$B:$B,0),MATCH("参数2",'#技能数值表'!$1:$1,0))</f>
        <v>5000</v>
      </c>
      <c r="M5" s="9" t="s">
        <v>166</v>
      </c>
    </row>
    <row r="6" spans="1:13" ht="24" customHeight="1" x14ac:dyDescent="0.2">
      <c r="A6" s="7">
        <f t="shared" ref="A6:A102" si="0">ROW()-3</f>
        <v>3</v>
      </c>
      <c r="B6" s="7" t="s">
        <v>210</v>
      </c>
      <c r="C6" s="28">
        <v>10011501</v>
      </c>
      <c r="D6" s="6">
        <v>1</v>
      </c>
      <c r="E6" s="6" t="s">
        <v>22</v>
      </c>
      <c r="F6" s="6">
        <v>1</v>
      </c>
      <c r="G6" s="6">
        <v>1</v>
      </c>
      <c r="H6" s="6"/>
      <c r="I6" s="7">
        <v>50002</v>
      </c>
      <c r="J6" s="6">
        <v>1</v>
      </c>
      <c r="K6" s="6">
        <v>1</v>
      </c>
      <c r="L6" s="44">
        <f>INDEX('#技能数值表'!$A:$V,MATCH(ROUNDDOWN($C6/100,0),'#技能数值表'!$B:$B,0),MATCH("参数3",'#技能数值表'!$1:$1,0))</f>
        <v>1500</v>
      </c>
      <c r="M6" s="9" t="s">
        <v>32</v>
      </c>
    </row>
    <row r="7" spans="1:13" ht="24" customHeight="1" x14ac:dyDescent="0.2">
      <c r="A7" s="7">
        <f t="shared" si="0"/>
        <v>4</v>
      </c>
      <c r="B7" s="7" t="s">
        <v>210</v>
      </c>
      <c r="C7" s="28">
        <v>10011601</v>
      </c>
      <c r="D7" s="6">
        <v>1</v>
      </c>
      <c r="E7" s="6" t="s">
        <v>23</v>
      </c>
      <c r="F7" s="6">
        <v>1</v>
      </c>
      <c r="G7" s="6">
        <v>4</v>
      </c>
      <c r="H7" s="6"/>
      <c r="I7" s="7">
        <v>50001</v>
      </c>
      <c r="J7" s="6">
        <v>1</v>
      </c>
      <c r="K7" s="6">
        <v>1</v>
      </c>
      <c r="L7" s="44">
        <f>INDEX('#技能数值表'!$A:$V,MATCH(ROUNDDOWN($C7/100,0),'#技能数值表'!$B:$B,0),MATCH("参数3",'#技能数值表'!$1:$1,0))</f>
        <v>5000</v>
      </c>
      <c r="M7" s="9" t="s">
        <v>33</v>
      </c>
    </row>
    <row r="8" spans="1:13" ht="24" customHeight="1" x14ac:dyDescent="0.2">
      <c r="A8" s="7">
        <f t="shared" si="0"/>
        <v>5</v>
      </c>
      <c r="B8" s="7" t="s">
        <v>210</v>
      </c>
      <c r="C8" s="28">
        <v>10011701</v>
      </c>
      <c r="D8" s="6">
        <v>1</v>
      </c>
      <c r="E8" s="6" t="s">
        <v>31</v>
      </c>
      <c r="F8" s="6">
        <v>1</v>
      </c>
      <c r="G8" s="6">
        <v>3</v>
      </c>
      <c r="H8" s="6"/>
      <c r="I8" s="7">
        <v>50003</v>
      </c>
      <c r="J8" s="6">
        <v>1</v>
      </c>
      <c r="K8" s="6">
        <v>1</v>
      </c>
      <c r="L8" s="44">
        <f>INDEX('#技能数值表'!$A:$V,MATCH(ROUNDDOWN($C8/100,0),'#技能数值表'!$B:$B,0),MATCH("参数2",'#技能数值表'!$1:$1,0))</f>
        <v>5000</v>
      </c>
      <c r="M8" s="9" t="s">
        <v>34</v>
      </c>
    </row>
    <row r="9" spans="1:13" ht="24" customHeight="1" x14ac:dyDescent="0.2">
      <c r="A9" s="7">
        <f t="shared" si="0"/>
        <v>6</v>
      </c>
      <c r="B9" s="7" t="s">
        <v>210</v>
      </c>
      <c r="C9" s="28">
        <v>10012701</v>
      </c>
      <c r="D9" s="6">
        <v>1</v>
      </c>
      <c r="E9" s="6" t="s">
        <v>71</v>
      </c>
      <c r="F9" s="6">
        <v>1</v>
      </c>
      <c r="G9" s="6">
        <v>7</v>
      </c>
      <c r="H9" s="6"/>
      <c r="I9" s="2">
        <v>50004</v>
      </c>
      <c r="J9" s="6">
        <v>1</v>
      </c>
      <c r="K9" s="6">
        <v>1</v>
      </c>
      <c r="L9" s="44">
        <f>INDEX('#技能数值表'!$A:$V,MATCH(ROUNDDOWN($C9/100,0),'#技能数值表'!$B:$B,0),MATCH("参数3",'#技能数值表'!$1:$1,0))</f>
        <v>5000</v>
      </c>
      <c r="M9" s="9" t="s">
        <v>74</v>
      </c>
    </row>
    <row r="10" spans="1:13" ht="24" customHeight="1" x14ac:dyDescent="0.2">
      <c r="A10" s="7">
        <f t="shared" si="0"/>
        <v>7</v>
      </c>
      <c r="B10" s="7" t="s">
        <v>210</v>
      </c>
      <c r="C10" s="28">
        <v>10013701</v>
      </c>
      <c r="D10" s="6">
        <v>1</v>
      </c>
      <c r="E10" s="6" t="s">
        <v>21</v>
      </c>
      <c r="F10" s="6">
        <v>1</v>
      </c>
      <c r="G10" s="6">
        <v>8</v>
      </c>
      <c r="H10" s="6"/>
      <c r="I10" s="7">
        <v>50008</v>
      </c>
      <c r="J10" s="6">
        <v>1</v>
      </c>
      <c r="K10" s="6">
        <v>1</v>
      </c>
      <c r="L10" s="44">
        <f>INDEX('#技能数值表'!$A:$V,MATCH(ROUNDDOWN($C10/100,0),'#技能数值表'!$B:$B,0),MATCH("参数3",'#技能数值表'!$1:$1,0))</f>
        <v>5000</v>
      </c>
      <c r="M10" s="9" t="s">
        <v>167</v>
      </c>
    </row>
    <row r="11" spans="1:13" ht="24" customHeight="1" x14ac:dyDescent="0.2">
      <c r="A11" s="7">
        <f t="shared" si="0"/>
        <v>8</v>
      </c>
      <c r="B11" s="7" t="s">
        <v>210</v>
      </c>
      <c r="C11" s="28">
        <v>10013801</v>
      </c>
      <c r="D11" s="6">
        <v>1</v>
      </c>
      <c r="E11" s="6" t="s">
        <v>22</v>
      </c>
      <c r="F11" s="6">
        <v>1</v>
      </c>
      <c r="G11" s="6">
        <v>1</v>
      </c>
      <c r="H11" s="6"/>
      <c r="I11" s="7">
        <v>50002</v>
      </c>
      <c r="J11" s="6">
        <v>1</v>
      </c>
      <c r="K11" s="6">
        <v>1</v>
      </c>
      <c r="L11" s="44">
        <f>INDEX('#技能数值表'!$A:$V,MATCH(ROUNDDOWN($C11/100,0),'#技能数值表'!$B:$B,0),MATCH("参数4",'#技能数值表'!$1:$1,0))</f>
        <v>1500</v>
      </c>
      <c r="M11" s="9" t="s">
        <v>168</v>
      </c>
    </row>
    <row r="12" spans="1:13" ht="24" customHeight="1" x14ac:dyDescent="0.2">
      <c r="A12" s="7">
        <f t="shared" si="0"/>
        <v>9</v>
      </c>
      <c r="B12" s="7" t="s">
        <v>210</v>
      </c>
      <c r="C12" s="28">
        <v>10013901</v>
      </c>
      <c r="D12" s="6">
        <v>1</v>
      </c>
      <c r="E12" s="6" t="s">
        <v>23</v>
      </c>
      <c r="F12" s="6">
        <v>1</v>
      </c>
      <c r="G12" s="6">
        <v>4</v>
      </c>
      <c r="H12" s="6"/>
      <c r="I12" s="7">
        <v>50001</v>
      </c>
      <c r="J12" s="6">
        <v>1</v>
      </c>
      <c r="K12" s="6">
        <v>1</v>
      </c>
      <c r="L12" s="44">
        <f>INDEX('#技能数值表'!$A:$V,MATCH(ROUNDDOWN($C12/100,0),'#技能数值表'!$B:$B,0),MATCH("参数4",'#技能数值表'!$1:$1,0))</f>
        <v>5000</v>
      </c>
      <c r="M12" s="9" t="s">
        <v>169</v>
      </c>
    </row>
    <row r="13" spans="1:13" ht="24" customHeight="1" x14ac:dyDescent="0.2">
      <c r="A13" s="7">
        <f t="shared" si="0"/>
        <v>10</v>
      </c>
      <c r="B13" s="7" t="s">
        <v>210</v>
      </c>
      <c r="C13" s="28">
        <v>10014001</v>
      </c>
      <c r="D13" s="6">
        <v>1</v>
      </c>
      <c r="E13" s="7" t="s">
        <v>144</v>
      </c>
      <c r="F13" s="6">
        <v>1</v>
      </c>
      <c r="G13" s="6">
        <v>11</v>
      </c>
      <c r="H13" s="6"/>
      <c r="J13" s="6">
        <v>1</v>
      </c>
      <c r="K13" s="6">
        <v>1</v>
      </c>
      <c r="L13" s="44">
        <f>INDEX('#技能数值表'!$A:$V,MATCH(ROUNDDOWN($C8/100,0),'#技能数值表'!$B:$B,0),MATCH("参数2",'#技能数值表'!$1:$1,0))</f>
        <v>5000</v>
      </c>
      <c r="M13" s="9" t="s">
        <v>448</v>
      </c>
    </row>
    <row r="14" spans="1:13" ht="24" customHeight="1" x14ac:dyDescent="0.2">
      <c r="A14" s="7">
        <f t="shared" si="0"/>
        <v>11</v>
      </c>
      <c r="B14" s="35" t="s">
        <v>211</v>
      </c>
      <c r="C14" s="28">
        <v>10020102</v>
      </c>
      <c r="D14" s="6">
        <v>1</v>
      </c>
      <c r="E14" s="6" t="s">
        <v>22</v>
      </c>
      <c r="F14" s="6">
        <v>1</v>
      </c>
      <c r="G14" s="6">
        <v>1</v>
      </c>
      <c r="H14" s="6"/>
      <c r="I14" s="7">
        <v>50002</v>
      </c>
      <c r="J14" s="6">
        <v>1</v>
      </c>
      <c r="K14" s="6">
        <v>1</v>
      </c>
      <c r="L14" s="6">
        <v>6000</v>
      </c>
      <c r="M14" s="9" t="s">
        <v>127</v>
      </c>
    </row>
    <row r="15" spans="1:13" ht="24" customHeight="1" x14ac:dyDescent="0.2">
      <c r="A15" s="7">
        <f t="shared" si="0"/>
        <v>12</v>
      </c>
      <c r="B15" s="35" t="s">
        <v>211</v>
      </c>
      <c r="C15" s="28">
        <v>10020103</v>
      </c>
      <c r="D15" s="6">
        <v>1</v>
      </c>
      <c r="E15" s="7" t="s">
        <v>130</v>
      </c>
      <c r="F15" s="6">
        <v>1</v>
      </c>
      <c r="G15" s="6">
        <v>12</v>
      </c>
      <c r="H15" s="6"/>
      <c r="I15" s="7">
        <v>50002</v>
      </c>
      <c r="J15" s="6">
        <v>1</v>
      </c>
      <c r="K15" s="6">
        <v>1</v>
      </c>
      <c r="L15" s="6">
        <v>6000</v>
      </c>
      <c r="M15" s="9" t="s">
        <v>131</v>
      </c>
    </row>
    <row r="16" spans="1:13" ht="24" customHeight="1" x14ac:dyDescent="0.2">
      <c r="A16" s="7">
        <f t="shared" si="0"/>
        <v>13</v>
      </c>
      <c r="B16" s="35" t="s">
        <v>211</v>
      </c>
      <c r="C16" s="28">
        <v>10020104</v>
      </c>
      <c r="D16" s="6">
        <v>1</v>
      </c>
      <c r="E16" s="7" t="s">
        <v>132</v>
      </c>
      <c r="F16" s="6">
        <v>1</v>
      </c>
      <c r="G16" s="6">
        <v>5</v>
      </c>
      <c r="H16" s="6"/>
      <c r="I16" s="7">
        <v>50006</v>
      </c>
      <c r="J16" s="6">
        <v>1</v>
      </c>
      <c r="K16" s="6">
        <v>1</v>
      </c>
      <c r="L16" s="6">
        <v>1000</v>
      </c>
      <c r="M16" s="9" t="s">
        <v>133</v>
      </c>
    </row>
    <row r="17" spans="1:13" ht="24" customHeight="1" x14ac:dyDescent="0.2">
      <c r="A17" s="7">
        <f t="shared" si="0"/>
        <v>14</v>
      </c>
      <c r="B17" s="35" t="s">
        <v>211</v>
      </c>
      <c r="C17" s="28">
        <v>10020105</v>
      </c>
      <c r="D17" s="6">
        <v>1</v>
      </c>
      <c r="E17" s="7" t="s">
        <v>134</v>
      </c>
      <c r="F17" s="6">
        <v>1</v>
      </c>
      <c r="G17" s="6">
        <v>1</v>
      </c>
      <c r="H17" s="6"/>
      <c r="I17" s="6"/>
      <c r="J17" s="6">
        <v>1</v>
      </c>
      <c r="K17" s="6">
        <v>1</v>
      </c>
      <c r="L17" s="6">
        <v>6000</v>
      </c>
      <c r="M17" s="9" t="s">
        <v>135</v>
      </c>
    </row>
    <row r="18" spans="1:13" ht="24" customHeight="1" x14ac:dyDescent="0.2">
      <c r="A18" s="7">
        <f t="shared" si="0"/>
        <v>15</v>
      </c>
      <c r="B18" s="35" t="s">
        <v>211</v>
      </c>
      <c r="C18" s="28">
        <v>10020106</v>
      </c>
      <c r="D18" s="6">
        <v>1</v>
      </c>
      <c r="E18" s="7" t="s">
        <v>136</v>
      </c>
      <c r="F18" s="6">
        <v>1</v>
      </c>
      <c r="G18" s="6">
        <v>10</v>
      </c>
      <c r="H18" s="6"/>
      <c r="I18" s="7">
        <v>50008</v>
      </c>
      <c r="J18" s="6">
        <v>1</v>
      </c>
      <c r="K18" s="6">
        <v>1</v>
      </c>
      <c r="L18" s="6">
        <v>3000</v>
      </c>
      <c r="M18" s="9" t="s">
        <v>137</v>
      </c>
    </row>
    <row r="19" spans="1:13" ht="24" customHeight="1" x14ac:dyDescent="0.2">
      <c r="A19" s="7">
        <f t="shared" si="0"/>
        <v>16</v>
      </c>
      <c r="B19" s="35" t="s">
        <v>211</v>
      </c>
      <c r="C19" s="28">
        <v>10023501</v>
      </c>
      <c r="D19" s="6">
        <v>1</v>
      </c>
      <c r="E19" s="6" t="s">
        <v>22</v>
      </c>
      <c r="F19" s="6">
        <v>1</v>
      </c>
      <c r="G19" s="6">
        <v>1</v>
      </c>
      <c r="H19" s="6"/>
      <c r="I19" s="7">
        <v>50002</v>
      </c>
      <c r="J19" s="6">
        <v>1</v>
      </c>
      <c r="K19" s="6">
        <v>1</v>
      </c>
      <c r="L19" s="6">
        <v>1000</v>
      </c>
      <c r="M19" s="9" t="s">
        <v>481</v>
      </c>
    </row>
    <row r="20" spans="1:13" ht="24" customHeight="1" x14ac:dyDescent="0.2">
      <c r="A20" s="7">
        <f t="shared" si="0"/>
        <v>17</v>
      </c>
      <c r="B20" s="7" t="s">
        <v>212</v>
      </c>
      <c r="C20" s="28">
        <v>10030101</v>
      </c>
      <c r="D20" s="6">
        <v>1</v>
      </c>
      <c r="E20" s="7" t="s">
        <v>138</v>
      </c>
      <c r="F20" s="6">
        <v>1</v>
      </c>
      <c r="G20" s="6">
        <v>9</v>
      </c>
      <c r="H20" s="6"/>
      <c r="I20" s="2">
        <v>50005</v>
      </c>
      <c r="J20" s="6">
        <v>1</v>
      </c>
      <c r="K20" s="6">
        <v>1</v>
      </c>
      <c r="L20" s="6">
        <v>3000</v>
      </c>
      <c r="M20" s="9" t="s">
        <v>139</v>
      </c>
    </row>
    <row r="21" spans="1:13" ht="24" customHeight="1" x14ac:dyDescent="0.2">
      <c r="A21" s="7">
        <f t="shared" ref="A21:A111" si="1">ROW()-3</f>
        <v>18</v>
      </c>
      <c r="B21" s="7" t="s">
        <v>212</v>
      </c>
      <c r="C21" s="34">
        <v>10031001</v>
      </c>
      <c r="D21" s="6">
        <v>1</v>
      </c>
      <c r="E21" s="34" t="s">
        <v>138</v>
      </c>
      <c r="F21" s="7">
        <v>1</v>
      </c>
      <c r="G21" s="6">
        <v>9</v>
      </c>
      <c r="I21" s="2">
        <v>50005</v>
      </c>
      <c r="J21" s="6">
        <v>1</v>
      </c>
      <c r="K21" s="6">
        <v>1</v>
      </c>
      <c r="L21" s="7">
        <v>3000</v>
      </c>
      <c r="M21" s="9" t="s">
        <v>172</v>
      </c>
    </row>
    <row r="22" spans="1:13" ht="24" customHeight="1" x14ac:dyDescent="0.2">
      <c r="A22" s="7">
        <f t="shared" si="1"/>
        <v>19</v>
      </c>
      <c r="B22" s="7" t="s">
        <v>212</v>
      </c>
      <c r="C22" s="34">
        <v>10031101</v>
      </c>
      <c r="D22" s="6">
        <v>1</v>
      </c>
      <c r="E22" s="34" t="s">
        <v>132</v>
      </c>
      <c r="F22" s="7">
        <v>1</v>
      </c>
      <c r="G22" s="6">
        <v>5</v>
      </c>
      <c r="I22" s="7">
        <v>50006</v>
      </c>
      <c r="J22" s="6">
        <v>1</v>
      </c>
      <c r="K22" s="6">
        <v>1</v>
      </c>
      <c r="L22" s="7">
        <v>1000</v>
      </c>
      <c r="M22" s="9" t="s">
        <v>133</v>
      </c>
    </row>
    <row r="23" spans="1:13" ht="24" customHeight="1" x14ac:dyDescent="0.2">
      <c r="A23" s="7">
        <f t="shared" si="1"/>
        <v>20</v>
      </c>
      <c r="B23" s="7" t="s">
        <v>212</v>
      </c>
      <c r="C23" s="34">
        <v>10031201</v>
      </c>
      <c r="D23" s="6">
        <v>1</v>
      </c>
      <c r="E23" s="34" t="s">
        <v>22</v>
      </c>
      <c r="F23" s="7">
        <v>1</v>
      </c>
      <c r="G23" s="6">
        <v>1</v>
      </c>
      <c r="I23" s="7">
        <v>50002</v>
      </c>
      <c r="J23" s="6">
        <v>1</v>
      </c>
      <c r="K23" s="6">
        <v>1</v>
      </c>
      <c r="L23" s="7">
        <v>3000</v>
      </c>
      <c r="M23" s="9" t="s">
        <v>32</v>
      </c>
    </row>
    <row r="24" spans="1:13" ht="24" customHeight="1" x14ac:dyDescent="0.2">
      <c r="A24" s="7">
        <f t="shared" si="1"/>
        <v>21</v>
      </c>
      <c r="B24" s="7" t="s">
        <v>212</v>
      </c>
      <c r="C24" s="34">
        <v>11030101</v>
      </c>
      <c r="D24" s="6">
        <v>1</v>
      </c>
      <c r="E24" s="6" t="s">
        <v>21</v>
      </c>
      <c r="F24" s="6">
        <v>1</v>
      </c>
      <c r="G24" s="6">
        <v>8</v>
      </c>
      <c r="H24" s="6"/>
      <c r="I24" s="7">
        <v>50008</v>
      </c>
      <c r="J24" s="6">
        <v>1</v>
      </c>
      <c r="K24" s="6">
        <v>1</v>
      </c>
      <c r="L24" s="6">
        <v>500</v>
      </c>
      <c r="M24" s="9" t="s">
        <v>209</v>
      </c>
    </row>
    <row r="25" spans="1:13" ht="24" customHeight="1" x14ac:dyDescent="0.2">
      <c r="A25" s="7">
        <f t="shared" si="1"/>
        <v>22</v>
      </c>
      <c r="B25" s="35" t="s">
        <v>213</v>
      </c>
      <c r="C25" s="34">
        <v>10040601</v>
      </c>
      <c r="D25" s="6">
        <v>1</v>
      </c>
      <c r="E25" s="34" t="s">
        <v>22</v>
      </c>
      <c r="F25" s="7">
        <v>1</v>
      </c>
      <c r="G25" s="6">
        <v>1</v>
      </c>
      <c r="L25" s="44">
        <f>INDEX('#技能数值表'!$A:$V,MATCH(ROUNDDOWN($C25/100,0),'#技能数值表'!$B:$B,0),MATCH("参数2",'#技能数值表'!$1:$1,0))</f>
        <v>3000</v>
      </c>
      <c r="M25" s="9" t="s">
        <v>32</v>
      </c>
    </row>
    <row r="26" spans="1:13" ht="24" customHeight="1" x14ac:dyDescent="0.2">
      <c r="A26" s="7">
        <f t="shared" si="1"/>
        <v>23</v>
      </c>
      <c r="B26" s="35" t="s">
        <v>213</v>
      </c>
      <c r="C26" s="34">
        <v>10040701</v>
      </c>
      <c r="D26" s="6">
        <v>1</v>
      </c>
      <c r="E26" s="7" t="s">
        <v>136</v>
      </c>
      <c r="F26" s="6">
        <v>1</v>
      </c>
      <c r="G26" s="6">
        <v>10</v>
      </c>
      <c r="H26" s="6"/>
      <c r="I26" s="7">
        <v>50008</v>
      </c>
      <c r="J26" s="6">
        <v>1</v>
      </c>
      <c r="K26" s="6">
        <v>1</v>
      </c>
      <c r="L26" s="44">
        <f>INDEX('#技能数值表'!$A:$V,MATCH(ROUNDDOWN($C26/100,0),'#技能数值表'!$B:$B,0),MATCH("参数3",'#技能数值表'!$1:$1,0))</f>
        <v>5000</v>
      </c>
      <c r="M26" s="9" t="s">
        <v>137</v>
      </c>
    </row>
    <row r="27" spans="1:13" ht="24" customHeight="1" x14ac:dyDescent="0.2">
      <c r="A27" s="7">
        <f t="shared" si="1"/>
        <v>24</v>
      </c>
      <c r="B27" s="35" t="s">
        <v>213</v>
      </c>
      <c r="C27" s="34">
        <v>10040801</v>
      </c>
      <c r="D27" s="6">
        <v>1</v>
      </c>
      <c r="E27" s="7" t="s">
        <v>144</v>
      </c>
      <c r="F27" s="6">
        <v>1</v>
      </c>
      <c r="G27" s="6">
        <v>11</v>
      </c>
      <c r="H27" s="6"/>
      <c r="I27" s="6"/>
      <c r="J27" s="6">
        <v>1</v>
      </c>
      <c r="K27" s="6">
        <v>1</v>
      </c>
      <c r="L27" s="44">
        <f>INDEX('#技能数值表'!$A:$V,MATCH(ROUNDDOWN($C27/100,0),'#技能数值表'!$B:$B,0),MATCH("参数2",'#技能数值表'!$1:$1,0))</f>
        <v>6000</v>
      </c>
      <c r="M27" s="9" t="s">
        <v>145</v>
      </c>
    </row>
    <row r="28" spans="1:13" ht="24" customHeight="1" x14ac:dyDescent="0.2">
      <c r="A28" s="7">
        <f t="shared" si="1"/>
        <v>25</v>
      </c>
      <c r="B28" s="35" t="s">
        <v>213</v>
      </c>
      <c r="C28" s="34">
        <v>11040201</v>
      </c>
      <c r="D28" s="6">
        <v>1</v>
      </c>
      <c r="E28" s="7" t="s">
        <v>130</v>
      </c>
      <c r="F28" s="6">
        <v>1</v>
      </c>
      <c r="G28" s="6">
        <v>12</v>
      </c>
      <c r="H28" s="6"/>
      <c r="I28" s="7">
        <v>50002</v>
      </c>
      <c r="J28" s="6">
        <v>1</v>
      </c>
      <c r="K28" s="6">
        <v>1</v>
      </c>
      <c r="L28" s="44">
        <f>INDEX('#技能数值表'!$A:$V,MATCH(ROUNDDOWN($C28/100,0),'#技能数值表'!$B:$B,0),MATCH("参数2",'#技能数值表'!$1:$1,0))</f>
        <v>3000</v>
      </c>
      <c r="M28" s="9" t="s">
        <v>217</v>
      </c>
    </row>
    <row r="29" spans="1:13" ht="24" customHeight="1" x14ac:dyDescent="0.2">
      <c r="A29" s="7">
        <f t="shared" si="1"/>
        <v>26</v>
      </c>
      <c r="B29" s="35" t="s">
        <v>213</v>
      </c>
      <c r="C29" s="34">
        <v>11040301</v>
      </c>
      <c r="D29" s="6">
        <v>1</v>
      </c>
      <c r="E29" s="6" t="s">
        <v>21</v>
      </c>
      <c r="F29" s="6">
        <v>1</v>
      </c>
      <c r="G29" s="6">
        <v>8</v>
      </c>
      <c r="H29" s="6"/>
      <c r="I29" s="7">
        <v>50008</v>
      </c>
      <c r="J29" s="6">
        <v>1</v>
      </c>
      <c r="K29" s="6">
        <v>1</v>
      </c>
      <c r="L29" s="44">
        <f>INDEX('#技能数值表'!$A:$V,MATCH(ROUNDDOWN($C29/100,0),'#技能数值表'!$B:$B,0),MATCH("参数2",'#技能数值表'!$1:$1,0))</f>
        <v>3000</v>
      </c>
      <c r="M29" s="9" t="s">
        <v>218</v>
      </c>
    </row>
    <row r="30" spans="1:13" ht="24" customHeight="1" x14ac:dyDescent="0.2">
      <c r="A30" s="7">
        <f t="shared" si="1"/>
        <v>27</v>
      </c>
      <c r="B30" s="7" t="s">
        <v>214</v>
      </c>
      <c r="C30" s="34">
        <v>10050801</v>
      </c>
      <c r="D30" s="6">
        <v>1</v>
      </c>
      <c r="E30" s="6" t="s">
        <v>23</v>
      </c>
      <c r="F30" s="6">
        <v>1</v>
      </c>
      <c r="G30" s="6">
        <v>4</v>
      </c>
      <c r="H30" s="6"/>
      <c r="I30" s="7">
        <v>50001</v>
      </c>
      <c r="J30" s="6">
        <v>1</v>
      </c>
      <c r="K30" s="6">
        <v>1</v>
      </c>
      <c r="L30" s="44">
        <f>INDEX('#技能数值表'!$A:$V,MATCH(ROUNDDOWN($C30/100,0),'#技能数值表'!$B:$B,0),MATCH("参数3",'#技能数值表'!$1:$1,0))</f>
        <v>5000</v>
      </c>
      <c r="M30" s="9" t="s">
        <v>33</v>
      </c>
    </row>
    <row r="31" spans="1:13" ht="24" customHeight="1" x14ac:dyDescent="0.2">
      <c r="A31" s="7">
        <f t="shared" si="1"/>
        <v>28</v>
      </c>
      <c r="B31" s="7" t="s">
        <v>214</v>
      </c>
      <c r="C31" s="34">
        <v>10050901</v>
      </c>
      <c r="D31" s="6">
        <v>1</v>
      </c>
      <c r="E31" s="6" t="s">
        <v>31</v>
      </c>
      <c r="F31" s="6">
        <v>1</v>
      </c>
      <c r="G31" s="6">
        <v>3</v>
      </c>
      <c r="H31" s="6"/>
      <c r="I31" s="7">
        <v>50003</v>
      </c>
      <c r="J31" s="6">
        <v>1</v>
      </c>
      <c r="K31" s="6">
        <v>1</v>
      </c>
      <c r="L31" s="44">
        <f>INDEX('#技能数值表'!$A:$V,MATCH(ROUNDDOWN($C31/100,0),'#技能数值表'!$B:$B,0),MATCH("参数5",'#技能数值表'!$1:$1,0))</f>
        <v>15000</v>
      </c>
      <c r="M31" s="9" t="s">
        <v>34</v>
      </c>
    </row>
    <row r="32" spans="1:13" ht="24" customHeight="1" x14ac:dyDescent="0.2">
      <c r="A32" s="7">
        <f t="shared" si="1"/>
        <v>29</v>
      </c>
      <c r="B32" s="7" t="s">
        <v>214</v>
      </c>
      <c r="C32" s="7">
        <v>11050201</v>
      </c>
      <c r="D32" s="6">
        <v>1</v>
      </c>
      <c r="E32" s="6" t="s">
        <v>31</v>
      </c>
      <c r="F32" s="6">
        <v>1</v>
      </c>
      <c r="G32" s="6">
        <v>3</v>
      </c>
      <c r="H32" s="6"/>
      <c r="I32" s="7">
        <v>50003</v>
      </c>
      <c r="J32" s="6">
        <v>1</v>
      </c>
      <c r="K32" s="6">
        <v>1</v>
      </c>
      <c r="L32" s="44">
        <f>INDEX('#技能数值表'!$A:$V,MATCH(ROUNDDOWN($C32/100,0),'#技能数值表'!$B:$B,0),MATCH("参数3",'#技能数值表'!$1:$1,0))</f>
        <v>10000</v>
      </c>
      <c r="M32" s="9" t="s">
        <v>169</v>
      </c>
    </row>
    <row r="33" spans="1:13" ht="24" customHeight="1" x14ac:dyDescent="0.2">
      <c r="A33" s="7">
        <f>ROW()-3</f>
        <v>30</v>
      </c>
      <c r="B33" s="35" t="s">
        <v>219</v>
      </c>
      <c r="C33" s="28">
        <v>10060101</v>
      </c>
      <c r="D33" s="6">
        <v>1</v>
      </c>
      <c r="E33" s="6" t="s">
        <v>21</v>
      </c>
      <c r="F33" s="6">
        <v>1</v>
      </c>
      <c r="G33" s="6">
        <v>8</v>
      </c>
      <c r="H33" s="6"/>
      <c r="I33" s="7">
        <v>50008</v>
      </c>
      <c r="J33" s="6">
        <v>1</v>
      </c>
      <c r="K33" s="6">
        <v>1</v>
      </c>
      <c r="L33" s="44">
        <f>INDEX('#技能数值表'!$A:$V,MATCH(ROUNDDOWN($C33/100,0),'#技能数值表'!$B:$B,0),MATCH("参数3",'#技能数值表'!$1:$1,0))</f>
        <v>3000</v>
      </c>
      <c r="M33" s="9" t="s">
        <v>166</v>
      </c>
    </row>
    <row r="34" spans="1:13" ht="24" customHeight="1" x14ac:dyDescent="0.2">
      <c r="A34" s="7">
        <f t="shared" si="1"/>
        <v>31</v>
      </c>
      <c r="B34" s="35" t="s">
        <v>219</v>
      </c>
      <c r="C34" s="34">
        <v>10060401</v>
      </c>
      <c r="D34" s="6">
        <v>1</v>
      </c>
      <c r="E34" s="7" t="s">
        <v>146</v>
      </c>
      <c r="F34" s="6">
        <v>1</v>
      </c>
      <c r="G34" s="6">
        <v>2</v>
      </c>
      <c r="H34" s="6"/>
      <c r="I34" s="7">
        <v>50007</v>
      </c>
      <c r="J34" s="44">
        <f>INDEX('#技能数值表'!$A:$V,MATCH(ROUNDDOWN($C34/100,0),'#技能数值表'!$B:$B,0),MATCH("参数1",'#技能数值表'!$1:$1,0))</f>
        <v>5</v>
      </c>
      <c r="K34" s="6">
        <v>1</v>
      </c>
      <c r="L34" s="44">
        <f>INDEX('#技能数值表'!$A:$V,MATCH(ROUNDDOWN($C34/100,0),'#技能数值表'!$B:$B,0),MATCH("参数3",'#技能数值表'!$1:$1,0))</f>
        <v>5000</v>
      </c>
      <c r="M34" s="9" t="s">
        <v>147</v>
      </c>
    </row>
    <row r="35" spans="1:13" ht="24" customHeight="1" x14ac:dyDescent="0.2">
      <c r="A35" s="7">
        <f t="shared" si="1"/>
        <v>32</v>
      </c>
      <c r="B35" s="35" t="s">
        <v>219</v>
      </c>
      <c r="C35" s="28">
        <v>10060801</v>
      </c>
      <c r="D35" s="6">
        <v>1</v>
      </c>
      <c r="E35" s="7" t="s">
        <v>140</v>
      </c>
      <c r="F35" s="6">
        <v>1</v>
      </c>
      <c r="G35" s="6">
        <v>6</v>
      </c>
      <c r="H35" s="6"/>
      <c r="I35" s="6"/>
      <c r="J35" s="6">
        <v>1</v>
      </c>
      <c r="K35" s="6">
        <v>1</v>
      </c>
      <c r="L35" s="44">
        <f>INDEX('#技能数值表'!$A:$V,MATCH(ROUNDDOWN($C35/100,0),'#技能数值表'!$B:$B,0),MATCH("参数3",'#技能数值表'!$1:$1,0))</f>
        <v>2000</v>
      </c>
      <c r="M35" s="9" t="s">
        <v>174</v>
      </c>
    </row>
    <row r="36" spans="1:13" ht="24" customHeight="1" x14ac:dyDescent="0.2">
      <c r="A36" s="7">
        <f>ROW()-3</f>
        <v>33</v>
      </c>
      <c r="B36" s="35" t="s">
        <v>219</v>
      </c>
      <c r="C36" s="28">
        <v>10061101</v>
      </c>
      <c r="D36" s="6">
        <v>1</v>
      </c>
      <c r="E36" s="6" t="s">
        <v>21</v>
      </c>
      <c r="F36" s="6">
        <v>1</v>
      </c>
      <c r="G36" s="6">
        <v>8</v>
      </c>
      <c r="H36" s="6"/>
      <c r="I36" s="7">
        <v>50008</v>
      </c>
      <c r="J36" s="6">
        <v>1</v>
      </c>
      <c r="K36" s="6">
        <v>1</v>
      </c>
      <c r="L36" s="44">
        <f>INDEX('#技能数值表'!$A:$V,MATCH(ROUNDDOWN($C36/100,0),'#技能数值表'!$B:$B,0),MATCH("参数3",'#技能数值表'!$1:$1,0))</f>
        <v>3000</v>
      </c>
      <c r="M36" s="9" t="s">
        <v>175</v>
      </c>
    </row>
    <row r="37" spans="1:13" ht="24" customHeight="1" x14ac:dyDescent="0.2">
      <c r="A37" s="7">
        <f t="shared" si="1"/>
        <v>34</v>
      </c>
      <c r="B37" s="35" t="s">
        <v>219</v>
      </c>
      <c r="C37" s="28">
        <v>10061201</v>
      </c>
      <c r="D37" s="6">
        <v>1</v>
      </c>
      <c r="E37" s="7" t="s">
        <v>140</v>
      </c>
      <c r="F37" s="6">
        <v>1</v>
      </c>
      <c r="G37" s="6">
        <v>6</v>
      </c>
      <c r="H37" s="6"/>
      <c r="I37" s="6"/>
      <c r="J37" s="6">
        <v>1</v>
      </c>
      <c r="K37" s="6">
        <v>1</v>
      </c>
      <c r="L37" s="44">
        <f>INDEX('#技能数值表'!$A:$V,MATCH(ROUNDDOWN($C37/100,0),'#技能数值表'!$B:$B,0),MATCH("参数3",'#技能数值表'!$1:$1,0))</f>
        <v>3000</v>
      </c>
      <c r="M37" s="9" t="s">
        <v>174</v>
      </c>
    </row>
    <row r="38" spans="1:13" ht="24" customHeight="1" x14ac:dyDescent="0.2">
      <c r="A38" s="7">
        <f t="shared" si="1"/>
        <v>35</v>
      </c>
      <c r="B38" s="35" t="s">
        <v>219</v>
      </c>
      <c r="C38" s="28">
        <v>11060101</v>
      </c>
      <c r="D38" s="6">
        <v>1</v>
      </c>
      <c r="E38" s="7" t="s">
        <v>140</v>
      </c>
      <c r="F38" s="6">
        <v>1</v>
      </c>
      <c r="G38" s="6">
        <v>6</v>
      </c>
      <c r="H38" s="6"/>
      <c r="I38" s="6"/>
      <c r="J38" s="6">
        <v>1</v>
      </c>
      <c r="K38" s="6">
        <v>1</v>
      </c>
      <c r="L38" s="44">
        <f>INDEX('#技能数值表'!$A:$V,MATCH(ROUNDDOWN($C38/100,0),'#技能数值表'!$B:$B,0),MATCH("参数1",'#技能数值表'!$1:$1,0))</f>
        <v>500</v>
      </c>
      <c r="M38" s="9" t="s">
        <v>220</v>
      </c>
    </row>
    <row r="39" spans="1:13" ht="24" customHeight="1" x14ac:dyDescent="0.2">
      <c r="A39" s="7">
        <f>ROW()-3</f>
        <v>36</v>
      </c>
      <c r="B39" s="34" t="s">
        <v>459</v>
      </c>
      <c r="C39" s="28">
        <v>10080701</v>
      </c>
      <c r="D39" s="6">
        <v>1</v>
      </c>
      <c r="E39" s="6" t="s">
        <v>21</v>
      </c>
      <c r="F39" s="6">
        <v>1</v>
      </c>
      <c r="G39" s="6">
        <v>8</v>
      </c>
      <c r="H39" s="6"/>
      <c r="I39" s="7">
        <v>50008</v>
      </c>
      <c r="J39" s="6">
        <v>1</v>
      </c>
      <c r="K39" s="6">
        <v>1</v>
      </c>
      <c r="L39" s="44">
        <f>INDEX('#技能数值表'!$A:$V,MATCH(ROUNDDOWN($C39/100,0),'#技能数值表'!$B:$B,0),MATCH("参数4",'#技能数值表'!$1:$1,0))</f>
        <v>3000</v>
      </c>
      <c r="M39" s="9" t="s">
        <v>460</v>
      </c>
    </row>
    <row r="40" spans="1:13" ht="24" customHeight="1" x14ac:dyDescent="0.2">
      <c r="A40" s="7">
        <f t="shared" ref="A40:A48" si="2">ROW()-3</f>
        <v>37</v>
      </c>
      <c r="B40" s="7" t="s">
        <v>461</v>
      </c>
      <c r="C40" s="28">
        <v>10080901</v>
      </c>
      <c r="D40" s="6">
        <v>1</v>
      </c>
      <c r="E40" s="6" t="s">
        <v>71</v>
      </c>
      <c r="F40" s="6">
        <v>1</v>
      </c>
      <c r="G40" s="6">
        <v>7</v>
      </c>
      <c r="H40" s="6"/>
      <c r="I40" s="2">
        <v>50004</v>
      </c>
      <c r="J40" s="6">
        <v>1</v>
      </c>
      <c r="K40" s="6">
        <v>1</v>
      </c>
      <c r="L40" s="44">
        <f>INDEX('#技能数值表'!$A:$V,MATCH(ROUNDDOWN($C40/100,0),'#技能数值表'!$B:$B,0),MATCH("参数5",'#技能数值表'!$1:$1,0))</f>
        <v>10000</v>
      </c>
      <c r="M40" s="9" t="s">
        <v>74</v>
      </c>
    </row>
    <row r="41" spans="1:13" ht="24" customHeight="1" x14ac:dyDescent="0.2">
      <c r="A41" s="7">
        <f t="shared" si="2"/>
        <v>38</v>
      </c>
      <c r="B41" s="7" t="s">
        <v>478</v>
      </c>
      <c r="C41" s="28">
        <v>10081001</v>
      </c>
      <c r="D41" s="6">
        <v>1</v>
      </c>
      <c r="E41" s="6" t="s">
        <v>479</v>
      </c>
      <c r="F41" s="6">
        <v>0</v>
      </c>
      <c r="G41" s="6">
        <v>0</v>
      </c>
      <c r="H41" s="6"/>
      <c r="I41" s="2">
        <v>50009</v>
      </c>
      <c r="J41" s="6">
        <v>1</v>
      </c>
      <c r="K41" s="6">
        <v>1</v>
      </c>
      <c r="L41" s="44">
        <f>INDEX('#技能数值表'!$A:$V,MATCH(ROUNDDOWN($C41/100,0),'#技能数值表'!$B:$B,0),MATCH("参数3",'#技能数值表'!$1:$1,0))</f>
        <v>3000</v>
      </c>
      <c r="M41" s="48" t="s">
        <v>480</v>
      </c>
    </row>
    <row r="42" spans="1:13" ht="24" customHeight="1" x14ac:dyDescent="0.2">
      <c r="A42" s="7">
        <f t="shared" si="2"/>
        <v>39</v>
      </c>
      <c r="B42" s="7" t="s">
        <v>478</v>
      </c>
      <c r="C42" s="28">
        <v>10081001</v>
      </c>
      <c r="D42" s="6">
        <v>2</v>
      </c>
      <c r="E42" s="6" t="s">
        <v>479</v>
      </c>
      <c r="F42" s="6">
        <v>0</v>
      </c>
      <c r="G42" s="6">
        <v>0</v>
      </c>
      <c r="H42" s="6"/>
      <c r="I42" s="2">
        <v>50009</v>
      </c>
      <c r="J42" s="6">
        <v>1</v>
      </c>
      <c r="K42" s="6">
        <v>1</v>
      </c>
      <c r="L42" s="44">
        <f>INDEX('#技能数值表'!$A:$V,MATCH(ROUNDDOWN($C42/100,0),'#技能数值表'!$B:$B,0),MATCH("参数4",'#技能数值表'!$1:$1,0))+L41</f>
        <v>4000</v>
      </c>
      <c r="M42" s="48" t="s">
        <v>480</v>
      </c>
    </row>
    <row r="43" spans="1:13" ht="24" customHeight="1" x14ac:dyDescent="0.2">
      <c r="A43" s="7">
        <f t="shared" si="2"/>
        <v>40</v>
      </c>
      <c r="B43" s="7" t="s">
        <v>478</v>
      </c>
      <c r="C43" s="28">
        <v>10081001</v>
      </c>
      <c r="D43" s="6">
        <v>3</v>
      </c>
      <c r="E43" s="6" t="s">
        <v>479</v>
      </c>
      <c r="F43" s="6">
        <v>0</v>
      </c>
      <c r="G43" s="6">
        <v>0</v>
      </c>
      <c r="H43" s="6"/>
      <c r="I43" s="2">
        <v>50009</v>
      </c>
      <c r="J43" s="6">
        <v>1</v>
      </c>
      <c r="K43" s="6">
        <v>1</v>
      </c>
      <c r="L43" s="44">
        <f>INDEX('#技能数值表'!$A:$V,MATCH(ROUNDDOWN($C43/100,0),'#技能数值表'!$B:$B,0),MATCH("参数4",'#技能数值表'!$1:$1,0))+L42</f>
        <v>5000</v>
      </c>
      <c r="M43" s="48" t="s">
        <v>480</v>
      </c>
    </row>
    <row r="44" spans="1:13" ht="24" customHeight="1" x14ac:dyDescent="0.2">
      <c r="A44" s="7">
        <f t="shared" si="2"/>
        <v>41</v>
      </c>
      <c r="B44" s="7" t="s">
        <v>478</v>
      </c>
      <c r="C44" s="28">
        <v>10081001</v>
      </c>
      <c r="D44" s="6">
        <v>4</v>
      </c>
      <c r="E44" s="6" t="s">
        <v>479</v>
      </c>
      <c r="F44" s="6">
        <v>0</v>
      </c>
      <c r="G44" s="6">
        <v>0</v>
      </c>
      <c r="H44" s="6"/>
      <c r="I44" s="2">
        <v>50009</v>
      </c>
      <c r="J44" s="6">
        <v>1</v>
      </c>
      <c r="K44" s="6">
        <v>1</v>
      </c>
      <c r="L44" s="44">
        <f>INDEX('#技能数值表'!$A:$V,MATCH(ROUNDDOWN($C44/100,0),'#技能数值表'!$B:$B,0),MATCH("参数4",'#技能数值表'!$1:$1,0))+L43</f>
        <v>6000</v>
      </c>
      <c r="M44" s="48" t="s">
        <v>480</v>
      </c>
    </row>
    <row r="45" spans="1:13" ht="24" customHeight="1" x14ac:dyDescent="0.2">
      <c r="A45" s="7">
        <f t="shared" si="2"/>
        <v>42</v>
      </c>
      <c r="B45" s="7" t="s">
        <v>478</v>
      </c>
      <c r="C45" s="28">
        <v>10081001</v>
      </c>
      <c r="D45" s="6">
        <v>5</v>
      </c>
      <c r="E45" s="6" t="s">
        <v>479</v>
      </c>
      <c r="F45" s="6">
        <v>0</v>
      </c>
      <c r="G45" s="6">
        <v>0</v>
      </c>
      <c r="H45" s="6"/>
      <c r="I45" s="2">
        <v>50009</v>
      </c>
      <c r="J45" s="6">
        <v>1</v>
      </c>
      <c r="K45" s="6">
        <v>1</v>
      </c>
      <c r="L45" s="44">
        <f>INDEX('#技能数值表'!$A:$V,MATCH(ROUNDDOWN($C45/100,0),'#技能数值表'!$B:$B,0),MATCH("参数4",'#技能数值表'!$1:$1,0))+L44</f>
        <v>7000</v>
      </c>
      <c r="M45" s="48" t="s">
        <v>480</v>
      </c>
    </row>
    <row r="46" spans="1:13" ht="24" customHeight="1" x14ac:dyDescent="0.3">
      <c r="A46" s="7">
        <f t="shared" si="2"/>
        <v>43</v>
      </c>
      <c r="B46" s="6" t="s">
        <v>469</v>
      </c>
      <c r="C46" s="28">
        <v>10090101</v>
      </c>
      <c r="D46" s="6">
        <v>1</v>
      </c>
      <c r="E46" s="6" t="s">
        <v>469</v>
      </c>
      <c r="F46" s="6">
        <v>0</v>
      </c>
      <c r="G46" s="6">
        <v>0</v>
      </c>
      <c r="H46" s="6"/>
      <c r="I46" s="2"/>
      <c r="J46" s="6">
        <v>1</v>
      </c>
      <c r="K46" s="6">
        <v>1</v>
      </c>
      <c r="L46" s="44">
        <f>INDEX('#技能数值表'!$A:$V,MATCH(ROUNDDOWN($C46/100,0),'#技能数值表'!$B:$B,0),MATCH("参数3",'#技能数值表'!$1:$1,0))</f>
        <v>75000</v>
      </c>
      <c r="M46" s="25" t="s">
        <v>474</v>
      </c>
    </row>
    <row r="47" spans="1:13" ht="24" customHeight="1" x14ac:dyDescent="0.3">
      <c r="A47" s="7">
        <f t="shared" si="2"/>
        <v>44</v>
      </c>
      <c r="B47" s="6" t="s">
        <v>470</v>
      </c>
      <c r="C47" s="28">
        <v>10090201</v>
      </c>
      <c r="D47" s="6">
        <v>1</v>
      </c>
      <c r="E47" s="6" t="s">
        <v>470</v>
      </c>
      <c r="F47" s="6">
        <v>0</v>
      </c>
      <c r="G47" s="6">
        <v>0</v>
      </c>
      <c r="H47" s="6"/>
      <c r="I47" s="2"/>
      <c r="J47" s="6">
        <v>1</v>
      </c>
      <c r="K47" s="6">
        <v>1</v>
      </c>
      <c r="L47" s="44">
        <f>INDEX('#技能数值表'!$A:$V,MATCH(ROUNDDOWN($C47/100,0),'#技能数值表'!$B:$B,0),MATCH("参数3",'#技能数值表'!$1:$1,0))</f>
        <v>75000</v>
      </c>
      <c r="M47" s="25" t="s">
        <v>475</v>
      </c>
    </row>
    <row r="48" spans="1:13" ht="24" customHeight="1" x14ac:dyDescent="0.3">
      <c r="A48" s="7">
        <f t="shared" si="2"/>
        <v>45</v>
      </c>
      <c r="B48" s="6" t="s">
        <v>471</v>
      </c>
      <c r="C48" s="28">
        <v>10090301</v>
      </c>
      <c r="D48" s="6">
        <v>1</v>
      </c>
      <c r="E48" s="6" t="s">
        <v>471</v>
      </c>
      <c r="F48" s="6">
        <v>0</v>
      </c>
      <c r="G48" s="6">
        <v>0</v>
      </c>
      <c r="H48" s="6"/>
      <c r="I48" s="2"/>
      <c r="J48" s="6">
        <v>1</v>
      </c>
      <c r="K48" s="6">
        <v>1</v>
      </c>
      <c r="L48" s="44">
        <f>INDEX('#技能数值表'!$A:$V,MATCH(ROUNDDOWN($C48/100,0),'#技能数值表'!$B:$B,0),MATCH("参数3",'#技能数值表'!$1:$1,0))</f>
        <v>30000</v>
      </c>
      <c r="M48" s="25" t="s">
        <v>476</v>
      </c>
    </row>
    <row r="49" spans="1:13" ht="24" customHeight="1" x14ac:dyDescent="0.2">
      <c r="A49" s="7">
        <f t="shared" si="0"/>
        <v>46</v>
      </c>
      <c r="C49" s="28">
        <v>10160101</v>
      </c>
      <c r="D49" s="6">
        <v>1</v>
      </c>
      <c r="E49" s="7" t="s">
        <v>140</v>
      </c>
      <c r="F49" s="6">
        <v>1</v>
      </c>
      <c r="G49" s="6">
        <v>6</v>
      </c>
      <c r="H49" s="6"/>
      <c r="I49" s="6"/>
      <c r="J49" s="6">
        <v>1</v>
      </c>
      <c r="K49" s="6">
        <v>1</v>
      </c>
      <c r="L49" s="6">
        <v>3000</v>
      </c>
      <c r="M49" s="9" t="s">
        <v>141</v>
      </c>
    </row>
    <row r="50" spans="1:13" ht="24" customHeight="1" x14ac:dyDescent="0.2">
      <c r="A50" s="7">
        <f t="shared" si="0"/>
        <v>47</v>
      </c>
      <c r="C50" s="28">
        <v>10160102</v>
      </c>
      <c r="D50" s="6">
        <v>1</v>
      </c>
      <c r="E50" s="7" t="s">
        <v>142</v>
      </c>
      <c r="F50" s="6">
        <v>1</v>
      </c>
      <c r="G50" s="6">
        <v>13</v>
      </c>
      <c r="H50" s="6"/>
      <c r="I50" s="6"/>
      <c r="J50" s="6">
        <v>1</v>
      </c>
      <c r="K50" s="6">
        <v>1</v>
      </c>
      <c r="L50" s="6">
        <v>3000</v>
      </c>
      <c r="M50" s="9" t="s">
        <v>143</v>
      </c>
    </row>
    <row r="51" spans="1:13" ht="24" customHeight="1" x14ac:dyDescent="0.2">
      <c r="A51" s="7">
        <f t="shared" si="0"/>
        <v>48</v>
      </c>
      <c r="C51" s="28">
        <v>10160103</v>
      </c>
      <c r="D51" s="6">
        <v>1</v>
      </c>
      <c r="E51" s="7" t="s">
        <v>144</v>
      </c>
      <c r="F51" s="6">
        <v>1</v>
      </c>
      <c r="G51" s="6">
        <v>11</v>
      </c>
      <c r="H51" s="6"/>
      <c r="I51" s="6"/>
      <c r="J51" s="6">
        <v>1</v>
      </c>
      <c r="K51" s="6">
        <v>1</v>
      </c>
      <c r="L51" s="6">
        <v>3000</v>
      </c>
      <c r="M51" s="9" t="s">
        <v>145</v>
      </c>
    </row>
    <row r="52" spans="1:13" ht="24" customHeight="1" x14ac:dyDescent="0.2">
      <c r="A52" s="7">
        <f t="shared" si="0"/>
        <v>49</v>
      </c>
      <c r="B52" s="7" t="s">
        <v>215</v>
      </c>
      <c r="C52" s="28">
        <v>13001301</v>
      </c>
      <c r="D52" s="6">
        <v>1</v>
      </c>
      <c r="E52" s="7" t="s">
        <v>146</v>
      </c>
      <c r="F52" s="6">
        <v>1</v>
      </c>
      <c r="G52" s="6">
        <v>2</v>
      </c>
      <c r="H52" s="6"/>
      <c r="I52" s="7">
        <v>50007</v>
      </c>
      <c r="J52" s="6">
        <v>1</v>
      </c>
      <c r="K52" s="6">
        <v>1</v>
      </c>
      <c r="L52" s="6">
        <v>3000</v>
      </c>
      <c r="M52" s="9" t="s">
        <v>147</v>
      </c>
    </row>
    <row r="53" spans="1:13" ht="24" customHeight="1" x14ac:dyDescent="0.2">
      <c r="A53" s="7">
        <f t="shared" si="0"/>
        <v>50</v>
      </c>
      <c r="B53" s="7" t="s">
        <v>215</v>
      </c>
      <c r="C53" s="28">
        <v>13001301</v>
      </c>
      <c r="D53" s="6">
        <v>2</v>
      </c>
      <c r="E53" s="7" t="s">
        <v>146</v>
      </c>
      <c r="F53" s="6">
        <v>1</v>
      </c>
      <c r="G53" s="6">
        <v>2</v>
      </c>
      <c r="H53" s="6"/>
      <c r="I53" s="7">
        <v>50007</v>
      </c>
      <c r="J53" s="6">
        <v>1</v>
      </c>
      <c r="K53" s="6">
        <v>1</v>
      </c>
      <c r="L53" s="6">
        <v>3000</v>
      </c>
      <c r="M53" s="9" t="s">
        <v>148</v>
      </c>
    </row>
    <row r="54" spans="1:13" ht="24" customHeight="1" x14ac:dyDescent="0.2">
      <c r="A54" s="7">
        <f t="shared" si="0"/>
        <v>51</v>
      </c>
      <c r="B54" s="7" t="s">
        <v>215</v>
      </c>
      <c r="C54" s="28">
        <v>13001301</v>
      </c>
      <c r="D54" s="6">
        <v>3</v>
      </c>
      <c r="E54" s="7" t="s">
        <v>146</v>
      </c>
      <c r="F54" s="6">
        <v>1</v>
      </c>
      <c r="G54" s="6">
        <v>2</v>
      </c>
      <c r="H54" s="6"/>
      <c r="I54" s="7">
        <v>50007</v>
      </c>
      <c r="J54" s="6">
        <v>1</v>
      </c>
      <c r="K54" s="6">
        <v>1</v>
      </c>
      <c r="L54" s="6">
        <v>3000</v>
      </c>
      <c r="M54" s="9" t="s">
        <v>149</v>
      </c>
    </row>
    <row r="55" spans="1:13" ht="24" customHeight="1" x14ac:dyDescent="0.2">
      <c r="A55" s="7">
        <f t="shared" si="0"/>
        <v>52</v>
      </c>
      <c r="B55" s="7" t="s">
        <v>215</v>
      </c>
      <c r="C55" s="28">
        <v>13001301</v>
      </c>
      <c r="D55" s="6">
        <v>4</v>
      </c>
      <c r="E55" s="7" t="s">
        <v>146</v>
      </c>
      <c r="F55" s="6">
        <v>1</v>
      </c>
      <c r="G55" s="6">
        <v>2</v>
      </c>
      <c r="H55" s="6"/>
      <c r="I55" s="7">
        <v>50007</v>
      </c>
      <c r="J55" s="6">
        <v>1</v>
      </c>
      <c r="K55" s="6">
        <v>1</v>
      </c>
      <c r="L55" s="6">
        <v>3000</v>
      </c>
      <c r="M55" s="9" t="s">
        <v>150</v>
      </c>
    </row>
    <row r="56" spans="1:13" ht="24" customHeight="1" x14ac:dyDescent="0.2">
      <c r="A56" s="7">
        <f t="shared" si="0"/>
        <v>53</v>
      </c>
      <c r="B56" s="7" t="s">
        <v>215</v>
      </c>
      <c r="C56" s="28">
        <v>13001301</v>
      </c>
      <c r="D56" s="6">
        <v>5</v>
      </c>
      <c r="E56" s="7" t="s">
        <v>146</v>
      </c>
      <c r="F56" s="6">
        <v>1</v>
      </c>
      <c r="G56" s="6">
        <v>2</v>
      </c>
      <c r="H56" s="6"/>
      <c r="I56" s="7">
        <v>50007</v>
      </c>
      <c r="J56" s="6">
        <v>1</v>
      </c>
      <c r="K56" s="6">
        <v>1</v>
      </c>
      <c r="L56" s="6">
        <v>3000</v>
      </c>
      <c r="M56" s="9" t="s">
        <v>151</v>
      </c>
    </row>
    <row r="57" spans="1:13" ht="24" customHeight="1" x14ac:dyDescent="0.2">
      <c r="A57" s="7">
        <f t="shared" si="0"/>
        <v>54</v>
      </c>
      <c r="B57" s="7" t="s">
        <v>215</v>
      </c>
      <c r="C57" s="28">
        <v>13001301</v>
      </c>
      <c r="D57" s="6">
        <v>6</v>
      </c>
      <c r="E57" s="7" t="s">
        <v>146</v>
      </c>
      <c r="F57" s="6">
        <v>1</v>
      </c>
      <c r="G57" s="6">
        <v>2</v>
      </c>
      <c r="H57" s="6"/>
      <c r="I57" s="7">
        <v>50007</v>
      </c>
      <c r="J57" s="6">
        <v>1</v>
      </c>
      <c r="K57" s="6">
        <v>1</v>
      </c>
      <c r="L57" s="6">
        <v>3000</v>
      </c>
      <c r="M57" s="9" t="s">
        <v>152</v>
      </c>
    </row>
    <row r="58" spans="1:13" ht="24" customHeight="1" x14ac:dyDescent="0.2">
      <c r="A58" s="7">
        <f t="shared" si="0"/>
        <v>55</v>
      </c>
      <c r="B58" s="7" t="s">
        <v>215</v>
      </c>
      <c r="C58" s="28">
        <v>13001301</v>
      </c>
      <c r="D58" s="6">
        <v>7</v>
      </c>
      <c r="E58" s="7" t="s">
        <v>146</v>
      </c>
      <c r="F58" s="6">
        <v>1</v>
      </c>
      <c r="G58" s="6">
        <v>2</v>
      </c>
      <c r="H58" s="6"/>
      <c r="I58" s="7">
        <v>50007</v>
      </c>
      <c r="J58" s="6">
        <v>1</v>
      </c>
      <c r="K58" s="6">
        <v>1</v>
      </c>
      <c r="L58" s="6">
        <v>3000</v>
      </c>
      <c r="M58" s="9" t="s">
        <v>153</v>
      </c>
    </row>
    <row r="59" spans="1:13" ht="24" customHeight="1" x14ac:dyDescent="0.2">
      <c r="A59" s="7">
        <f t="shared" si="0"/>
        <v>56</v>
      </c>
      <c r="B59" s="7" t="s">
        <v>215</v>
      </c>
      <c r="C59" s="28">
        <v>13001701</v>
      </c>
      <c r="D59" s="6">
        <v>1</v>
      </c>
      <c r="E59" s="7" t="s">
        <v>140</v>
      </c>
      <c r="F59" s="6">
        <v>1</v>
      </c>
      <c r="G59" s="6">
        <v>6</v>
      </c>
      <c r="H59" s="6"/>
      <c r="I59" s="7">
        <v>50002</v>
      </c>
      <c r="J59" s="6">
        <v>1</v>
      </c>
      <c r="K59" s="6">
        <v>1</v>
      </c>
      <c r="L59" s="6">
        <v>1000</v>
      </c>
      <c r="M59" s="9" t="s">
        <v>141</v>
      </c>
    </row>
    <row r="60" spans="1:13" ht="24" customHeight="1" x14ac:dyDescent="0.2">
      <c r="A60" s="7">
        <f t="shared" si="0"/>
        <v>57</v>
      </c>
      <c r="B60" s="7" t="s">
        <v>215</v>
      </c>
      <c r="C60" s="28">
        <v>13001801</v>
      </c>
      <c r="D60" s="6">
        <v>1</v>
      </c>
      <c r="E60" s="7" t="s">
        <v>23</v>
      </c>
      <c r="F60" s="6">
        <v>1</v>
      </c>
      <c r="G60" s="6">
        <v>4</v>
      </c>
      <c r="H60" s="6"/>
      <c r="I60" s="7">
        <v>50001</v>
      </c>
      <c r="J60" s="6">
        <v>1</v>
      </c>
      <c r="K60" s="6">
        <v>2</v>
      </c>
      <c r="L60" s="6">
        <v>10000</v>
      </c>
      <c r="M60" s="9" t="s">
        <v>33</v>
      </c>
    </row>
    <row r="61" spans="1:13" ht="24" customHeight="1" x14ac:dyDescent="0.2">
      <c r="A61" s="7">
        <f t="shared" si="0"/>
        <v>58</v>
      </c>
      <c r="B61" s="7" t="s">
        <v>215</v>
      </c>
      <c r="C61" s="28">
        <v>13001801</v>
      </c>
      <c r="D61" s="6">
        <v>2</v>
      </c>
      <c r="E61" s="7" t="s">
        <v>23</v>
      </c>
      <c r="F61" s="6">
        <v>1</v>
      </c>
      <c r="G61" s="6">
        <v>4</v>
      </c>
      <c r="I61" s="7">
        <v>50001</v>
      </c>
      <c r="J61" s="6">
        <v>1</v>
      </c>
      <c r="K61" s="6">
        <v>2</v>
      </c>
      <c r="L61" s="6">
        <v>10000</v>
      </c>
      <c r="M61" s="9" t="s">
        <v>33</v>
      </c>
    </row>
    <row r="62" spans="1:13" ht="24" customHeight="1" x14ac:dyDescent="0.2">
      <c r="A62" s="7">
        <f t="shared" si="0"/>
        <v>59</v>
      </c>
      <c r="B62" s="7" t="s">
        <v>215</v>
      </c>
      <c r="C62" s="28">
        <v>13001801</v>
      </c>
      <c r="D62" s="6">
        <v>3</v>
      </c>
      <c r="E62" s="7" t="s">
        <v>23</v>
      </c>
      <c r="F62" s="6">
        <v>1</v>
      </c>
      <c r="G62" s="6">
        <v>4</v>
      </c>
      <c r="H62" s="6"/>
      <c r="I62" s="7">
        <v>50001</v>
      </c>
      <c r="J62" s="6">
        <v>1</v>
      </c>
      <c r="K62" s="6">
        <v>2</v>
      </c>
      <c r="L62" s="6">
        <v>10000</v>
      </c>
      <c r="M62" s="9" t="s">
        <v>33</v>
      </c>
    </row>
    <row r="63" spans="1:13" ht="24" customHeight="1" x14ac:dyDescent="0.2">
      <c r="A63" s="7">
        <f t="shared" si="0"/>
        <v>60</v>
      </c>
      <c r="B63" s="7" t="s">
        <v>215</v>
      </c>
      <c r="C63" s="28">
        <v>13001801</v>
      </c>
      <c r="D63" s="6">
        <v>4</v>
      </c>
      <c r="E63" s="7" t="s">
        <v>23</v>
      </c>
      <c r="F63" s="6">
        <v>1</v>
      </c>
      <c r="G63" s="6">
        <v>4</v>
      </c>
      <c r="I63" s="7">
        <v>50001</v>
      </c>
      <c r="J63" s="6">
        <v>1</v>
      </c>
      <c r="K63" s="6">
        <v>2</v>
      </c>
      <c r="L63" s="6">
        <v>10000</v>
      </c>
      <c r="M63" s="9" t="s">
        <v>33</v>
      </c>
    </row>
    <row r="64" spans="1:13" ht="24" customHeight="1" x14ac:dyDescent="0.2">
      <c r="A64" s="7">
        <f t="shared" si="0"/>
        <v>61</v>
      </c>
      <c r="B64" s="7" t="s">
        <v>215</v>
      </c>
      <c r="C64" s="28">
        <v>13001801</v>
      </c>
      <c r="D64" s="6">
        <v>5</v>
      </c>
      <c r="E64" s="7" t="s">
        <v>23</v>
      </c>
      <c r="F64" s="6">
        <v>1</v>
      </c>
      <c r="G64" s="6">
        <v>4</v>
      </c>
      <c r="I64" s="7">
        <v>50001</v>
      </c>
      <c r="J64" s="6">
        <v>1</v>
      </c>
      <c r="K64" s="6">
        <v>2</v>
      </c>
      <c r="L64" s="6">
        <v>10000</v>
      </c>
      <c r="M64" s="9" t="s">
        <v>33</v>
      </c>
    </row>
    <row r="65" spans="1:13" ht="24" customHeight="1" x14ac:dyDescent="0.2">
      <c r="A65" s="7">
        <f t="shared" si="0"/>
        <v>62</v>
      </c>
      <c r="B65" s="7" t="s">
        <v>215</v>
      </c>
      <c r="C65" s="28">
        <v>13001801</v>
      </c>
      <c r="D65" s="6">
        <v>6</v>
      </c>
      <c r="E65" s="7" t="s">
        <v>23</v>
      </c>
      <c r="F65" s="6">
        <v>1</v>
      </c>
      <c r="G65" s="6">
        <v>4</v>
      </c>
      <c r="H65" s="6"/>
      <c r="I65" s="7">
        <v>50001</v>
      </c>
      <c r="J65" s="6">
        <v>1</v>
      </c>
      <c r="K65" s="6">
        <v>2</v>
      </c>
      <c r="L65" s="6">
        <v>10000</v>
      </c>
      <c r="M65" s="9" t="s">
        <v>33</v>
      </c>
    </row>
    <row r="66" spans="1:13" ht="24" customHeight="1" x14ac:dyDescent="0.2">
      <c r="A66" s="7">
        <f t="shared" si="0"/>
        <v>63</v>
      </c>
      <c r="B66" s="7" t="s">
        <v>215</v>
      </c>
      <c r="C66" s="28">
        <v>13001801</v>
      </c>
      <c r="D66" s="6">
        <v>7</v>
      </c>
      <c r="E66" s="7" t="s">
        <v>23</v>
      </c>
      <c r="F66" s="6">
        <v>1</v>
      </c>
      <c r="G66" s="6">
        <v>4</v>
      </c>
      <c r="I66" s="7">
        <v>50001</v>
      </c>
      <c r="J66" s="6">
        <v>1</v>
      </c>
      <c r="K66" s="6">
        <v>2</v>
      </c>
      <c r="L66" s="6">
        <v>10000</v>
      </c>
      <c r="M66" s="9" t="s">
        <v>33</v>
      </c>
    </row>
    <row r="67" spans="1:13" ht="24" customHeight="1" x14ac:dyDescent="0.2">
      <c r="A67" s="7">
        <f t="shared" si="0"/>
        <v>64</v>
      </c>
      <c r="B67" s="7" t="s">
        <v>215</v>
      </c>
      <c r="C67" s="28">
        <v>13002001</v>
      </c>
      <c r="D67" s="6">
        <v>1</v>
      </c>
      <c r="E67" s="7" t="s">
        <v>154</v>
      </c>
      <c r="L67" s="7">
        <v>5000</v>
      </c>
      <c r="M67" s="10" t="s">
        <v>221</v>
      </c>
    </row>
    <row r="68" spans="1:13" ht="24" customHeight="1" x14ac:dyDescent="0.2">
      <c r="A68" s="7">
        <f t="shared" si="0"/>
        <v>65</v>
      </c>
      <c r="B68" s="7" t="s">
        <v>215</v>
      </c>
      <c r="C68" s="28">
        <v>13002001</v>
      </c>
      <c r="D68" s="6">
        <v>2</v>
      </c>
      <c r="E68" s="7" t="s">
        <v>154</v>
      </c>
      <c r="L68" s="7">
        <v>5000</v>
      </c>
      <c r="M68" s="10" t="s">
        <v>222</v>
      </c>
    </row>
    <row r="69" spans="1:13" ht="24" customHeight="1" x14ac:dyDescent="0.2">
      <c r="A69" s="7">
        <f t="shared" si="0"/>
        <v>66</v>
      </c>
      <c r="B69" s="7" t="s">
        <v>215</v>
      </c>
      <c r="C69" s="28">
        <v>13002001</v>
      </c>
      <c r="D69" s="6">
        <v>3</v>
      </c>
      <c r="E69" s="7" t="s">
        <v>154</v>
      </c>
      <c r="L69" s="7">
        <v>5000</v>
      </c>
      <c r="M69" s="10" t="s">
        <v>223</v>
      </c>
    </row>
    <row r="70" spans="1:13" ht="24" customHeight="1" x14ac:dyDescent="0.2">
      <c r="A70" s="7">
        <f t="shared" si="0"/>
        <v>67</v>
      </c>
      <c r="B70" s="7" t="s">
        <v>215</v>
      </c>
      <c r="C70" s="28">
        <v>13002001</v>
      </c>
      <c r="D70" s="6">
        <v>4</v>
      </c>
      <c r="E70" s="7" t="s">
        <v>154</v>
      </c>
      <c r="L70" s="7">
        <v>5000</v>
      </c>
      <c r="M70" s="10" t="s">
        <v>224</v>
      </c>
    </row>
    <row r="71" spans="1:13" ht="24" customHeight="1" x14ac:dyDescent="0.2">
      <c r="A71" s="7">
        <f t="shared" si="0"/>
        <v>68</v>
      </c>
      <c r="B71" s="7" t="s">
        <v>215</v>
      </c>
      <c r="C71" s="28">
        <v>13002001</v>
      </c>
      <c r="D71" s="6">
        <v>5</v>
      </c>
      <c r="E71" s="7" t="s">
        <v>154</v>
      </c>
      <c r="L71" s="7">
        <v>5000</v>
      </c>
      <c r="M71" s="10" t="s">
        <v>155</v>
      </c>
    </row>
    <row r="72" spans="1:13" ht="24" customHeight="1" x14ac:dyDescent="0.2">
      <c r="A72" s="7">
        <f t="shared" si="0"/>
        <v>69</v>
      </c>
      <c r="B72" s="7" t="s">
        <v>215</v>
      </c>
      <c r="C72" s="28">
        <v>13002001</v>
      </c>
      <c r="D72" s="6">
        <v>6</v>
      </c>
      <c r="E72" s="7" t="s">
        <v>154</v>
      </c>
      <c r="L72" s="7">
        <v>5000</v>
      </c>
      <c r="M72" s="10" t="s">
        <v>225</v>
      </c>
    </row>
    <row r="73" spans="1:13" ht="24" customHeight="1" x14ac:dyDescent="0.2">
      <c r="A73" s="7">
        <f t="shared" si="0"/>
        <v>70</v>
      </c>
      <c r="B73" s="7" t="s">
        <v>215</v>
      </c>
      <c r="C73" s="28">
        <v>13002001</v>
      </c>
      <c r="D73" s="6">
        <v>7</v>
      </c>
      <c r="E73" s="7" t="s">
        <v>154</v>
      </c>
      <c r="L73" s="7">
        <v>5000</v>
      </c>
      <c r="M73" s="10" t="s">
        <v>226</v>
      </c>
    </row>
    <row r="74" spans="1:13" ht="24" customHeight="1" x14ac:dyDescent="0.2">
      <c r="A74" s="7">
        <f t="shared" si="0"/>
        <v>71</v>
      </c>
      <c r="B74" s="7" t="s">
        <v>215</v>
      </c>
      <c r="C74" s="34">
        <v>13002801</v>
      </c>
      <c r="D74" s="6">
        <v>1</v>
      </c>
      <c r="E74" s="7" t="s">
        <v>157</v>
      </c>
      <c r="J74" s="6">
        <v>1</v>
      </c>
      <c r="K74" s="6">
        <v>1</v>
      </c>
      <c r="L74" s="7">
        <v>1500</v>
      </c>
    </row>
    <row r="75" spans="1:13" ht="24" customHeight="1" x14ac:dyDescent="0.2">
      <c r="A75" s="7">
        <f t="shared" si="0"/>
        <v>72</v>
      </c>
      <c r="B75" s="7" t="s">
        <v>215</v>
      </c>
      <c r="C75" s="34">
        <v>13002801</v>
      </c>
      <c r="D75" s="6">
        <v>2</v>
      </c>
      <c r="E75" s="7" t="s">
        <v>157</v>
      </c>
      <c r="J75" s="6">
        <v>1</v>
      </c>
      <c r="K75" s="6">
        <v>1</v>
      </c>
      <c r="L75" s="7">
        <v>1500</v>
      </c>
    </row>
    <row r="76" spans="1:13" ht="24" customHeight="1" x14ac:dyDescent="0.2">
      <c r="A76" s="7">
        <f t="shared" si="0"/>
        <v>73</v>
      </c>
      <c r="B76" s="7" t="s">
        <v>215</v>
      </c>
      <c r="C76" s="34">
        <v>13002801</v>
      </c>
      <c r="D76" s="6">
        <v>3</v>
      </c>
      <c r="E76" s="7" t="s">
        <v>157</v>
      </c>
      <c r="J76" s="6">
        <v>1</v>
      </c>
      <c r="K76" s="6">
        <v>1</v>
      </c>
      <c r="L76" s="7">
        <v>1500</v>
      </c>
    </row>
    <row r="77" spans="1:13" ht="24" customHeight="1" x14ac:dyDescent="0.2">
      <c r="A77" s="7">
        <f t="shared" si="0"/>
        <v>74</v>
      </c>
      <c r="B77" s="7" t="s">
        <v>215</v>
      </c>
      <c r="C77" s="34">
        <v>13002801</v>
      </c>
      <c r="D77" s="6">
        <v>4</v>
      </c>
      <c r="E77" s="7" t="s">
        <v>157</v>
      </c>
      <c r="J77" s="6">
        <v>1</v>
      </c>
      <c r="K77" s="6">
        <v>1</v>
      </c>
      <c r="L77" s="7">
        <v>1500</v>
      </c>
      <c r="M77" s="10" t="s">
        <v>227</v>
      </c>
    </row>
    <row r="78" spans="1:13" ht="24" customHeight="1" x14ac:dyDescent="0.2">
      <c r="A78" s="7">
        <f t="shared" si="0"/>
        <v>75</v>
      </c>
      <c r="B78" s="7" t="s">
        <v>215</v>
      </c>
      <c r="C78" s="34">
        <v>13002801</v>
      </c>
      <c r="D78" s="6">
        <v>5</v>
      </c>
      <c r="E78" s="7" t="s">
        <v>157</v>
      </c>
      <c r="J78" s="6">
        <v>1</v>
      </c>
      <c r="K78" s="6">
        <v>1</v>
      </c>
      <c r="L78" s="7">
        <v>1500</v>
      </c>
      <c r="M78" s="10" t="s">
        <v>228</v>
      </c>
    </row>
    <row r="79" spans="1:13" ht="24" customHeight="1" x14ac:dyDescent="0.2">
      <c r="A79" s="7">
        <f t="shared" si="0"/>
        <v>76</v>
      </c>
      <c r="B79" s="7" t="s">
        <v>215</v>
      </c>
      <c r="C79" s="34">
        <v>13002801</v>
      </c>
      <c r="D79" s="6">
        <v>6</v>
      </c>
      <c r="E79" s="7" t="s">
        <v>157</v>
      </c>
      <c r="J79" s="6">
        <v>1</v>
      </c>
      <c r="K79" s="6">
        <v>1</v>
      </c>
      <c r="L79" s="7">
        <v>1500</v>
      </c>
      <c r="M79" s="10" t="s">
        <v>229</v>
      </c>
    </row>
    <row r="80" spans="1:13" ht="24" customHeight="1" x14ac:dyDescent="0.2">
      <c r="A80" s="7">
        <f t="shared" si="0"/>
        <v>77</v>
      </c>
      <c r="B80" s="7" t="s">
        <v>215</v>
      </c>
      <c r="C80" s="34">
        <v>13002801</v>
      </c>
      <c r="D80" s="6">
        <v>7</v>
      </c>
      <c r="E80" s="7" t="s">
        <v>157</v>
      </c>
      <c r="J80" s="6">
        <v>1</v>
      </c>
      <c r="K80" s="6">
        <v>1</v>
      </c>
      <c r="L80" s="7">
        <v>1500</v>
      </c>
      <c r="M80" s="10" t="s">
        <v>230</v>
      </c>
    </row>
    <row r="81" spans="1:13" ht="24" customHeight="1" x14ac:dyDescent="0.2">
      <c r="A81" s="7">
        <f t="shared" si="0"/>
        <v>78</v>
      </c>
      <c r="B81" s="7" t="s">
        <v>215</v>
      </c>
      <c r="C81" s="34">
        <v>13004301</v>
      </c>
      <c r="D81" s="6">
        <v>1</v>
      </c>
      <c r="E81" s="7" t="s">
        <v>22</v>
      </c>
      <c r="F81" s="7">
        <v>1</v>
      </c>
      <c r="G81" s="6">
        <v>1</v>
      </c>
      <c r="I81" s="7">
        <v>50002</v>
      </c>
      <c r="L81" s="7">
        <f>'#宝石数值表'!C114</f>
        <v>3000</v>
      </c>
      <c r="M81" s="10" t="s">
        <v>231</v>
      </c>
    </row>
    <row r="82" spans="1:13" ht="24" customHeight="1" x14ac:dyDescent="0.2">
      <c r="A82" s="7">
        <f t="shared" si="0"/>
        <v>79</v>
      </c>
      <c r="B82" s="7" t="s">
        <v>215</v>
      </c>
      <c r="C82" s="34">
        <v>13004301</v>
      </c>
      <c r="D82" s="6">
        <v>2</v>
      </c>
      <c r="E82" s="7" t="s">
        <v>22</v>
      </c>
      <c r="F82" s="7">
        <v>1</v>
      </c>
      <c r="G82" s="6">
        <v>1</v>
      </c>
      <c r="I82" s="7">
        <v>50002</v>
      </c>
      <c r="L82" s="7">
        <f>'#宝石数值表'!C115</f>
        <v>3500</v>
      </c>
      <c r="M82" s="10" t="s">
        <v>232</v>
      </c>
    </row>
    <row r="83" spans="1:13" ht="24" customHeight="1" x14ac:dyDescent="0.2">
      <c r="A83" s="7">
        <f t="shared" si="0"/>
        <v>80</v>
      </c>
      <c r="B83" s="7" t="s">
        <v>215</v>
      </c>
      <c r="C83" s="34">
        <v>13004301</v>
      </c>
      <c r="D83" s="6">
        <v>3</v>
      </c>
      <c r="E83" s="7" t="s">
        <v>22</v>
      </c>
      <c r="F83" s="7">
        <v>1</v>
      </c>
      <c r="G83" s="6">
        <v>1</v>
      </c>
      <c r="I83" s="7">
        <v>50002</v>
      </c>
      <c r="L83" s="7">
        <f>'#宝石数值表'!C116</f>
        <v>4000</v>
      </c>
      <c r="M83" s="10" t="s">
        <v>233</v>
      </c>
    </row>
    <row r="84" spans="1:13" ht="24" customHeight="1" x14ac:dyDescent="0.2">
      <c r="A84" s="7">
        <f t="shared" si="0"/>
        <v>81</v>
      </c>
      <c r="B84" s="7" t="s">
        <v>215</v>
      </c>
      <c r="C84" s="34">
        <v>13004301</v>
      </c>
      <c r="D84" s="6">
        <v>4</v>
      </c>
      <c r="E84" s="7" t="s">
        <v>22</v>
      </c>
      <c r="F84" s="7">
        <v>1</v>
      </c>
      <c r="G84" s="6">
        <v>1</v>
      </c>
      <c r="I84" s="7">
        <v>50002</v>
      </c>
      <c r="L84" s="7">
        <f>'#宝石数值表'!C117</f>
        <v>4500</v>
      </c>
      <c r="M84" s="10" t="s">
        <v>234</v>
      </c>
    </row>
    <row r="85" spans="1:13" ht="24" customHeight="1" x14ac:dyDescent="0.2">
      <c r="A85" s="7">
        <f t="shared" si="0"/>
        <v>82</v>
      </c>
      <c r="B85" s="7" t="s">
        <v>215</v>
      </c>
      <c r="C85" s="34">
        <v>13004301</v>
      </c>
      <c r="D85" s="6">
        <v>5</v>
      </c>
      <c r="E85" s="7" t="s">
        <v>22</v>
      </c>
      <c r="F85" s="7">
        <v>1</v>
      </c>
      <c r="G85" s="6">
        <v>1</v>
      </c>
      <c r="I85" s="7">
        <v>50002</v>
      </c>
      <c r="L85" s="7">
        <f>'#宝石数值表'!C118</f>
        <v>5000</v>
      </c>
      <c r="M85" s="10" t="s">
        <v>235</v>
      </c>
    </row>
    <row r="86" spans="1:13" ht="24" customHeight="1" x14ac:dyDescent="0.2">
      <c r="A86" s="7">
        <f t="shared" si="0"/>
        <v>83</v>
      </c>
      <c r="B86" s="7" t="s">
        <v>215</v>
      </c>
      <c r="C86" s="34">
        <v>13004301</v>
      </c>
      <c r="D86" s="6">
        <v>6</v>
      </c>
      <c r="E86" s="7" t="s">
        <v>22</v>
      </c>
      <c r="F86" s="7">
        <v>1</v>
      </c>
      <c r="G86" s="6">
        <v>1</v>
      </c>
      <c r="I86" s="7">
        <v>50002</v>
      </c>
      <c r="L86" s="7">
        <f>'#宝石数值表'!C119</f>
        <v>5500</v>
      </c>
      <c r="M86" s="10" t="s">
        <v>236</v>
      </c>
    </row>
    <row r="87" spans="1:13" ht="24" customHeight="1" x14ac:dyDescent="0.2">
      <c r="A87" s="7">
        <f t="shared" si="0"/>
        <v>84</v>
      </c>
      <c r="B87" s="7" t="s">
        <v>215</v>
      </c>
      <c r="C87" s="34">
        <v>13004301</v>
      </c>
      <c r="D87" s="6">
        <v>7</v>
      </c>
      <c r="E87" s="7" t="s">
        <v>22</v>
      </c>
      <c r="F87" s="7">
        <v>1</v>
      </c>
      <c r="G87" s="6">
        <v>1</v>
      </c>
      <c r="I87" s="7">
        <v>50002</v>
      </c>
      <c r="L87" s="7">
        <f>'#宝石数值表'!C120</f>
        <v>6000</v>
      </c>
      <c r="M87" s="10" t="s">
        <v>237</v>
      </c>
    </row>
    <row r="88" spans="1:13" ht="24" customHeight="1" x14ac:dyDescent="0.2">
      <c r="A88" s="7">
        <f t="shared" si="0"/>
        <v>85</v>
      </c>
      <c r="B88" s="7" t="s">
        <v>215</v>
      </c>
      <c r="C88" s="28">
        <v>13004401</v>
      </c>
      <c r="D88" s="6">
        <v>1</v>
      </c>
      <c r="E88" s="6" t="s">
        <v>22</v>
      </c>
      <c r="F88" s="7">
        <v>1</v>
      </c>
      <c r="G88" s="6">
        <v>1</v>
      </c>
      <c r="H88" s="6"/>
      <c r="I88" s="7">
        <v>50002</v>
      </c>
      <c r="J88" s="6">
        <v>1</v>
      </c>
      <c r="K88" s="6">
        <v>1</v>
      </c>
      <c r="L88" s="6">
        <v>3000</v>
      </c>
      <c r="M88" s="9" t="s">
        <v>238</v>
      </c>
    </row>
    <row r="89" spans="1:13" ht="24" customHeight="1" x14ac:dyDescent="0.2">
      <c r="A89" s="7">
        <f t="shared" si="0"/>
        <v>86</v>
      </c>
      <c r="B89" s="7" t="s">
        <v>215</v>
      </c>
      <c r="C89" s="28">
        <v>13004401</v>
      </c>
      <c r="D89" s="6">
        <v>2</v>
      </c>
      <c r="E89" s="6" t="s">
        <v>22</v>
      </c>
      <c r="F89" s="7">
        <v>1</v>
      </c>
      <c r="G89" s="6">
        <v>1</v>
      </c>
      <c r="H89" s="6"/>
      <c r="I89" s="7">
        <v>50002</v>
      </c>
      <c r="J89" s="6">
        <v>1</v>
      </c>
      <c r="K89" s="6">
        <v>1</v>
      </c>
      <c r="L89" s="6">
        <v>3000</v>
      </c>
      <c r="M89" s="9" t="s">
        <v>239</v>
      </c>
    </row>
    <row r="90" spans="1:13" ht="24" customHeight="1" x14ac:dyDescent="0.2">
      <c r="A90" s="7">
        <f t="shared" si="0"/>
        <v>87</v>
      </c>
      <c r="B90" s="7" t="s">
        <v>215</v>
      </c>
      <c r="C90" s="28">
        <v>13004401</v>
      </c>
      <c r="D90" s="6">
        <v>3</v>
      </c>
      <c r="E90" s="6" t="s">
        <v>22</v>
      </c>
      <c r="F90" s="7">
        <v>1</v>
      </c>
      <c r="G90" s="6">
        <v>1</v>
      </c>
      <c r="H90" s="6"/>
      <c r="I90" s="7">
        <v>50002</v>
      </c>
      <c r="J90" s="6">
        <v>1</v>
      </c>
      <c r="K90" s="6">
        <v>1</v>
      </c>
      <c r="L90" s="6">
        <v>3000</v>
      </c>
      <c r="M90" s="9" t="s">
        <v>240</v>
      </c>
    </row>
    <row r="91" spans="1:13" ht="24" customHeight="1" x14ac:dyDescent="0.2">
      <c r="A91" s="7">
        <f t="shared" si="0"/>
        <v>88</v>
      </c>
      <c r="B91" s="7" t="s">
        <v>215</v>
      </c>
      <c r="C91" s="28">
        <v>13004401</v>
      </c>
      <c r="D91" s="6">
        <v>4</v>
      </c>
      <c r="E91" s="6" t="s">
        <v>22</v>
      </c>
      <c r="F91" s="7">
        <v>1</v>
      </c>
      <c r="G91" s="6">
        <v>1</v>
      </c>
      <c r="H91" s="6"/>
      <c r="I91" s="7">
        <v>50002</v>
      </c>
      <c r="J91" s="6">
        <v>1</v>
      </c>
      <c r="K91" s="6">
        <v>1</v>
      </c>
      <c r="L91" s="6">
        <v>3000</v>
      </c>
      <c r="M91" s="9" t="s">
        <v>241</v>
      </c>
    </row>
    <row r="92" spans="1:13" ht="24" customHeight="1" x14ac:dyDescent="0.2">
      <c r="A92" s="7">
        <f t="shared" si="0"/>
        <v>89</v>
      </c>
      <c r="B92" s="7" t="s">
        <v>215</v>
      </c>
      <c r="C92" s="28">
        <v>13004401</v>
      </c>
      <c r="D92" s="6">
        <v>5</v>
      </c>
      <c r="E92" s="6" t="s">
        <v>22</v>
      </c>
      <c r="F92" s="7">
        <v>1</v>
      </c>
      <c r="G92" s="6">
        <v>1</v>
      </c>
      <c r="H92" s="6"/>
      <c r="I92" s="7">
        <v>50002</v>
      </c>
      <c r="J92" s="6">
        <v>1</v>
      </c>
      <c r="K92" s="6">
        <v>1</v>
      </c>
      <c r="L92" s="6">
        <v>3000</v>
      </c>
      <c r="M92" s="9" t="s">
        <v>242</v>
      </c>
    </row>
    <row r="93" spans="1:13" ht="24" customHeight="1" x14ac:dyDescent="0.2">
      <c r="A93" s="7">
        <f t="shared" si="0"/>
        <v>90</v>
      </c>
      <c r="B93" s="7" t="s">
        <v>215</v>
      </c>
      <c r="C93" s="28">
        <v>13004401</v>
      </c>
      <c r="D93" s="6">
        <v>6</v>
      </c>
      <c r="E93" s="6" t="s">
        <v>22</v>
      </c>
      <c r="F93" s="7">
        <v>1</v>
      </c>
      <c r="G93" s="6">
        <v>1</v>
      </c>
      <c r="H93" s="6"/>
      <c r="I93" s="7">
        <v>50002</v>
      </c>
      <c r="J93" s="6">
        <v>1</v>
      </c>
      <c r="K93" s="6">
        <v>1</v>
      </c>
      <c r="L93" s="6">
        <v>3000</v>
      </c>
      <c r="M93" s="9" t="s">
        <v>243</v>
      </c>
    </row>
    <row r="94" spans="1:13" ht="24" customHeight="1" x14ac:dyDescent="0.2">
      <c r="A94" s="7">
        <f t="shared" si="0"/>
        <v>91</v>
      </c>
      <c r="B94" s="7" t="s">
        <v>215</v>
      </c>
      <c r="C94" s="28">
        <v>13004401</v>
      </c>
      <c r="D94" s="6">
        <v>7</v>
      </c>
      <c r="E94" s="6" t="s">
        <v>22</v>
      </c>
      <c r="F94" s="7">
        <v>1</v>
      </c>
      <c r="G94" s="6">
        <v>1</v>
      </c>
      <c r="H94" s="6"/>
      <c r="I94" s="7">
        <v>50002</v>
      </c>
      <c r="J94" s="6">
        <v>1</v>
      </c>
      <c r="K94" s="6">
        <v>1</v>
      </c>
      <c r="L94" s="6">
        <v>3000</v>
      </c>
      <c r="M94" s="9" t="s">
        <v>244</v>
      </c>
    </row>
    <row r="95" spans="1:13" ht="24" customHeight="1" x14ac:dyDescent="0.2">
      <c r="A95" s="7">
        <f t="shared" si="0"/>
        <v>92</v>
      </c>
      <c r="B95" s="7" t="s">
        <v>215</v>
      </c>
      <c r="C95" s="34">
        <v>13006101</v>
      </c>
      <c r="D95" s="6">
        <v>1</v>
      </c>
      <c r="E95" s="7" t="s">
        <v>130</v>
      </c>
      <c r="F95" s="7">
        <v>1</v>
      </c>
      <c r="G95" s="6">
        <v>12</v>
      </c>
      <c r="H95" s="6"/>
      <c r="I95" s="7">
        <v>50002</v>
      </c>
      <c r="J95" s="6">
        <v>1</v>
      </c>
      <c r="K95" s="6">
        <v>1</v>
      </c>
      <c r="L95" s="6">
        <v>3000</v>
      </c>
      <c r="M95" s="9"/>
    </row>
    <row r="96" spans="1:13" ht="24" customHeight="1" x14ac:dyDescent="0.2">
      <c r="A96" s="7">
        <f t="shared" si="0"/>
        <v>93</v>
      </c>
      <c r="B96" s="7" t="s">
        <v>215</v>
      </c>
      <c r="C96" s="34">
        <v>13006101</v>
      </c>
      <c r="D96" s="6">
        <v>2</v>
      </c>
      <c r="E96" s="7" t="s">
        <v>130</v>
      </c>
      <c r="F96" s="7">
        <v>1</v>
      </c>
      <c r="G96" s="6">
        <v>12</v>
      </c>
      <c r="H96" s="6"/>
      <c r="I96" s="7">
        <v>50002</v>
      </c>
      <c r="J96" s="6">
        <v>1</v>
      </c>
      <c r="K96" s="6">
        <v>1</v>
      </c>
      <c r="L96" s="6">
        <v>3000</v>
      </c>
      <c r="M96" s="9"/>
    </row>
    <row r="97" spans="1:13" ht="24" customHeight="1" x14ac:dyDescent="0.2">
      <c r="A97" s="7">
        <f t="shared" si="0"/>
        <v>94</v>
      </c>
      <c r="B97" s="7" t="s">
        <v>215</v>
      </c>
      <c r="C97" s="34">
        <v>13006101</v>
      </c>
      <c r="D97" s="6">
        <v>3</v>
      </c>
      <c r="E97" s="7" t="s">
        <v>130</v>
      </c>
      <c r="F97" s="7">
        <v>1</v>
      </c>
      <c r="G97" s="6">
        <v>12</v>
      </c>
      <c r="H97" s="6"/>
      <c r="I97" s="7">
        <v>50002</v>
      </c>
      <c r="J97" s="6">
        <v>1</v>
      </c>
      <c r="K97" s="6">
        <v>1</v>
      </c>
      <c r="L97" s="6">
        <v>3000</v>
      </c>
      <c r="M97" s="9"/>
    </row>
    <row r="98" spans="1:13" ht="24" customHeight="1" x14ac:dyDescent="0.2">
      <c r="A98" s="7">
        <f t="shared" si="0"/>
        <v>95</v>
      </c>
      <c r="B98" s="7" t="s">
        <v>215</v>
      </c>
      <c r="C98" s="34">
        <v>13006101</v>
      </c>
      <c r="D98" s="6">
        <v>4</v>
      </c>
      <c r="E98" s="7" t="s">
        <v>130</v>
      </c>
      <c r="F98" s="7">
        <v>1</v>
      </c>
      <c r="G98" s="6">
        <v>12</v>
      </c>
      <c r="H98" s="6"/>
      <c r="I98" s="7">
        <v>50002</v>
      </c>
      <c r="J98" s="6">
        <v>1</v>
      </c>
      <c r="K98" s="6">
        <v>1</v>
      </c>
      <c r="L98" s="6">
        <v>3000</v>
      </c>
      <c r="M98" s="9"/>
    </row>
    <row r="99" spans="1:13" ht="24" customHeight="1" x14ac:dyDescent="0.2">
      <c r="A99" s="7">
        <f t="shared" si="0"/>
        <v>96</v>
      </c>
      <c r="B99" s="7" t="s">
        <v>215</v>
      </c>
      <c r="C99" s="34">
        <v>13006101</v>
      </c>
      <c r="D99" s="6">
        <v>5</v>
      </c>
      <c r="E99" s="7" t="s">
        <v>130</v>
      </c>
      <c r="F99" s="7">
        <v>1</v>
      </c>
      <c r="G99" s="6">
        <v>12</v>
      </c>
      <c r="H99" s="6"/>
      <c r="I99" s="7">
        <v>50002</v>
      </c>
      <c r="J99" s="6">
        <v>1</v>
      </c>
      <c r="K99" s="6">
        <v>1</v>
      </c>
      <c r="L99" s="6">
        <v>3000</v>
      </c>
      <c r="M99" s="9" t="s">
        <v>217</v>
      </c>
    </row>
    <row r="100" spans="1:13" ht="24" customHeight="1" x14ac:dyDescent="0.2">
      <c r="A100" s="7">
        <f t="shared" si="0"/>
        <v>97</v>
      </c>
      <c r="B100" s="7" t="s">
        <v>215</v>
      </c>
      <c r="C100" s="34">
        <v>13006101</v>
      </c>
      <c r="D100" s="6">
        <v>6</v>
      </c>
      <c r="E100" s="7" t="s">
        <v>130</v>
      </c>
      <c r="F100" s="7">
        <v>1</v>
      </c>
      <c r="G100" s="6">
        <v>12</v>
      </c>
      <c r="H100" s="6"/>
      <c r="I100" s="7">
        <v>50002</v>
      </c>
      <c r="J100" s="6">
        <v>1</v>
      </c>
      <c r="K100" s="6">
        <v>1</v>
      </c>
      <c r="L100" s="6">
        <v>3000</v>
      </c>
      <c r="M100" s="9" t="s">
        <v>245</v>
      </c>
    </row>
    <row r="101" spans="1:13" ht="24" customHeight="1" x14ac:dyDescent="0.2">
      <c r="A101" s="7">
        <f t="shared" si="0"/>
        <v>98</v>
      </c>
      <c r="B101" s="7" t="s">
        <v>215</v>
      </c>
      <c r="C101" s="34">
        <v>13006101</v>
      </c>
      <c r="D101" s="6">
        <v>7</v>
      </c>
      <c r="E101" s="7" t="s">
        <v>130</v>
      </c>
      <c r="F101" s="7">
        <v>1</v>
      </c>
      <c r="G101" s="6">
        <v>12</v>
      </c>
      <c r="H101" s="6"/>
      <c r="I101" s="7">
        <v>50002</v>
      </c>
      <c r="J101" s="6">
        <v>1</v>
      </c>
      <c r="K101" s="6">
        <v>1</v>
      </c>
      <c r="L101" s="6">
        <v>3000</v>
      </c>
      <c r="M101" s="9" t="s">
        <v>158</v>
      </c>
    </row>
    <row r="102" spans="1:13" ht="24" customHeight="1" x14ac:dyDescent="0.2">
      <c r="A102" s="7">
        <f t="shared" si="0"/>
        <v>99</v>
      </c>
      <c r="B102" s="7" t="s">
        <v>215</v>
      </c>
      <c r="C102" s="34">
        <v>13006201</v>
      </c>
      <c r="D102" s="6">
        <v>1</v>
      </c>
      <c r="E102" s="6" t="s">
        <v>71</v>
      </c>
      <c r="F102" s="7">
        <v>1</v>
      </c>
      <c r="G102" s="6">
        <v>7</v>
      </c>
      <c r="H102" s="6"/>
      <c r="I102" s="2">
        <v>50004</v>
      </c>
      <c r="J102" s="6">
        <v>1</v>
      </c>
      <c r="K102" s="6">
        <v>2</v>
      </c>
      <c r="L102" s="6">
        <v>5000</v>
      </c>
      <c r="M102" s="9" t="s">
        <v>159</v>
      </c>
    </row>
    <row r="103" spans="1:13" ht="24" customHeight="1" x14ac:dyDescent="0.2">
      <c r="A103" s="7">
        <f t="shared" si="1"/>
        <v>100</v>
      </c>
      <c r="B103" s="7" t="s">
        <v>216</v>
      </c>
      <c r="C103" s="7">
        <v>20301201</v>
      </c>
      <c r="D103" s="6">
        <v>1</v>
      </c>
      <c r="E103" s="7" t="s">
        <v>165</v>
      </c>
      <c r="I103" s="7">
        <v>10006</v>
      </c>
      <c r="J103" s="6"/>
      <c r="L103" s="6">
        <v>3000</v>
      </c>
    </row>
    <row r="104" spans="1:13" ht="24" customHeight="1" x14ac:dyDescent="0.2">
      <c r="A104" s="7">
        <f t="shared" si="1"/>
        <v>101</v>
      </c>
      <c r="B104" s="7" t="s">
        <v>216</v>
      </c>
      <c r="C104" s="7">
        <v>20302201</v>
      </c>
      <c r="D104" s="6">
        <v>1</v>
      </c>
      <c r="E104" s="7" t="s">
        <v>252</v>
      </c>
      <c r="J104" s="6">
        <v>20</v>
      </c>
      <c r="K104" s="7">
        <v>1</v>
      </c>
      <c r="L104" s="6">
        <v>-1</v>
      </c>
      <c r="M104" s="10" t="s">
        <v>253</v>
      </c>
    </row>
    <row r="105" spans="1:13" ht="24" customHeight="1" x14ac:dyDescent="0.2">
      <c r="A105" s="7">
        <f t="shared" si="1"/>
        <v>102</v>
      </c>
      <c r="B105" s="7" t="s">
        <v>216</v>
      </c>
      <c r="C105" s="7">
        <v>20400201</v>
      </c>
      <c r="D105" s="6">
        <v>1</v>
      </c>
      <c r="E105" s="7" t="s">
        <v>250</v>
      </c>
      <c r="F105" s="7">
        <v>1</v>
      </c>
      <c r="J105" s="6">
        <v>1</v>
      </c>
      <c r="K105" s="6">
        <v>1</v>
      </c>
      <c r="L105" s="6">
        <v>8000</v>
      </c>
      <c r="M105" s="10" t="s">
        <v>251</v>
      </c>
    </row>
    <row r="106" spans="1:13" ht="24" customHeight="1" x14ac:dyDescent="0.2">
      <c r="A106" s="7">
        <f t="shared" si="1"/>
        <v>103</v>
      </c>
      <c r="B106" s="7" t="s">
        <v>216</v>
      </c>
      <c r="C106" s="7">
        <v>20400601</v>
      </c>
      <c r="D106" s="6">
        <v>1</v>
      </c>
      <c r="E106" s="7" t="s">
        <v>486</v>
      </c>
      <c r="F106" s="7">
        <v>1</v>
      </c>
      <c r="H106" s="6"/>
      <c r="J106" s="6">
        <v>1</v>
      </c>
      <c r="K106" s="6">
        <v>1</v>
      </c>
      <c r="L106" s="34">
        <v>1000</v>
      </c>
      <c r="M106" s="10" t="s">
        <v>495</v>
      </c>
    </row>
    <row r="107" spans="1:13" ht="24" customHeight="1" x14ac:dyDescent="0.2">
      <c r="A107" s="7">
        <f t="shared" si="1"/>
        <v>104</v>
      </c>
      <c r="B107" s="7" t="s">
        <v>216</v>
      </c>
      <c r="C107" s="7">
        <v>20400701</v>
      </c>
      <c r="D107" s="6">
        <v>1</v>
      </c>
      <c r="E107" s="7" t="s">
        <v>487</v>
      </c>
      <c r="F107" s="7">
        <v>1</v>
      </c>
      <c r="H107" s="6"/>
      <c r="J107" s="6">
        <v>1</v>
      </c>
      <c r="K107" s="6">
        <v>1</v>
      </c>
      <c r="L107" s="34">
        <v>2000</v>
      </c>
      <c r="M107" s="10" t="s">
        <v>493</v>
      </c>
    </row>
    <row r="108" spans="1:13" ht="24" customHeight="1" x14ac:dyDescent="0.2">
      <c r="A108" s="7">
        <f t="shared" si="1"/>
        <v>105</v>
      </c>
      <c r="B108" s="7" t="s">
        <v>216</v>
      </c>
      <c r="C108" s="7">
        <v>20400801</v>
      </c>
      <c r="D108" s="6">
        <v>1</v>
      </c>
      <c r="E108" s="7" t="s">
        <v>488</v>
      </c>
      <c r="F108" s="7">
        <v>1</v>
      </c>
      <c r="H108" s="6"/>
      <c r="J108" s="6">
        <v>1</v>
      </c>
      <c r="K108" s="6">
        <v>1</v>
      </c>
      <c r="L108" s="34">
        <v>3000</v>
      </c>
      <c r="M108" s="10" t="s">
        <v>494</v>
      </c>
    </row>
    <row r="109" spans="1:13" ht="24" customHeight="1" x14ac:dyDescent="0.2">
      <c r="A109" s="7">
        <f t="shared" si="1"/>
        <v>106</v>
      </c>
      <c r="B109" s="7" t="s">
        <v>216</v>
      </c>
      <c r="C109" s="7">
        <v>20400901</v>
      </c>
      <c r="D109" s="6">
        <v>1</v>
      </c>
      <c r="E109" s="7" t="s">
        <v>489</v>
      </c>
      <c r="F109" s="7">
        <v>1</v>
      </c>
      <c r="H109" s="6"/>
      <c r="J109" s="6">
        <v>1</v>
      </c>
      <c r="K109" s="6">
        <v>1</v>
      </c>
      <c r="L109" s="34">
        <v>4000</v>
      </c>
      <c r="M109" s="10" t="s">
        <v>491</v>
      </c>
    </row>
    <row r="110" spans="1:13" ht="24" customHeight="1" x14ac:dyDescent="0.2">
      <c r="A110" s="7">
        <f t="shared" si="1"/>
        <v>107</v>
      </c>
      <c r="B110" s="7" t="s">
        <v>216</v>
      </c>
      <c r="C110" s="7">
        <v>20401001</v>
      </c>
      <c r="D110" s="6">
        <v>1</v>
      </c>
      <c r="E110" s="7" t="s">
        <v>490</v>
      </c>
      <c r="F110" s="7">
        <v>1</v>
      </c>
      <c r="H110" s="6"/>
      <c r="J110" s="6">
        <v>1</v>
      </c>
      <c r="K110" s="6">
        <v>1</v>
      </c>
      <c r="L110" s="34">
        <v>5000</v>
      </c>
      <c r="M110" s="10" t="s">
        <v>492</v>
      </c>
    </row>
    <row r="111" spans="1:13" ht="24" customHeight="1" x14ac:dyDescent="0.2">
      <c r="A111" s="7">
        <f t="shared" si="1"/>
        <v>108</v>
      </c>
      <c r="C111" s="31">
        <v>10080601</v>
      </c>
      <c r="D111" s="6">
        <v>1</v>
      </c>
      <c r="E111" s="6" t="s">
        <v>171</v>
      </c>
      <c r="F111" s="6"/>
      <c r="G111" s="6"/>
      <c r="H111" s="6"/>
      <c r="J111" s="6">
        <v>1</v>
      </c>
      <c r="K111" s="6">
        <v>1</v>
      </c>
      <c r="L111" s="6">
        <v>30000</v>
      </c>
      <c r="M111" s="10" t="s">
        <v>170</v>
      </c>
    </row>
  </sheetData>
  <autoFilter ref="A1:M111"/>
  <phoneticPr fontId="2" type="noConversion"/>
  <conditionalFormatting sqref="C14:C20 C40:C73 C4:C9">
    <cfRule type="duplicateValues" dxfId="14" priority="9"/>
  </conditionalFormatting>
  <conditionalFormatting sqref="C88:C94">
    <cfRule type="duplicateValues" dxfId="13" priority="8"/>
  </conditionalFormatting>
  <conditionalFormatting sqref="C10:C13">
    <cfRule type="duplicateValues" dxfId="12" priority="6"/>
  </conditionalFormatting>
  <conditionalFormatting sqref="C35 C37:C38">
    <cfRule type="duplicateValues" dxfId="11" priority="3"/>
  </conditionalFormatting>
  <conditionalFormatting sqref="C36 C33">
    <cfRule type="duplicateValues" dxfId="10" priority="25"/>
  </conditionalFormatting>
  <conditionalFormatting sqref="C39">
    <cfRule type="duplicateValues" dxfId="9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4" sqref="K4"/>
    </sheetView>
  </sheetViews>
  <sheetFormatPr defaultColWidth="14.625" defaultRowHeight="24.6" customHeight="1" x14ac:dyDescent="0.2"/>
  <cols>
    <col min="1" max="1" width="14.625" style="2"/>
    <col min="2" max="2" width="14.625" style="29"/>
    <col min="3" max="5" width="14.625" style="2"/>
    <col min="6" max="12" width="14.625" style="7"/>
    <col min="13" max="25" width="14.625" style="16"/>
    <col min="26" max="16384" width="14.625" style="1"/>
  </cols>
  <sheetData>
    <row r="1" spans="1:25" ht="24.6" customHeight="1" x14ac:dyDescent="0.2">
      <c r="A1" s="3" t="s">
        <v>125</v>
      </c>
      <c r="B1" s="26" t="s">
        <v>103</v>
      </c>
      <c r="C1" s="3" t="s">
        <v>0</v>
      </c>
      <c r="D1" s="11" t="s">
        <v>72</v>
      </c>
      <c r="E1" s="11" t="s">
        <v>11</v>
      </c>
      <c r="F1" s="3" t="s">
        <v>12</v>
      </c>
      <c r="G1" s="3" t="s">
        <v>13</v>
      </c>
      <c r="H1" s="3" t="s">
        <v>14</v>
      </c>
      <c r="I1" s="3" t="s">
        <v>68</v>
      </c>
      <c r="J1" s="3" t="s">
        <v>75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/>
      <c r="V1" s="3"/>
      <c r="W1" s="3"/>
      <c r="X1" s="3"/>
      <c r="Y1" s="3"/>
    </row>
    <row r="2" spans="1:25" ht="24.6" customHeight="1" x14ac:dyDescent="0.2">
      <c r="A2" s="4" t="s">
        <v>24</v>
      </c>
      <c r="B2" s="27"/>
      <c r="C2" s="4" t="s">
        <v>121</v>
      </c>
      <c r="D2" s="12" t="s">
        <v>73</v>
      </c>
      <c r="E2" s="12" t="s">
        <v>78</v>
      </c>
      <c r="F2" s="4" t="s">
        <v>77</v>
      </c>
      <c r="G2" s="8" t="s">
        <v>79</v>
      </c>
      <c r="H2" s="8" t="s">
        <v>80</v>
      </c>
      <c r="I2" s="4" t="s">
        <v>81</v>
      </c>
      <c r="J2" s="4" t="s">
        <v>76</v>
      </c>
      <c r="K2" s="8" t="s">
        <v>82</v>
      </c>
      <c r="L2" s="8" t="s">
        <v>83</v>
      </c>
      <c r="M2" s="8" t="s">
        <v>40</v>
      </c>
      <c r="N2" s="8" t="s">
        <v>41</v>
      </c>
      <c r="O2" s="8" t="s">
        <v>42</v>
      </c>
      <c r="P2" s="8" t="s">
        <v>43</v>
      </c>
      <c r="Q2" s="8" t="s">
        <v>44</v>
      </c>
      <c r="R2" s="8" t="s">
        <v>45</v>
      </c>
      <c r="S2" s="8" t="s">
        <v>46</v>
      </c>
      <c r="T2" s="8" t="s">
        <v>47</v>
      </c>
      <c r="U2" s="8"/>
      <c r="V2" s="8"/>
      <c r="W2" s="8"/>
      <c r="X2" s="8"/>
      <c r="Y2" s="8"/>
    </row>
    <row r="3" spans="1:25" ht="24.6" customHeight="1" x14ac:dyDescent="0.2">
      <c r="A3" s="5" t="s">
        <v>8</v>
      </c>
      <c r="B3" s="28"/>
      <c r="C3" s="5" t="s">
        <v>8</v>
      </c>
      <c r="D3" s="5" t="s">
        <v>8</v>
      </c>
      <c r="E3" s="13" t="s">
        <v>8</v>
      </c>
      <c r="F3" s="5" t="s">
        <v>8</v>
      </c>
      <c r="G3" s="5" t="s">
        <v>48</v>
      </c>
      <c r="H3" s="5" t="s">
        <v>48</v>
      </c>
      <c r="I3" s="5" t="s">
        <v>48</v>
      </c>
      <c r="J3" s="5" t="s">
        <v>48</v>
      </c>
      <c r="K3" s="8" t="s">
        <v>48</v>
      </c>
      <c r="L3" s="8" t="s">
        <v>48</v>
      </c>
      <c r="M3" s="8" t="s">
        <v>48</v>
      </c>
      <c r="N3" s="8" t="s">
        <v>48</v>
      </c>
      <c r="O3" s="8" t="s">
        <v>48</v>
      </c>
      <c r="P3" s="8" t="s">
        <v>48</v>
      </c>
      <c r="Q3" s="8" t="s">
        <v>48</v>
      </c>
      <c r="R3" s="8" t="s">
        <v>48</v>
      </c>
      <c r="S3" s="8" t="s">
        <v>48</v>
      </c>
      <c r="T3" s="8" t="s">
        <v>48</v>
      </c>
      <c r="U3" s="8"/>
      <c r="V3" s="8"/>
      <c r="W3" s="8"/>
      <c r="X3" s="8"/>
      <c r="Y3" s="8"/>
    </row>
    <row r="4" spans="1:25" s="53" customFormat="1" ht="24.6" customHeight="1" x14ac:dyDescent="0.2">
      <c r="A4" s="2">
        <f>ROW()-3</f>
        <v>1</v>
      </c>
      <c r="B4" s="29" t="str">
        <f>VLOOKUP(C4,buff!C:E,3,FALSE)</f>
        <v>治疗</v>
      </c>
      <c r="C4" s="28">
        <v>10000101</v>
      </c>
      <c r="D4" s="14">
        <v>1</v>
      </c>
      <c r="E4" s="15">
        <v>0</v>
      </c>
      <c r="F4" s="7">
        <v>500</v>
      </c>
      <c r="G4" s="7">
        <v>1</v>
      </c>
      <c r="H4" s="7"/>
      <c r="I4" s="7">
        <v>5</v>
      </c>
      <c r="J4" s="7"/>
      <c r="K4" s="7">
        <v>3000</v>
      </c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ht="24.6" customHeight="1" x14ac:dyDescent="0.2">
      <c r="A5" s="2">
        <f>ROW()-3</f>
        <v>2</v>
      </c>
      <c r="B5" s="29" t="str">
        <f>VLOOKUP(C5,buff!C:E,3,FALSE)</f>
        <v>减速</v>
      </c>
      <c r="C5" s="28">
        <v>10011401</v>
      </c>
      <c r="D5" s="14">
        <v>1</v>
      </c>
      <c r="E5" s="14">
        <v>0</v>
      </c>
      <c r="F5" s="6"/>
      <c r="G5" s="7">
        <v>1</v>
      </c>
      <c r="I5" s="6">
        <v>2</v>
      </c>
      <c r="J5" s="6"/>
      <c r="K5" s="6">
        <v>26</v>
      </c>
      <c r="L5" s="45">
        <f>INDEX('#技能数值表'!$A:$V,MATCH(ROUNDDOWN($C5/100,0),'#技能数值表'!$B:$B,0),MATCH("参数1",'#技能数值表'!$1:$1,0))</f>
        <v>-1000</v>
      </c>
    </row>
    <row r="6" spans="1:25" ht="24.6" customHeight="1" x14ac:dyDescent="0.2">
      <c r="A6" s="2">
        <f t="shared" ref="A6:A107" si="0">ROW()-3</f>
        <v>3</v>
      </c>
      <c r="B6" s="29" t="str">
        <f>VLOOKUP(C6,buff!C:E,3,FALSE)</f>
        <v>燃烧</v>
      </c>
      <c r="C6" s="28">
        <v>10011501</v>
      </c>
      <c r="D6" s="14">
        <v>1</v>
      </c>
      <c r="E6" s="14">
        <v>0</v>
      </c>
      <c r="F6" s="45">
        <f>INDEX('#技能数值表'!$A:$V,MATCH(ROUNDDOWN($C6/100,0),'#技能数值表'!$B:$B,0),MATCH("参数1",'#技能数值表'!$1:$1,0))</f>
        <v>500</v>
      </c>
      <c r="G6" s="7">
        <v>1</v>
      </c>
      <c r="I6" s="6">
        <v>1</v>
      </c>
      <c r="J6" s="6"/>
      <c r="K6" s="7">
        <v>1</v>
      </c>
      <c r="L6" s="45">
        <f>INDEX('#技能数值表'!$A:$V,MATCH(ROUNDDOWN($C6/100,0),'#技能数值表'!$B:$B,0),MATCH("参数2",'#技能数值表'!$1:$1,0))</f>
        <v>4000</v>
      </c>
    </row>
    <row r="7" spans="1:25" ht="24.6" customHeight="1" x14ac:dyDescent="0.2">
      <c r="A7" s="2">
        <f t="shared" si="0"/>
        <v>4</v>
      </c>
      <c r="B7" s="29" t="str">
        <f>VLOOKUP(C7,buff!C:E,3,FALSE)</f>
        <v>感电</v>
      </c>
      <c r="C7" s="28">
        <v>10011601</v>
      </c>
      <c r="D7" s="14">
        <v>1</v>
      </c>
      <c r="E7" s="14">
        <v>0</v>
      </c>
      <c r="F7" s="6"/>
      <c r="G7" s="7">
        <v>6</v>
      </c>
      <c r="I7" s="6">
        <v>1</v>
      </c>
      <c r="J7" s="6"/>
      <c r="K7" s="7">
        <v>3</v>
      </c>
      <c r="L7" s="45">
        <f>INDEX('#技能数值表'!$A:$V,MATCH(ROUNDDOWN($C7/100,0),'#技能数值表'!$B:$B,0),MATCH("参数1",'#技能数值表'!$1:$1,0))</f>
        <v>4000</v>
      </c>
    </row>
    <row r="8" spans="1:25" ht="24.6" customHeight="1" x14ac:dyDescent="0.2">
      <c r="A8" s="2">
        <f t="shared" si="0"/>
        <v>5</v>
      </c>
      <c r="B8" s="29" t="str">
        <f>VLOOKUP(C8,buff!C:E,3,FALSE)</f>
        <v>诅咒</v>
      </c>
      <c r="C8" s="28">
        <v>10011701</v>
      </c>
      <c r="D8" s="14">
        <v>1</v>
      </c>
      <c r="E8" s="14">
        <v>0</v>
      </c>
      <c r="F8" s="6"/>
      <c r="G8" s="7">
        <v>8</v>
      </c>
      <c r="I8" s="6">
        <v>7</v>
      </c>
      <c r="J8" s="6"/>
      <c r="K8" s="6">
        <v>2</v>
      </c>
      <c r="L8" s="6">
        <v>100128</v>
      </c>
    </row>
    <row r="9" spans="1:25" ht="24.6" customHeight="1" x14ac:dyDescent="0.2">
      <c r="A9" s="2">
        <f t="shared" si="0"/>
        <v>6</v>
      </c>
      <c r="B9" s="29" t="str">
        <f>VLOOKUP(C9,buff!C:E,3,FALSE)</f>
        <v>混乱</v>
      </c>
      <c r="C9" s="28">
        <v>10012701</v>
      </c>
      <c r="D9" s="14">
        <v>1</v>
      </c>
      <c r="E9" s="14">
        <v>0</v>
      </c>
      <c r="F9" s="6"/>
      <c r="G9" s="7">
        <v>1</v>
      </c>
      <c r="I9" s="6">
        <v>8</v>
      </c>
      <c r="J9" s="6"/>
      <c r="K9" s="6">
        <v>3</v>
      </c>
      <c r="L9" s="6"/>
    </row>
    <row r="10" spans="1:25" ht="24.6" customHeight="1" x14ac:dyDescent="0.2">
      <c r="A10" s="2">
        <f t="shared" si="0"/>
        <v>7</v>
      </c>
      <c r="B10" s="29" t="str">
        <f>VLOOKUP(C10,buff!C:E,3,FALSE)</f>
        <v>混乱</v>
      </c>
      <c r="C10" s="28">
        <v>10012701</v>
      </c>
      <c r="D10" s="14">
        <v>1</v>
      </c>
      <c r="E10" s="14">
        <v>1</v>
      </c>
      <c r="F10" s="6"/>
      <c r="G10" s="7">
        <v>1</v>
      </c>
      <c r="I10" s="6">
        <v>2</v>
      </c>
      <c r="J10" s="6"/>
      <c r="K10" s="6">
        <v>26</v>
      </c>
      <c r="L10" s="6">
        <v>4000</v>
      </c>
    </row>
    <row r="11" spans="1:25" ht="24.6" customHeight="1" x14ac:dyDescent="0.2">
      <c r="A11" s="2">
        <f t="shared" si="0"/>
        <v>8</v>
      </c>
      <c r="B11" s="29" t="str">
        <f>VLOOKUP(C11,buff!C:E,3,FALSE)</f>
        <v>减速</v>
      </c>
      <c r="C11" s="28">
        <v>10013701</v>
      </c>
      <c r="D11" s="14">
        <v>1</v>
      </c>
      <c r="E11" s="14">
        <v>0</v>
      </c>
      <c r="F11" s="6"/>
      <c r="G11" s="7">
        <v>1</v>
      </c>
      <c r="I11" s="6">
        <v>2</v>
      </c>
      <c r="J11" s="6"/>
      <c r="K11" s="6">
        <v>26</v>
      </c>
      <c r="L11" s="45">
        <f>INDEX('#技能数值表'!$A:$V,MATCH(ROUNDDOWN($C11/100,0),'#技能数值表'!$B:$B,0),MATCH("参数2",'#技能数值表'!$1:$1,0))</f>
        <v>-2000</v>
      </c>
    </row>
    <row r="12" spans="1:25" ht="24.6" customHeight="1" x14ac:dyDescent="0.2">
      <c r="A12" s="2">
        <f t="shared" si="0"/>
        <v>9</v>
      </c>
      <c r="B12" s="29" t="str">
        <f>VLOOKUP(C12,buff!C:E,3,FALSE)</f>
        <v>燃烧</v>
      </c>
      <c r="C12" s="28">
        <v>10013801</v>
      </c>
      <c r="D12" s="14">
        <v>1</v>
      </c>
      <c r="E12" s="14">
        <v>0</v>
      </c>
      <c r="F12" s="45">
        <f>INDEX('#技能数值表'!$A:$V,MATCH(ROUNDDOWN($C12/100,0),'#技能数值表'!$B:$B,0),MATCH("参数2",'#技能数值表'!$1:$1,0))</f>
        <v>300</v>
      </c>
      <c r="G12" s="7">
        <v>1</v>
      </c>
      <c r="I12" s="6">
        <v>1</v>
      </c>
      <c r="J12" s="6"/>
      <c r="K12" s="7">
        <v>1</v>
      </c>
      <c r="L12" s="45">
        <f>INDEX('#技能数值表'!$A:$V,MATCH(ROUNDDOWN($C12/100,0),'#技能数值表'!$B:$B,0),MATCH("参数3",'#技能数值表'!$1:$1,0))</f>
        <v>4000</v>
      </c>
    </row>
    <row r="13" spans="1:25" ht="24.6" customHeight="1" x14ac:dyDescent="0.2">
      <c r="A13" s="2">
        <f t="shared" si="0"/>
        <v>10</v>
      </c>
      <c r="B13" s="29" t="str">
        <f>VLOOKUP(C13,buff!C:E,3,FALSE)</f>
        <v>感电</v>
      </c>
      <c r="C13" s="28">
        <v>10013901</v>
      </c>
      <c r="D13" s="14">
        <v>1</v>
      </c>
      <c r="E13" s="14">
        <v>0</v>
      </c>
      <c r="F13" s="6"/>
      <c r="G13" s="7">
        <v>6</v>
      </c>
      <c r="I13" s="6">
        <v>1</v>
      </c>
      <c r="J13" s="6"/>
      <c r="K13" s="7">
        <v>3</v>
      </c>
      <c r="L13" s="45">
        <f>INDEX('#技能数值表'!$A:$V,MATCH(ROUNDDOWN($C13/100,0),'#技能数值表'!$B:$B,0),MATCH("参数2",'#技能数值表'!$1:$1,0))</f>
        <v>7000</v>
      </c>
    </row>
    <row r="14" spans="1:25" ht="24.6" customHeight="1" x14ac:dyDescent="0.2">
      <c r="A14" s="2">
        <f t="shared" si="0"/>
        <v>11</v>
      </c>
      <c r="B14" s="29" t="str">
        <f>VLOOKUP(C14,buff!C:E,3,FALSE)</f>
        <v>易伤</v>
      </c>
      <c r="C14" s="28">
        <v>10014001</v>
      </c>
      <c r="D14" s="14">
        <v>1</v>
      </c>
      <c r="E14" s="14">
        <v>0</v>
      </c>
      <c r="F14" s="6"/>
      <c r="G14" s="7">
        <v>1</v>
      </c>
      <c r="I14" s="6">
        <v>2</v>
      </c>
      <c r="J14" s="6"/>
      <c r="K14" s="6">
        <v>45</v>
      </c>
      <c r="L14" s="45">
        <f>INDEX('#技能数值表'!$A:$V,MATCH(ROUNDDOWN($C14/100,0),'#技能数值表'!$B:$B,0),MATCH("参数2",'#技能数值表'!$1:$1,0))</f>
        <v>2000</v>
      </c>
    </row>
    <row r="15" spans="1:25" ht="24.6" customHeight="1" x14ac:dyDescent="0.2">
      <c r="A15" s="2">
        <f t="shared" si="0"/>
        <v>12</v>
      </c>
      <c r="B15" s="29" t="str">
        <f>VLOOKUP(C15,buff!C:E,3,FALSE)</f>
        <v>燃烧</v>
      </c>
      <c r="C15" s="28">
        <v>10020102</v>
      </c>
      <c r="D15" s="14">
        <v>1</v>
      </c>
      <c r="E15" s="14">
        <v>0</v>
      </c>
      <c r="F15" s="6">
        <v>1000</v>
      </c>
      <c r="G15" s="7">
        <v>1</v>
      </c>
      <c r="I15" s="6">
        <v>1</v>
      </c>
      <c r="J15" s="6"/>
      <c r="K15" s="7">
        <v>1</v>
      </c>
      <c r="L15" s="6">
        <v>5000</v>
      </c>
    </row>
    <row r="16" spans="1:25" ht="24.6" customHeight="1" x14ac:dyDescent="0.2">
      <c r="A16" s="2">
        <f t="shared" si="0"/>
        <v>13</v>
      </c>
      <c r="B16" s="29" t="str">
        <f>VLOOKUP(C16,buff!C:E,3,FALSE)</f>
        <v>致命燃烧</v>
      </c>
      <c r="C16" s="28">
        <v>10020103</v>
      </c>
      <c r="D16" s="14">
        <v>1</v>
      </c>
      <c r="E16" s="14">
        <v>0</v>
      </c>
      <c r="F16" s="6">
        <v>1000</v>
      </c>
      <c r="G16" s="7">
        <v>1</v>
      </c>
      <c r="I16" s="6">
        <v>9</v>
      </c>
      <c r="J16" s="6"/>
      <c r="K16" s="6">
        <v>200</v>
      </c>
    </row>
    <row r="17" spans="1:12" ht="24.6" customHeight="1" x14ac:dyDescent="0.2">
      <c r="A17" s="2">
        <f t="shared" si="0"/>
        <v>14</v>
      </c>
      <c r="B17" s="29" t="str">
        <f>VLOOKUP(C17,buff!C:E,3,FALSE)</f>
        <v>眩晕</v>
      </c>
      <c r="C17" s="28">
        <v>10020104</v>
      </c>
      <c r="D17" s="14">
        <v>1</v>
      </c>
      <c r="E17" s="14">
        <v>0</v>
      </c>
      <c r="F17" s="6"/>
      <c r="G17" s="7">
        <v>1</v>
      </c>
      <c r="I17" s="6">
        <v>8</v>
      </c>
      <c r="J17" s="6"/>
      <c r="K17" s="6">
        <v>1</v>
      </c>
      <c r="L17" s="6"/>
    </row>
    <row r="18" spans="1:12" ht="24.6" customHeight="1" x14ac:dyDescent="0.2">
      <c r="A18" s="2">
        <f t="shared" si="0"/>
        <v>15</v>
      </c>
      <c r="B18" s="29" t="str">
        <f>VLOOKUP(C18,buff!C:E,3,FALSE)</f>
        <v>死亡时爆炸</v>
      </c>
      <c r="C18" s="28">
        <v>10020105</v>
      </c>
      <c r="D18" s="14">
        <v>1</v>
      </c>
      <c r="E18" s="15">
        <v>0</v>
      </c>
      <c r="F18" s="6"/>
      <c r="G18" s="7">
        <v>8</v>
      </c>
      <c r="I18" s="6">
        <v>7</v>
      </c>
      <c r="J18" s="6"/>
      <c r="K18" s="6">
        <v>2</v>
      </c>
      <c r="L18" s="6">
        <v>100231</v>
      </c>
    </row>
    <row r="19" spans="1:12" ht="24.6" customHeight="1" x14ac:dyDescent="0.2">
      <c r="A19" s="2">
        <f t="shared" si="0"/>
        <v>16</v>
      </c>
      <c r="B19" s="29" t="str">
        <f>VLOOKUP(C19,buff!C:E,3,FALSE)</f>
        <v>残废</v>
      </c>
      <c r="C19" s="28">
        <v>10020106</v>
      </c>
      <c r="D19" s="14">
        <v>1</v>
      </c>
      <c r="E19" s="15">
        <v>0</v>
      </c>
      <c r="F19" s="6"/>
      <c r="G19" s="7">
        <v>1</v>
      </c>
      <c r="I19" s="6">
        <v>2</v>
      </c>
      <c r="J19" s="6"/>
      <c r="K19" s="6">
        <v>26</v>
      </c>
      <c r="L19" s="6">
        <v>-2000</v>
      </c>
    </row>
    <row r="20" spans="1:12" ht="24.6" customHeight="1" x14ac:dyDescent="0.2">
      <c r="A20" s="2">
        <f t="shared" si="0"/>
        <v>17</v>
      </c>
      <c r="B20" s="29" t="str">
        <f>VLOOKUP(C20,buff!C:E,3,FALSE)</f>
        <v>残废</v>
      </c>
      <c r="C20" s="28">
        <v>10020106</v>
      </c>
      <c r="D20" s="14">
        <v>1</v>
      </c>
      <c r="E20" s="15">
        <v>1</v>
      </c>
      <c r="F20" s="6"/>
      <c r="G20" s="7">
        <v>1</v>
      </c>
      <c r="I20" s="6">
        <v>2</v>
      </c>
      <c r="J20" s="6"/>
      <c r="K20" s="6">
        <v>6</v>
      </c>
      <c r="L20" s="6">
        <v>-2000</v>
      </c>
    </row>
    <row r="21" spans="1:12" ht="24.6" customHeight="1" x14ac:dyDescent="0.2">
      <c r="A21" s="2">
        <f t="shared" si="0"/>
        <v>18</v>
      </c>
      <c r="B21" s="29" t="str">
        <f>VLOOKUP(C21,buff!C:E,3,FALSE)</f>
        <v>燃烧</v>
      </c>
      <c r="C21" s="28">
        <v>10023501</v>
      </c>
      <c r="D21" s="14">
        <v>1</v>
      </c>
      <c r="E21" s="15">
        <v>0</v>
      </c>
      <c r="F21" s="6"/>
      <c r="G21" s="7">
        <v>1</v>
      </c>
      <c r="I21" s="6">
        <v>1</v>
      </c>
      <c r="J21" s="6"/>
      <c r="K21" s="7">
        <v>1</v>
      </c>
      <c r="L21" s="45">
        <f>INDEX('#技能数值表'!$A:$V,MATCH(ROUNDDOWN($C21/100,0),'#技能数值表'!$B:$B,0),MATCH("参数3",'#技能数值表'!$1:$1,0))</f>
        <v>10000</v>
      </c>
    </row>
    <row r="22" spans="1:12" ht="24.6" customHeight="1" x14ac:dyDescent="0.2">
      <c r="A22" s="2">
        <f t="shared" si="0"/>
        <v>19</v>
      </c>
      <c r="B22" s="29" t="str">
        <f>VLOOKUP(C22,buff!C:E,3,FALSE)</f>
        <v>失明</v>
      </c>
      <c r="C22" s="28">
        <v>10030101</v>
      </c>
      <c r="D22" s="14">
        <v>1</v>
      </c>
      <c r="E22" s="15">
        <v>0</v>
      </c>
      <c r="F22" s="6"/>
      <c r="G22" s="7">
        <v>1</v>
      </c>
      <c r="I22" s="6">
        <v>2</v>
      </c>
      <c r="J22" s="6"/>
      <c r="K22" s="6">
        <v>15</v>
      </c>
      <c r="L22" s="6">
        <v>-2000</v>
      </c>
    </row>
    <row r="23" spans="1:12" ht="24.6" customHeight="1" x14ac:dyDescent="0.2">
      <c r="A23" s="2">
        <f t="shared" ref="A23:A118" si="1">ROW()-3</f>
        <v>20</v>
      </c>
      <c r="B23" s="29" t="str">
        <f>VLOOKUP(C23,buff!C:E,3,FALSE)</f>
        <v>失明</v>
      </c>
      <c r="C23" s="29">
        <v>10031001</v>
      </c>
      <c r="D23" s="2">
        <v>1</v>
      </c>
      <c r="E23" s="15">
        <v>0</v>
      </c>
      <c r="F23" s="6"/>
      <c r="G23" s="7">
        <v>1</v>
      </c>
      <c r="I23" s="6">
        <v>2</v>
      </c>
      <c r="J23" s="6"/>
      <c r="K23" s="6">
        <v>15</v>
      </c>
      <c r="L23" s="6">
        <v>-2000</v>
      </c>
    </row>
    <row r="24" spans="1:12" ht="24.6" customHeight="1" x14ac:dyDescent="0.2">
      <c r="A24" s="2">
        <f t="shared" si="1"/>
        <v>21</v>
      </c>
      <c r="B24" s="29" t="str">
        <f>VLOOKUP(C24,buff!C:E,3,FALSE)</f>
        <v>眩晕</v>
      </c>
      <c r="C24" s="29">
        <v>10031101</v>
      </c>
      <c r="D24" s="2">
        <v>1</v>
      </c>
      <c r="E24" s="14">
        <v>0</v>
      </c>
      <c r="F24" s="6"/>
      <c r="G24" s="7">
        <v>1</v>
      </c>
      <c r="I24" s="6">
        <v>8</v>
      </c>
      <c r="J24" s="6"/>
      <c r="K24" s="6">
        <v>1</v>
      </c>
    </row>
    <row r="25" spans="1:12" ht="24.6" customHeight="1" x14ac:dyDescent="0.2">
      <c r="A25" s="2">
        <f t="shared" si="1"/>
        <v>22</v>
      </c>
      <c r="B25" s="29" t="str">
        <f>VLOOKUP(C25,buff!C:E,3,FALSE)</f>
        <v>燃烧</v>
      </c>
      <c r="C25" s="29">
        <v>10031201</v>
      </c>
      <c r="D25" s="2">
        <v>1</v>
      </c>
      <c r="E25" s="14">
        <v>0</v>
      </c>
      <c r="F25" s="6">
        <v>1000</v>
      </c>
      <c r="G25" s="7">
        <v>1</v>
      </c>
      <c r="I25" s="6">
        <v>1</v>
      </c>
      <c r="J25" s="6"/>
      <c r="K25" s="7">
        <v>1</v>
      </c>
      <c r="L25" s="6">
        <v>2000</v>
      </c>
    </row>
    <row r="26" spans="1:12" ht="24.6" customHeight="1" x14ac:dyDescent="0.2">
      <c r="A26" s="2">
        <f t="shared" si="1"/>
        <v>23</v>
      </c>
      <c r="B26" s="29" t="str">
        <f>VLOOKUP(C26,buff!C:E,3,FALSE)</f>
        <v>减速</v>
      </c>
      <c r="C26" s="29">
        <v>11030101</v>
      </c>
      <c r="D26" s="14">
        <v>1</v>
      </c>
      <c r="E26" s="14">
        <v>0</v>
      </c>
      <c r="F26" s="6"/>
      <c r="G26" s="7">
        <v>1</v>
      </c>
      <c r="I26" s="6">
        <v>2</v>
      </c>
      <c r="J26" s="6"/>
      <c r="K26" s="6">
        <v>26</v>
      </c>
      <c r="L26" s="45">
        <f>'#技能数值表'!C61</f>
        <v>-5000</v>
      </c>
    </row>
    <row r="27" spans="1:12" ht="24.6" customHeight="1" x14ac:dyDescent="0.2">
      <c r="A27" s="2">
        <f t="shared" si="1"/>
        <v>24</v>
      </c>
      <c r="B27" s="29" t="str">
        <f>VLOOKUP(C27,buff!C:E,3,FALSE)</f>
        <v>燃烧</v>
      </c>
      <c r="C27" s="29">
        <v>10040601</v>
      </c>
      <c r="D27" s="2">
        <v>1</v>
      </c>
      <c r="E27" s="14">
        <v>0</v>
      </c>
      <c r="F27" s="6">
        <v>1000</v>
      </c>
      <c r="G27" s="7">
        <v>1</v>
      </c>
      <c r="I27" s="6">
        <v>1</v>
      </c>
      <c r="J27" s="6"/>
      <c r="K27" s="7">
        <v>1</v>
      </c>
      <c r="L27" s="45">
        <f>INDEX('#技能数值表'!$A:$V,MATCH(ROUNDDOWN($C27/100,0),'#技能数值表'!$B:$B,0),MATCH("参数1",'#技能数值表'!$1:$1,0))</f>
        <v>5000</v>
      </c>
    </row>
    <row r="28" spans="1:12" ht="24.6" customHeight="1" x14ac:dyDescent="0.2">
      <c r="A28" s="2">
        <f t="shared" si="1"/>
        <v>25</v>
      </c>
      <c r="B28" s="29" t="str">
        <f>VLOOKUP(C28,buff!C:E,3,FALSE)</f>
        <v>残废</v>
      </c>
      <c r="C28" s="29">
        <v>10040701</v>
      </c>
      <c r="D28" s="14">
        <v>1</v>
      </c>
      <c r="E28" s="15">
        <v>0</v>
      </c>
      <c r="F28" s="6"/>
      <c r="G28" s="7">
        <v>1</v>
      </c>
      <c r="I28" s="6">
        <v>2</v>
      </c>
      <c r="J28" s="6"/>
      <c r="K28" s="6">
        <v>26</v>
      </c>
      <c r="L28" s="45">
        <f>INDEX('#技能数值表'!$A:$V,MATCH(ROUNDDOWN($C28/100,0),'#技能数值表'!$B:$B,0),MATCH("参数2",'#技能数值表'!$1:$1,0))</f>
        <v>-2000</v>
      </c>
    </row>
    <row r="29" spans="1:12" ht="24.6" customHeight="1" x14ac:dyDescent="0.2">
      <c r="A29" s="2">
        <f t="shared" si="1"/>
        <v>26</v>
      </c>
      <c r="B29" s="29" t="str">
        <f>VLOOKUP(C29,buff!C:E,3,FALSE)</f>
        <v>残废</v>
      </c>
      <c r="C29" s="29">
        <v>10040701</v>
      </c>
      <c r="D29" s="14">
        <v>1</v>
      </c>
      <c r="E29" s="15">
        <v>1</v>
      </c>
      <c r="F29" s="6"/>
      <c r="G29" s="7">
        <v>1</v>
      </c>
      <c r="I29" s="6">
        <v>2</v>
      </c>
      <c r="J29" s="6"/>
      <c r="K29" s="6">
        <v>6</v>
      </c>
      <c r="L29" s="45">
        <f>INDEX('#技能数值表'!$A:$V,MATCH(ROUNDDOWN($C29/100,0),'#技能数值表'!$B:$B,0),MATCH("参数1",'#技能数值表'!$1:$1,0))</f>
        <v>-2000</v>
      </c>
    </row>
    <row r="30" spans="1:12" ht="24.6" customHeight="1" x14ac:dyDescent="0.2">
      <c r="A30" s="2">
        <f t="shared" si="1"/>
        <v>27</v>
      </c>
      <c r="B30" s="29" t="str">
        <f>VLOOKUP(C30,buff!C:E,3,FALSE)</f>
        <v>易伤</v>
      </c>
      <c r="C30" s="29">
        <v>10040801</v>
      </c>
      <c r="D30" s="14">
        <v>1</v>
      </c>
      <c r="E30" s="15">
        <v>0</v>
      </c>
      <c r="F30" s="6"/>
      <c r="G30" s="7">
        <v>1</v>
      </c>
      <c r="I30" s="6">
        <v>2</v>
      </c>
      <c r="J30" s="6"/>
      <c r="K30" s="6">
        <v>45</v>
      </c>
      <c r="L30" s="45">
        <f>INDEX('#技能数值表'!$A:$V,MATCH(ROUNDDOWN($C30/100,0),'#技能数值表'!$B:$B,0),MATCH("参数1",'#技能数值表'!$1:$1,0))</f>
        <v>2000</v>
      </c>
    </row>
    <row r="31" spans="1:12" ht="24.6" customHeight="1" x14ac:dyDescent="0.2">
      <c r="A31" s="2">
        <f t="shared" si="1"/>
        <v>28</v>
      </c>
      <c r="B31" s="29" t="str">
        <f>VLOOKUP(C31,buff!C:E,3,FALSE)</f>
        <v>致命燃烧</v>
      </c>
      <c r="C31" s="29">
        <v>11040201</v>
      </c>
      <c r="D31" s="14">
        <v>1</v>
      </c>
      <c r="E31" s="14">
        <v>0</v>
      </c>
      <c r="F31" s="6">
        <v>1000</v>
      </c>
      <c r="G31" s="7">
        <v>1</v>
      </c>
      <c r="I31" s="6">
        <v>9</v>
      </c>
      <c r="J31" s="6"/>
      <c r="K31" s="45">
        <f>INDEX('#技能数值表'!$A:$V,MATCH(ROUNDDOWN($C31/100,0),'#技能数值表'!$B:$B,0),MATCH("参数1",'#技能数值表'!$1:$1,0))</f>
        <v>300</v>
      </c>
      <c r="L31" s="6"/>
    </row>
    <row r="32" spans="1:12" ht="24.6" customHeight="1" x14ac:dyDescent="0.2">
      <c r="A32" s="2">
        <f t="shared" si="1"/>
        <v>29</v>
      </c>
      <c r="B32" s="29" t="str">
        <f>VLOOKUP(C32,buff!C:E,3,FALSE)</f>
        <v>减速</v>
      </c>
      <c r="C32" s="29">
        <v>11040301</v>
      </c>
      <c r="D32" s="14">
        <v>1</v>
      </c>
      <c r="E32" s="14">
        <v>0</v>
      </c>
      <c r="F32" s="6"/>
      <c r="G32" s="7">
        <v>1</v>
      </c>
      <c r="I32" s="6">
        <v>2</v>
      </c>
      <c r="J32" s="6"/>
      <c r="K32" s="6">
        <v>26</v>
      </c>
      <c r="L32" s="45">
        <f>INDEX('#技能数值表'!$A:$V,MATCH(ROUNDDOWN($C32/100,0),'#技能数值表'!$B:$B,0),MATCH("参数1",'#技能数值表'!$1:$1,0))</f>
        <v>-1000</v>
      </c>
    </row>
    <row r="33" spans="1:12" ht="24.6" customHeight="1" x14ac:dyDescent="0.2">
      <c r="A33" s="2">
        <f t="shared" si="1"/>
        <v>30</v>
      </c>
      <c r="B33" s="29" t="str">
        <f>VLOOKUP(C33,buff!C:E,3,FALSE)</f>
        <v>感电</v>
      </c>
      <c r="C33" s="29">
        <v>10050801</v>
      </c>
      <c r="D33" s="14">
        <v>1</v>
      </c>
      <c r="E33" s="14">
        <v>0</v>
      </c>
      <c r="F33" s="6"/>
      <c r="G33" s="7">
        <v>6</v>
      </c>
      <c r="I33" s="6">
        <v>1</v>
      </c>
      <c r="J33" s="6"/>
      <c r="K33" s="7">
        <v>3</v>
      </c>
      <c r="L33" s="45">
        <f>INDEX('#技能数值表'!$A:$V,MATCH(ROUNDDOWN($C33/100,0),'#技能数值表'!$B:$B,0),MATCH("参数2",'#技能数值表'!$1:$1,0))</f>
        <v>4000</v>
      </c>
    </row>
    <row r="34" spans="1:12" ht="24.6" customHeight="1" x14ac:dyDescent="0.2">
      <c r="A34" s="2">
        <f t="shared" si="1"/>
        <v>31</v>
      </c>
      <c r="B34" s="29" t="str">
        <f>VLOOKUP(C34,buff!C:E,3,FALSE)</f>
        <v>诅咒</v>
      </c>
      <c r="C34" s="34">
        <v>10050901</v>
      </c>
      <c r="D34" s="14">
        <v>1</v>
      </c>
      <c r="E34" s="14">
        <v>0</v>
      </c>
      <c r="F34" s="6"/>
      <c r="G34" s="7">
        <v>8</v>
      </c>
      <c r="I34" s="6">
        <v>7</v>
      </c>
      <c r="J34" s="6"/>
      <c r="K34" s="6">
        <v>2</v>
      </c>
      <c r="L34" s="6">
        <v>100515</v>
      </c>
    </row>
    <row r="35" spans="1:12" ht="24.6" customHeight="1" x14ac:dyDescent="0.2">
      <c r="A35" s="2">
        <f t="shared" si="1"/>
        <v>32</v>
      </c>
      <c r="B35" s="29" t="str">
        <f>VLOOKUP(C35,buff!C:E,3,FALSE)</f>
        <v>诅咒</v>
      </c>
      <c r="C35" s="7">
        <v>11050201</v>
      </c>
      <c r="D35" s="14">
        <v>1</v>
      </c>
      <c r="E35" s="14">
        <v>0</v>
      </c>
      <c r="F35" s="6"/>
      <c r="G35" s="7">
        <v>8</v>
      </c>
      <c r="I35" s="6">
        <v>7</v>
      </c>
      <c r="J35" s="6"/>
      <c r="K35" s="6">
        <v>2</v>
      </c>
      <c r="L35" s="6">
        <v>100506</v>
      </c>
    </row>
    <row r="36" spans="1:12" ht="24.6" customHeight="1" x14ac:dyDescent="0.2">
      <c r="A36" s="2">
        <f>ROW()-3</f>
        <v>33</v>
      </c>
      <c r="B36" s="29" t="str">
        <f>VLOOKUP(C36,buff!C:E,3,FALSE)</f>
        <v>减速</v>
      </c>
      <c r="C36" s="29">
        <v>10060101</v>
      </c>
      <c r="D36" s="14">
        <v>1</v>
      </c>
      <c r="E36" s="14">
        <v>0</v>
      </c>
      <c r="F36" s="6"/>
      <c r="G36" s="7">
        <v>1</v>
      </c>
      <c r="I36" s="6">
        <v>2</v>
      </c>
      <c r="J36" s="6"/>
      <c r="K36" s="6">
        <v>26</v>
      </c>
      <c r="L36" s="45">
        <f>INDEX('#技能数值表'!$A:$V,MATCH(ROUNDDOWN($C36/100,0),'#技能数值表'!$B:$B,0),MATCH("参数2",'#技能数值表'!$1:$1,0))</f>
        <v>-1000</v>
      </c>
    </row>
    <row r="37" spans="1:12" ht="24.6" customHeight="1" x14ac:dyDescent="0.2">
      <c r="A37" s="2">
        <f t="shared" si="1"/>
        <v>34</v>
      </c>
      <c r="B37" s="29" t="str">
        <f>VLOOKUP(C37,buff!C:E,3,FALSE)</f>
        <v>冻伤</v>
      </c>
      <c r="C37" s="29">
        <v>10060401</v>
      </c>
      <c r="D37" s="14">
        <v>1</v>
      </c>
      <c r="E37" s="15">
        <v>0</v>
      </c>
      <c r="F37" s="7">
        <v>1000</v>
      </c>
      <c r="G37" s="7">
        <v>1</v>
      </c>
      <c r="I37" s="7">
        <v>1</v>
      </c>
      <c r="K37" s="7">
        <v>2</v>
      </c>
      <c r="L37" s="45">
        <f>INDEX('#技能数值表'!$A:$V,MATCH(ROUNDDOWN($C37/100,0),'#技能数值表'!$B:$B,0),MATCH("参数2",'#技能数值表'!$1:$1,0))</f>
        <v>2000</v>
      </c>
    </row>
    <row r="38" spans="1:12" ht="24.6" customHeight="1" x14ac:dyDescent="0.2">
      <c r="A38" s="2">
        <f t="shared" si="1"/>
        <v>35</v>
      </c>
      <c r="B38" s="29" t="str">
        <f>VLOOKUP(C38,buff!C:E,3,FALSE)</f>
        <v>冻结</v>
      </c>
      <c r="C38" s="28">
        <v>10060801</v>
      </c>
      <c r="D38" s="14">
        <v>1</v>
      </c>
      <c r="E38" s="15">
        <v>0</v>
      </c>
      <c r="F38" s="6"/>
      <c r="G38" s="7">
        <v>1</v>
      </c>
      <c r="I38" s="6">
        <v>8</v>
      </c>
      <c r="J38" s="6"/>
      <c r="K38" s="6">
        <v>2</v>
      </c>
      <c r="L38" s="6"/>
    </row>
    <row r="39" spans="1:12" ht="24.6" customHeight="1" x14ac:dyDescent="0.2">
      <c r="A39" s="2">
        <f>ROW()-3</f>
        <v>36</v>
      </c>
      <c r="B39" s="29" t="str">
        <f>VLOOKUP(C39,buff!C:E,3,FALSE)</f>
        <v>减速</v>
      </c>
      <c r="C39" s="29">
        <v>10061101</v>
      </c>
      <c r="D39" s="14">
        <v>1</v>
      </c>
      <c r="E39" s="14">
        <v>0</v>
      </c>
      <c r="F39" s="6"/>
      <c r="G39" s="7">
        <v>1</v>
      </c>
      <c r="I39" s="6">
        <v>2</v>
      </c>
      <c r="J39" s="6"/>
      <c r="K39" s="6">
        <v>26</v>
      </c>
      <c r="L39" s="45">
        <f>INDEX('#技能数值表'!$A:$V,MATCH(ROUNDDOWN($C39/100,0),'#技能数值表'!$B:$B,0),MATCH("参数2",'#技能数值表'!$1:$1,0))</f>
        <v>-2000</v>
      </c>
    </row>
    <row r="40" spans="1:12" ht="24.6" customHeight="1" x14ac:dyDescent="0.2">
      <c r="A40" s="2">
        <f t="shared" si="1"/>
        <v>37</v>
      </c>
      <c r="B40" s="29" t="str">
        <f>VLOOKUP(C40,buff!C:E,3,FALSE)</f>
        <v>冻结</v>
      </c>
      <c r="C40" s="28">
        <v>10061201</v>
      </c>
      <c r="D40" s="14">
        <v>1</v>
      </c>
      <c r="E40" s="15">
        <v>0</v>
      </c>
      <c r="F40" s="6"/>
      <c r="G40" s="7">
        <v>1</v>
      </c>
      <c r="I40" s="6">
        <v>8</v>
      </c>
      <c r="J40" s="6"/>
      <c r="K40" s="6">
        <v>2</v>
      </c>
      <c r="L40" s="6"/>
    </row>
    <row r="41" spans="1:12" ht="24.6" customHeight="1" x14ac:dyDescent="0.2">
      <c r="A41" s="2">
        <f t="shared" si="1"/>
        <v>38</v>
      </c>
      <c r="B41" s="29" t="str">
        <f>VLOOKUP(C41,buff!C:E,3,FALSE)</f>
        <v>冻结</v>
      </c>
      <c r="C41" s="28">
        <v>11060101</v>
      </c>
      <c r="D41" s="14">
        <v>1</v>
      </c>
      <c r="E41" s="15">
        <v>0</v>
      </c>
      <c r="F41" s="6"/>
      <c r="G41" s="7">
        <v>1</v>
      </c>
      <c r="I41" s="6">
        <v>8</v>
      </c>
      <c r="J41" s="6"/>
      <c r="K41" s="6">
        <v>2</v>
      </c>
      <c r="L41" s="6"/>
    </row>
    <row r="42" spans="1:12" ht="24.6" customHeight="1" x14ac:dyDescent="0.2">
      <c r="A42" s="2">
        <f>ROW()-3</f>
        <v>39</v>
      </c>
      <c r="B42" s="29" t="str">
        <f>VLOOKUP(C42,buff!C:E,3,FALSE)</f>
        <v>减速</v>
      </c>
      <c r="C42" s="29">
        <v>10080701</v>
      </c>
      <c r="D42" s="14">
        <v>1</v>
      </c>
      <c r="E42" s="14">
        <v>0</v>
      </c>
      <c r="F42" s="6"/>
      <c r="G42" s="7">
        <v>1</v>
      </c>
      <c r="I42" s="6">
        <v>2</v>
      </c>
      <c r="J42" s="6"/>
      <c r="K42" s="6">
        <v>26</v>
      </c>
      <c r="L42" s="45">
        <f>INDEX('#技能数值表'!$A:$V,MATCH(ROUNDDOWN($C42/100,0),'#技能数值表'!$B:$B,0),MATCH("参数3",'#技能数值表'!$1:$1,0))</f>
        <v>-1000</v>
      </c>
    </row>
    <row r="43" spans="1:12" ht="24.6" customHeight="1" x14ac:dyDescent="0.2">
      <c r="A43" s="2">
        <f>ROW()-3</f>
        <v>40</v>
      </c>
      <c r="B43" s="29" t="str">
        <f>VLOOKUP(C43,buff!C:E,3,FALSE)</f>
        <v>混乱</v>
      </c>
      <c r="C43" s="29">
        <v>10080901</v>
      </c>
      <c r="D43" s="14">
        <v>1</v>
      </c>
      <c r="E43" s="14">
        <v>0</v>
      </c>
      <c r="F43" s="6"/>
      <c r="G43" s="7">
        <v>1</v>
      </c>
      <c r="I43" s="6">
        <v>8</v>
      </c>
      <c r="J43" s="6"/>
      <c r="K43" s="6">
        <v>3</v>
      </c>
      <c r="L43" s="16"/>
    </row>
    <row r="44" spans="1:12" ht="24.6" customHeight="1" x14ac:dyDescent="0.2">
      <c r="A44" s="2">
        <f>ROW()-3</f>
        <v>41</v>
      </c>
      <c r="B44" s="29" t="str">
        <f>VLOOKUP(C44,buff!C:E,3,FALSE)</f>
        <v>闪避</v>
      </c>
      <c r="C44" s="29">
        <v>10081001</v>
      </c>
      <c r="D44" s="14">
        <v>1</v>
      </c>
      <c r="E44" s="14">
        <v>0</v>
      </c>
      <c r="F44" s="6"/>
      <c r="G44" s="7">
        <v>1</v>
      </c>
      <c r="I44" s="6">
        <v>2</v>
      </c>
      <c r="J44" s="6"/>
      <c r="K44" s="6">
        <v>42</v>
      </c>
      <c r="L44" s="45">
        <f>INDEX('#技能数值表'!$A:$V,MATCH(ROUNDDOWN($C44/100,0),'#技能数值表'!$B:$B,0),MATCH("参数2",'#技能数值表'!$1:$1,0))</f>
        <v>10000</v>
      </c>
    </row>
    <row r="45" spans="1:12" ht="24.6" customHeight="1" x14ac:dyDescent="0.2">
      <c r="A45" s="2">
        <f t="shared" ref="A45:A48" si="2">ROW()-3</f>
        <v>42</v>
      </c>
      <c r="B45" s="29" t="str">
        <f>VLOOKUP(C45,buff!C:E,3,FALSE)</f>
        <v>闪避</v>
      </c>
      <c r="C45" s="29">
        <v>10081001</v>
      </c>
      <c r="D45" s="14">
        <v>2</v>
      </c>
      <c r="E45" s="14">
        <v>0</v>
      </c>
      <c r="F45" s="6"/>
      <c r="G45" s="7">
        <v>1</v>
      </c>
      <c r="I45" s="6">
        <v>2</v>
      </c>
      <c r="J45" s="6"/>
      <c r="K45" s="6">
        <v>42</v>
      </c>
      <c r="L45" s="45">
        <f>INDEX('#技能数值表'!$A:$V,MATCH(ROUNDDOWN($C45/100,0),'#技能数值表'!$B:$B,0),MATCH("参数2",'#技能数值表'!$1:$1,0))</f>
        <v>10000</v>
      </c>
    </row>
    <row r="46" spans="1:12" ht="24.6" customHeight="1" x14ac:dyDescent="0.2">
      <c r="A46" s="2">
        <f t="shared" si="2"/>
        <v>43</v>
      </c>
      <c r="B46" s="29" t="str">
        <f>VLOOKUP(C46,buff!C:E,3,FALSE)</f>
        <v>闪避</v>
      </c>
      <c r="C46" s="29">
        <v>10081001</v>
      </c>
      <c r="D46" s="14">
        <v>3</v>
      </c>
      <c r="E46" s="14">
        <v>0</v>
      </c>
      <c r="F46" s="6"/>
      <c r="G46" s="7">
        <v>1</v>
      </c>
      <c r="I46" s="6">
        <v>2</v>
      </c>
      <c r="J46" s="6"/>
      <c r="K46" s="6">
        <v>42</v>
      </c>
      <c r="L46" s="45">
        <f>INDEX('#技能数值表'!$A:$V,MATCH(ROUNDDOWN($C46/100,0),'#技能数值表'!$B:$B,0),MATCH("参数2",'#技能数值表'!$1:$1,0))</f>
        <v>10000</v>
      </c>
    </row>
    <row r="47" spans="1:12" ht="24.6" customHeight="1" x14ac:dyDescent="0.2">
      <c r="A47" s="2">
        <f t="shared" si="2"/>
        <v>44</v>
      </c>
      <c r="B47" s="29" t="str">
        <f>VLOOKUP(C47,buff!C:E,3,FALSE)</f>
        <v>闪避</v>
      </c>
      <c r="C47" s="29">
        <v>10081001</v>
      </c>
      <c r="D47" s="14">
        <v>4</v>
      </c>
      <c r="E47" s="14">
        <v>0</v>
      </c>
      <c r="F47" s="6"/>
      <c r="G47" s="7">
        <v>1</v>
      </c>
      <c r="I47" s="6">
        <v>2</v>
      </c>
      <c r="J47" s="6"/>
      <c r="K47" s="6">
        <v>42</v>
      </c>
      <c r="L47" s="45">
        <f>INDEX('#技能数值表'!$A:$V,MATCH(ROUNDDOWN($C47/100,0),'#技能数值表'!$B:$B,0),MATCH("参数2",'#技能数值表'!$1:$1,0))</f>
        <v>10000</v>
      </c>
    </row>
    <row r="48" spans="1:12" ht="24.6" customHeight="1" x14ac:dyDescent="0.2">
      <c r="A48" s="2">
        <f t="shared" si="2"/>
        <v>45</v>
      </c>
      <c r="B48" s="29" t="str">
        <f>VLOOKUP(C48,buff!C:E,3,FALSE)</f>
        <v>闪避</v>
      </c>
      <c r="C48" s="29">
        <v>10081001</v>
      </c>
      <c r="D48" s="14">
        <v>5</v>
      </c>
      <c r="E48" s="14">
        <v>0</v>
      </c>
      <c r="F48" s="6"/>
      <c r="G48" s="7">
        <v>1</v>
      </c>
      <c r="I48" s="6">
        <v>2</v>
      </c>
      <c r="J48" s="6"/>
      <c r="K48" s="6">
        <v>42</v>
      </c>
      <c r="L48" s="45">
        <f>INDEX('#技能数值表'!$A:$V,MATCH(ROUNDDOWN($C48/100,0),'#技能数值表'!$B:$B,0),MATCH("参数2",'#技能数值表'!$1:$1,0))</f>
        <v>10000</v>
      </c>
    </row>
    <row r="49" spans="1:12" ht="24.6" customHeight="1" x14ac:dyDescent="0.2">
      <c r="A49" s="2">
        <f t="shared" ref="A49:A53" si="3">ROW()-3</f>
        <v>46</v>
      </c>
      <c r="B49" s="29" t="str">
        <f>VLOOKUP(C49,buff!C:E,3,FALSE)</f>
        <v>火焰祝福</v>
      </c>
      <c r="C49" s="29">
        <v>10090101</v>
      </c>
      <c r="D49" s="14">
        <v>1</v>
      </c>
      <c r="E49" s="14">
        <v>0</v>
      </c>
      <c r="F49" s="6"/>
      <c r="G49" s="7">
        <v>1</v>
      </c>
      <c r="I49" s="6">
        <v>2</v>
      </c>
      <c r="J49" s="6"/>
      <c r="K49" s="6">
        <v>37</v>
      </c>
      <c r="L49" s="45">
        <f>INDEX('#技能数值表'!$A:$V,MATCH(ROUNDDOWN($C49/100,0),'#技能数值表'!$B:$B,0),MATCH("参数1",'#技能数值表'!$1:$1,0))</f>
        <v>3500</v>
      </c>
    </row>
    <row r="50" spans="1:12" ht="24.6" customHeight="1" x14ac:dyDescent="0.2">
      <c r="A50" s="2">
        <f t="shared" si="3"/>
        <v>47</v>
      </c>
      <c r="B50" s="29" t="str">
        <f>VLOOKUP(C50,buff!C:E,3,FALSE)</f>
        <v>火焰祝福</v>
      </c>
      <c r="C50" s="29">
        <v>10090101</v>
      </c>
      <c r="D50" s="14">
        <v>1</v>
      </c>
      <c r="E50" s="14">
        <v>1</v>
      </c>
      <c r="F50" s="6"/>
      <c r="G50" s="7">
        <v>1</v>
      </c>
      <c r="I50" s="6">
        <v>2</v>
      </c>
      <c r="J50" s="6"/>
      <c r="K50" s="6">
        <v>26</v>
      </c>
      <c r="L50" s="45">
        <f>INDEX('#技能数值表'!$A:$V,MATCH(ROUNDDOWN($C50/100,0),'#技能数值表'!$B:$B,0),MATCH("参数2",'#技能数值表'!$1:$1,0))</f>
        <v>2000</v>
      </c>
    </row>
    <row r="51" spans="1:12" ht="24.6" customHeight="1" x14ac:dyDescent="0.2">
      <c r="A51" s="2">
        <f t="shared" si="3"/>
        <v>48</v>
      </c>
      <c r="B51" s="29" t="str">
        <f>VLOOKUP(C51,buff!C:E,3,FALSE)</f>
        <v>雷电祝福</v>
      </c>
      <c r="C51" s="29">
        <v>10090201</v>
      </c>
      <c r="D51" s="14">
        <v>1</v>
      </c>
      <c r="E51" s="14">
        <v>0</v>
      </c>
      <c r="F51" s="6"/>
      <c r="G51" s="7">
        <v>1</v>
      </c>
      <c r="I51" s="6">
        <v>2</v>
      </c>
      <c r="J51" s="6"/>
      <c r="K51" s="6">
        <v>20</v>
      </c>
      <c r="L51" s="45">
        <f>INDEX('#技能数值表'!$A:$V,MATCH(ROUNDDOWN($C51/100,0),'#技能数值表'!$B:$B,0),MATCH("参数1",'#技能数值表'!$1:$1,0))</f>
        <v>2000</v>
      </c>
    </row>
    <row r="52" spans="1:12" ht="24.6" customHeight="1" x14ac:dyDescent="0.2">
      <c r="A52" s="2">
        <f t="shared" si="3"/>
        <v>49</v>
      </c>
      <c r="B52" s="29" t="str">
        <f>VLOOKUP(C52,buff!C:E,3,FALSE)</f>
        <v>雷电祝福</v>
      </c>
      <c r="C52" s="29">
        <v>10090201</v>
      </c>
      <c r="D52" s="14">
        <v>1</v>
      </c>
      <c r="E52" s="14">
        <v>1</v>
      </c>
      <c r="F52" s="6"/>
      <c r="G52" s="7">
        <v>1</v>
      </c>
      <c r="I52" s="6">
        <v>2</v>
      </c>
      <c r="J52" s="6"/>
      <c r="K52" s="6">
        <v>22</v>
      </c>
      <c r="L52" s="45">
        <f>INDEX('#技能数值表'!$A:$V,MATCH(ROUNDDOWN($C52/100,0),'#技能数值表'!$B:$B,0),MATCH("参数2",'#技能数值表'!$1:$1,0))</f>
        <v>10000</v>
      </c>
    </row>
    <row r="53" spans="1:12" ht="24.6" customHeight="1" x14ac:dyDescent="0.2">
      <c r="A53" s="2">
        <f t="shared" si="3"/>
        <v>50</v>
      </c>
      <c r="B53" s="29" t="str">
        <f>VLOOKUP(C53,buff!C:E,3,FALSE)</f>
        <v>圣光祝福</v>
      </c>
      <c r="C53" s="29">
        <v>10090301</v>
      </c>
      <c r="D53" s="14">
        <v>1</v>
      </c>
      <c r="E53" s="14">
        <v>0</v>
      </c>
      <c r="F53" s="45">
        <f>'#技能数值表'!C127</f>
        <v>3000</v>
      </c>
      <c r="G53" s="7">
        <v>1</v>
      </c>
      <c r="I53" s="6">
        <v>5</v>
      </c>
      <c r="J53" s="6">
        <v>0</v>
      </c>
      <c r="K53" s="45">
        <f>INDEX('#技能数值表'!$A:$V,MATCH(ROUNDDOWN($C53/100,0),'#技能数值表'!$B:$B,0),MATCH("参数2",'#技能数值表'!$1:$1,0))</f>
        <v>15000</v>
      </c>
      <c r="L53" s="16"/>
    </row>
    <row r="54" spans="1:12" ht="24.6" customHeight="1" x14ac:dyDescent="0.2">
      <c r="A54" s="2">
        <f t="shared" si="0"/>
        <v>51</v>
      </c>
      <c r="B54" s="29" t="str">
        <f>VLOOKUP(C54,buff!C:E,3,FALSE)</f>
        <v>冻结</v>
      </c>
      <c r="C54" s="28">
        <v>10160101</v>
      </c>
      <c r="D54" s="14">
        <v>1</v>
      </c>
      <c r="E54" s="15">
        <v>0</v>
      </c>
      <c r="F54" s="6"/>
      <c r="G54" s="7">
        <v>1</v>
      </c>
      <c r="I54" s="6">
        <v>8</v>
      </c>
      <c r="J54" s="6"/>
      <c r="K54" s="6">
        <v>2</v>
      </c>
      <c r="L54" s="6"/>
    </row>
    <row r="55" spans="1:12" ht="24.6" customHeight="1" x14ac:dyDescent="0.2">
      <c r="A55" s="2">
        <f t="shared" si="0"/>
        <v>52</v>
      </c>
      <c r="B55" s="29" t="str">
        <f>VLOOKUP(C55,buff!C:E,3,FALSE)</f>
        <v>无敌</v>
      </c>
      <c r="C55" s="28">
        <v>10160102</v>
      </c>
      <c r="D55" s="14">
        <v>1</v>
      </c>
      <c r="E55" s="15">
        <v>0</v>
      </c>
      <c r="F55" s="6"/>
      <c r="G55" s="7">
        <v>1</v>
      </c>
      <c r="I55" s="6">
        <v>8</v>
      </c>
      <c r="J55" s="6"/>
      <c r="K55" s="6">
        <v>4</v>
      </c>
      <c r="L55" s="6"/>
    </row>
    <row r="56" spans="1:12" ht="24.6" customHeight="1" x14ac:dyDescent="0.2">
      <c r="A56" s="2">
        <f t="shared" si="0"/>
        <v>53</v>
      </c>
      <c r="B56" s="29" t="str">
        <f>VLOOKUP(C56,buff!C:E,3,FALSE)</f>
        <v>易伤</v>
      </c>
      <c r="C56" s="28">
        <v>10160103</v>
      </c>
      <c r="D56" s="14">
        <v>1</v>
      </c>
      <c r="E56" s="15">
        <v>0</v>
      </c>
      <c r="F56" s="6"/>
      <c r="G56" s="7">
        <v>1</v>
      </c>
      <c r="I56" s="7">
        <v>2</v>
      </c>
      <c r="K56" s="7">
        <v>45</v>
      </c>
      <c r="L56" s="7">
        <v>5000</v>
      </c>
    </row>
    <row r="57" spans="1:12" ht="24.6" customHeight="1" x14ac:dyDescent="0.2">
      <c r="A57" s="2">
        <f t="shared" si="0"/>
        <v>54</v>
      </c>
      <c r="B57" s="29" t="str">
        <f>VLOOKUP(C57,buff!C:E,3,FALSE)</f>
        <v>冻伤</v>
      </c>
      <c r="C57" s="28">
        <v>13001301</v>
      </c>
      <c r="D57" s="14">
        <v>1</v>
      </c>
      <c r="E57" s="15">
        <v>0</v>
      </c>
      <c r="F57" s="7">
        <v>1000</v>
      </c>
      <c r="G57" s="7">
        <v>1</v>
      </c>
      <c r="I57" s="7">
        <v>1</v>
      </c>
      <c r="K57" s="7">
        <v>2</v>
      </c>
      <c r="L57" s="7">
        <f>'#宝石数值表'!C16</f>
        <v>6400</v>
      </c>
    </row>
    <row r="58" spans="1:12" ht="24.6" customHeight="1" x14ac:dyDescent="0.2">
      <c r="A58" s="2">
        <f t="shared" si="0"/>
        <v>55</v>
      </c>
      <c r="B58" s="29" t="str">
        <f>VLOOKUP(C58,buff!C:E,3,FALSE)</f>
        <v>冻伤</v>
      </c>
      <c r="C58" s="28">
        <v>13001301</v>
      </c>
      <c r="D58" s="14">
        <v>2</v>
      </c>
      <c r="E58" s="15">
        <v>0</v>
      </c>
      <c r="F58" s="7">
        <v>1000</v>
      </c>
      <c r="G58" s="7">
        <v>1</v>
      </c>
      <c r="I58" s="7">
        <v>1</v>
      </c>
      <c r="K58" s="7">
        <v>2</v>
      </c>
      <c r="L58" s="7">
        <f>'#宝石数值表'!C17</f>
        <v>12800</v>
      </c>
    </row>
    <row r="59" spans="1:12" ht="24.6" customHeight="1" x14ac:dyDescent="0.2">
      <c r="A59" s="2">
        <f t="shared" si="0"/>
        <v>56</v>
      </c>
      <c r="B59" s="29" t="str">
        <f>VLOOKUP(C59,buff!C:E,3,FALSE)</f>
        <v>冻伤</v>
      </c>
      <c r="C59" s="28">
        <v>13001301</v>
      </c>
      <c r="D59" s="14">
        <v>3</v>
      </c>
      <c r="E59" s="15">
        <v>0</v>
      </c>
      <c r="F59" s="7">
        <v>1000</v>
      </c>
      <c r="G59" s="7">
        <v>1</v>
      </c>
      <c r="I59" s="7">
        <v>1</v>
      </c>
      <c r="K59" s="7">
        <v>2</v>
      </c>
      <c r="L59" s="7">
        <f>'#宝石数值表'!C18</f>
        <v>19200</v>
      </c>
    </row>
    <row r="60" spans="1:12" ht="24.6" customHeight="1" x14ac:dyDescent="0.2">
      <c r="A60" s="2">
        <f t="shared" si="0"/>
        <v>57</v>
      </c>
      <c r="B60" s="29" t="str">
        <f>VLOOKUP(C60,buff!C:E,3,FALSE)</f>
        <v>冻伤</v>
      </c>
      <c r="C60" s="28">
        <v>13001301</v>
      </c>
      <c r="D60" s="14">
        <v>4</v>
      </c>
      <c r="E60" s="15">
        <v>0</v>
      </c>
      <c r="F60" s="7">
        <v>1000</v>
      </c>
      <c r="G60" s="7">
        <v>1</v>
      </c>
      <c r="I60" s="7">
        <v>1</v>
      </c>
      <c r="K60" s="7">
        <v>2</v>
      </c>
      <c r="L60" s="7">
        <f>'#宝石数值表'!C19</f>
        <v>25600</v>
      </c>
    </row>
    <row r="61" spans="1:12" ht="24.6" customHeight="1" x14ac:dyDescent="0.2">
      <c r="A61" s="2">
        <f t="shared" si="0"/>
        <v>58</v>
      </c>
      <c r="B61" s="29" t="str">
        <f>VLOOKUP(C61,buff!C:E,3,FALSE)</f>
        <v>冻伤</v>
      </c>
      <c r="C61" s="28">
        <v>13001301</v>
      </c>
      <c r="D61" s="14">
        <v>5</v>
      </c>
      <c r="E61" s="15">
        <v>0</v>
      </c>
      <c r="F61" s="7">
        <v>1000</v>
      </c>
      <c r="G61" s="7">
        <v>1</v>
      </c>
      <c r="I61" s="7">
        <v>1</v>
      </c>
      <c r="K61" s="7">
        <v>2</v>
      </c>
      <c r="L61" s="7">
        <f>'#宝石数值表'!C20</f>
        <v>32000</v>
      </c>
    </row>
    <row r="62" spans="1:12" ht="24.6" customHeight="1" x14ac:dyDescent="0.2">
      <c r="A62" s="2">
        <f t="shared" si="0"/>
        <v>59</v>
      </c>
      <c r="B62" s="29" t="str">
        <f>VLOOKUP(C62,buff!C:E,3,FALSE)</f>
        <v>冻伤</v>
      </c>
      <c r="C62" s="28">
        <v>13001301</v>
      </c>
      <c r="D62" s="14">
        <v>6</v>
      </c>
      <c r="E62" s="15">
        <v>0</v>
      </c>
      <c r="F62" s="7">
        <v>1000</v>
      </c>
      <c r="G62" s="7">
        <v>1</v>
      </c>
      <c r="I62" s="7">
        <v>1</v>
      </c>
      <c r="K62" s="7">
        <v>2</v>
      </c>
      <c r="L62" s="7">
        <f>'#宝石数值表'!C21</f>
        <v>38400</v>
      </c>
    </row>
    <row r="63" spans="1:12" ht="24.6" customHeight="1" x14ac:dyDescent="0.2">
      <c r="A63" s="2">
        <f t="shared" si="0"/>
        <v>60</v>
      </c>
      <c r="B63" s="29" t="str">
        <f>VLOOKUP(C63,buff!C:E,3,FALSE)</f>
        <v>冻伤</v>
      </c>
      <c r="C63" s="28">
        <v>13001301</v>
      </c>
      <c r="D63" s="14">
        <v>7</v>
      </c>
      <c r="E63" s="15">
        <v>0</v>
      </c>
      <c r="F63" s="7">
        <v>1000</v>
      </c>
      <c r="G63" s="7">
        <v>1</v>
      </c>
      <c r="I63" s="7">
        <v>1</v>
      </c>
      <c r="K63" s="7">
        <v>2</v>
      </c>
      <c r="L63" s="7">
        <f>'#宝石数值表'!C22</f>
        <v>44800</v>
      </c>
    </row>
    <row r="64" spans="1:12" ht="24.6" customHeight="1" x14ac:dyDescent="0.2">
      <c r="A64" s="2">
        <f t="shared" si="0"/>
        <v>61</v>
      </c>
      <c r="B64" s="29" t="str">
        <f>VLOOKUP(C64,buff!C:E,3,FALSE)</f>
        <v>冻结</v>
      </c>
      <c r="C64" s="28">
        <v>13001701</v>
      </c>
      <c r="D64" s="15">
        <v>1</v>
      </c>
      <c r="E64" s="15">
        <v>0</v>
      </c>
      <c r="F64" s="6"/>
      <c r="G64" s="7">
        <v>1</v>
      </c>
      <c r="I64" s="6">
        <v>8</v>
      </c>
      <c r="J64" s="6"/>
      <c r="K64" s="6">
        <v>2</v>
      </c>
    </row>
    <row r="65" spans="1:12" ht="24.6" customHeight="1" x14ac:dyDescent="0.2">
      <c r="A65" s="2">
        <f t="shared" si="0"/>
        <v>62</v>
      </c>
      <c r="B65" s="29" t="str">
        <f>VLOOKUP(C65,buff!C:E,3,FALSE)</f>
        <v>感电</v>
      </c>
      <c r="C65" s="28">
        <v>13001801</v>
      </c>
      <c r="D65" s="14">
        <v>1</v>
      </c>
      <c r="E65" s="15">
        <v>0</v>
      </c>
      <c r="G65" s="7">
        <v>6</v>
      </c>
      <c r="I65" s="6">
        <v>1</v>
      </c>
      <c r="J65" s="6"/>
      <c r="K65" s="7">
        <v>3</v>
      </c>
      <c r="L65" s="6">
        <v>4000</v>
      </c>
    </row>
    <row r="66" spans="1:12" ht="24.6" customHeight="1" x14ac:dyDescent="0.2">
      <c r="A66" s="2">
        <f t="shared" si="0"/>
        <v>63</v>
      </c>
      <c r="B66" s="29" t="str">
        <f>VLOOKUP(C66,buff!C:E,3,FALSE)</f>
        <v>感电</v>
      </c>
      <c r="C66" s="28">
        <v>13001801</v>
      </c>
      <c r="D66" s="14">
        <v>2</v>
      </c>
      <c r="E66" s="15">
        <v>0</v>
      </c>
      <c r="G66" s="7">
        <v>6</v>
      </c>
      <c r="I66" s="6">
        <v>1</v>
      </c>
      <c r="J66" s="6"/>
      <c r="K66" s="7">
        <v>3</v>
      </c>
      <c r="L66" s="6">
        <v>4000</v>
      </c>
    </row>
    <row r="67" spans="1:12" ht="24.6" customHeight="1" x14ac:dyDescent="0.2">
      <c r="A67" s="2">
        <f t="shared" si="0"/>
        <v>64</v>
      </c>
      <c r="B67" s="29" t="str">
        <f>VLOOKUP(C67,buff!C:E,3,FALSE)</f>
        <v>感电</v>
      </c>
      <c r="C67" s="28">
        <v>13001801</v>
      </c>
      <c r="D67" s="14">
        <v>3</v>
      </c>
      <c r="E67" s="15">
        <v>0</v>
      </c>
      <c r="G67" s="7">
        <v>6</v>
      </c>
      <c r="I67" s="6">
        <v>1</v>
      </c>
      <c r="J67" s="6"/>
      <c r="K67" s="7">
        <v>3</v>
      </c>
      <c r="L67" s="6">
        <v>4000</v>
      </c>
    </row>
    <row r="68" spans="1:12" ht="24.6" customHeight="1" x14ac:dyDescent="0.2">
      <c r="A68" s="2">
        <f t="shared" si="0"/>
        <v>65</v>
      </c>
      <c r="B68" s="29" t="str">
        <f>VLOOKUP(C68,buff!C:E,3,FALSE)</f>
        <v>感电</v>
      </c>
      <c r="C68" s="28">
        <v>13001801</v>
      </c>
      <c r="D68" s="14">
        <v>4</v>
      </c>
      <c r="E68" s="15">
        <v>0</v>
      </c>
      <c r="G68" s="7">
        <v>6</v>
      </c>
      <c r="I68" s="6">
        <v>1</v>
      </c>
      <c r="J68" s="6"/>
      <c r="K68" s="7">
        <v>3</v>
      </c>
      <c r="L68" s="6">
        <v>4000</v>
      </c>
    </row>
    <row r="69" spans="1:12" ht="24.6" customHeight="1" x14ac:dyDescent="0.2">
      <c r="A69" s="2">
        <f t="shared" si="0"/>
        <v>66</v>
      </c>
      <c r="B69" s="29" t="str">
        <f>VLOOKUP(C69,buff!C:E,3,FALSE)</f>
        <v>感电</v>
      </c>
      <c r="C69" s="28">
        <v>13001801</v>
      </c>
      <c r="D69" s="14">
        <v>5</v>
      </c>
      <c r="E69" s="15">
        <v>0</v>
      </c>
      <c r="G69" s="7">
        <v>6</v>
      </c>
      <c r="I69" s="6">
        <v>1</v>
      </c>
      <c r="J69" s="6"/>
      <c r="K69" s="7">
        <v>3</v>
      </c>
      <c r="L69" s="6">
        <v>4000</v>
      </c>
    </row>
    <row r="70" spans="1:12" ht="24.6" customHeight="1" x14ac:dyDescent="0.2">
      <c r="A70" s="2">
        <f t="shared" si="0"/>
        <v>67</v>
      </c>
      <c r="B70" s="29" t="str">
        <f>VLOOKUP(C70,buff!C:E,3,FALSE)</f>
        <v>感电</v>
      </c>
      <c r="C70" s="28">
        <v>13001801</v>
      </c>
      <c r="D70" s="14">
        <v>6</v>
      </c>
      <c r="E70" s="15">
        <v>0</v>
      </c>
      <c r="G70" s="7">
        <v>6</v>
      </c>
      <c r="I70" s="6">
        <v>1</v>
      </c>
      <c r="J70" s="6"/>
      <c r="K70" s="7">
        <v>3</v>
      </c>
      <c r="L70" s="6">
        <v>4000</v>
      </c>
    </row>
    <row r="71" spans="1:12" ht="24.6" customHeight="1" x14ac:dyDescent="0.2">
      <c r="A71" s="2">
        <f t="shared" si="0"/>
        <v>68</v>
      </c>
      <c r="B71" s="29" t="str">
        <f>VLOOKUP(C71,buff!C:E,3,FALSE)</f>
        <v>感电</v>
      </c>
      <c r="C71" s="28">
        <v>13001801</v>
      </c>
      <c r="D71" s="14">
        <v>7</v>
      </c>
      <c r="E71" s="15">
        <v>0</v>
      </c>
      <c r="G71" s="7">
        <v>6</v>
      </c>
      <c r="I71" s="6">
        <v>1</v>
      </c>
      <c r="J71" s="6"/>
      <c r="K71" s="7">
        <v>3</v>
      </c>
      <c r="L71" s="6">
        <v>4000</v>
      </c>
    </row>
    <row r="72" spans="1:12" ht="24.6" customHeight="1" x14ac:dyDescent="0.2">
      <c r="A72" s="2">
        <f t="shared" si="0"/>
        <v>69</v>
      </c>
      <c r="B72" s="29" t="str">
        <f>VLOOKUP(C72,buff!C:E,3,FALSE)</f>
        <v>加速</v>
      </c>
      <c r="C72" s="29">
        <v>13002001</v>
      </c>
      <c r="D72" s="14">
        <v>1</v>
      </c>
      <c r="E72" s="15">
        <v>0</v>
      </c>
      <c r="G72" s="7">
        <v>1</v>
      </c>
      <c r="I72" s="6">
        <v>2</v>
      </c>
      <c r="J72" s="6"/>
      <c r="K72" s="6">
        <v>26</v>
      </c>
      <c r="L72" s="6">
        <f>'#宝石数值表'!C58</f>
        <v>300</v>
      </c>
    </row>
    <row r="73" spans="1:12" ht="24.6" customHeight="1" x14ac:dyDescent="0.2">
      <c r="A73" s="2">
        <f t="shared" si="0"/>
        <v>70</v>
      </c>
      <c r="B73" s="29" t="str">
        <f>VLOOKUP(C73,buff!C:E,3,FALSE)</f>
        <v>加速</v>
      </c>
      <c r="C73" s="29">
        <v>13002001</v>
      </c>
      <c r="D73" s="14">
        <v>2</v>
      </c>
      <c r="E73" s="15">
        <v>0</v>
      </c>
      <c r="G73" s="7">
        <v>1</v>
      </c>
      <c r="I73" s="6">
        <v>2</v>
      </c>
      <c r="J73" s="6"/>
      <c r="K73" s="6">
        <v>26</v>
      </c>
      <c r="L73" s="6">
        <f>'#宝石数值表'!C59</f>
        <v>600</v>
      </c>
    </row>
    <row r="74" spans="1:12" ht="24.6" customHeight="1" x14ac:dyDescent="0.2">
      <c r="A74" s="2">
        <f t="shared" si="0"/>
        <v>71</v>
      </c>
      <c r="B74" s="29" t="str">
        <f>VLOOKUP(C74,buff!C:E,3,FALSE)</f>
        <v>加速</v>
      </c>
      <c r="C74" s="29">
        <v>13002001</v>
      </c>
      <c r="D74" s="14">
        <v>3</v>
      </c>
      <c r="E74" s="15">
        <v>0</v>
      </c>
      <c r="G74" s="7">
        <v>1</v>
      </c>
      <c r="I74" s="6">
        <v>2</v>
      </c>
      <c r="K74" s="6">
        <v>26</v>
      </c>
      <c r="L74" s="6">
        <f>'#宝石数值表'!C60</f>
        <v>900</v>
      </c>
    </row>
    <row r="75" spans="1:12" ht="24.6" customHeight="1" x14ac:dyDescent="0.2">
      <c r="A75" s="2">
        <f t="shared" si="0"/>
        <v>72</v>
      </c>
      <c r="B75" s="29" t="str">
        <f>VLOOKUP(C75,buff!C:E,3,FALSE)</f>
        <v>加速</v>
      </c>
      <c r="C75" s="29">
        <v>13002001</v>
      </c>
      <c r="D75" s="14">
        <v>4</v>
      </c>
      <c r="E75" s="15">
        <v>0</v>
      </c>
      <c r="G75" s="7">
        <v>1</v>
      </c>
      <c r="I75" s="6">
        <v>2</v>
      </c>
      <c r="K75" s="6">
        <v>26</v>
      </c>
      <c r="L75" s="6">
        <f>'#宝石数值表'!C61</f>
        <v>1200</v>
      </c>
    </row>
    <row r="76" spans="1:12" ht="24.6" customHeight="1" x14ac:dyDescent="0.2">
      <c r="A76" s="2">
        <f t="shared" si="0"/>
        <v>73</v>
      </c>
      <c r="B76" s="29" t="str">
        <f>VLOOKUP(C76,buff!C:E,3,FALSE)</f>
        <v>加速</v>
      </c>
      <c r="C76" s="29">
        <v>13002001</v>
      </c>
      <c r="D76" s="14">
        <v>5</v>
      </c>
      <c r="E76" s="15">
        <v>0</v>
      </c>
      <c r="G76" s="7">
        <v>1</v>
      </c>
      <c r="I76" s="6">
        <v>2</v>
      </c>
      <c r="K76" s="6">
        <v>26</v>
      </c>
      <c r="L76" s="6">
        <f>'#宝石数值表'!C62</f>
        <v>1500</v>
      </c>
    </row>
    <row r="77" spans="1:12" ht="24.6" customHeight="1" x14ac:dyDescent="0.2">
      <c r="A77" s="2">
        <f t="shared" si="0"/>
        <v>74</v>
      </c>
      <c r="B77" s="29" t="str">
        <f>VLOOKUP(C77,buff!C:E,3,FALSE)</f>
        <v>加速</v>
      </c>
      <c r="C77" s="29">
        <v>13002001</v>
      </c>
      <c r="D77" s="14">
        <v>6</v>
      </c>
      <c r="E77" s="15">
        <v>0</v>
      </c>
      <c r="G77" s="7">
        <v>1</v>
      </c>
      <c r="I77" s="6">
        <v>2</v>
      </c>
      <c r="K77" s="6">
        <v>26</v>
      </c>
      <c r="L77" s="6">
        <f>'#宝石数值表'!C63</f>
        <v>1800</v>
      </c>
    </row>
    <row r="78" spans="1:12" ht="24.6" customHeight="1" x14ac:dyDescent="0.2">
      <c r="A78" s="2">
        <f t="shared" si="0"/>
        <v>75</v>
      </c>
      <c r="B78" s="29" t="str">
        <f>VLOOKUP(C78,buff!C:E,3,FALSE)</f>
        <v>加速</v>
      </c>
      <c r="C78" s="29">
        <v>13002001</v>
      </c>
      <c r="D78" s="14">
        <v>7</v>
      </c>
      <c r="E78" s="15">
        <v>0</v>
      </c>
      <c r="G78" s="7">
        <v>1</v>
      </c>
      <c r="I78" s="6">
        <v>2</v>
      </c>
      <c r="K78" s="6">
        <v>26</v>
      </c>
      <c r="L78" s="6">
        <f>'#宝石数值表'!C64</f>
        <v>2100</v>
      </c>
    </row>
    <row r="79" spans="1:12" ht="24.6" customHeight="1" x14ac:dyDescent="0.2">
      <c r="A79" s="2">
        <f t="shared" si="0"/>
        <v>76</v>
      </c>
      <c r="B79" s="29" t="str">
        <f>VLOOKUP(C79,buff!C:E,3,FALSE)</f>
        <v>治疗</v>
      </c>
      <c r="C79" s="29">
        <v>13002801</v>
      </c>
      <c r="D79" s="14">
        <v>1</v>
      </c>
      <c r="E79" s="15">
        <v>0</v>
      </c>
      <c r="F79" s="7">
        <v>500</v>
      </c>
      <c r="G79" s="7">
        <v>1</v>
      </c>
      <c r="I79" s="7">
        <v>5</v>
      </c>
    </row>
    <row r="80" spans="1:12" ht="24.6" customHeight="1" x14ac:dyDescent="0.2">
      <c r="A80" s="2">
        <f t="shared" si="0"/>
        <v>77</v>
      </c>
      <c r="B80" s="29" t="str">
        <f>VLOOKUP(C80,buff!C:E,3,FALSE)</f>
        <v>治疗</v>
      </c>
      <c r="C80" s="29">
        <v>13002801</v>
      </c>
      <c r="D80" s="14">
        <v>2</v>
      </c>
      <c r="E80" s="15">
        <v>0</v>
      </c>
      <c r="F80" s="7">
        <v>500</v>
      </c>
      <c r="G80" s="7">
        <v>1</v>
      </c>
      <c r="I80" s="7">
        <v>5</v>
      </c>
    </row>
    <row r="81" spans="1:12" ht="24.6" customHeight="1" x14ac:dyDescent="0.2">
      <c r="A81" s="2">
        <f t="shared" si="0"/>
        <v>78</v>
      </c>
      <c r="B81" s="29" t="str">
        <f>VLOOKUP(C81,buff!C:E,3,FALSE)</f>
        <v>治疗</v>
      </c>
      <c r="C81" s="29">
        <v>13002801</v>
      </c>
      <c r="D81" s="14">
        <v>3</v>
      </c>
      <c r="E81" s="15">
        <v>0</v>
      </c>
      <c r="F81" s="7">
        <v>500</v>
      </c>
      <c r="G81" s="7">
        <v>1</v>
      </c>
      <c r="I81" s="7">
        <v>5</v>
      </c>
    </row>
    <row r="82" spans="1:12" ht="24.6" customHeight="1" x14ac:dyDescent="0.2">
      <c r="A82" s="2">
        <f t="shared" si="0"/>
        <v>79</v>
      </c>
      <c r="B82" s="29" t="str">
        <f>VLOOKUP(C82,buff!C:E,3,FALSE)</f>
        <v>治疗</v>
      </c>
      <c r="C82" s="29">
        <v>13002801</v>
      </c>
      <c r="D82" s="14">
        <v>4</v>
      </c>
      <c r="E82" s="15">
        <v>0</v>
      </c>
      <c r="F82" s="7">
        <v>500</v>
      </c>
      <c r="G82" s="7">
        <v>1</v>
      </c>
      <c r="I82" s="7">
        <v>5</v>
      </c>
      <c r="K82" s="7">
        <v>2000</v>
      </c>
    </row>
    <row r="83" spans="1:12" ht="24.6" customHeight="1" x14ac:dyDescent="0.2">
      <c r="A83" s="2">
        <f t="shared" si="0"/>
        <v>80</v>
      </c>
      <c r="B83" s="29" t="str">
        <f>VLOOKUP(C83,buff!C:E,3,FALSE)</f>
        <v>治疗</v>
      </c>
      <c r="C83" s="29">
        <v>13002801</v>
      </c>
      <c r="D83" s="14">
        <v>5</v>
      </c>
      <c r="E83" s="15">
        <v>0</v>
      </c>
      <c r="F83" s="7">
        <v>500</v>
      </c>
      <c r="G83" s="7">
        <v>1</v>
      </c>
      <c r="I83" s="7">
        <v>5</v>
      </c>
      <c r="K83" s="7">
        <v>2500</v>
      </c>
    </row>
    <row r="84" spans="1:12" ht="24.6" customHeight="1" x14ac:dyDescent="0.2">
      <c r="A84" s="2">
        <f t="shared" si="0"/>
        <v>81</v>
      </c>
      <c r="B84" s="29" t="str">
        <f>VLOOKUP(C84,buff!C:E,3,FALSE)</f>
        <v>治疗</v>
      </c>
      <c r="C84" s="29">
        <v>13002801</v>
      </c>
      <c r="D84" s="14">
        <v>6</v>
      </c>
      <c r="E84" s="15">
        <v>0</v>
      </c>
      <c r="F84" s="7">
        <v>500</v>
      </c>
      <c r="G84" s="7">
        <v>1</v>
      </c>
      <c r="I84" s="7">
        <v>5</v>
      </c>
      <c r="K84" s="7">
        <v>3000</v>
      </c>
    </row>
    <row r="85" spans="1:12" ht="24.6" customHeight="1" x14ac:dyDescent="0.2">
      <c r="A85" s="2">
        <f t="shared" si="0"/>
        <v>82</v>
      </c>
      <c r="B85" s="29" t="str">
        <f>VLOOKUP(C85,buff!C:E,3,FALSE)</f>
        <v>治疗</v>
      </c>
      <c r="C85" s="29">
        <v>13002801</v>
      </c>
      <c r="D85" s="14">
        <v>7</v>
      </c>
      <c r="E85" s="15">
        <v>0</v>
      </c>
      <c r="F85" s="7">
        <v>500</v>
      </c>
      <c r="G85" s="7">
        <v>1</v>
      </c>
      <c r="I85" s="7">
        <v>5</v>
      </c>
      <c r="K85" s="7">
        <v>3500</v>
      </c>
    </row>
    <row r="86" spans="1:12" ht="24.6" customHeight="1" x14ac:dyDescent="0.2">
      <c r="A86" s="2">
        <f t="shared" si="0"/>
        <v>83</v>
      </c>
      <c r="B86" s="29" t="str">
        <f>VLOOKUP(C86,buff!C:E,3,FALSE)</f>
        <v>燃烧</v>
      </c>
      <c r="C86" s="29">
        <v>13004301</v>
      </c>
      <c r="D86" s="14">
        <v>1</v>
      </c>
      <c r="E86" s="14">
        <v>0</v>
      </c>
      <c r="F86" s="6">
        <v>1000</v>
      </c>
      <c r="G86" s="7">
        <v>1</v>
      </c>
      <c r="I86" s="6">
        <v>1</v>
      </c>
      <c r="J86" s="6"/>
      <c r="K86" s="7">
        <v>1</v>
      </c>
      <c r="L86" s="6">
        <f>'#宝石数值表'!D114</f>
        <v>4000</v>
      </c>
    </row>
    <row r="87" spans="1:12" ht="24.6" customHeight="1" x14ac:dyDescent="0.2">
      <c r="A87" s="2">
        <f t="shared" si="0"/>
        <v>84</v>
      </c>
      <c r="B87" s="29" t="str">
        <f>VLOOKUP(C87,buff!C:E,3,FALSE)</f>
        <v>燃烧</v>
      </c>
      <c r="C87" s="29">
        <v>13004301</v>
      </c>
      <c r="D87" s="14">
        <v>2</v>
      </c>
      <c r="E87" s="14">
        <v>0</v>
      </c>
      <c r="F87" s="6">
        <v>1000</v>
      </c>
      <c r="G87" s="7">
        <v>1</v>
      </c>
      <c r="I87" s="6">
        <v>1</v>
      </c>
      <c r="J87" s="6"/>
      <c r="K87" s="7">
        <v>1</v>
      </c>
      <c r="L87" s="6">
        <f>'#宝石数值表'!D115</f>
        <v>4500</v>
      </c>
    </row>
    <row r="88" spans="1:12" ht="24.6" customHeight="1" x14ac:dyDescent="0.2">
      <c r="A88" s="2">
        <f t="shared" si="0"/>
        <v>85</v>
      </c>
      <c r="B88" s="29" t="str">
        <f>VLOOKUP(C88,buff!C:E,3,FALSE)</f>
        <v>燃烧</v>
      </c>
      <c r="C88" s="29">
        <v>13004301</v>
      </c>
      <c r="D88" s="14">
        <v>3</v>
      </c>
      <c r="E88" s="14">
        <v>0</v>
      </c>
      <c r="F88" s="6">
        <v>1000</v>
      </c>
      <c r="G88" s="7">
        <v>1</v>
      </c>
      <c r="I88" s="6">
        <v>1</v>
      </c>
      <c r="J88" s="6"/>
      <c r="K88" s="7">
        <v>1</v>
      </c>
      <c r="L88" s="6">
        <f>'#宝石数值表'!D116</f>
        <v>5000</v>
      </c>
    </row>
    <row r="89" spans="1:12" ht="24.6" customHeight="1" x14ac:dyDescent="0.2">
      <c r="A89" s="2">
        <f t="shared" si="0"/>
        <v>86</v>
      </c>
      <c r="B89" s="29" t="str">
        <f>VLOOKUP(C89,buff!C:E,3,FALSE)</f>
        <v>燃烧</v>
      </c>
      <c r="C89" s="29">
        <v>13004301</v>
      </c>
      <c r="D89" s="14">
        <v>4</v>
      </c>
      <c r="E89" s="14">
        <v>0</v>
      </c>
      <c r="F89" s="6">
        <v>1000</v>
      </c>
      <c r="G89" s="7">
        <v>1</v>
      </c>
      <c r="I89" s="6">
        <v>1</v>
      </c>
      <c r="J89" s="6"/>
      <c r="K89" s="7">
        <v>1</v>
      </c>
      <c r="L89" s="6">
        <f>'#宝石数值表'!D117</f>
        <v>5500</v>
      </c>
    </row>
    <row r="90" spans="1:12" ht="24.6" customHeight="1" x14ac:dyDescent="0.2">
      <c r="A90" s="2">
        <f t="shared" si="0"/>
        <v>87</v>
      </c>
      <c r="B90" s="29" t="str">
        <f>VLOOKUP(C90,buff!C:E,3,FALSE)</f>
        <v>燃烧</v>
      </c>
      <c r="C90" s="29">
        <v>13004301</v>
      </c>
      <c r="D90" s="14">
        <v>5</v>
      </c>
      <c r="E90" s="14">
        <v>0</v>
      </c>
      <c r="F90" s="6">
        <v>1000</v>
      </c>
      <c r="G90" s="7">
        <v>1</v>
      </c>
      <c r="I90" s="6">
        <v>1</v>
      </c>
      <c r="J90" s="6"/>
      <c r="K90" s="7">
        <v>1</v>
      </c>
      <c r="L90" s="6">
        <f>'#宝石数值表'!D118</f>
        <v>6000</v>
      </c>
    </row>
    <row r="91" spans="1:12" ht="24.6" customHeight="1" x14ac:dyDescent="0.2">
      <c r="A91" s="2">
        <f t="shared" si="0"/>
        <v>88</v>
      </c>
      <c r="B91" s="29" t="str">
        <f>VLOOKUP(C91,buff!C:E,3,FALSE)</f>
        <v>燃烧</v>
      </c>
      <c r="C91" s="29">
        <v>13004301</v>
      </c>
      <c r="D91" s="14">
        <v>6</v>
      </c>
      <c r="E91" s="14">
        <v>0</v>
      </c>
      <c r="F91" s="6">
        <v>1000</v>
      </c>
      <c r="G91" s="7">
        <v>1</v>
      </c>
      <c r="I91" s="6">
        <v>1</v>
      </c>
      <c r="J91" s="6"/>
      <c r="K91" s="7">
        <v>1</v>
      </c>
      <c r="L91" s="6">
        <f>'#宝石数值表'!D119</f>
        <v>6500</v>
      </c>
    </row>
    <row r="92" spans="1:12" ht="24.6" customHeight="1" x14ac:dyDescent="0.2">
      <c r="A92" s="2">
        <f t="shared" si="0"/>
        <v>89</v>
      </c>
      <c r="B92" s="29" t="str">
        <f>VLOOKUP(C92,buff!C:E,3,FALSE)</f>
        <v>燃烧</v>
      </c>
      <c r="C92" s="29">
        <v>13004301</v>
      </c>
      <c r="D92" s="14">
        <v>7</v>
      </c>
      <c r="E92" s="14">
        <v>0</v>
      </c>
      <c r="F92" s="6">
        <v>1000</v>
      </c>
      <c r="G92" s="7">
        <v>1</v>
      </c>
      <c r="I92" s="6">
        <v>1</v>
      </c>
      <c r="J92" s="6"/>
      <c r="K92" s="7">
        <v>1</v>
      </c>
      <c r="L92" s="6">
        <f>'#宝石数值表'!D120</f>
        <v>7000</v>
      </c>
    </row>
    <row r="93" spans="1:12" ht="24.6" customHeight="1" x14ac:dyDescent="0.2">
      <c r="A93" s="2">
        <f t="shared" si="0"/>
        <v>90</v>
      </c>
      <c r="B93" s="29" t="str">
        <f>VLOOKUP(C93,buff!C:E,3,FALSE)</f>
        <v>燃烧</v>
      </c>
      <c r="C93" s="29">
        <v>13004401</v>
      </c>
      <c r="D93" s="14">
        <v>1</v>
      </c>
      <c r="E93" s="14">
        <v>0</v>
      </c>
      <c r="F93" s="6">
        <v>1000</v>
      </c>
      <c r="G93" s="7">
        <v>1</v>
      </c>
      <c r="I93" s="6">
        <v>1</v>
      </c>
      <c r="J93" s="6"/>
      <c r="K93" s="7">
        <v>1</v>
      </c>
      <c r="L93" s="6">
        <f>'#宝石数值表'!D121</f>
        <v>4000</v>
      </c>
    </row>
    <row r="94" spans="1:12" ht="24.6" customHeight="1" x14ac:dyDescent="0.2">
      <c r="A94" s="2">
        <f t="shared" si="0"/>
        <v>91</v>
      </c>
      <c r="B94" s="29" t="str">
        <f>VLOOKUP(C94,buff!C:E,3,FALSE)</f>
        <v>燃烧</v>
      </c>
      <c r="C94" s="29">
        <v>13004401</v>
      </c>
      <c r="D94" s="14">
        <v>2</v>
      </c>
      <c r="E94" s="14">
        <v>0</v>
      </c>
      <c r="F94" s="6">
        <v>1000</v>
      </c>
      <c r="G94" s="7">
        <v>1</v>
      </c>
      <c r="I94" s="6">
        <v>1</v>
      </c>
      <c r="J94" s="6"/>
      <c r="K94" s="7">
        <v>1</v>
      </c>
      <c r="L94" s="6">
        <f>'#宝石数值表'!D122</f>
        <v>4500</v>
      </c>
    </row>
    <row r="95" spans="1:12" ht="24.6" customHeight="1" x14ac:dyDescent="0.2">
      <c r="A95" s="2">
        <f t="shared" si="0"/>
        <v>92</v>
      </c>
      <c r="B95" s="29" t="str">
        <f>VLOOKUP(C95,buff!C:E,3,FALSE)</f>
        <v>燃烧</v>
      </c>
      <c r="C95" s="29">
        <v>13004401</v>
      </c>
      <c r="D95" s="14">
        <v>3</v>
      </c>
      <c r="E95" s="14">
        <v>0</v>
      </c>
      <c r="F95" s="6">
        <v>1000</v>
      </c>
      <c r="G95" s="7">
        <v>1</v>
      </c>
      <c r="I95" s="6">
        <v>1</v>
      </c>
      <c r="J95" s="6"/>
      <c r="K95" s="7">
        <v>1</v>
      </c>
      <c r="L95" s="6">
        <f>'#宝石数值表'!D123</f>
        <v>5000</v>
      </c>
    </row>
    <row r="96" spans="1:12" ht="24.6" customHeight="1" x14ac:dyDescent="0.2">
      <c r="A96" s="2">
        <f t="shared" si="0"/>
        <v>93</v>
      </c>
      <c r="B96" s="29" t="str">
        <f>VLOOKUP(C96,buff!C:E,3,FALSE)</f>
        <v>燃烧</v>
      </c>
      <c r="C96" s="29">
        <v>13004401</v>
      </c>
      <c r="D96" s="14">
        <v>4</v>
      </c>
      <c r="E96" s="14">
        <v>0</v>
      </c>
      <c r="F96" s="6">
        <v>1000</v>
      </c>
      <c r="G96" s="7">
        <v>1</v>
      </c>
      <c r="I96" s="6">
        <v>1</v>
      </c>
      <c r="J96" s="6"/>
      <c r="K96" s="7">
        <v>1</v>
      </c>
      <c r="L96" s="6">
        <f>'#宝石数值表'!D124</f>
        <v>5500</v>
      </c>
    </row>
    <row r="97" spans="1:13" ht="24.6" customHeight="1" x14ac:dyDescent="0.2">
      <c r="A97" s="2">
        <f t="shared" si="0"/>
        <v>94</v>
      </c>
      <c r="B97" s="29" t="str">
        <f>VLOOKUP(C97,buff!C:E,3,FALSE)</f>
        <v>燃烧</v>
      </c>
      <c r="C97" s="29">
        <v>13004401</v>
      </c>
      <c r="D97" s="14">
        <v>5</v>
      </c>
      <c r="E97" s="14">
        <v>0</v>
      </c>
      <c r="F97" s="6">
        <v>1000</v>
      </c>
      <c r="G97" s="7">
        <v>1</v>
      </c>
      <c r="I97" s="6">
        <v>1</v>
      </c>
      <c r="J97" s="6"/>
      <c r="K97" s="7">
        <v>1</v>
      </c>
      <c r="L97" s="6">
        <f>'#宝石数值表'!D125</f>
        <v>6000</v>
      </c>
    </row>
    <row r="98" spans="1:13" ht="24.6" customHeight="1" x14ac:dyDescent="0.2">
      <c r="A98" s="2">
        <f t="shared" si="0"/>
        <v>95</v>
      </c>
      <c r="B98" s="29" t="str">
        <f>VLOOKUP(C98,buff!C:E,3,FALSE)</f>
        <v>燃烧</v>
      </c>
      <c r="C98" s="29">
        <v>13004401</v>
      </c>
      <c r="D98" s="14">
        <v>6</v>
      </c>
      <c r="E98" s="14">
        <v>0</v>
      </c>
      <c r="F98" s="6">
        <v>1000</v>
      </c>
      <c r="G98" s="7">
        <v>1</v>
      </c>
      <c r="I98" s="6">
        <v>1</v>
      </c>
      <c r="J98" s="6"/>
      <c r="K98" s="7">
        <v>1</v>
      </c>
      <c r="L98" s="6">
        <f>'#宝石数值表'!D126</f>
        <v>6500</v>
      </c>
    </row>
    <row r="99" spans="1:13" ht="24.6" customHeight="1" x14ac:dyDescent="0.2">
      <c r="A99" s="2">
        <f t="shared" si="0"/>
        <v>96</v>
      </c>
      <c r="B99" s="29" t="str">
        <f>VLOOKUP(C99,buff!C:E,3,FALSE)</f>
        <v>燃烧</v>
      </c>
      <c r="C99" s="29">
        <v>13004401</v>
      </c>
      <c r="D99" s="14">
        <v>7</v>
      </c>
      <c r="E99" s="14">
        <v>0</v>
      </c>
      <c r="F99" s="6">
        <v>1000</v>
      </c>
      <c r="G99" s="7">
        <v>1</v>
      </c>
      <c r="I99" s="6">
        <v>1</v>
      </c>
      <c r="J99" s="6"/>
      <c r="K99" s="7">
        <v>1</v>
      </c>
      <c r="L99" s="6">
        <f>'#宝石数值表'!D127</f>
        <v>7000</v>
      </c>
    </row>
    <row r="100" spans="1:13" ht="24.6" customHeight="1" x14ac:dyDescent="0.2">
      <c r="A100" s="2">
        <f t="shared" si="0"/>
        <v>97</v>
      </c>
      <c r="B100" s="29" t="str">
        <f>VLOOKUP(C100,buff!C:E,3,FALSE)</f>
        <v>致命燃烧</v>
      </c>
      <c r="C100" s="29">
        <v>13006101</v>
      </c>
      <c r="D100" s="14">
        <v>1</v>
      </c>
      <c r="E100" s="2">
        <v>0</v>
      </c>
      <c r="F100" s="6">
        <v>1000</v>
      </c>
      <c r="G100" s="7">
        <v>1</v>
      </c>
      <c r="I100" s="6">
        <v>10</v>
      </c>
      <c r="J100" s="6"/>
      <c r="K100" s="6">
        <f>'#宝石数值表'!C240</f>
        <v>0</v>
      </c>
    </row>
    <row r="101" spans="1:13" ht="24.6" customHeight="1" x14ac:dyDescent="0.2">
      <c r="A101" s="2">
        <f t="shared" si="0"/>
        <v>98</v>
      </c>
      <c r="B101" s="29" t="str">
        <f>VLOOKUP(C101,buff!C:E,3,FALSE)</f>
        <v>致命燃烧</v>
      </c>
      <c r="C101" s="29">
        <v>13006101</v>
      </c>
      <c r="D101" s="14">
        <v>2</v>
      </c>
      <c r="E101" s="2">
        <v>0</v>
      </c>
      <c r="F101" s="6">
        <v>1000</v>
      </c>
      <c r="G101" s="7">
        <v>1</v>
      </c>
      <c r="I101" s="6">
        <v>10</v>
      </c>
      <c r="K101" s="6">
        <f>'#宝石数值表'!C241</f>
        <v>0</v>
      </c>
    </row>
    <row r="102" spans="1:13" ht="24.6" customHeight="1" x14ac:dyDescent="0.2">
      <c r="A102" s="2">
        <f t="shared" si="0"/>
        <v>99</v>
      </c>
      <c r="B102" s="29" t="str">
        <f>VLOOKUP(C102,buff!C:E,3,FALSE)</f>
        <v>致命燃烧</v>
      </c>
      <c r="C102" s="29">
        <v>13006101</v>
      </c>
      <c r="D102" s="14">
        <v>3</v>
      </c>
      <c r="E102" s="2">
        <v>0</v>
      </c>
      <c r="F102" s="6">
        <v>1000</v>
      </c>
      <c r="G102" s="7">
        <v>1</v>
      </c>
      <c r="I102" s="6">
        <v>10</v>
      </c>
      <c r="K102" s="6">
        <f>'#宝石数值表'!C242</f>
        <v>0</v>
      </c>
    </row>
    <row r="103" spans="1:13" ht="24.6" customHeight="1" x14ac:dyDescent="0.2">
      <c r="A103" s="2">
        <f t="shared" si="0"/>
        <v>100</v>
      </c>
      <c r="B103" s="29" t="str">
        <f>VLOOKUP(C103,buff!C:E,3,FALSE)</f>
        <v>致命燃烧</v>
      </c>
      <c r="C103" s="29">
        <v>13006101</v>
      </c>
      <c r="D103" s="14">
        <v>4</v>
      </c>
      <c r="E103" s="2">
        <v>0</v>
      </c>
      <c r="F103" s="6">
        <v>1000</v>
      </c>
      <c r="G103" s="7">
        <v>1</v>
      </c>
      <c r="I103" s="6">
        <v>10</v>
      </c>
      <c r="K103" s="6">
        <f>'#宝石数值表'!C243</f>
        <v>0</v>
      </c>
    </row>
    <row r="104" spans="1:13" ht="24.6" customHeight="1" x14ac:dyDescent="0.2">
      <c r="A104" s="2">
        <f t="shared" si="0"/>
        <v>101</v>
      </c>
      <c r="B104" s="29" t="str">
        <f>VLOOKUP(C104,buff!C:E,3,FALSE)</f>
        <v>致命燃烧</v>
      </c>
      <c r="C104" s="29">
        <v>13006101</v>
      </c>
      <c r="D104" s="14">
        <v>5</v>
      </c>
      <c r="E104" s="2">
        <v>0</v>
      </c>
      <c r="F104" s="6">
        <v>1000</v>
      </c>
      <c r="G104" s="7">
        <v>1</v>
      </c>
      <c r="I104" s="6">
        <v>10</v>
      </c>
      <c r="K104" s="6">
        <f>'#宝石数值表'!C244</f>
        <v>200</v>
      </c>
    </row>
    <row r="105" spans="1:13" ht="24.6" customHeight="1" x14ac:dyDescent="0.2">
      <c r="A105" s="2">
        <f t="shared" si="0"/>
        <v>102</v>
      </c>
      <c r="B105" s="29" t="str">
        <f>VLOOKUP(C105,buff!C:E,3,FALSE)</f>
        <v>致命燃烧</v>
      </c>
      <c r="C105" s="29">
        <v>13006101</v>
      </c>
      <c r="D105" s="14">
        <v>6</v>
      </c>
      <c r="E105" s="2">
        <v>0</v>
      </c>
      <c r="F105" s="6">
        <v>1000</v>
      </c>
      <c r="G105" s="7">
        <v>1</v>
      </c>
      <c r="I105" s="6">
        <v>10</v>
      </c>
      <c r="K105" s="6">
        <f>'#宝石数值表'!C245</f>
        <v>300</v>
      </c>
    </row>
    <row r="106" spans="1:13" ht="24.6" customHeight="1" x14ac:dyDescent="0.2">
      <c r="A106" s="2">
        <f t="shared" si="0"/>
        <v>103</v>
      </c>
      <c r="B106" s="29" t="str">
        <f>VLOOKUP(C106,buff!C:E,3,FALSE)</f>
        <v>致命燃烧</v>
      </c>
      <c r="C106" s="29">
        <v>13006101</v>
      </c>
      <c r="D106" s="14">
        <v>7</v>
      </c>
      <c r="E106" s="2">
        <v>0</v>
      </c>
      <c r="F106" s="6">
        <v>1000</v>
      </c>
      <c r="G106" s="7">
        <v>1</v>
      </c>
      <c r="I106" s="6">
        <v>10</v>
      </c>
      <c r="K106" s="6">
        <f>'#宝石数值表'!C246</f>
        <v>400</v>
      </c>
    </row>
    <row r="107" spans="1:13" ht="24.6" customHeight="1" x14ac:dyDescent="0.2">
      <c r="A107" s="2">
        <f t="shared" si="0"/>
        <v>104</v>
      </c>
      <c r="B107" s="29" t="str">
        <f>VLOOKUP(C107,buff!C:E,3,FALSE)</f>
        <v>混乱</v>
      </c>
      <c r="C107" s="29">
        <v>13006201</v>
      </c>
      <c r="D107" s="14">
        <v>1</v>
      </c>
      <c r="E107" s="14">
        <v>0</v>
      </c>
      <c r="F107" s="6"/>
      <c r="G107" s="7">
        <v>1</v>
      </c>
      <c r="I107" s="6">
        <v>8</v>
      </c>
      <c r="J107" s="6"/>
      <c r="K107" s="6">
        <v>3</v>
      </c>
    </row>
    <row r="108" spans="1:13" ht="24.6" customHeight="1" x14ac:dyDescent="0.2">
      <c r="A108" s="2">
        <f t="shared" si="1"/>
        <v>105</v>
      </c>
      <c r="B108" s="29" t="str">
        <f>VLOOKUP(C108,buff!C:E,3,FALSE)</f>
        <v>冰爆</v>
      </c>
      <c r="C108" s="7">
        <v>20301201</v>
      </c>
      <c r="D108" s="2">
        <v>1</v>
      </c>
      <c r="E108" s="2">
        <v>0</v>
      </c>
      <c r="F108" s="7">
        <v>1000</v>
      </c>
      <c r="G108" s="7">
        <v>1</v>
      </c>
      <c r="I108" s="7">
        <v>7</v>
      </c>
      <c r="K108" s="7">
        <v>3</v>
      </c>
      <c r="L108" s="6">
        <v>203013</v>
      </c>
      <c r="M108" s="7">
        <v>400</v>
      </c>
    </row>
    <row r="109" spans="1:13" ht="24.6" customHeight="1" x14ac:dyDescent="0.2">
      <c r="A109" s="2">
        <f t="shared" si="1"/>
        <v>106</v>
      </c>
      <c r="B109" s="29" t="str">
        <f>VLOOKUP(C109,buff!C:E,3,FALSE)</f>
        <v>增伤</v>
      </c>
      <c r="C109" s="7">
        <v>20302201</v>
      </c>
      <c r="D109" s="2">
        <v>1</v>
      </c>
      <c r="E109" s="2">
        <v>0</v>
      </c>
      <c r="G109" s="7">
        <v>1</v>
      </c>
      <c r="I109" s="7">
        <v>2</v>
      </c>
      <c r="K109" s="7">
        <v>35</v>
      </c>
      <c r="L109" s="6">
        <v>1000</v>
      </c>
      <c r="M109" s="7"/>
    </row>
    <row r="110" spans="1:13" ht="24.6" customHeight="1" x14ac:dyDescent="0.2">
      <c r="A110" s="2">
        <f t="shared" si="1"/>
        <v>107</v>
      </c>
      <c r="B110" s="29" t="str">
        <f>VLOOKUP(C110,buff!C:E,3,FALSE)</f>
        <v>减疗</v>
      </c>
      <c r="C110" s="7">
        <v>20400201</v>
      </c>
      <c r="D110" s="2">
        <v>1</v>
      </c>
      <c r="E110" s="2">
        <v>0</v>
      </c>
      <c r="G110" s="7">
        <v>1</v>
      </c>
      <c r="I110" s="7">
        <v>2</v>
      </c>
      <c r="K110" s="7">
        <v>52</v>
      </c>
      <c r="L110" s="6">
        <v>-2500</v>
      </c>
      <c r="M110" s="7"/>
    </row>
    <row r="111" spans="1:13" ht="24.6" customHeight="1" x14ac:dyDescent="0.2">
      <c r="A111" s="2">
        <f t="shared" si="1"/>
        <v>108</v>
      </c>
      <c r="B111" s="29" t="str">
        <f>VLOOKUP(C111,buff!C:E,3,FALSE)</f>
        <v>精英怪-减速1</v>
      </c>
      <c r="C111" s="7">
        <v>20400601</v>
      </c>
      <c r="D111" s="14">
        <v>1</v>
      </c>
      <c r="E111" s="14">
        <v>0</v>
      </c>
      <c r="F111" s="6"/>
      <c r="G111" s="7">
        <v>1</v>
      </c>
      <c r="I111" s="6">
        <v>2</v>
      </c>
      <c r="J111" s="6"/>
      <c r="K111" s="6">
        <v>28</v>
      </c>
      <c r="L111" s="28">
        <v>-6000</v>
      </c>
      <c r="M111" s="7"/>
    </row>
    <row r="112" spans="1:13" ht="24.6" customHeight="1" x14ac:dyDescent="0.2">
      <c r="A112" s="2">
        <f t="shared" si="1"/>
        <v>109</v>
      </c>
      <c r="B112" s="29" t="str">
        <f>VLOOKUP(C112,buff!C:E,3,FALSE)</f>
        <v>精英怪-减速2</v>
      </c>
      <c r="C112" s="7">
        <v>20400701</v>
      </c>
      <c r="D112" s="14">
        <v>1</v>
      </c>
      <c r="E112" s="14">
        <v>0</v>
      </c>
      <c r="F112" s="6"/>
      <c r="G112" s="7">
        <v>1</v>
      </c>
      <c r="I112" s="6">
        <v>2</v>
      </c>
      <c r="J112" s="6"/>
      <c r="K112" s="6">
        <v>28</v>
      </c>
      <c r="L112" s="28">
        <v>-6000</v>
      </c>
      <c r="M112" s="7"/>
    </row>
    <row r="113" spans="1:13" ht="24.6" customHeight="1" x14ac:dyDescent="0.2">
      <c r="A113" s="2">
        <f t="shared" si="1"/>
        <v>110</v>
      </c>
      <c r="B113" s="29" t="str">
        <f>VLOOKUP(C113,buff!C:E,3,FALSE)</f>
        <v>精英怪-减速3</v>
      </c>
      <c r="C113" s="7">
        <v>20400801</v>
      </c>
      <c r="D113" s="14">
        <v>1</v>
      </c>
      <c r="E113" s="14">
        <v>0</v>
      </c>
      <c r="F113" s="6"/>
      <c r="G113" s="7">
        <v>1</v>
      </c>
      <c r="I113" s="6">
        <v>2</v>
      </c>
      <c r="J113" s="6"/>
      <c r="K113" s="6">
        <v>28</v>
      </c>
      <c r="L113" s="28">
        <v>-6000</v>
      </c>
      <c r="M113" s="7"/>
    </row>
    <row r="114" spans="1:13" ht="24.6" customHeight="1" x14ac:dyDescent="0.2">
      <c r="A114" s="2">
        <f t="shared" si="1"/>
        <v>111</v>
      </c>
      <c r="B114" s="29" t="str">
        <f>VLOOKUP(C114,buff!C:E,3,FALSE)</f>
        <v>精英怪-减速4</v>
      </c>
      <c r="C114" s="7">
        <v>20400901</v>
      </c>
      <c r="D114" s="14">
        <v>1</v>
      </c>
      <c r="E114" s="14">
        <v>0</v>
      </c>
      <c r="F114" s="6"/>
      <c r="G114" s="7">
        <v>1</v>
      </c>
      <c r="I114" s="6">
        <v>2</v>
      </c>
      <c r="J114" s="6"/>
      <c r="K114" s="6">
        <v>28</v>
      </c>
      <c r="L114" s="28">
        <v>-6000</v>
      </c>
      <c r="M114" s="7"/>
    </row>
    <row r="115" spans="1:13" ht="24.6" customHeight="1" x14ac:dyDescent="0.2">
      <c r="A115" s="2">
        <f t="shared" si="1"/>
        <v>112</v>
      </c>
      <c r="B115" s="29" t="str">
        <f>VLOOKUP(C115,buff!C:E,3,FALSE)</f>
        <v>精英怪-减速5</v>
      </c>
      <c r="C115" s="7">
        <v>20401001</v>
      </c>
      <c r="D115" s="14">
        <v>1</v>
      </c>
      <c r="E115" s="14">
        <v>0</v>
      </c>
      <c r="F115" s="6"/>
      <c r="G115" s="7">
        <v>1</v>
      </c>
      <c r="I115" s="6">
        <v>2</v>
      </c>
      <c r="J115" s="6"/>
      <c r="K115" s="6">
        <v>28</v>
      </c>
      <c r="L115" s="28">
        <v>-6000</v>
      </c>
      <c r="M115" s="7"/>
    </row>
    <row r="116" spans="1:13" ht="24.6" customHeight="1" x14ac:dyDescent="0.2">
      <c r="A116" s="2">
        <f t="shared" si="1"/>
        <v>113</v>
      </c>
      <c r="B116" s="29" t="str">
        <f>VLOOKUP(C116,buff!C:E,3,FALSE)</f>
        <v>暴走</v>
      </c>
      <c r="C116" s="31">
        <v>10080601</v>
      </c>
      <c r="D116" s="14">
        <v>1</v>
      </c>
      <c r="E116" s="14">
        <v>0</v>
      </c>
      <c r="F116" s="6">
        <v>1000</v>
      </c>
      <c r="G116" s="7">
        <v>1</v>
      </c>
      <c r="I116" s="6">
        <v>6</v>
      </c>
      <c r="J116" s="6"/>
      <c r="K116" s="6">
        <v>0</v>
      </c>
      <c r="L116" s="6">
        <v>30</v>
      </c>
    </row>
    <row r="117" spans="1:13" ht="24.6" customHeight="1" x14ac:dyDescent="0.2">
      <c r="A117" s="2">
        <f t="shared" si="1"/>
        <v>114</v>
      </c>
      <c r="B117" s="29" t="str">
        <f>VLOOKUP(C117,buff!C:E,3,FALSE)</f>
        <v>暴走</v>
      </c>
      <c r="C117" s="31">
        <v>10080601</v>
      </c>
      <c r="D117" s="14">
        <v>1</v>
      </c>
      <c r="E117" s="2">
        <v>1</v>
      </c>
      <c r="G117" s="7">
        <v>1</v>
      </c>
      <c r="I117" s="7">
        <v>2</v>
      </c>
      <c r="K117" s="7">
        <v>20</v>
      </c>
      <c r="L117" s="7">
        <v>5000</v>
      </c>
    </row>
    <row r="118" spans="1:13" ht="24.6" customHeight="1" x14ac:dyDescent="0.2">
      <c r="A118" s="2">
        <f t="shared" si="1"/>
        <v>115</v>
      </c>
      <c r="B118" s="29" t="str">
        <f>VLOOKUP(C118,buff!C:E,3,FALSE)</f>
        <v>暴走</v>
      </c>
      <c r="C118" s="31">
        <v>10080601</v>
      </c>
      <c r="D118" s="14">
        <v>1</v>
      </c>
      <c r="E118" s="2">
        <v>2</v>
      </c>
      <c r="G118" s="7">
        <v>1</v>
      </c>
      <c r="I118" s="7">
        <v>2</v>
      </c>
      <c r="K118" s="7">
        <v>26</v>
      </c>
      <c r="L118" s="7">
        <v>5000</v>
      </c>
    </row>
  </sheetData>
  <autoFilter ref="A1:Y118"/>
  <phoneticPr fontId="2" type="noConversion"/>
  <conditionalFormatting sqref="C4:C10">
    <cfRule type="duplicateValues" dxfId="8" priority="15"/>
  </conditionalFormatting>
  <conditionalFormatting sqref="C54:C56 C15:C21">
    <cfRule type="duplicateValues" dxfId="7" priority="19"/>
  </conditionalFormatting>
  <conditionalFormatting sqref="C22">
    <cfRule type="duplicateValues" dxfId="6" priority="10"/>
  </conditionalFormatting>
  <conditionalFormatting sqref="C57:C63">
    <cfRule type="duplicateValues" dxfId="5" priority="9"/>
  </conditionalFormatting>
  <conditionalFormatting sqref="C64">
    <cfRule type="duplicateValues" dxfId="4" priority="8"/>
  </conditionalFormatting>
  <conditionalFormatting sqref="C65:C71">
    <cfRule type="duplicateValues" dxfId="3" priority="7"/>
  </conditionalFormatting>
  <conditionalFormatting sqref="C11:C14">
    <cfRule type="duplicateValues" dxfId="2" priority="6"/>
  </conditionalFormatting>
  <conditionalFormatting sqref="C38 C40:C41">
    <cfRule type="duplicateValues" dxfId="1" priority="3"/>
  </conditionalFormatting>
  <conditionalFormatting sqref="L108:L110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activeCell="B40" sqref="B40"/>
    </sheetView>
  </sheetViews>
  <sheetFormatPr defaultRowHeight="14.25" x14ac:dyDescent="0.2"/>
  <sheetData>
    <row r="1" spans="1:3" x14ac:dyDescent="0.2">
      <c r="A1" s="23" t="s">
        <v>87</v>
      </c>
      <c r="B1" s="23" t="s">
        <v>103</v>
      </c>
      <c r="C1" s="23" t="s">
        <v>104</v>
      </c>
    </row>
    <row r="2" spans="1:3" x14ac:dyDescent="0.2">
      <c r="A2" t="s">
        <v>106</v>
      </c>
      <c r="C2" t="s">
        <v>105</v>
      </c>
    </row>
    <row r="3" spans="1:3" ht="16.5" x14ac:dyDescent="0.2">
      <c r="A3" s="5" t="s">
        <v>8</v>
      </c>
      <c r="C3" s="5" t="s">
        <v>8</v>
      </c>
    </row>
    <row r="4" spans="1:3" x14ac:dyDescent="0.2">
      <c r="A4">
        <v>1</v>
      </c>
      <c r="B4" t="s">
        <v>88</v>
      </c>
      <c r="C4">
        <v>1</v>
      </c>
    </row>
    <row r="5" spans="1:3" x14ac:dyDescent="0.2">
      <c r="A5">
        <v>2</v>
      </c>
      <c r="B5" t="s">
        <v>89</v>
      </c>
      <c r="C5">
        <v>1</v>
      </c>
    </row>
    <row r="6" spans="1:3" x14ac:dyDescent="0.2">
      <c r="A6">
        <v>3</v>
      </c>
      <c r="B6" t="s">
        <v>90</v>
      </c>
      <c r="C6">
        <v>1</v>
      </c>
    </row>
    <row r="7" spans="1:3" x14ac:dyDescent="0.2">
      <c r="A7">
        <v>4</v>
      </c>
      <c r="B7" t="s">
        <v>91</v>
      </c>
    </row>
    <row r="8" spans="1:3" x14ac:dyDescent="0.2">
      <c r="A8">
        <v>5</v>
      </c>
      <c r="B8" t="s">
        <v>92</v>
      </c>
      <c r="C8">
        <v>1</v>
      </c>
    </row>
    <row r="9" spans="1:3" x14ac:dyDescent="0.2">
      <c r="A9">
        <v>6</v>
      </c>
      <c r="B9" t="s">
        <v>93</v>
      </c>
      <c r="C9">
        <v>1</v>
      </c>
    </row>
    <row r="10" spans="1:3" x14ac:dyDescent="0.2">
      <c r="A10">
        <v>7</v>
      </c>
      <c r="B10" t="s">
        <v>94</v>
      </c>
      <c r="C10">
        <v>1</v>
      </c>
    </row>
    <row r="11" spans="1:3" x14ac:dyDescent="0.2">
      <c r="A11">
        <v>8</v>
      </c>
      <c r="B11" t="s">
        <v>95</v>
      </c>
      <c r="C11">
        <v>1</v>
      </c>
    </row>
    <row r="12" spans="1:3" x14ac:dyDescent="0.2">
      <c r="A12">
        <v>9</v>
      </c>
      <c r="B12" t="s">
        <v>96</v>
      </c>
    </row>
    <row r="13" spans="1:3" x14ac:dyDescent="0.2">
      <c r="A13">
        <v>10</v>
      </c>
      <c r="B13" t="s">
        <v>97</v>
      </c>
    </row>
    <row r="14" spans="1:3" x14ac:dyDescent="0.2">
      <c r="A14">
        <v>11</v>
      </c>
      <c r="B14" t="s">
        <v>98</v>
      </c>
    </row>
    <row r="15" spans="1:3" x14ac:dyDescent="0.2">
      <c r="A15">
        <v>12</v>
      </c>
      <c r="B15" t="s">
        <v>99</v>
      </c>
      <c r="C15">
        <v>1</v>
      </c>
    </row>
    <row r="16" spans="1:3" x14ac:dyDescent="0.2">
      <c r="A16">
        <v>13</v>
      </c>
      <c r="B16" t="s">
        <v>100</v>
      </c>
      <c r="C16">
        <v>1</v>
      </c>
    </row>
    <row r="17" spans="1:2" x14ac:dyDescent="0.2">
      <c r="A17">
        <v>14</v>
      </c>
      <c r="B17" t="s">
        <v>101</v>
      </c>
    </row>
    <row r="18" spans="1:2" x14ac:dyDescent="0.2">
      <c r="A18">
        <v>15</v>
      </c>
      <c r="B18" t="s">
        <v>102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4.25" x14ac:dyDescent="0.2"/>
  <cols>
    <col min="2" max="2" width="13.625" bestFit="1" customWidth="1"/>
    <col min="3" max="3" width="18.375" bestFit="1" customWidth="1"/>
  </cols>
  <sheetData>
    <row r="1" spans="1:4" x14ac:dyDescent="0.2">
      <c r="A1" t="s">
        <v>103</v>
      </c>
      <c r="B1" t="s">
        <v>110</v>
      </c>
      <c r="C1" t="s">
        <v>111</v>
      </c>
      <c r="D1" t="s">
        <v>113</v>
      </c>
    </row>
    <row r="2" spans="1:4" x14ac:dyDescent="0.2">
      <c r="B2" s="24" t="s">
        <v>126</v>
      </c>
      <c r="C2" t="s">
        <v>109</v>
      </c>
      <c r="D2" t="s">
        <v>112</v>
      </c>
    </row>
    <row r="3" spans="1:4" ht="16.5" x14ac:dyDescent="0.2">
      <c r="B3" s="5" t="s">
        <v>8</v>
      </c>
      <c r="C3" s="5" t="s">
        <v>8</v>
      </c>
      <c r="D3" s="5" t="s">
        <v>8</v>
      </c>
    </row>
    <row r="4" spans="1:4" x14ac:dyDescent="0.2">
      <c r="A4" t="s">
        <v>23</v>
      </c>
      <c r="B4">
        <v>50001</v>
      </c>
      <c r="C4" s="24">
        <v>10</v>
      </c>
      <c r="D4">
        <v>1</v>
      </c>
    </row>
    <row r="5" spans="1:4" x14ac:dyDescent="0.2">
      <c r="A5" t="s">
        <v>22</v>
      </c>
      <c r="B5">
        <v>50002</v>
      </c>
      <c r="C5" s="24">
        <v>9</v>
      </c>
      <c r="D5">
        <v>1</v>
      </c>
    </row>
    <row r="6" spans="1:4" x14ac:dyDescent="0.2">
      <c r="A6" t="s">
        <v>31</v>
      </c>
      <c r="B6">
        <v>50003</v>
      </c>
      <c r="C6" s="24">
        <v>8</v>
      </c>
      <c r="D6">
        <v>1</v>
      </c>
    </row>
    <row r="7" spans="1:4" x14ac:dyDescent="0.2">
      <c r="A7" t="s">
        <v>247</v>
      </c>
      <c r="B7">
        <v>50004</v>
      </c>
      <c r="C7" s="24">
        <v>10</v>
      </c>
      <c r="D7">
        <v>2</v>
      </c>
    </row>
    <row r="8" spans="1:4" x14ac:dyDescent="0.2">
      <c r="A8" t="s">
        <v>248</v>
      </c>
      <c r="B8">
        <v>50005</v>
      </c>
      <c r="C8" s="24">
        <v>10</v>
      </c>
      <c r="D8">
        <v>2</v>
      </c>
    </row>
    <row r="9" spans="1:4" x14ac:dyDescent="0.2">
      <c r="A9" t="s">
        <v>249</v>
      </c>
      <c r="B9">
        <v>50006</v>
      </c>
      <c r="C9" s="24">
        <v>10</v>
      </c>
      <c r="D9">
        <v>2</v>
      </c>
    </row>
    <row r="10" spans="1:4" x14ac:dyDescent="0.2">
      <c r="A10" t="s">
        <v>346</v>
      </c>
      <c r="B10">
        <v>50007</v>
      </c>
      <c r="C10" s="24">
        <v>10</v>
      </c>
      <c r="D10">
        <v>1</v>
      </c>
    </row>
    <row r="11" spans="1:4" x14ac:dyDescent="0.2">
      <c r="A11" t="s">
        <v>21</v>
      </c>
      <c r="B11">
        <v>50008</v>
      </c>
      <c r="C11" s="24">
        <v>10</v>
      </c>
      <c r="D11">
        <v>4</v>
      </c>
    </row>
    <row r="12" spans="1:4" x14ac:dyDescent="0.2">
      <c r="A12" t="s">
        <v>142</v>
      </c>
      <c r="B12">
        <v>50009</v>
      </c>
      <c r="C12" s="24">
        <v>10</v>
      </c>
      <c r="D12">
        <v>1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H25" sqref="H25"/>
    </sheetView>
  </sheetViews>
  <sheetFormatPr defaultRowHeight="14.25" x14ac:dyDescent="0.2"/>
  <cols>
    <col min="1" max="1" width="19.125" bestFit="1" customWidth="1"/>
  </cols>
  <sheetData>
    <row r="1" spans="1:2" x14ac:dyDescent="0.2">
      <c r="A1" t="s">
        <v>113</v>
      </c>
      <c r="B1" s="23" t="s">
        <v>114</v>
      </c>
    </row>
    <row r="2" spans="1:2" x14ac:dyDescent="0.2">
      <c r="A2" t="s">
        <v>126</v>
      </c>
      <c r="B2" t="s">
        <v>108</v>
      </c>
    </row>
    <row r="3" spans="1:2" ht="16.5" x14ac:dyDescent="0.2">
      <c r="A3" s="5" t="s">
        <v>8</v>
      </c>
      <c r="B3" s="5" t="s">
        <v>8</v>
      </c>
    </row>
    <row r="4" spans="1:2" x14ac:dyDescent="0.2">
      <c r="A4">
        <v>1</v>
      </c>
      <c r="B4">
        <v>2</v>
      </c>
    </row>
    <row r="5" spans="1:2" x14ac:dyDescent="0.2">
      <c r="A5">
        <v>2</v>
      </c>
      <c r="B5">
        <v>1</v>
      </c>
    </row>
    <row r="6" spans="1:2" x14ac:dyDescent="0.2">
      <c r="A6">
        <v>3</v>
      </c>
      <c r="B6">
        <v>2</v>
      </c>
    </row>
    <row r="7" spans="1:2" x14ac:dyDescent="0.2">
      <c r="A7">
        <v>4</v>
      </c>
      <c r="B7">
        <v>1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pane ySplit="1" topLeftCell="A2" activePane="bottomLeft" state="frozen"/>
      <selection pane="bottomLeft" activeCell="C11" sqref="C11"/>
    </sheetView>
  </sheetViews>
  <sheetFormatPr defaultColWidth="10.125" defaultRowHeight="16.5" x14ac:dyDescent="0.2"/>
  <cols>
    <col min="1" max="1" width="7.125" style="7" customWidth="1"/>
    <col min="2" max="2" width="21.625" style="22" customWidth="1"/>
    <col min="3" max="4" width="24.125" style="7" customWidth="1"/>
    <col min="5" max="5" width="26.625" style="7" customWidth="1"/>
    <col min="6" max="6" width="29" style="7" customWidth="1"/>
    <col min="7" max="7" width="30" style="7" customWidth="1"/>
    <col min="8" max="17" width="18.125" style="7" customWidth="1"/>
    <col min="18" max="16384" width="10.125" style="7"/>
  </cols>
  <sheetData>
    <row r="1" spans="1:8" s="20" customFormat="1" ht="30.95" customHeight="1" x14ac:dyDescent="0.2">
      <c r="A1" s="20" t="s">
        <v>20</v>
      </c>
      <c r="B1" s="21" t="s">
        <v>68</v>
      </c>
      <c r="C1" s="20" t="s">
        <v>62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67</v>
      </c>
    </row>
    <row r="2" spans="1:8" s="17" customFormat="1" ht="182.1" customHeight="1" x14ac:dyDescent="0.2">
      <c r="A2" s="17">
        <v>1</v>
      </c>
      <c r="B2" s="18" t="s">
        <v>49</v>
      </c>
      <c r="C2" s="18" t="s">
        <v>69</v>
      </c>
      <c r="D2" s="17" t="s">
        <v>70</v>
      </c>
    </row>
    <row r="3" spans="1:8" s="17" customFormat="1" ht="57.6" customHeight="1" x14ac:dyDescent="0.2">
      <c r="A3" s="17">
        <v>2</v>
      </c>
      <c r="B3" s="18" t="s">
        <v>50</v>
      </c>
      <c r="C3" s="17" t="s">
        <v>51</v>
      </c>
      <c r="D3" s="18" t="s">
        <v>52</v>
      </c>
    </row>
    <row r="4" spans="1:8" s="17" customFormat="1" ht="42.6" customHeight="1" x14ac:dyDescent="0.2">
      <c r="A4" s="17">
        <v>3</v>
      </c>
      <c r="B4" s="18" t="s">
        <v>53</v>
      </c>
    </row>
    <row r="5" spans="1:8" s="17" customFormat="1" ht="42.6" customHeight="1" x14ac:dyDescent="0.2">
      <c r="A5" s="17">
        <v>4</v>
      </c>
      <c r="B5" s="18" t="s">
        <v>54</v>
      </c>
      <c r="C5" s="17" t="s">
        <v>55</v>
      </c>
      <c r="D5" s="18" t="s">
        <v>56</v>
      </c>
      <c r="E5" s="18" t="s">
        <v>57</v>
      </c>
    </row>
    <row r="6" spans="1:8" s="17" customFormat="1" ht="42.6" customHeight="1" x14ac:dyDescent="0.2">
      <c r="A6" s="17">
        <v>5</v>
      </c>
      <c r="B6" s="18" t="s">
        <v>58</v>
      </c>
      <c r="C6" s="30" t="s">
        <v>156</v>
      </c>
    </row>
    <row r="7" spans="1:8" s="17" customFormat="1" ht="42.6" customHeight="1" x14ac:dyDescent="0.2">
      <c r="A7" s="17">
        <v>6</v>
      </c>
      <c r="B7" s="18" t="s">
        <v>59</v>
      </c>
    </row>
    <row r="8" spans="1:8" s="17" customFormat="1" ht="264" customHeight="1" x14ac:dyDescent="0.2">
      <c r="A8" s="17">
        <v>7</v>
      </c>
      <c r="B8" s="18" t="s">
        <v>84</v>
      </c>
      <c r="C8" s="19" t="s">
        <v>163</v>
      </c>
      <c r="D8" s="17" t="s">
        <v>60</v>
      </c>
      <c r="E8" s="17" t="s">
        <v>164</v>
      </c>
    </row>
    <row r="9" spans="1:8" s="17" customFormat="1" ht="123" customHeight="1" x14ac:dyDescent="0.2">
      <c r="A9" s="17">
        <v>8</v>
      </c>
      <c r="B9" s="18" t="s">
        <v>61</v>
      </c>
      <c r="C9" s="18" t="s">
        <v>173</v>
      </c>
    </row>
    <row r="10" spans="1:8" s="17" customFormat="1" ht="123" customHeight="1" x14ac:dyDescent="0.2">
      <c r="A10" s="17">
        <v>9</v>
      </c>
      <c r="B10" s="18" t="s">
        <v>128</v>
      </c>
      <c r="C10" s="18" t="s">
        <v>129</v>
      </c>
    </row>
    <row r="11" spans="1:8" s="17" customFormat="1" ht="123" customHeight="1" x14ac:dyDescent="0.2">
      <c r="A11" s="17">
        <v>10</v>
      </c>
      <c r="B11" s="18" t="s">
        <v>246</v>
      </c>
      <c r="C11" s="18" t="s">
        <v>129</v>
      </c>
    </row>
    <row r="12" spans="1:8" s="17" customFormat="1" ht="123" customHeight="1" x14ac:dyDescent="0.2">
      <c r="B12" s="18"/>
      <c r="C12" s="18"/>
      <c r="F12" s="19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0"/>
  <sheetViews>
    <sheetView workbookViewId="0">
      <selection activeCell="L19" sqref="L19"/>
    </sheetView>
  </sheetViews>
  <sheetFormatPr defaultColWidth="8.625" defaultRowHeight="16.5" x14ac:dyDescent="0.3"/>
  <cols>
    <col min="1" max="16384" width="8.625" style="25"/>
  </cols>
  <sheetData>
    <row r="5" spans="3:6" x14ac:dyDescent="0.3">
      <c r="C5" s="25" t="s">
        <v>120</v>
      </c>
    </row>
    <row r="6" spans="3:6" x14ac:dyDescent="0.3">
      <c r="D6" s="25" t="s">
        <v>115</v>
      </c>
    </row>
    <row r="7" spans="3:6" x14ac:dyDescent="0.3">
      <c r="E7" s="25" t="s">
        <v>119</v>
      </c>
    </row>
    <row r="8" spans="3:6" x14ac:dyDescent="0.3">
      <c r="D8" s="25" t="s">
        <v>116</v>
      </c>
    </row>
    <row r="9" spans="3:6" x14ac:dyDescent="0.3">
      <c r="E9" s="25" t="s">
        <v>117</v>
      </c>
    </row>
    <row r="10" spans="3:6" x14ac:dyDescent="0.3">
      <c r="F10" s="25" t="s">
        <v>118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topLeftCell="A235" workbookViewId="0">
      <selection activeCell="A2" sqref="A2:I267"/>
    </sheetView>
  </sheetViews>
  <sheetFormatPr defaultRowHeight="14.25" x14ac:dyDescent="0.2"/>
  <sheetData>
    <row r="1" spans="1:9" ht="15" x14ac:dyDescent="0.25">
      <c r="A1" s="32" t="s">
        <v>176</v>
      </c>
      <c r="B1" s="32" t="s">
        <v>177</v>
      </c>
      <c r="C1" s="32" t="s">
        <v>178</v>
      </c>
      <c r="D1" s="32" t="s">
        <v>16</v>
      </c>
      <c r="E1" s="32" t="s">
        <v>17</v>
      </c>
      <c r="F1" s="32" t="s">
        <v>18</v>
      </c>
      <c r="G1" s="32" t="s">
        <v>19</v>
      </c>
      <c r="H1" s="32" t="s">
        <v>35</v>
      </c>
      <c r="I1" s="32" t="s">
        <v>179</v>
      </c>
    </row>
    <row r="2" spans="1:9" ht="16.5" x14ac:dyDescent="0.3">
      <c r="A2" s="33">
        <v>130011</v>
      </c>
      <c r="B2" s="25">
        <v>1</v>
      </c>
      <c r="C2" s="25">
        <v>3200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 t="s">
        <v>463</v>
      </c>
    </row>
    <row r="3" spans="1:9" ht="16.5" x14ac:dyDescent="0.3">
      <c r="A3" s="33">
        <v>130011</v>
      </c>
      <c r="B3" s="25">
        <v>2</v>
      </c>
      <c r="C3" s="25">
        <v>6400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 t="s">
        <v>463</v>
      </c>
    </row>
    <row r="4" spans="1:9" ht="16.5" x14ac:dyDescent="0.3">
      <c r="A4" s="33">
        <v>130011</v>
      </c>
      <c r="B4" s="25">
        <v>3</v>
      </c>
      <c r="C4" s="25">
        <v>9600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 t="s">
        <v>463</v>
      </c>
    </row>
    <row r="5" spans="1:9" ht="16.5" x14ac:dyDescent="0.3">
      <c r="A5" s="33">
        <v>130011</v>
      </c>
      <c r="B5" s="25">
        <v>4</v>
      </c>
      <c r="C5" s="25">
        <v>12800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 t="s">
        <v>463</v>
      </c>
    </row>
    <row r="6" spans="1:9" ht="16.5" x14ac:dyDescent="0.3">
      <c r="A6" s="33">
        <v>130011</v>
      </c>
      <c r="B6" s="25">
        <v>5</v>
      </c>
      <c r="C6" s="25">
        <v>16000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 t="s">
        <v>463</v>
      </c>
    </row>
    <row r="7" spans="1:9" ht="16.5" x14ac:dyDescent="0.3">
      <c r="A7" s="33">
        <v>130011</v>
      </c>
      <c r="B7" s="25">
        <v>6</v>
      </c>
      <c r="C7" s="25">
        <v>19200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 t="s">
        <v>463</v>
      </c>
    </row>
    <row r="8" spans="1:9" ht="16.5" x14ac:dyDescent="0.3">
      <c r="A8" s="33">
        <v>130011</v>
      </c>
      <c r="B8" s="25">
        <v>7</v>
      </c>
      <c r="C8" s="25">
        <v>22400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 t="s">
        <v>463</v>
      </c>
    </row>
    <row r="9" spans="1:9" ht="16.5" x14ac:dyDescent="0.3">
      <c r="A9" s="25">
        <v>130012</v>
      </c>
      <c r="B9" s="25">
        <v>1</v>
      </c>
      <c r="C9" s="25">
        <v>2000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 t="s">
        <v>464</v>
      </c>
    </row>
    <row r="10" spans="1:9" ht="16.5" x14ac:dyDescent="0.3">
      <c r="A10" s="25">
        <v>130012</v>
      </c>
      <c r="B10" s="25">
        <v>2</v>
      </c>
      <c r="C10" s="25">
        <v>4000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 t="s">
        <v>464</v>
      </c>
    </row>
    <row r="11" spans="1:9" ht="16.5" x14ac:dyDescent="0.3">
      <c r="A11" s="25">
        <v>130012</v>
      </c>
      <c r="B11" s="25">
        <v>3</v>
      </c>
      <c r="C11" s="25">
        <v>6000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 t="s">
        <v>464</v>
      </c>
    </row>
    <row r="12" spans="1:9" ht="16.5" x14ac:dyDescent="0.3">
      <c r="A12" s="25">
        <v>130012</v>
      </c>
      <c r="B12" s="25">
        <v>4</v>
      </c>
      <c r="C12" s="25">
        <v>8000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 t="s">
        <v>464</v>
      </c>
    </row>
    <row r="13" spans="1:9" ht="16.5" x14ac:dyDescent="0.3">
      <c r="A13" s="25">
        <v>130012</v>
      </c>
      <c r="B13" s="25">
        <v>5</v>
      </c>
      <c r="C13" s="25">
        <v>10000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 t="s">
        <v>464</v>
      </c>
    </row>
    <row r="14" spans="1:9" ht="16.5" x14ac:dyDescent="0.3">
      <c r="A14" s="25">
        <v>130012</v>
      </c>
      <c r="B14" s="25">
        <v>6</v>
      </c>
      <c r="C14" s="25">
        <v>12000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 t="s">
        <v>464</v>
      </c>
    </row>
    <row r="15" spans="1:9" ht="16.5" x14ac:dyDescent="0.3">
      <c r="A15" s="25">
        <v>130012</v>
      </c>
      <c r="B15" s="25">
        <v>7</v>
      </c>
      <c r="C15" s="25">
        <v>14000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 t="s">
        <v>464</v>
      </c>
    </row>
    <row r="16" spans="1:9" ht="16.5" x14ac:dyDescent="0.3">
      <c r="A16" s="33">
        <v>130013</v>
      </c>
      <c r="B16" s="25">
        <v>1</v>
      </c>
      <c r="C16" s="25">
        <v>6400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 t="s">
        <v>254</v>
      </c>
    </row>
    <row r="17" spans="1:9" ht="16.5" x14ac:dyDescent="0.3">
      <c r="A17" s="33">
        <v>130013</v>
      </c>
      <c r="B17" s="25">
        <v>2</v>
      </c>
      <c r="C17" s="25">
        <v>12800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 t="s">
        <v>254</v>
      </c>
    </row>
    <row r="18" spans="1:9" ht="16.5" x14ac:dyDescent="0.3">
      <c r="A18" s="33">
        <v>130013</v>
      </c>
      <c r="B18" s="25">
        <v>3</v>
      </c>
      <c r="C18" s="25">
        <v>19200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 t="s">
        <v>254</v>
      </c>
    </row>
    <row r="19" spans="1:9" ht="16.5" x14ac:dyDescent="0.3">
      <c r="A19" s="33">
        <v>130013</v>
      </c>
      <c r="B19" s="25">
        <v>4</v>
      </c>
      <c r="C19" s="25">
        <v>25600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 t="s">
        <v>254</v>
      </c>
    </row>
    <row r="20" spans="1:9" ht="16.5" x14ac:dyDescent="0.3">
      <c r="A20" s="33">
        <v>130013</v>
      </c>
      <c r="B20" s="25">
        <v>5</v>
      </c>
      <c r="C20" s="25">
        <v>32000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 t="s">
        <v>254</v>
      </c>
    </row>
    <row r="21" spans="1:9" ht="16.5" x14ac:dyDescent="0.3">
      <c r="A21" s="33">
        <v>130013</v>
      </c>
      <c r="B21" s="25">
        <v>6</v>
      </c>
      <c r="C21" s="25">
        <v>38400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 t="s">
        <v>254</v>
      </c>
    </row>
    <row r="22" spans="1:9" ht="16.5" x14ac:dyDescent="0.3">
      <c r="A22" s="33">
        <v>130013</v>
      </c>
      <c r="B22" s="25">
        <v>7</v>
      </c>
      <c r="C22" s="25">
        <v>44800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 t="s">
        <v>254</v>
      </c>
    </row>
    <row r="23" spans="1:9" ht="16.5" x14ac:dyDescent="0.3">
      <c r="A23" s="25">
        <v>130014</v>
      </c>
      <c r="B23" s="25">
        <v>1</v>
      </c>
      <c r="C23" s="25">
        <v>1</v>
      </c>
      <c r="D23" s="25">
        <v>-4500</v>
      </c>
      <c r="E23" s="25">
        <v>0</v>
      </c>
      <c r="F23" s="25">
        <v>0</v>
      </c>
      <c r="G23" s="25">
        <v>0</v>
      </c>
      <c r="H23" s="25">
        <v>0</v>
      </c>
      <c r="I23" s="25" t="s">
        <v>180</v>
      </c>
    </row>
    <row r="24" spans="1:9" ht="16.5" x14ac:dyDescent="0.3">
      <c r="A24" s="25">
        <v>130014</v>
      </c>
      <c r="B24" s="25">
        <v>2</v>
      </c>
      <c r="C24" s="25">
        <v>1</v>
      </c>
      <c r="D24" s="25">
        <v>-3000</v>
      </c>
      <c r="E24" s="25">
        <v>0</v>
      </c>
      <c r="F24" s="25">
        <v>0</v>
      </c>
      <c r="G24" s="25">
        <v>0</v>
      </c>
      <c r="H24" s="25">
        <v>0</v>
      </c>
      <c r="I24" s="25" t="s">
        <v>180</v>
      </c>
    </row>
    <row r="25" spans="1:9" ht="16.5" x14ac:dyDescent="0.3">
      <c r="A25" s="25">
        <v>130014</v>
      </c>
      <c r="B25" s="25">
        <v>3</v>
      </c>
      <c r="C25" s="25">
        <v>1</v>
      </c>
      <c r="D25" s="25">
        <v>-1500</v>
      </c>
      <c r="E25" s="25">
        <v>0</v>
      </c>
      <c r="F25" s="25">
        <v>0</v>
      </c>
      <c r="G25" s="25">
        <v>0</v>
      </c>
      <c r="H25" s="25">
        <v>0</v>
      </c>
      <c r="I25" s="25" t="s">
        <v>180</v>
      </c>
    </row>
    <row r="26" spans="1:9" ht="16.5" x14ac:dyDescent="0.3">
      <c r="A26" s="25">
        <v>130014</v>
      </c>
      <c r="B26" s="25">
        <v>4</v>
      </c>
      <c r="C26" s="25">
        <v>1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 t="s">
        <v>180</v>
      </c>
    </row>
    <row r="27" spans="1:9" ht="16.5" x14ac:dyDescent="0.3">
      <c r="A27" s="25">
        <v>130014</v>
      </c>
      <c r="B27" s="25">
        <v>5</v>
      </c>
      <c r="C27" s="25">
        <v>1</v>
      </c>
      <c r="D27" s="25">
        <v>1500</v>
      </c>
      <c r="E27" s="25">
        <v>0</v>
      </c>
      <c r="F27" s="25">
        <v>0</v>
      </c>
      <c r="G27" s="25">
        <v>0</v>
      </c>
      <c r="H27" s="25">
        <v>0</v>
      </c>
      <c r="I27" s="25" t="s">
        <v>180</v>
      </c>
    </row>
    <row r="28" spans="1:9" ht="16.5" x14ac:dyDescent="0.3">
      <c r="A28" s="25">
        <v>130014</v>
      </c>
      <c r="B28" s="25">
        <v>6</v>
      </c>
      <c r="C28" s="25">
        <v>1</v>
      </c>
      <c r="D28" s="25">
        <v>3000</v>
      </c>
      <c r="E28" s="25">
        <v>0</v>
      </c>
      <c r="F28" s="25">
        <v>0</v>
      </c>
      <c r="G28" s="25">
        <v>0</v>
      </c>
      <c r="H28" s="25">
        <v>0</v>
      </c>
      <c r="I28" s="25" t="s">
        <v>180</v>
      </c>
    </row>
    <row r="29" spans="1:9" ht="16.5" x14ac:dyDescent="0.3">
      <c r="A29" s="25">
        <v>130014</v>
      </c>
      <c r="B29" s="25">
        <v>7</v>
      </c>
      <c r="C29" s="25">
        <v>1</v>
      </c>
      <c r="D29" s="25">
        <v>4500</v>
      </c>
      <c r="E29" s="25">
        <v>0</v>
      </c>
      <c r="F29" s="25">
        <v>0</v>
      </c>
      <c r="G29" s="25">
        <v>0</v>
      </c>
      <c r="H29" s="25">
        <v>0</v>
      </c>
      <c r="I29" s="25" t="s">
        <v>180</v>
      </c>
    </row>
    <row r="30" spans="1:9" ht="16.5" x14ac:dyDescent="0.3">
      <c r="A30" s="33">
        <v>130015</v>
      </c>
      <c r="B30" s="25">
        <v>1</v>
      </c>
      <c r="C30" s="25">
        <v>1</v>
      </c>
      <c r="D30" s="25">
        <v>-4500</v>
      </c>
      <c r="E30" s="25">
        <v>0</v>
      </c>
      <c r="F30" s="25">
        <v>0</v>
      </c>
      <c r="G30" s="25">
        <v>0</v>
      </c>
      <c r="H30" s="25">
        <v>0</v>
      </c>
      <c r="I30" s="25" t="s">
        <v>180</v>
      </c>
    </row>
    <row r="31" spans="1:9" ht="16.5" x14ac:dyDescent="0.3">
      <c r="A31" s="33">
        <v>130015</v>
      </c>
      <c r="B31" s="25">
        <v>2</v>
      </c>
      <c r="C31" s="25">
        <v>1</v>
      </c>
      <c r="D31" s="25">
        <v>-3000</v>
      </c>
      <c r="E31" s="25">
        <v>0</v>
      </c>
      <c r="F31" s="25">
        <v>0</v>
      </c>
      <c r="G31" s="25">
        <v>0</v>
      </c>
      <c r="H31" s="25">
        <v>0</v>
      </c>
      <c r="I31" s="25" t="s">
        <v>180</v>
      </c>
    </row>
    <row r="32" spans="1:9" ht="16.5" x14ac:dyDescent="0.3">
      <c r="A32" s="33">
        <v>130015</v>
      </c>
      <c r="B32" s="25">
        <v>3</v>
      </c>
      <c r="C32" s="25">
        <v>1</v>
      </c>
      <c r="D32" s="25">
        <v>-1500</v>
      </c>
      <c r="E32" s="25">
        <v>0</v>
      </c>
      <c r="F32" s="25">
        <v>0</v>
      </c>
      <c r="G32" s="25">
        <v>0</v>
      </c>
      <c r="H32" s="25">
        <v>0</v>
      </c>
      <c r="I32" s="25" t="s">
        <v>180</v>
      </c>
    </row>
    <row r="33" spans="1:9" ht="16.5" x14ac:dyDescent="0.3">
      <c r="A33" s="33">
        <v>130015</v>
      </c>
      <c r="B33" s="25">
        <v>4</v>
      </c>
      <c r="C33" s="25">
        <v>1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 t="s">
        <v>180</v>
      </c>
    </row>
    <row r="34" spans="1:9" ht="16.5" x14ac:dyDescent="0.3">
      <c r="A34" s="33">
        <v>130015</v>
      </c>
      <c r="B34" s="25">
        <v>5</v>
      </c>
      <c r="C34" s="25">
        <v>1</v>
      </c>
      <c r="D34" s="25">
        <v>1500</v>
      </c>
      <c r="E34" s="25">
        <v>0</v>
      </c>
      <c r="F34" s="25">
        <v>0</v>
      </c>
      <c r="G34" s="25">
        <v>0</v>
      </c>
      <c r="H34" s="25">
        <v>0</v>
      </c>
      <c r="I34" s="25" t="s">
        <v>180</v>
      </c>
    </row>
    <row r="35" spans="1:9" ht="16.5" x14ac:dyDescent="0.3">
      <c r="A35" s="33">
        <v>130015</v>
      </c>
      <c r="B35" s="25">
        <v>6</v>
      </c>
      <c r="C35" s="25">
        <v>1</v>
      </c>
      <c r="D35" s="25">
        <v>3000</v>
      </c>
      <c r="E35" s="25">
        <v>0</v>
      </c>
      <c r="F35" s="25">
        <v>0</v>
      </c>
      <c r="G35" s="25">
        <v>0</v>
      </c>
      <c r="H35" s="25">
        <v>0</v>
      </c>
      <c r="I35" s="25" t="s">
        <v>180</v>
      </c>
    </row>
    <row r="36" spans="1:9" ht="16.5" x14ac:dyDescent="0.3">
      <c r="A36" s="33">
        <v>130015</v>
      </c>
      <c r="B36" s="25">
        <v>7</v>
      </c>
      <c r="C36" s="25">
        <v>1</v>
      </c>
      <c r="D36" s="25">
        <v>4500</v>
      </c>
      <c r="E36" s="25">
        <v>0</v>
      </c>
      <c r="F36" s="25">
        <v>0</v>
      </c>
      <c r="G36" s="25">
        <v>0</v>
      </c>
      <c r="H36" s="25">
        <v>0</v>
      </c>
      <c r="I36" s="25" t="s">
        <v>180</v>
      </c>
    </row>
    <row r="37" spans="1:9" ht="16.5" x14ac:dyDescent="0.3">
      <c r="A37" s="25">
        <v>130016</v>
      </c>
      <c r="B37" s="25">
        <v>1</v>
      </c>
      <c r="C37" s="25">
        <v>1</v>
      </c>
      <c r="D37" s="25">
        <v>-4500</v>
      </c>
      <c r="E37" s="25">
        <v>0</v>
      </c>
      <c r="F37" s="25">
        <v>0</v>
      </c>
      <c r="G37" s="25">
        <v>0</v>
      </c>
      <c r="H37" s="25">
        <v>0</v>
      </c>
      <c r="I37" s="25" t="s">
        <v>181</v>
      </c>
    </row>
    <row r="38" spans="1:9" ht="16.5" x14ac:dyDescent="0.3">
      <c r="A38" s="25">
        <v>130016</v>
      </c>
      <c r="B38" s="25">
        <v>2</v>
      </c>
      <c r="C38" s="25">
        <v>1</v>
      </c>
      <c r="D38" s="25">
        <v>-3000</v>
      </c>
      <c r="E38" s="25">
        <v>0</v>
      </c>
      <c r="F38" s="25">
        <v>0</v>
      </c>
      <c r="G38" s="25">
        <v>0</v>
      </c>
      <c r="H38" s="25">
        <v>0</v>
      </c>
      <c r="I38" s="25" t="s">
        <v>181</v>
      </c>
    </row>
    <row r="39" spans="1:9" ht="16.5" x14ac:dyDescent="0.3">
      <c r="A39" s="25">
        <v>130016</v>
      </c>
      <c r="B39" s="25">
        <v>3</v>
      </c>
      <c r="C39" s="25">
        <v>1</v>
      </c>
      <c r="D39" s="25">
        <v>-1500</v>
      </c>
      <c r="E39" s="25">
        <v>0</v>
      </c>
      <c r="F39" s="25">
        <v>0</v>
      </c>
      <c r="G39" s="25">
        <v>0</v>
      </c>
      <c r="H39" s="25">
        <v>0</v>
      </c>
      <c r="I39" s="25" t="s">
        <v>181</v>
      </c>
    </row>
    <row r="40" spans="1:9" ht="16.5" x14ac:dyDescent="0.3">
      <c r="A40" s="25">
        <v>130016</v>
      </c>
      <c r="B40" s="25">
        <v>4</v>
      </c>
      <c r="C40" s="25">
        <v>1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 t="s">
        <v>181</v>
      </c>
    </row>
    <row r="41" spans="1:9" ht="16.5" x14ac:dyDescent="0.3">
      <c r="A41" s="25">
        <v>130016</v>
      </c>
      <c r="B41" s="25">
        <v>5</v>
      </c>
      <c r="C41" s="25">
        <v>1</v>
      </c>
      <c r="D41" s="25">
        <v>1500</v>
      </c>
      <c r="E41" s="25">
        <v>0</v>
      </c>
      <c r="F41" s="25">
        <v>0</v>
      </c>
      <c r="G41" s="25">
        <v>0</v>
      </c>
      <c r="H41" s="25">
        <v>0</v>
      </c>
      <c r="I41" s="25" t="s">
        <v>181</v>
      </c>
    </row>
    <row r="42" spans="1:9" ht="16.5" x14ac:dyDescent="0.3">
      <c r="A42" s="25">
        <v>130016</v>
      </c>
      <c r="B42" s="25">
        <v>6</v>
      </c>
      <c r="C42" s="25">
        <v>1</v>
      </c>
      <c r="D42" s="25">
        <v>3000</v>
      </c>
      <c r="E42" s="25">
        <v>0</v>
      </c>
      <c r="F42" s="25">
        <v>0</v>
      </c>
      <c r="G42" s="25">
        <v>0</v>
      </c>
      <c r="H42" s="25">
        <v>0</v>
      </c>
      <c r="I42" s="25" t="s">
        <v>181</v>
      </c>
    </row>
    <row r="43" spans="1:9" ht="16.5" x14ac:dyDescent="0.3">
      <c r="A43" s="25">
        <v>130016</v>
      </c>
      <c r="B43" s="25">
        <v>7</v>
      </c>
      <c r="C43" s="25">
        <v>1</v>
      </c>
      <c r="D43" s="25">
        <v>4500</v>
      </c>
      <c r="E43" s="25">
        <v>0</v>
      </c>
      <c r="F43" s="25">
        <v>0</v>
      </c>
      <c r="G43" s="25">
        <v>0</v>
      </c>
      <c r="H43" s="25">
        <v>0</v>
      </c>
      <c r="I43" s="25" t="s">
        <v>181</v>
      </c>
    </row>
    <row r="44" spans="1:9" ht="16.5" x14ac:dyDescent="0.3">
      <c r="A44" s="33">
        <v>130017</v>
      </c>
      <c r="B44" s="25">
        <v>1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 t="s">
        <v>182</v>
      </c>
    </row>
    <row r="45" spans="1:9" ht="16.5" x14ac:dyDescent="0.3">
      <c r="A45" s="33">
        <v>130017</v>
      </c>
      <c r="B45" s="25">
        <v>2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 t="s">
        <v>182</v>
      </c>
    </row>
    <row r="46" spans="1:9" ht="16.5" x14ac:dyDescent="0.3">
      <c r="A46" s="33">
        <v>130017</v>
      </c>
      <c r="B46" s="25">
        <v>3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 t="s">
        <v>182</v>
      </c>
    </row>
    <row r="47" spans="1:9" ht="16.5" x14ac:dyDescent="0.3">
      <c r="A47" s="33">
        <v>130017</v>
      </c>
      <c r="B47" s="25">
        <v>4</v>
      </c>
      <c r="C47" s="25">
        <v>300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 t="s">
        <v>182</v>
      </c>
    </row>
    <row r="48" spans="1:9" ht="16.5" x14ac:dyDescent="0.3">
      <c r="A48" s="33">
        <v>130017</v>
      </c>
      <c r="B48" s="25">
        <v>5</v>
      </c>
      <c r="C48" s="25">
        <v>400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 t="s">
        <v>182</v>
      </c>
    </row>
    <row r="49" spans="1:9" ht="16.5" x14ac:dyDescent="0.3">
      <c r="A49" s="33">
        <v>130017</v>
      </c>
      <c r="B49" s="25">
        <v>6</v>
      </c>
      <c r="C49" s="25">
        <v>500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 t="s">
        <v>182</v>
      </c>
    </row>
    <row r="50" spans="1:9" ht="16.5" x14ac:dyDescent="0.3">
      <c r="A50" s="33">
        <v>130017</v>
      </c>
      <c r="B50" s="25">
        <v>7</v>
      </c>
      <c r="C50" s="25">
        <v>600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 t="s">
        <v>182</v>
      </c>
    </row>
    <row r="51" spans="1:9" ht="16.5" x14ac:dyDescent="0.3">
      <c r="A51" s="25">
        <v>130018</v>
      </c>
      <c r="B51" s="25">
        <v>1</v>
      </c>
      <c r="C51" s="25">
        <v>0</v>
      </c>
      <c r="D51" s="25">
        <v>30000</v>
      </c>
      <c r="E51" s="25">
        <v>0</v>
      </c>
      <c r="F51" s="25">
        <v>0</v>
      </c>
      <c r="G51" s="25">
        <v>0</v>
      </c>
      <c r="H51" s="25">
        <v>0</v>
      </c>
      <c r="I51" s="25" t="s">
        <v>466</v>
      </c>
    </row>
    <row r="52" spans="1:9" ht="16.5" x14ac:dyDescent="0.3">
      <c r="A52" s="25">
        <v>130018</v>
      </c>
      <c r="B52" s="25">
        <v>2</v>
      </c>
      <c r="C52" s="25">
        <v>0</v>
      </c>
      <c r="D52" s="25">
        <v>30000</v>
      </c>
      <c r="E52" s="25">
        <v>0</v>
      </c>
      <c r="F52" s="25">
        <v>0</v>
      </c>
      <c r="G52" s="25">
        <v>0</v>
      </c>
      <c r="H52" s="25">
        <v>0</v>
      </c>
      <c r="I52" s="25" t="s">
        <v>466</v>
      </c>
    </row>
    <row r="53" spans="1:9" ht="16.5" x14ac:dyDescent="0.3">
      <c r="A53" s="25">
        <v>130018</v>
      </c>
      <c r="B53" s="25">
        <v>3</v>
      </c>
      <c r="C53" s="25">
        <v>0</v>
      </c>
      <c r="D53" s="25">
        <v>30000</v>
      </c>
      <c r="E53" s="25">
        <v>0</v>
      </c>
      <c r="F53" s="25">
        <v>0</v>
      </c>
      <c r="G53" s="25">
        <v>0</v>
      </c>
      <c r="H53" s="25">
        <v>0</v>
      </c>
      <c r="I53" s="25" t="s">
        <v>466</v>
      </c>
    </row>
    <row r="54" spans="1:9" ht="16.5" x14ac:dyDescent="0.3">
      <c r="A54" s="25">
        <v>130018</v>
      </c>
      <c r="B54" s="25">
        <v>4</v>
      </c>
      <c r="C54" s="25">
        <v>400</v>
      </c>
      <c r="D54" s="25">
        <v>30000</v>
      </c>
      <c r="E54" s="25">
        <v>0</v>
      </c>
      <c r="F54" s="25">
        <v>0</v>
      </c>
      <c r="G54" s="25">
        <v>0</v>
      </c>
      <c r="H54" s="25">
        <v>0</v>
      </c>
      <c r="I54" s="25" t="s">
        <v>466</v>
      </c>
    </row>
    <row r="55" spans="1:9" ht="16.5" x14ac:dyDescent="0.3">
      <c r="A55" s="25">
        <v>130018</v>
      </c>
      <c r="B55" s="25">
        <v>5</v>
      </c>
      <c r="C55" s="25">
        <v>500</v>
      </c>
      <c r="D55" s="25">
        <v>30000</v>
      </c>
      <c r="E55" s="25">
        <v>0</v>
      </c>
      <c r="F55" s="25">
        <v>0</v>
      </c>
      <c r="G55" s="25">
        <v>0</v>
      </c>
      <c r="H55" s="25">
        <v>0</v>
      </c>
      <c r="I55" s="25" t="s">
        <v>466</v>
      </c>
    </row>
    <row r="56" spans="1:9" ht="16.5" x14ac:dyDescent="0.3">
      <c r="A56" s="25">
        <v>130018</v>
      </c>
      <c r="B56" s="25">
        <v>6</v>
      </c>
      <c r="C56" s="25">
        <v>600</v>
      </c>
      <c r="D56" s="25">
        <v>30000</v>
      </c>
      <c r="E56" s="25">
        <v>0</v>
      </c>
      <c r="F56" s="25">
        <v>0</v>
      </c>
      <c r="G56" s="25">
        <v>0</v>
      </c>
      <c r="H56" s="25">
        <v>0</v>
      </c>
      <c r="I56" s="25" t="s">
        <v>466</v>
      </c>
    </row>
    <row r="57" spans="1:9" ht="16.5" x14ac:dyDescent="0.3">
      <c r="A57" s="25">
        <v>130018</v>
      </c>
      <c r="B57" s="25">
        <v>7</v>
      </c>
      <c r="C57" s="25">
        <v>700</v>
      </c>
      <c r="D57" s="25">
        <v>30000</v>
      </c>
      <c r="E57" s="25">
        <v>0</v>
      </c>
      <c r="F57" s="25">
        <v>0</v>
      </c>
      <c r="G57" s="25">
        <v>0</v>
      </c>
      <c r="H57" s="25">
        <v>0</v>
      </c>
      <c r="I57" s="25" t="s">
        <v>466</v>
      </c>
    </row>
    <row r="58" spans="1:9" ht="16.5" x14ac:dyDescent="0.3">
      <c r="A58" s="33">
        <v>130020</v>
      </c>
      <c r="B58" s="25">
        <v>1</v>
      </c>
      <c r="C58" s="25">
        <v>300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 t="s">
        <v>183</v>
      </c>
    </row>
    <row r="59" spans="1:9" ht="16.5" x14ac:dyDescent="0.3">
      <c r="A59" s="33">
        <v>130020</v>
      </c>
      <c r="B59" s="25">
        <v>2</v>
      </c>
      <c r="C59" s="25">
        <v>600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 t="s">
        <v>183</v>
      </c>
    </row>
    <row r="60" spans="1:9" ht="16.5" x14ac:dyDescent="0.3">
      <c r="A60" s="33">
        <v>130020</v>
      </c>
      <c r="B60" s="25">
        <v>3</v>
      </c>
      <c r="C60" s="25">
        <v>900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 t="s">
        <v>183</v>
      </c>
    </row>
    <row r="61" spans="1:9" ht="16.5" x14ac:dyDescent="0.3">
      <c r="A61" s="33">
        <v>130020</v>
      </c>
      <c r="B61" s="25">
        <v>4</v>
      </c>
      <c r="C61" s="25">
        <v>1200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 t="s">
        <v>183</v>
      </c>
    </row>
    <row r="62" spans="1:9" ht="16.5" x14ac:dyDescent="0.3">
      <c r="A62" s="33">
        <v>130020</v>
      </c>
      <c r="B62" s="25">
        <v>5</v>
      </c>
      <c r="C62" s="25">
        <v>1500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 t="s">
        <v>183</v>
      </c>
    </row>
    <row r="63" spans="1:9" ht="16.5" x14ac:dyDescent="0.3">
      <c r="A63" s="33">
        <v>130020</v>
      </c>
      <c r="B63" s="25">
        <v>6</v>
      </c>
      <c r="C63" s="25">
        <v>1800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 t="s">
        <v>183</v>
      </c>
    </row>
    <row r="64" spans="1:9" ht="16.5" x14ac:dyDescent="0.3">
      <c r="A64" s="33">
        <v>130020</v>
      </c>
      <c r="B64" s="25">
        <v>7</v>
      </c>
      <c r="C64" s="25">
        <v>2100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 t="s">
        <v>183</v>
      </c>
    </row>
    <row r="65" spans="1:9" ht="16.5" x14ac:dyDescent="0.3">
      <c r="A65" s="25">
        <v>130027</v>
      </c>
      <c r="B65" s="25">
        <v>1</v>
      </c>
      <c r="C65" s="25">
        <v>80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 t="s">
        <v>462</v>
      </c>
    </row>
    <row r="66" spans="1:9" ht="16.5" x14ac:dyDescent="0.3">
      <c r="A66" s="25">
        <v>130027</v>
      </c>
      <c r="B66" s="25">
        <v>2</v>
      </c>
      <c r="C66" s="25">
        <v>160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 t="s">
        <v>462</v>
      </c>
    </row>
    <row r="67" spans="1:9" ht="16.5" x14ac:dyDescent="0.3">
      <c r="A67" s="25">
        <v>130027</v>
      </c>
      <c r="B67" s="25">
        <v>3</v>
      </c>
      <c r="C67" s="25">
        <v>240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 t="s">
        <v>462</v>
      </c>
    </row>
    <row r="68" spans="1:9" ht="16.5" x14ac:dyDescent="0.3">
      <c r="A68" s="25">
        <v>130027</v>
      </c>
      <c r="B68" s="25">
        <v>4</v>
      </c>
      <c r="C68" s="25">
        <v>320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 t="s">
        <v>462</v>
      </c>
    </row>
    <row r="69" spans="1:9" ht="16.5" x14ac:dyDescent="0.3">
      <c r="A69" s="25">
        <v>130027</v>
      </c>
      <c r="B69" s="25">
        <v>5</v>
      </c>
      <c r="C69" s="25">
        <v>400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 t="s">
        <v>462</v>
      </c>
    </row>
    <row r="70" spans="1:9" ht="16.5" x14ac:dyDescent="0.3">
      <c r="A70" s="25">
        <v>130027</v>
      </c>
      <c r="B70" s="25">
        <v>6</v>
      </c>
      <c r="C70" s="25">
        <v>480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 t="s">
        <v>462</v>
      </c>
    </row>
    <row r="71" spans="1:9" ht="16.5" x14ac:dyDescent="0.3">
      <c r="A71" s="25">
        <v>130027</v>
      </c>
      <c r="B71" s="25">
        <v>7</v>
      </c>
      <c r="C71" s="25">
        <v>560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 t="s">
        <v>462</v>
      </c>
    </row>
    <row r="72" spans="1:9" ht="16.5" x14ac:dyDescent="0.3">
      <c r="A72" s="33">
        <v>130028</v>
      </c>
      <c r="B72" s="25">
        <v>1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 t="s">
        <v>184</v>
      </c>
    </row>
    <row r="73" spans="1:9" ht="16.5" x14ac:dyDescent="0.3">
      <c r="A73" s="33">
        <v>130028</v>
      </c>
      <c r="B73" s="25">
        <v>2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 t="s">
        <v>184</v>
      </c>
    </row>
    <row r="74" spans="1:9" ht="16.5" x14ac:dyDescent="0.3">
      <c r="A74" s="33">
        <v>130028</v>
      </c>
      <c r="B74" s="25">
        <v>3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 t="s">
        <v>184</v>
      </c>
    </row>
    <row r="75" spans="1:9" ht="16.5" x14ac:dyDescent="0.3">
      <c r="A75" s="33">
        <v>130028</v>
      </c>
      <c r="B75" s="25">
        <v>4</v>
      </c>
      <c r="C75" s="25">
        <v>2000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 t="s">
        <v>184</v>
      </c>
    </row>
    <row r="76" spans="1:9" ht="16.5" x14ac:dyDescent="0.3">
      <c r="A76" s="33">
        <v>130028</v>
      </c>
      <c r="B76" s="25">
        <v>5</v>
      </c>
      <c r="C76" s="25">
        <v>2500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 t="s">
        <v>184</v>
      </c>
    </row>
    <row r="77" spans="1:9" ht="16.5" x14ac:dyDescent="0.3">
      <c r="A77" s="33">
        <v>130028</v>
      </c>
      <c r="B77" s="25">
        <v>6</v>
      </c>
      <c r="C77" s="25">
        <v>3000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 t="s">
        <v>184</v>
      </c>
    </row>
    <row r="78" spans="1:9" ht="16.5" x14ac:dyDescent="0.3">
      <c r="A78" s="33">
        <v>130028</v>
      </c>
      <c r="B78" s="25">
        <v>7</v>
      </c>
      <c r="C78" s="25">
        <v>3500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 t="s">
        <v>184</v>
      </c>
    </row>
    <row r="79" spans="1:9" ht="16.5" x14ac:dyDescent="0.3">
      <c r="A79" s="25">
        <v>130029</v>
      </c>
      <c r="B79" s="25">
        <v>1</v>
      </c>
      <c r="C79" s="25">
        <v>3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 t="s">
        <v>443</v>
      </c>
    </row>
    <row r="80" spans="1:9" ht="16.5" x14ac:dyDescent="0.3">
      <c r="A80" s="25">
        <v>130029</v>
      </c>
      <c r="B80" s="25">
        <v>2</v>
      </c>
      <c r="C80" s="25">
        <v>6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 t="s">
        <v>443</v>
      </c>
    </row>
    <row r="81" spans="1:9" ht="16.5" x14ac:dyDescent="0.3">
      <c r="A81" s="25">
        <v>130029</v>
      </c>
      <c r="B81" s="25">
        <v>3</v>
      </c>
      <c r="C81" s="25">
        <v>9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 t="s">
        <v>443</v>
      </c>
    </row>
    <row r="82" spans="1:9" ht="16.5" x14ac:dyDescent="0.3">
      <c r="A82" s="25">
        <v>130029</v>
      </c>
      <c r="B82" s="25">
        <v>4</v>
      </c>
      <c r="C82" s="25">
        <v>12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 t="s">
        <v>443</v>
      </c>
    </row>
    <row r="83" spans="1:9" ht="16.5" x14ac:dyDescent="0.3">
      <c r="A83" s="25">
        <v>130029</v>
      </c>
      <c r="B83" s="25">
        <v>5</v>
      </c>
      <c r="C83" s="25">
        <v>15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 t="s">
        <v>443</v>
      </c>
    </row>
    <row r="84" spans="1:9" ht="16.5" x14ac:dyDescent="0.3">
      <c r="A84" s="25">
        <v>130029</v>
      </c>
      <c r="B84" s="25">
        <v>6</v>
      </c>
      <c r="C84" s="25">
        <v>18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 t="s">
        <v>443</v>
      </c>
    </row>
    <row r="85" spans="1:9" ht="16.5" x14ac:dyDescent="0.3">
      <c r="A85" s="25">
        <v>130029</v>
      </c>
      <c r="B85" s="25">
        <v>7</v>
      </c>
      <c r="C85" s="25">
        <v>21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 t="s">
        <v>443</v>
      </c>
    </row>
    <row r="86" spans="1:9" ht="16.5" x14ac:dyDescent="0.3">
      <c r="A86" s="33">
        <v>130030</v>
      </c>
      <c r="B86" s="25">
        <v>1</v>
      </c>
      <c r="C86" s="25">
        <v>1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 t="s">
        <v>185</v>
      </c>
    </row>
    <row r="87" spans="1:9" ht="16.5" x14ac:dyDescent="0.3">
      <c r="A87" s="33">
        <v>130030</v>
      </c>
      <c r="B87" s="25">
        <v>2</v>
      </c>
      <c r="C87" s="25">
        <v>2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 t="s">
        <v>185</v>
      </c>
    </row>
    <row r="88" spans="1:9" ht="16.5" x14ac:dyDescent="0.3">
      <c r="A88" s="33">
        <v>130030</v>
      </c>
      <c r="B88" s="25">
        <v>3</v>
      </c>
      <c r="C88" s="25">
        <v>3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 t="s">
        <v>185</v>
      </c>
    </row>
    <row r="89" spans="1:9" ht="16.5" x14ac:dyDescent="0.3">
      <c r="A89" s="33">
        <v>130030</v>
      </c>
      <c r="B89" s="25">
        <v>4</v>
      </c>
      <c r="C89" s="25">
        <v>4</v>
      </c>
      <c r="D89" s="25">
        <v>800</v>
      </c>
      <c r="E89" s="25">
        <v>0</v>
      </c>
      <c r="F89" s="25">
        <v>0</v>
      </c>
      <c r="G89" s="25">
        <v>0</v>
      </c>
      <c r="H89" s="25">
        <v>0</v>
      </c>
      <c r="I89" s="25" t="s">
        <v>185</v>
      </c>
    </row>
    <row r="90" spans="1:9" ht="16.5" x14ac:dyDescent="0.3">
      <c r="A90" s="33">
        <v>130030</v>
      </c>
      <c r="B90" s="25">
        <v>5</v>
      </c>
      <c r="C90" s="25">
        <v>5</v>
      </c>
      <c r="D90" s="25">
        <v>800</v>
      </c>
      <c r="E90" s="25">
        <v>0</v>
      </c>
      <c r="F90" s="25">
        <v>0</v>
      </c>
      <c r="G90" s="25">
        <v>0</v>
      </c>
      <c r="H90" s="25">
        <v>0</v>
      </c>
      <c r="I90" s="25" t="s">
        <v>185</v>
      </c>
    </row>
    <row r="91" spans="1:9" ht="16.5" x14ac:dyDescent="0.3">
      <c r="A91" s="33">
        <v>130030</v>
      </c>
      <c r="B91" s="25">
        <v>6</v>
      </c>
      <c r="C91" s="25">
        <v>6</v>
      </c>
      <c r="D91" s="25">
        <v>800</v>
      </c>
      <c r="E91" s="25">
        <v>0</v>
      </c>
      <c r="F91" s="25">
        <v>0</v>
      </c>
      <c r="G91" s="25">
        <v>0</v>
      </c>
      <c r="H91" s="25">
        <v>0</v>
      </c>
      <c r="I91" s="25" t="s">
        <v>185</v>
      </c>
    </row>
    <row r="92" spans="1:9" ht="16.5" x14ac:dyDescent="0.3">
      <c r="A92" s="33">
        <v>130030</v>
      </c>
      <c r="B92" s="25">
        <v>7</v>
      </c>
      <c r="C92" s="25">
        <v>7</v>
      </c>
      <c r="D92" s="25">
        <v>800</v>
      </c>
      <c r="E92" s="25">
        <v>0</v>
      </c>
      <c r="F92" s="25">
        <v>0</v>
      </c>
      <c r="G92" s="25">
        <v>0</v>
      </c>
      <c r="H92" s="25">
        <v>0</v>
      </c>
      <c r="I92" s="25" t="s">
        <v>185</v>
      </c>
    </row>
    <row r="93" spans="1:9" ht="16.5" x14ac:dyDescent="0.3">
      <c r="A93" s="25">
        <v>130031</v>
      </c>
      <c r="B93" s="25">
        <v>1</v>
      </c>
      <c r="C93" s="25">
        <v>1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 t="s">
        <v>185</v>
      </c>
    </row>
    <row r="94" spans="1:9" ht="16.5" x14ac:dyDescent="0.3">
      <c r="A94" s="25">
        <v>130031</v>
      </c>
      <c r="B94" s="25">
        <v>2</v>
      </c>
      <c r="C94" s="25">
        <v>2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 t="s">
        <v>185</v>
      </c>
    </row>
    <row r="95" spans="1:9" ht="16.5" x14ac:dyDescent="0.3">
      <c r="A95" s="25">
        <v>130031</v>
      </c>
      <c r="B95" s="25">
        <v>3</v>
      </c>
      <c r="C95" s="25">
        <v>3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 t="s">
        <v>185</v>
      </c>
    </row>
    <row r="96" spans="1:9" ht="16.5" x14ac:dyDescent="0.3">
      <c r="A96" s="25">
        <v>130031</v>
      </c>
      <c r="B96" s="25">
        <v>4</v>
      </c>
      <c r="C96" s="25">
        <v>4</v>
      </c>
      <c r="D96" s="25">
        <v>800</v>
      </c>
      <c r="E96" s="25">
        <v>0</v>
      </c>
      <c r="F96" s="25">
        <v>0</v>
      </c>
      <c r="G96" s="25">
        <v>0</v>
      </c>
      <c r="H96" s="25">
        <v>0</v>
      </c>
      <c r="I96" s="25" t="s">
        <v>185</v>
      </c>
    </row>
    <row r="97" spans="1:9" ht="16.5" x14ac:dyDescent="0.3">
      <c r="A97" s="25">
        <v>130031</v>
      </c>
      <c r="B97" s="25">
        <v>5</v>
      </c>
      <c r="C97" s="25">
        <v>5</v>
      </c>
      <c r="D97" s="25">
        <v>800</v>
      </c>
      <c r="E97" s="25">
        <v>0</v>
      </c>
      <c r="F97" s="25">
        <v>0</v>
      </c>
      <c r="G97" s="25">
        <v>0</v>
      </c>
      <c r="H97" s="25">
        <v>0</v>
      </c>
      <c r="I97" s="25" t="s">
        <v>185</v>
      </c>
    </row>
    <row r="98" spans="1:9" ht="16.5" x14ac:dyDescent="0.3">
      <c r="A98" s="25">
        <v>130031</v>
      </c>
      <c r="B98" s="25">
        <v>6</v>
      </c>
      <c r="C98" s="25">
        <v>6</v>
      </c>
      <c r="D98" s="25">
        <v>800</v>
      </c>
      <c r="E98" s="25">
        <v>0</v>
      </c>
      <c r="F98" s="25">
        <v>0</v>
      </c>
      <c r="G98" s="25">
        <v>0</v>
      </c>
      <c r="H98" s="25">
        <v>0</v>
      </c>
      <c r="I98" s="25" t="s">
        <v>185</v>
      </c>
    </row>
    <row r="99" spans="1:9" ht="16.5" x14ac:dyDescent="0.3">
      <c r="A99" s="25">
        <v>130031</v>
      </c>
      <c r="B99" s="25">
        <v>7</v>
      </c>
      <c r="C99" s="25">
        <v>7</v>
      </c>
      <c r="D99" s="25">
        <v>800</v>
      </c>
      <c r="E99" s="25">
        <v>0</v>
      </c>
      <c r="F99" s="25">
        <v>0</v>
      </c>
      <c r="G99" s="25">
        <v>0</v>
      </c>
      <c r="H99" s="25">
        <v>0</v>
      </c>
      <c r="I99" s="25" t="s">
        <v>185</v>
      </c>
    </row>
    <row r="100" spans="1:9" ht="16.5" x14ac:dyDescent="0.3">
      <c r="A100" s="33">
        <v>130032</v>
      </c>
      <c r="B100" s="25">
        <v>1</v>
      </c>
      <c r="C100" s="25">
        <v>1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 t="s">
        <v>185</v>
      </c>
    </row>
    <row r="101" spans="1:9" ht="16.5" x14ac:dyDescent="0.3">
      <c r="A101" s="33">
        <v>130032</v>
      </c>
      <c r="B101" s="25">
        <v>2</v>
      </c>
      <c r="C101" s="25">
        <v>2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 t="s">
        <v>185</v>
      </c>
    </row>
    <row r="102" spans="1:9" ht="16.5" x14ac:dyDescent="0.3">
      <c r="A102" s="33">
        <v>130032</v>
      </c>
      <c r="B102" s="25">
        <v>3</v>
      </c>
      <c r="C102" s="25">
        <v>3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 t="s">
        <v>185</v>
      </c>
    </row>
    <row r="103" spans="1:9" ht="16.5" x14ac:dyDescent="0.3">
      <c r="A103" s="33">
        <v>130032</v>
      </c>
      <c r="B103" s="25">
        <v>4</v>
      </c>
      <c r="C103" s="25">
        <v>4</v>
      </c>
      <c r="D103" s="25">
        <v>800</v>
      </c>
      <c r="E103" s="25">
        <v>0</v>
      </c>
      <c r="F103" s="25">
        <v>0</v>
      </c>
      <c r="G103" s="25">
        <v>0</v>
      </c>
      <c r="H103" s="25">
        <v>0</v>
      </c>
      <c r="I103" s="25" t="s">
        <v>185</v>
      </c>
    </row>
    <row r="104" spans="1:9" ht="16.5" x14ac:dyDescent="0.3">
      <c r="A104" s="33">
        <v>130032</v>
      </c>
      <c r="B104" s="25">
        <v>5</v>
      </c>
      <c r="C104" s="25">
        <v>5</v>
      </c>
      <c r="D104" s="25">
        <v>800</v>
      </c>
      <c r="E104" s="25">
        <v>0</v>
      </c>
      <c r="F104" s="25">
        <v>0</v>
      </c>
      <c r="G104" s="25">
        <v>0</v>
      </c>
      <c r="H104" s="25">
        <v>0</v>
      </c>
      <c r="I104" s="25" t="s">
        <v>185</v>
      </c>
    </row>
    <row r="105" spans="1:9" ht="16.5" x14ac:dyDescent="0.3">
      <c r="A105" s="33">
        <v>130032</v>
      </c>
      <c r="B105" s="25">
        <v>6</v>
      </c>
      <c r="C105" s="25">
        <v>6</v>
      </c>
      <c r="D105" s="25">
        <v>800</v>
      </c>
      <c r="E105" s="25">
        <v>0</v>
      </c>
      <c r="F105" s="25">
        <v>0</v>
      </c>
      <c r="G105" s="25">
        <v>0</v>
      </c>
      <c r="H105" s="25">
        <v>0</v>
      </c>
      <c r="I105" s="25" t="s">
        <v>185</v>
      </c>
    </row>
    <row r="106" spans="1:9" ht="16.5" x14ac:dyDescent="0.3">
      <c r="A106" s="33">
        <v>130032</v>
      </c>
      <c r="B106" s="25">
        <v>7</v>
      </c>
      <c r="C106" s="25">
        <v>7</v>
      </c>
      <c r="D106" s="25">
        <v>800</v>
      </c>
      <c r="E106" s="25">
        <v>0</v>
      </c>
      <c r="F106" s="25">
        <v>0</v>
      </c>
      <c r="G106" s="25">
        <v>0</v>
      </c>
      <c r="H106" s="25">
        <v>0</v>
      </c>
      <c r="I106" s="25" t="s">
        <v>185</v>
      </c>
    </row>
    <row r="107" spans="1:9" ht="16.5" x14ac:dyDescent="0.3">
      <c r="A107" s="25">
        <v>130042</v>
      </c>
      <c r="B107" s="25">
        <v>1</v>
      </c>
      <c r="C107" s="25">
        <v>400</v>
      </c>
      <c r="D107" s="25">
        <v>300</v>
      </c>
      <c r="E107" s="25">
        <v>0</v>
      </c>
      <c r="F107" s="25">
        <v>0</v>
      </c>
      <c r="G107" s="25">
        <v>0</v>
      </c>
      <c r="H107" s="25">
        <v>0</v>
      </c>
      <c r="I107" s="25" t="s">
        <v>186</v>
      </c>
    </row>
    <row r="108" spans="1:9" ht="16.5" x14ac:dyDescent="0.3">
      <c r="A108" s="25">
        <v>130042</v>
      </c>
      <c r="B108" s="25">
        <v>2</v>
      </c>
      <c r="C108" s="25">
        <v>800</v>
      </c>
      <c r="D108" s="25">
        <v>600</v>
      </c>
      <c r="E108" s="25">
        <v>0</v>
      </c>
      <c r="F108" s="25">
        <v>0</v>
      </c>
      <c r="G108" s="25">
        <v>0</v>
      </c>
      <c r="H108" s="25">
        <v>0</v>
      </c>
      <c r="I108" s="25" t="s">
        <v>186</v>
      </c>
    </row>
    <row r="109" spans="1:9" ht="16.5" x14ac:dyDescent="0.3">
      <c r="A109" s="25">
        <v>130042</v>
      </c>
      <c r="B109" s="25">
        <v>3</v>
      </c>
      <c r="C109" s="25">
        <v>1200</v>
      </c>
      <c r="D109" s="25">
        <v>900</v>
      </c>
      <c r="E109" s="25">
        <v>0</v>
      </c>
      <c r="F109" s="25">
        <v>0</v>
      </c>
      <c r="G109" s="25">
        <v>0</v>
      </c>
      <c r="H109" s="25">
        <v>0</v>
      </c>
      <c r="I109" s="25" t="s">
        <v>186</v>
      </c>
    </row>
    <row r="110" spans="1:9" ht="16.5" x14ac:dyDescent="0.3">
      <c r="A110" s="25">
        <v>130042</v>
      </c>
      <c r="B110" s="25">
        <v>4</v>
      </c>
      <c r="C110" s="25">
        <v>1600</v>
      </c>
      <c r="D110" s="25">
        <v>1200</v>
      </c>
      <c r="E110" s="25">
        <v>0</v>
      </c>
      <c r="F110" s="25">
        <v>0</v>
      </c>
      <c r="G110" s="25">
        <v>0</v>
      </c>
      <c r="H110" s="25">
        <v>0</v>
      </c>
      <c r="I110" s="25" t="s">
        <v>186</v>
      </c>
    </row>
    <row r="111" spans="1:9" ht="16.5" x14ac:dyDescent="0.3">
      <c r="A111" s="25">
        <v>130042</v>
      </c>
      <c r="B111" s="25">
        <v>5</v>
      </c>
      <c r="C111" s="25">
        <v>2000</v>
      </c>
      <c r="D111" s="25">
        <v>1500</v>
      </c>
      <c r="E111" s="25">
        <v>0</v>
      </c>
      <c r="F111" s="25">
        <v>0</v>
      </c>
      <c r="G111" s="25">
        <v>0</v>
      </c>
      <c r="H111" s="25">
        <v>0</v>
      </c>
      <c r="I111" s="25" t="s">
        <v>186</v>
      </c>
    </row>
    <row r="112" spans="1:9" ht="16.5" x14ac:dyDescent="0.3">
      <c r="A112" s="25">
        <v>130042</v>
      </c>
      <c r="B112" s="25">
        <v>6</v>
      </c>
      <c r="C112" s="25">
        <v>2400</v>
      </c>
      <c r="D112" s="25">
        <v>1800</v>
      </c>
      <c r="E112" s="25">
        <v>0</v>
      </c>
      <c r="F112" s="25">
        <v>0</v>
      </c>
      <c r="G112" s="25">
        <v>0</v>
      </c>
      <c r="H112" s="25">
        <v>0</v>
      </c>
      <c r="I112" s="25" t="s">
        <v>186</v>
      </c>
    </row>
    <row r="113" spans="1:9" ht="16.5" x14ac:dyDescent="0.3">
      <c r="A113" s="25">
        <v>130042</v>
      </c>
      <c r="B113" s="25">
        <v>7</v>
      </c>
      <c r="C113" s="25">
        <v>2800</v>
      </c>
      <c r="D113" s="25">
        <v>2100</v>
      </c>
      <c r="E113" s="25">
        <v>0</v>
      </c>
      <c r="F113" s="25">
        <v>0</v>
      </c>
      <c r="G113" s="25">
        <v>0</v>
      </c>
      <c r="H113" s="25">
        <v>0</v>
      </c>
      <c r="I113" s="25" t="s">
        <v>186</v>
      </c>
    </row>
    <row r="114" spans="1:9" ht="16.5" x14ac:dyDescent="0.3">
      <c r="A114" s="33">
        <v>130043</v>
      </c>
      <c r="B114" s="25">
        <v>1</v>
      </c>
      <c r="C114" s="25">
        <v>3000</v>
      </c>
      <c r="D114" s="25">
        <v>4000</v>
      </c>
      <c r="E114" s="25">
        <v>0</v>
      </c>
      <c r="F114" s="25">
        <v>0</v>
      </c>
      <c r="G114" s="25">
        <v>0</v>
      </c>
      <c r="H114" s="25">
        <v>0</v>
      </c>
      <c r="I114" s="25" t="s">
        <v>187</v>
      </c>
    </row>
    <row r="115" spans="1:9" ht="16.5" x14ac:dyDescent="0.3">
      <c r="A115" s="33">
        <v>130043</v>
      </c>
      <c r="B115" s="25">
        <v>2</v>
      </c>
      <c r="C115" s="25">
        <v>3500</v>
      </c>
      <c r="D115" s="25">
        <v>4500</v>
      </c>
      <c r="E115" s="25">
        <v>0</v>
      </c>
      <c r="F115" s="25">
        <v>0</v>
      </c>
      <c r="G115" s="25">
        <v>0</v>
      </c>
      <c r="H115" s="25">
        <v>0</v>
      </c>
      <c r="I115" s="25" t="s">
        <v>187</v>
      </c>
    </row>
    <row r="116" spans="1:9" ht="16.5" x14ac:dyDescent="0.3">
      <c r="A116" s="33">
        <v>130043</v>
      </c>
      <c r="B116" s="25">
        <v>3</v>
      </c>
      <c r="C116" s="25">
        <v>4000</v>
      </c>
      <c r="D116" s="25">
        <v>5000</v>
      </c>
      <c r="E116" s="25">
        <v>0</v>
      </c>
      <c r="F116" s="25">
        <v>0</v>
      </c>
      <c r="G116" s="25">
        <v>0</v>
      </c>
      <c r="H116" s="25">
        <v>0</v>
      </c>
      <c r="I116" s="25" t="s">
        <v>187</v>
      </c>
    </row>
    <row r="117" spans="1:9" ht="16.5" x14ac:dyDescent="0.3">
      <c r="A117" s="33">
        <v>130043</v>
      </c>
      <c r="B117" s="25">
        <v>4</v>
      </c>
      <c r="C117" s="25">
        <v>4500</v>
      </c>
      <c r="D117" s="25">
        <v>5500</v>
      </c>
      <c r="E117" s="25">
        <v>0</v>
      </c>
      <c r="F117" s="25">
        <v>0</v>
      </c>
      <c r="G117" s="25">
        <v>0</v>
      </c>
      <c r="H117" s="25">
        <v>0</v>
      </c>
      <c r="I117" s="25" t="s">
        <v>187</v>
      </c>
    </row>
    <row r="118" spans="1:9" ht="16.5" x14ac:dyDescent="0.3">
      <c r="A118" s="33">
        <v>130043</v>
      </c>
      <c r="B118" s="25">
        <v>5</v>
      </c>
      <c r="C118" s="25">
        <v>5000</v>
      </c>
      <c r="D118" s="25">
        <v>6000</v>
      </c>
      <c r="E118" s="25">
        <v>0</v>
      </c>
      <c r="F118" s="25">
        <v>0</v>
      </c>
      <c r="G118" s="25">
        <v>0</v>
      </c>
      <c r="H118" s="25">
        <v>0</v>
      </c>
      <c r="I118" s="25" t="s">
        <v>187</v>
      </c>
    </row>
    <row r="119" spans="1:9" ht="16.5" x14ac:dyDescent="0.3">
      <c r="A119" s="33">
        <v>130043</v>
      </c>
      <c r="B119" s="25">
        <v>6</v>
      </c>
      <c r="C119" s="25">
        <v>5500</v>
      </c>
      <c r="D119" s="25">
        <v>6500</v>
      </c>
      <c r="E119" s="25">
        <v>0</v>
      </c>
      <c r="F119" s="25">
        <v>0</v>
      </c>
      <c r="G119" s="25">
        <v>0</v>
      </c>
      <c r="H119" s="25">
        <v>0</v>
      </c>
      <c r="I119" s="25" t="s">
        <v>187</v>
      </c>
    </row>
    <row r="120" spans="1:9" ht="16.5" x14ac:dyDescent="0.3">
      <c r="A120" s="33">
        <v>130043</v>
      </c>
      <c r="B120" s="25">
        <v>7</v>
      </c>
      <c r="C120" s="25">
        <v>6000</v>
      </c>
      <c r="D120" s="25">
        <v>7000</v>
      </c>
      <c r="E120" s="25">
        <v>0</v>
      </c>
      <c r="F120" s="25">
        <v>0</v>
      </c>
      <c r="G120" s="25">
        <v>0</v>
      </c>
      <c r="H120" s="25">
        <v>0</v>
      </c>
      <c r="I120" s="25" t="s">
        <v>187</v>
      </c>
    </row>
    <row r="121" spans="1:9" ht="16.5" x14ac:dyDescent="0.3">
      <c r="A121" s="25">
        <v>130044</v>
      </c>
      <c r="B121" s="25">
        <v>1</v>
      </c>
      <c r="C121" s="25">
        <v>3000</v>
      </c>
      <c r="D121" s="25">
        <v>4000</v>
      </c>
      <c r="E121" s="25">
        <v>0</v>
      </c>
      <c r="F121" s="25">
        <v>0</v>
      </c>
      <c r="G121" s="25">
        <v>0</v>
      </c>
      <c r="H121" s="25">
        <v>0</v>
      </c>
      <c r="I121" s="25" t="s">
        <v>188</v>
      </c>
    </row>
    <row r="122" spans="1:9" ht="16.5" x14ac:dyDescent="0.3">
      <c r="A122" s="25">
        <v>130044</v>
      </c>
      <c r="B122" s="25">
        <v>2</v>
      </c>
      <c r="C122" s="25">
        <v>3500</v>
      </c>
      <c r="D122" s="25">
        <v>4500</v>
      </c>
      <c r="E122" s="25">
        <v>0</v>
      </c>
      <c r="F122" s="25">
        <v>0</v>
      </c>
      <c r="G122" s="25">
        <v>0</v>
      </c>
      <c r="H122" s="25">
        <v>0</v>
      </c>
      <c r="I122" s="25" t="s">
        <v>188</v>
      </c>
    </row>
    <row r="123" spans="1:9" ht="16.5" x14ac:dyDescent="0.3">
      <c r="A123" s="25">
        <v>130044</v>
      </c>
      <c r="B123" s="25">
        <v>3</v>
      </c>
      <c r="C123" s="25">
        <v>4000</v>
      </c>
      <c r="D123" s="25">
        <v>5000</v>
      </c>
      <c r="E123" s="25">
        <v>0</v>
      </c>
      <c r="F123" s="25">
        <v>0</v>
      </c>
      <c r="G123" s="25">
        <v>0</v>
      </c>
      <c r="H123" s="25">
        <v>0</v>
      </c>
      <c r="I123" s="25" t="s">
        <v>188</v>
      </c>
    </row>
    <row r="124" spans="1:9" ht="16.5" x14ac:dyDescent="0.3">
      <c r="A124" s="25">
        <v>130044</v>
      </c>
      <c r="B124" s="25">
        <v>4</v>
      </c>
      <c r="C124" s="25">
        <v>4500</v>
      </c>
      <c r="D124" s="25">
        <v>5500</v>
      </c>
      <c r="E124" s="25">
        <v>0</v>
      </c>
      <c r="F124" s="25">
        <v>0</v>
      </c>
      <c r="G124" s="25">
        <v>0</v>
      </c>
      <c r="H124" s="25">
        <v>0</v>
      </c>
      <c r="I124" s="25" t="s">
        <v>188</v>
      </c>
    </row>
    <row r="125" spans="1:9" ht="16.5" x14ac:dyDescent="0.3">
      <c r="A125" s="25">
        <v>130044</v>
      </c>
      <c r="B125" s="25">
        <v>5</v>
      </c>
      <c r="C125" s="25">
        <v>5000</v>
      </c>
      <c r="D125" s="25">
        <v>6000</v>
      </c>
      <c r="E125" s="25">
        <v>0</v>
      </c>
      <c r="F125" s="25">
        <v>0</v>
      </c>
      <c r="G125" s="25">
        <v>0</v>
      </c>
      <c r="H125" s="25">
        <v>0</v>
      </c>
      <c r="I125" s="25" t="s">
        <v>188</v>
      </c>
    </row>
    <row r="126" spans="1:9" ht="16.5" x14ac:dyDescent="0.3">
      <c r="A126" s="25">
        <v>130044</v>
      </c>
      <c r="B126" s="25">
        <v>6</v>
      </c>
      <c r="C126" s="25">
        <v>5500</v>
      </c>
      <c r="D126" s="25">
        <v>6500</v>
      </c>
      <c r="E126" s="25">
        <v>0</v>
      </c>
      <c r="F126" s="25">
        <v>0</v>
      </c>
      <c r="G126" s="25">
        <v>0</v>
      </c>
      <c r="H126" s="25">
        <v>0</v>
      </c>
      <c r="I126" s="25" t="s">
        <v>188</v>
      </c>
    </row>
    <row r="127" spans="1:9" ht="16.5" x14ac:dyDescent="0.3">
      <c r="A127" s="25">
        <v>130044</v>
      </c>
      <c r="B127" s="25">
        <v>7</v>
      </c>
      <c r="C127" s="25">
        <v>6000</v>
      </c>
      <c r="D127" s="25">
        <v>7000</v>
      </c>
      <c r="E127" s="25">
        <v>0</v>
      </c>
      <c r="F127" s="25">
        <v>0</v>
      </c>
      <c r="G127" s="25">
        <v>0</v>
      </c>
      <c r="H127" s="25">
        <v>0</v>
      </c>
      <c r="I127" s="25" t="s">
        <v>188</v>
      </c>
    </row>
    <row r="128" spans="1:9" ht="16.5" x14ac:dyDescent="0.3">
      <c r="A128" s="33">
        <v>130045</v>
      </c>
      <c r="B128" s="25">
        <v>1</v>
      </c>
      <c r="C128" s="25">
        <v>600</v>
      </c>
      <c r="D128" s="25">
        <v>700</v>
      </c>
      <c r="E128" s="25">
        <v>0</v>
      </c>
      <c r="F128" s="25">
        <v>0</v>
      </c>
      <c r="G128" s="25">
        <v>0</v>
      </c>
      <c r="H128" s="25">
        <v>0</v>
      </c>
      <c r="I128" s="25" t="s">
        <v>189</v>
      </c>
    </row>
    <row r="129" spans="1:9" ht="16.5" x14ac:dyDescent="0.3">
      <c r="A129" s="33">
        <v>130045</v>
      </c>
      <c r="B129" s="25">
        <v>2</v>
      </c>
      <c r="C129" s="25">
        <v>1200</v>
      </c>
      <c r="D129" s="25">
        <v>1400</v>
      </c>
      <c r="E129" s="25">
        <v>0</v>
      </c>
      <c r="F129" s="25">
        <v>0</v>
      </c>
      <c r="G129" s="25">
        <v>0</v>
      </c>
      <c r="H129" s="25">
        <v>0</v>
      </c>
      <c r="I129" s="25" t="s">
        <v>189</v>
      </c>
    </row>
    <row r="130" spans="1:9" ht="16.5" x14ac:dyDescent="0.3">
      <c r="A130" s="33">
        <v>130045</v>
      </c>
      <c r="B130" s="25">
        <v>3</v>
      </c>
      <c r="C130" s="25">
        <v>1800</v>
      </c>
      <c r="D130" s="25">
        <v>2100</v>
      </c>
      <c r="E130" s="25">
        <v>0</v>
      </c>
      <c r="F130" s="25">
        <v>0</v>
      </c>
      <c r="G130" s="25">
        <v>0</v>
      </c>
      <c r="H130" s="25">
        <v>0</v>
      </c>
      <c r="I130" s="25" t="s">
        <v>189</v>
      </c>
    </row>
    <row r="131" spans="1:9" ht="16.5" x14ac:dyDescent="0.3">
      <c r="A131" s="33">
        <v>130045</v>
      </c>
      <c r="B131" s="25">
        <v>4</v>
      </c>
      <c r="C131" s="25">
        <v>2400</v>
      </c>
      <c r="D131" s="25">
        <v>2800</v>
      </c>
      <c r="E131" s="25">
        <v>0</v>
      </c>
      <c r="F131" s="25">
        <v>0</v>
      </c>
      <c r="G131" s="25">
        <v>0</v>
      </c>
      <c r="H131" s="25">
        <v>0</v>
      </c>
      <c r="I131" s="25" t="s">
        <v>189</v>
      </c>
    </row>
    <row r="132" spans="1:9" ht="16.5" x14ac:dyDescent="0.3">
      <c r="A132" s="33">
        <v>130045</v>
      </c>
      <c r="B132" s="25">
        <v>5</v>
      </c>
      <c r="C132" s="25">
        <v>3000</v>
      </c>
      <c r="D132" s="25">
        <v>3500</v>
      </c>
      <c r="E132" s="25">
        <v>0</v>
      </c>
      <c r="F132" s="25">
        <v>0</v>
      </c>
      <c r="G132" s="25">
        <v>0</v>
      </c>
      <c r="H132" s="25">
        <v>0</v>
      </c>
      <c r="I132" s="25" t="s">
        <v>189</v>
      </c>
    </row>
    <row r="133" spans="1:9" ht="16.5" x14ac:dyDescent="0.3">
      <c r="A133" s="33">
        <v>130045</v>
      </c>
      <c r="B133" s="25">
        <v>6</v>
      </c>
      <c r="C133" s="25">
        <v>3600</v>
      </c>
      <c r="D133" s="25">
        <v>4200</v>
      </c>
      <c r="E133" s="25">
        <v>0</v>
      </c>
      <c r="F133" s="25">
        <v>0</v>
      </c>
      <c r="G133" s="25">
        <v>0</v>
      </c>
      <c r="H133" s="25">
        <v>0</v>
      </c>
      <c r="I133" s="25" t="s">
        <v>189</v>
      </c>
    </row>
    <row r="134" spans="1:9" ht="16.5" x14ac:dyDescent="0.3">
      <c r="A134" s="33">
        <v>130045</v>
      </c>
      <c r="B134" s="25">
        <v>7</v>
      </c>
      <c r="C134" s="25">
        <v>4200</v>
      </c>
      <c r="D134" s="25">
        <v>4900</v>
      </c>
      <c r="E134" s="25">
        <v>0</v>
      </c>
      <c r="F134" s="25">
        <v>0</v>
      </c>
      <c r="G134" s="25">
        <v>0</v>
      </c>
      <c r="H134" s="25">
        <v>0</v>
      </c>
      <c r="I134" s="25" t="s">
        <v>189</v>
      </c>
    </row>
    <row r="135" spans="1:9" ht="16.5" x14ac:dyDescent="0.3">
      <c r="A135" s="25">
        <v>130046</v>
      </c>
      <c r="B135" s="25">
        <v>1</v>
      </c>
      <c r="C135" s="25">
        <v>500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 t="s">
        <v>190</v>
      </c>
    </row>
    <row r="136" spans="1:9" ht="16.5" x14ac:dyDescent="0.3">
      <c r="A136" s="25">
        <v>130046</v>
      </c>
      <c r="B136" s="25">
        <v>2</v>
      </c>
      <c r="C136" s="25">
        <v>1000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 t="s">
        <v>190</v>
      </c>
    </row>
    <row r="137" spans="1:9" ht="16.5" x14ac:dyDescent="0.3">
      <c r="A137" s="25">
        <v>130046</v>
      </c>
      <c r="B137" s="25">
        <v>3</v>
      </c>
      <c r="C137" s="25">
        <v>1500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 t="s">
        <v>190</v>
      </c>
    </row>
    <row r="138" spans="1:9" ht="16.5" x14ac:dyDescent="0.3">
      <c r="A138" s="25">
        <v>130046</v>
      </c>
      <c r="B138" s="25">
        <v>4</v>
      </c>
      <c r="C138" s="25">
        <v>2000</v>
      </c>
      <c r="D138" s="25">
        <v>0</v>
      </c>
      <c r="E138" s="25">
        <v>0</v>
      </c>
      <c r="F138" s="25">
        <v>0</v>
      </c>
      <c r="G138" s="25">
        <v>0</v>
      </c>
      <c r="H138" s="25">
        <v>0</v>
      </c>
      <c r="I138" s="25" t="s">
        <v>190</v>
      </c>
    </row>
    <row r="139" spans="1:9" ht="16.5" x14ac:dyDescent="0.3">
      <c r="A139" s="25">
        <v>130046</v>
      </c>
      <c r="B139" s="25">
        <v>5</v>
      </c>
      <c r="C139" s="25">
        <v>2500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 t="s">
        <v>190</v>
      </c>
    </row>
    <row r="140" spans="1:9" ht="16.5" x14ac:dyDescent="0.3">
      <c r="A140" s="25">
        <v>130046</v>
      </c>
      <c r="B140" s="25">
        <v>6</v>
      </c>
      <c r="C140" s="25">
        <v>3000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 t="s">
        <v>190</v>
      </c>
    </row>
    <row r="141" spans="1:9" ht="16.5" x14ac:dyDescent="0.3">
      <c r="A141" s="25">
        <v>130046</v>
      </c>
      <c r="B141" s="25">
        <v>7</v>
      </c>
      <c r="C141" s="25">
        <v>3500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 t="s">
        <v>190</v>
      </c>
    </row>
    <row r="142" spans="1:9" ht="16.5" x14ac:dyDescent="0.3">
      <c r="A142" s="33">
        <v>130047</v>
      </c>
      <c r="B142" s="25">
        <v>1</v>
      </c>
      <c r="C142" s="25">
        <v>1</v>
      </c>
      <c r="D142" s="25">
        <v>-4500</v>
      </c>
      <c r="E142" s="25">
        <v>0</v>
      </c>
      <c r="F142" s="25">
        <v>0</v>
      </c>
      <c r="G142" s="25">
        <v>0</v>
      </c>
      <c r="H142" s="25">
        <v>0</v>
      </c>
      <c r="I142" s="25" t="s">
        <v>191</v>
      </c>
    </row>
    <row r="143" spans="1:9" ht="16.5" x14ac:dyDescent="0.3">
      <c r="A143" s="33">
        <v>130047</v>
      </c>
      <c r="B143" s="25">
        <v>2</v>
      </c>
      <c r="C143" s="25">
        <v>1</v>
      </c>
      <c r="D143" s="25">
        <v>-3000</v>
      </c>
      <c r="E143" s="25">
        <v>0</v>
      </c>
      <c r="F143" s="25">
        <v>0</v>
      </c>
      <c r="G143" s="25">
        <v>0</v>
      </c>
      <c r="H143" s="25">
        <v>0</v>
      </c>
      <c r="I143" s="25" t="s">
        <v>191</v>
      </c>
    </row>
    <row r="144" spans="1:9" ht="16.5" x14ac:dyDescent="0.3">
      <c r="A144" s="33">
        <v>130047</v>
      </c>
      <c r="B144" s="25">
        <v>3</v>
      </c>
      <c r="C144" s="25">
        <v>1</v>
      </c>
      <c r="D144" s="25">
        <v>-1500</v>
      </c>
      <c r="E144" s="25">
        <v>0</v>
      </c>
      <c r="F144" s="25">
        <v>0</v>
      </c>
      <c r="G144" s="25">
        <v>0</v>
      </c>
      <c r="H144" s="25">
        <v>0</v>
      </c>
      <c r="I144" s="25" t="s">
        <v>191</v>
      </c>
    </row>
    <row r="145" spans="1:9" ht="16.5" x14ac:dyDescent="0.3">
      <c r="A145" s="33">
        <v>130047</v>
      </c>
      <c r="B145" s="25">
        <v>4</v>
      </c>
      <c r="C145" s="25">
        <v>1</v>
      </c>
      <c r="D145" s="25">
        <v>0</v>
      </c>
      <c r="E145" s="25">
        <v>0</v>
      </c>
      <c r="F145" s="25">
        <v>0</v>
      </c>
      <c r="G145" s="25">
        <v>0</v>
      </c>
      <c r="H145" s="25">
        <v>0</v>
      </c>
      <c r="I145" s="25" t="s">
        <v>191</v>
      </c>
    </row>
    <row r="146" spans="1:9" ht="16.5" x14ac:dyDescent="0.3">
      <c r="A146" s="33">
        <v>130047</v>
      </c>
      <c r="B146" s="25">
        <v>5</v>
      </c>
      <c r="C146" s="25">
        <v>1</v>
      </c>
      <c r="D146" s="25">
        <v>1500</v>
      </c>
      <c r="E146" s="25">
        <v>0</v>
      </c>
      <c r="F146" s="25">
        <v>0</v>
      </c>
      <c r="G146" s="25">
        <v>0</v>
      </c>
      <c r="H146" s="25">
        <v>0</v>
      </c>
      <c r="I146" s="25" t="s">
        <v>191</v>
      </c>
    </row>
    <row r="147" spans="1:9" ht="16.5" x14ac:dyDescent="0.3">
      <c r="A147" s="33">
        <v>130047</v>
      </c>
      <c r="B147" s="25">
        <v>6</v>
      </c>
      <c r="C147" s="25">
        <v>1</v>
      </c>
      <c r="D147" s="25">
        <v>3000</v>
      </c>
      <c r="E147" s="25">
        <v>0</v>
      </c>
      <c r="F147" s="25">
        <v>0</v>
      </c>
      <c r="G147" s="25">
        <v>0</v>
      </c>
      <c r="H147" s="25">
        <v>0</v>
      </c>
      <c r="I147" s="25" t="s">
        <v>191</v>
      </c>
    </row>
    <row r="148" spans="1:9" ht="16.5" x14ac:dyDescent="0.3">
      <c r="A148" s="33">
        <v>130047</v>
      </c>
      <c r="B148" s="25">
        <v>7</v>
      </c>
      <c r="C148" s="25">
        <v>1</v>
      </c>
      <c r="D148" s="25">
        <v>4500</v>
      </c>
      <c r="E148" s="25">
        <v>0</v>
      </c>
      <c r="F148" s="25">
        <v>0</v>
      </c>
      <c r="G148" s="25">
        <v>0</v>
      </c>
      <c r="H148" s="25">
        <v>0</v>
      </c>
      <c r="I148" s="25" t="s">
        <v>191</v>
      </c>
    </row>
    <row r="149" spans="1:9" ht="16.5" x14ac:dyDescent="0.3">
      <c r="A149" s="25">
        <v>130048</v>
      </c>
      <c r="B149" s="25">
        <v>1</v>
      </c>
      <c r="C149" s="25">
        <v>800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 t="s">
        <v>192</v>
      </c>
    </row>
    <row r="150" spans="1:9" ht="16.5" x14ac:dyDescent="0.3">
      <c r="A150" s="25">
        <v>130048</v>
      </c>
      <c r="B150" s="25">
        <v>2</v>
      </c>
      <c r="C150" s="25">
        <v>1600</v>
      </c>
      <c r="D150" s="25">
        <v>0</v>
      </c>
      <c r="E150" s="25">
        <v>0</v>
      </c>
      <c r="F150" s="25">
        <v>0</v>
      </c>
      <c r="G150" s="25">
        <v>0</v>
      </c>
      <c r="H150" s="25">
        <v>0</v>
      </c>
      <c r="I150" s="25" t="s">
        <v>192</v>
      </c>
    </row>
    <row r="151" spans="1:9" ht="16.5" x14ac:dyDescent="0.3">
      <c r="A151" s="25">
        <v>130048</v>
      </c>
      <c r="B151" s="25">
        <v>3</v>
      </c>
      <c r="C151" s="25">
        <v>2400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 t="s">
        <v>192</v>
      </c>
    </row>
    <row r="152" spans="1:9" ht="16.5" x14ac:dyDescent="0.3">
      <c r="A152" s="25">
        <v>130048</v>
      </c>
      <c r="B152" s="25">
        <v>4</v>
      </c>
      <c r="C152" s="25">
        <v>3200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 t="s">
        <v>192</v>
      </c>
    </row>
    <row r="153" spans="1:9" ht="16.5" x14ac:dyDescent="0.3">
      <c r="A153" s="25">
        <v>130048</v>
      </c>
      <c r="B153" s="25">
        <v>5</v>
      </c>
      <c r="C153" s="25">
        <v>4000</v>
      </c>
      <c r="D153" s="25">
        <v>0</v>
      </c>
      <c r="E153" s="25">
        <v>0</v>
      </c>
      <c r="F153" s="25">
        <v>0</v>
      </c>
      <c r="G153" s="25">
        <v>0</v>
      </c>
      <c r="H153" s="25">
        <v>0</v>
      </c>
      <c r="I153" s="25" t="s">
        <v>192</v>
      </c>
    </row>
    <row r="154" spans="1:9" ht="16.5" x14ac:dyDescent="0.3">
      <c r="A154" s="25">
        <v>130048</v>
      </c>
      <c r="B154" s="25">
        <v>6</v>
      </c>
      <c r="C154" s="25">
        <v>4800</v>
      </c>
      <c r="D154" s="25">
        <v>0</v>
      </c>
      <c r="E154" s="25">
        <v>0</v>
      </c>
      <c r="F154" s="25">
        <v>0</v>
      </c>
      <c r="G154" s="25">
        <v>0</v>
      </c>
      <c r="H154" s="25">
        <v>0</v>
      </c>
      <c r="I154" s="25" t="s">
        <v>192</v>
      </c>
    </row>
    <row r="155" spans="1:9" ht="16.5" x14ac:dyDescent="0.3">
      <c r="A155" s="25">
        <v>130048</v>
      </c>
      <c r="B155" s="25">
        <v>7</v>
      </c>
      <c r="C155" s="25">
        <v>5600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 t="s">
        <v>192</v>
      </c>
    </row>
    <row r="156" spans="1:9" ht="16.5" x14ac:dyDescent="0.3">
      <c r="A156" s="33">
        <v>130049</v>
      </c>
      <c r="B156" s="25">
        <v>1</v>
      </c>
      <c r="C156" s="25">
        <v>500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 t="s">
        <v>193</v>
      </c>
    </row>
    <row r="157" spans="1:9" ht="16.5" x14ac:dyDescent="0.3">
      <c r="A157" s="33">
        <v>130049</v>
      </c>
      <c r="B157" s="25">
        <v>2</v>
      </c>
      <c r="C157" s="25">
        <v>1000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 t="s">
        <v>193</v>
      </c>
    </row>
    <row r="158" spans="1:9" ht="16.5" x14ac:dyDescent="0.3">
      <c r="A158" s="33">
        <v>130049</v>
      </c>
      <c r="B158" s="25">
        <v>3</v>
      </c>
      <c r="C158" s="25">
        <v>1500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 t="s">
        <v>193</v>
      </c>
    </row>
    <row r="159" spans="1:9" ht="16.5" x14ac:dyDescent="0.3">
      <c r="A159" s="33">
        <v>130049</v>
      </c>
      <c r="B159" s="25">
        <v>4</v>
      </c>
      <c r="C159" s="25">
        <v>2000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 t="s">
        <v>193</v>
      </c>
    </row>
    <row r="160" spans="1:9" ht="16.5" x14ac:dyDescent="0.3">
      <c r="A160" s="33">
        <v>130049</v>
      </c>
      <c r="B160" s="25">
        <v>5</v>
      </c>
      <c r="C160" s="25">
        <v>2500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 t="s">
        <v>193</v>
      </c>
    </row>
    <row r="161" spans="1:9" ht="16.5" x14ac:dyDescent="0.3">
      <c r="A161" s="33">
        <v>130049</v>
      </c>
      <c r="B161" s="25">
        <v>6</v>
      </c>
      <c r="C161" s="25">
        <v>3000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 t="s">
        <v>193</v>
      </c>
    </row>
    <row r="162" spans="1:9" ht="16.5" x14ac:dyDescent="0.3">
      <c r="A162" s="33">
        <v>130049</v>
      </c>
      <c r="B162" s="25">
        <v>7</v>
      </c>
      <c r="C162" s="25">
        <v>3500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 t="s">
        <v>193</v>
      </c>
    </row>
    <row r="163" spans="1:9" ht="16.5" x14ac:dyDescent="0.3">
      <c r="A163" s="25">
        <v>130050</v>
      </c>
      <c r="B163" s="25">
        <v>1</v>
      </c>
      <c r="C163" s="25">
        <v>-300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 t="s">
        <v>194</v>
      </c>
    </row>
    <row r="164" spans="1:9" ht="16.5" x14ac:dyDescent="0.3">
      <c r="A164" s="25">
        <v>130050</v>
      </c>
      <c r="B164" s="25">
        <v>2</v>
      </c>
      <c r="C164" s="25">
        <v>-600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 t="s">
        <v>194</v>
      </c>
    </row>
    <row r="165" spans="1:9" ht="16.5" x14ac:dyDescent="0.3">
      <c r="A165" s="25">
        <v>130050</v>
      </c>
      <c r="B165" s="25">
        <v>3</v>
      </c>
      <c r="C165" s="25">
        <v>-900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 t="s">
        <v>194</v>
      </c>
    </row>
    <row r="166" spans="1:9" ht="16.5" x14ac:dyDescent="0.3">
      <c r="A166" s="25">
        <v>130050</v>
      </c>
      <c r="B166" s="25">
        <v>4</v>
      </c>
      <c r="C166" s="25">
        <v>-1200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 t="s">
        <v>194</v>
      </c>
    </row>
    <row r="167" spans="1:9" ht="16.5" x14ac:dyDescent="0.3">
      <c r="A167" s="25">
        <v>130050</v>
      </c>
      <c r="B167" s="25">
        <v>5</v>
      </c>
      <c r="C167" s="25">
        <v>-1500</v>
      </c>
      <c r="D167" s="25">
        <v>0</v>
      </c>
      <c r="E167" s="25">
        <v>0</v>
      </c>
      <c r="F167" s="25">
        <v>0</v>
      </c>
      <c r="G167" s="25">
        <v>0</v>
      </c>
      <c r="H167" s="25">
        <v>0</v>
      </c>
      <c r="I167" s="25" t="s">
        <v>194</v>
      </c>
    </row>
    <row r="168" spans="1:9" ht="16.5" x14ac:dyDescent="0.3">
      <c r="A168" s="25">
        <v>130050</v>
      </c>
      <c r="B168" s="25">
        <v>6</v>
      </c>
      <c r="C168" s="25">
        <v>-1800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 t="s">
        <v>194</v>
      </c>
    </row>
    <row r="169" spans="1:9" ht="16.5" x14ac:dyDescent="0.3">
      <c r="A169" s="25">
        <v>130050</v>
      </c>
      <c r="B169" s="25">
        <v>7</v>
      </c>
      <c r="C169" s="25">
        <v>-2100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 t="s">
        <v>194</v>
      </c>
    </row>
    <row r="170" spans="1:9" ht="16.5" x14ac:dyDescent="0.3">
      <c r="A170" s="33">
        <v>130051</v>
      </c>
      <c r="B170" s="25">
        <v>1</v>
      </c>
      <c r="C170" s="25">
        <v>1</v>
      </c>
      <c r="D170" s="25">
        <v>-4500</v>
      </c>
      <c r="E170" s="25">
        <v>0</v>
      </c>
      <c r="F170" s="25">
        <v>0</v>
      </c>
      <c r="G170" s="25">
        <v>0</v>
      </c>
      <c r="H170" s="25">
        <v>0</v>
      </c>
      <c r="I170" s="25" t="s">
        <v>195</v>
      </c>
    </row>
    <row r="171" spans="1:9" ht="16.5" x14ac:dyDescent="0.3">
      <c r="A171" s="33">
        <v>130051</v>
      </c>
      <c r="B171" s="25">
        <v>2</v>
      </c>
      <c r="C171" s="25">
        <v>1</v>
      </c>
      <c r="D171" s="25">
        <v>-3000</v>
      </c>
      <c r="E171" s="25">
        <v>0</v>
      </c>
      <c r="F171" s="25">
        <v>0</v>
      </c>
      <c r="G171" s="25">
        <v>0</v>
      </c>
      <c r="H171" s="25">
        <v>0</v>
      </c>
      <c r="I171" s="25" t="s">
        <v>195</v>
      </c>
    </row>
    <row r="172" spans="1:9" ht="16.5" x14ac:dyDescent="0.3">
      <c r="A172" s="33">
        <v>130051</v>
      </c>
      <c r="B172" s="25">
        <v>3</v>
      </c>
      <c r="C172" s="25">
        <v>1</v>
      </c>
      <c r="D172" s="25">
        <v>-1500</v>
      </c>
      <c r="E172" s="25">
        <v>0</v>
      </c>
      <c r="F172" s="25">
        <v>0</v>
      </c>
      <c r="G172" s="25">
        <v>0</v>
      </c>
      <c r="H172" s="25">
        <v>0</v>
      </c>
      <c r="I172" s="25" t="s">
        <v>195</v>
      </c>
    </row>
    <row r="173" spans="1:9" ht="16.5" x14ac:dyDescent="0.3">
      <c r="A173" s="33">
        <v>130051</v>
      </c>
      <c r="B173" s="25">
        <v>4</v>
      </c>
      <c r="C173" s="25">
        <v>1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 t="s">
        <v>195</v>
      </c>
    </row>
    <row r="174" spans="1:9" ht="16.5" x14ac:dyDescent="0.3">
      <c r="A174" s="33">
        <v>130051</v>
      </c>
      <c r="B174" s="25">
        <v>5</v>
      </c>
      <c r="C174" s="25">
        <v>1</v>
      </c>
      <c r="D174" s="25">
        <v>1500</v>
      </c>
      <c r="E174" s="25">
        <v>0</v>
      </c>
      <c r="F174" s="25">
        <v>0</v>
      </c>
      <c r="G174" s="25">
        <v>0</v>
      </c>
      <c r="H174" s="25">
        <v>0</v>
      </c>
      <c r="I174" s="25" t="s">
        <v>195</v>
      </c>
    </row>
    <row r="175" spans="1:9" ht="16.5" x14ac:dyDescent="0.3">
      <c r="A175" s="33">
        <v>130051</v>
      </c>
      <c r="B175" s="25">
        <v>6</v>
      </c>
      <c r="C175" s="25">
        <v>1</v>
      </c>
      <c r="D175" s="25">
        <v>3000</v>
      </c>
      <c r="E175" s="25">
        <v>0</v>
      </c>
      <c r="F175" s="25">
        <v>0</v>
      </c>
      <c r="G175" s="25">
        <v>0</v>
      </c>
      <c r="H175" s="25">
        <v>0</v>
      </c>
      <c r="I175" s="25" t="s">
        <v>195</v>
      </c>
    </row>
    <row r="176" spans="1:9" ht="16.5" x14ac:dyDescent="0.3">
      <c r="A176" s="33">
        <v>130051</v>
      </c>
      <c r="B176" s="25">
        <v>7</v>
      </c>
      <c r="C176" s="25">
        <v>1</v>
      </c>
      <c r="D176" s="25">
        <v>4500</v>
      </c>
      <c r="E176" s="25">
        <v>0</v>
      </c>
      <c r="F176" s="25">
        <v>0</v>
      </c>
      <c r="G176" s="25">
        <v>0</v>
      </c>
      <c r="H176" s="25">
        <v>0</v>
      </c>
      <c r="I176" s="25" t="s">
        <v>195</v>
      </c>
    </row>
    <row r="177" spans="1:9" ht="16.5" x14ac:dyDescent="0.3">
      <c r="A177" s="25">
        <v>130052</v>
      </c>
      <c r="B177" s="25">
        <v>1</v>
      </c>
      <c r="C177" s="25">
        <v>1</v>
      </c>
      <c r="D177" s="25">
        <v>-4500</v>
      </c>
      <c r="E177" s="25">
        <v>0</v>
      </c>
      <c r="F177" s="25">
        <v>0</v>
      </c>
      <c r="G177" s="25">
        <v>0</v>
      </c>
      <c r="H177" s="25">
        <v>0</v>
      </c>
      <c r="I177" s="25" t="s">
        <v>196</v>
      </c>
    </row>
    <row r="178" spans="1:9" ht="16.5" x14ac:dyDescent="0.3">
      <c r="A178" s="25">
        <v>130052</v>
      </c>
      <c r="B178" s="25">
        <v>2</v>
      </c>
      <c r="C178" s="25">
        <v>1</v>
      </c>
      <c r="D178" s="25">
        <v>-3000</v>
      </c>
      <c r="E178" s="25">
        <v>0</v>
      </c>
      <c r="F178" s="25">
        <v>0</v>
      </c>
      <c r="G178" s="25">
        <v>0</v>
      </c>
      <c r="H178" s="25">
        <v>0</v>
      </c>
      <c r="I178" s="25" t="s">
        <v>196</v>
      </c>
    </row>
    <row r="179" spans="1:9" ht="16.5" x14ac:dyDescent="0.3">
      <c r="A179" s="25">
        <v>130052</v>
      </c>
      <c r="B179" s="25">
        <v>3</v>
      </c>
      <c r="C179" s="25">
        <v>1</v>
      </c>
      <c r="D179" s="25">
        <v>-1500</v>
      </c>
      <c r="E179" s="25">
        <v>0</v>
      </c>
      <c r="F179" s="25">
        <v>0</v>
      </c>
      <c r="G179" s="25">
        <v>0</v>
      </c>
      <c r="H179" s="25">
        <v>0</v>
      </c>
      <c r="I179" s="25" t="s">
        <v>196</v>
      </c>
    </row>
    <row r="180" spans="1:9" ht="16.5" x14ac:dyDescent="0.3">
      <c r="A180" s="25">
        <v>130052</v>
      </c>
      <c r="B180" s="25">
        <v>4</v>
      </c>
      <c r="C180" s="25">
        <v>1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 t="s">
        <v>196</v>
      </c>
    </row>
    <row r="181" spans="1:9" ht="16.5" x14ac:dyDescent="0.3">
      <c r="A181" s="25">
        <v>130052</v>
      </c>
      <c r="B181" s="25">
        <v>5</v>
      </c>
      <c r="C181" s="25">
        <v>1</v>
      </c>
      <c r="D181" s="25">
        <v>1500</v>
      </c>
      <c r="E181" s="25">
        <v>0</v>
      </c>
      <c r="F181" s="25">
        <v>0</v>
      </c>
      <c r="G181" s="25">
        <v>0</v>
      </c>
      <c r="H181" s="25">
        <v>0</v>
      </c>
      <c r="I181" s="25" t="s">
        <v>196</v>
      </c>
    </row>
    <row r="182" spans="1:9" ht="16.5" x14ac:dyDescent="0.3">
      <c r="A182" s="25">
        <v>130052</v>
      </c>
      <c r="B182" s="25">
        <v>6</v>
      </c>
      <c r="C182" s="25">
        <v>1</v>
      </c>
      <c r="D182" s="25">
        <v>3000</v>
      </c>
      <c r="E182" s="25">
        <v>0</v>
      </c>
      <c r="F182" s="25">
        <v>0</v>
      </c>
      <c r="G182" s="25">
        <v>0</v>
      </c>
      <c r="H182" s="25">
        <v>0</v>
      </c>
      <c r="I182" s="25" t="s">
        <v>196</v>
      </c>
    </row>
    <row r="183" spans="1:9" ht="16.5" x14ac:dyDescent="0.3">
      <c r="A183" s="25">
        <v>130052</v>
      </c>
      <c r="B183" s="25">
        <v>7</v>
      </c>
      <c r="C183" s="25">
        <v>1</v>
      </c>
      <c r="D183" s="25">
        <v>4500</v>
      </c>
      <c r="E183" s="25">
        <v>0</v>
      </c>
      <c r="F183" s="25">
        <v>0</v>
      </c>
      <c r="G183" s="25">
        <v>0</v>
      </c>
      <c r="H183" s="25">
        <v>0</v>
      </c>
      <c r="I183" s="25" t="s">
        <v>196</v>
      </c>
    </row>
    <row r="184" spans="1:9" ht="16.5" x14ac:dyDescent="0.3">
      <c r="A184" s="33">
        <v>130053</v>
      </c>
      <c r="B184" s="25">
        <v>1</v>
      </c>
      <c r="C184" s="25">
        <v>200</v>
      </c>
      <c r="D184" s="25">
        <v>15000</v>
      </c>
      <c r="E184" s="25">
        <v>0</v>
      </c>
      <c r="F184" s="25">
        <v>0</v>
      </c>
      <c r="G184" s="25">
        <v>0</v>
      </c>
      <c r="H184" s="25">
        <v>0</v>
      </c>
      <c r="I184" s="25" t="s">
        <v>197</v>
      </c>
    </row>
    <row r="185" spans="1:9" ht="16.5" x14ac:dyDescent="0.3">
      <c r="A185" s="33">
        <v>130053</v>
      </c>
      <c r="B185" s="25">
        <v>2</v>
      </c>
      <c r="C185" s="25">
        <v>400</v>
      </c>
      <c r="D185" s="25">
        <v>15000</v>
      </c>
      <c r="E185" s="25">
        <v>0</v>
      </c>
      <c r="F185" s="25">
        <v>0</v>
      </c>
      <c r="G185" s="25">
        <v>0</v>
      </c>
      <c r="H185" s="25">
        <v>0</v>
      </c>
      <c r="I185" s="25" t="s">
        <v>197</v>
      </c>
    </row>
    <row r="186" spans="1:9" ht="16.5" x14ac:dyDescent="0.3">
      <c r="A186" s="33">
        <v>130053</v>
      </c>
      <c r="B186" s="25">
        <v>3</v>
      </c>
      <c r="C186" s="25">
        <v>600</v>
      </c>
      <c r="D186" s="25">
        <v>15000</v>
      </c>
      <c r="E186" s="25">
        <v>0</v>
      </c>
      <c r="F186" s="25">
        <v>0</v>
      </c>
      <c r="G186" s="25">
        <v>0</v>
      </c>
      <c r="H186" s="25">
        <v>0</v>
      </c>
      <c r="I186" s="25" t="s">
        <v>197</v>
      </c>
    </row>
    <row r="187" spans="1:9" ht="16.5" x14ac:dyDescent="0.3">
      <c r="A187" s="33">
        <v>130053</v>
      </c>
      <c r="B187" s="25">
        <v>4</v>
      </c>
      <c r="C187" s="25">
        <v>800</v>
      </c>
      <c r="D187" s="25">
        <v>15000</v>
      </c>
      <c r="E187" s="25">
        <v>0</v>
      </c>
      <c r="F187" s="25">
        <v>0</v>
      </c>
      <c r="G187" s="25">
        <v>0</v>
      </c>
      <c r="H187" s="25">
        <v>0</v>
      </c>
      <c r="I187" s="25" t="s">
        <v>197</v>
      </c>
    </row>
    <row r="188" spans="1:9" ht="16.5" x14ac:dyDescent="0.3">
      <c r="A188" s="33">
        <v>130053</v>
      </c>
      <c r="B188" s="25">
        <v>5</v>
      </c>
      <c r="C188" s="25">
        <v>1000</v>
      </c>
      <c r="D188" s="25">
        <v>15000</v>
      </c>
      <c r="E188" s="25">
        <v>0</v>
      </c>
      <c r="F188" s="25">
        <v>0</v>
      </c>
      <c r="G188" s="25">
        <v>0</v>
      </c>
      <c r="H188" s="25">
        <v>0</v>
      </c>
      <c r="I188" s="25" t="s">
        <v>197</v>
      </c>
    </row>
    <row r="189" spans="1:9" ht="16.5" x14ac:dyDescent="0.3">
      <c r="A189" s="33">
        <v>130053</v>
      </c>
      <c r="B189" s="25">
        <v>6</v>
      </c>
      <c r="C189" s="25">
        <v>1200</v>
      </c>
      <c r="D189" s="25">
        <v>15000</v>
      </c>
      <c r="E189" s="25">
        <v>0</v>
      </c>
      <c r="F189" s="25">
        <v>0</v>
      </c>
      <c r="G189" s="25">
        <v>0</v>
      </c>
      <c r="H189" s="25">
        <v>0</v>
      </c>
      <c r="I189" s="25" t="s">
        <v>197</v>
      </c>
    </row>
    <row r="190" spans="1:9" ht="16.5" x14ac:dyDescent="0.3">
      <c r="A190" s="33">
        <v>130053</v>
      </c>
      <c r="B190" s="25">
        <v>7</v>
      </c>
      <c r="C190" s="25">
        <v>1400</v>
      </c>
      <c r="D190" s="25">
        <v>15000</v>
      </c>
      <c r="E190" s="25">
        <v>0</v>
      </c>
      <c r="F190" s="25">
        <v>0</v>
      </c>
      <c r="G190" s="25">
        <v>0</v>
      </c>
      <c r="H190" s="25">
        <v>0</v>
      </c>
      <c r="I190" s="25" t="s">
        <v>197</v>
      </c>
    </row>
    <row r="191" spans="1:9" ht="16.5" x14ac:dyDescent="0.3">
      <c r="A191" s="25">
        <v>130054</v>
      </c>
      <c r="B191" s="25">
        <v>1</v>
      </c>
      <c r="C191" s="25">
        <v>100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 t="s">
        <v>198</v>
      </c>
    </row>
    <row r="192" spans="1:9" ht="16.5" x14ac:dyDescent="0.3">
      <c r="A192" s="25">
        <v>130054</v>
      </c>
      <c r="B192" s="25">
        <v>2</v>
      </c>
      <c r="C192" s="25">
        <v>200</v>
      </c>
      <c r="D192" s="25">
        <v>0</v>
      </c>
      <c r="E192" s="25">
        <v>0</v>
      </c>
      <c r="F192" s="25">
        <v>0</v>
      </c>
      <c r="G192" s="25">
        <v>0</v>
      </c>
      <c r="H192" s="25">
        <v>0</v>
      </c>
      <c r="I192" s="25" t="s">
        <v>198</v>
      </c>
    </row>
    <row r="193" spans="1:9" ht="16.5" x14ac:dyDescent="0.3">
      <c r="A193" s="25">
        <v>130054</v>
      </c>
      <c r="B193" s="25">
        <v>3</v>
      </c>
      <c r="C193" s="25">
        <v>300</v>
      </c>
      <c r="D193" s="25">
        <v>0</v>
      </c>
      <c r="E193" s="25">
        <v>0</v>
      </c>
      <c r="F193" s="25">
        <v>0</v>
      </c>
      <c r="G193" s="25">
        <v>0</v>
      </c>
      <c r="H193" s="25">
        <v>0</v>
      </c>
      <c r="I193" s="25" t="s">
        <v>198</v>
      </c>
    </row>
    <row r="194" spans="1:9" ht="16.5" x14ac:dyDescent="0.3">
      <c r="A194" s="25">
        <v>130054</v>
      </c>
      <c r="B194" s="25">
        <v>4</v>
      </c>
      <c r="C194" s="25">
        <v>400</v>
      </c>
      <c r="D194" s="25">
        <v>0</v>
      </c>
      <c r="E194" s="25">
        <v>0</v>
      </c>
      <c r="F194" s="25">
        <v>0</v>
      </c>
      <c r="G194" s="25">
        <v>0</v>
      </c>
      <c r="H194" s="25">
        <v>0</v>
      </c>
      <c r="I194" s="25" t="s">
        <v>198</v>
      </c>
    </row>
    <row r="195" spans="1:9" ht="16.5" x14ac:dyDescent="0.3">
      <c r="A195" s="25">
        <v>130054</v>
      </c>
      <c r="B195" s="25">
        <v>5</v>
      </c>
      <c r="C195" s="25">
        <v>500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 t="s">
        <v>198</v>
      </c>
    </row>
    <row r="196" spans="1:9" ht="16.5" x14ac:dyDescent="0.3">
      <c r="A196" s="25">
        <v>130054</v>
      </c>
      <c r="B196" s="25">
        <v>6</v>
      </c>
      <c r="C196" s="25">
        <v>600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 t="s">
        <v>198</v>
      </c>
    </row>
    <row r="197" spans="1:9" ht="16.5" x14ac:dyDescent="0.3">
      <c r="A197" s="25">
        <v>130054</v>
      </c>
      <c r="B197" s="25">
        <v>7</v>
      </c>
      <c r="C197" s="25">
        <v>700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 t="s">
        <v>198</v>
      </c>
    </row>
    <row r="198" spans="1:9" ht="16.5" x14ac:dyDescent="0.3">
      <c r="A198" s="33">
        <v>130055</v>
      </c>
      <c r="B198" s="25">
        <v>1</v>
      </c>
      <c r="C198" s="25">
        <v>-300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 t="s">
        <v>199</v>
      </c>
    </row>
    <row r="199" spans="1:9" ht="16.5" x14ac:dyDescent="0.3">
      <c r="A199" s="33">
        <v>130055</v>
      </c>
      <c r="B199" s="25">
        <v>2</v>
      </c>
      <c r="C199" s="25">
        <v>-600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 t="s">
        <v>199</v>
      </c>
    </row>
    <row r="200" spans="1:9" ht="16.5" x14ac:dyDescent="0.3">
      <c r="A200" s="33">
        <v>130055</v>
      </c>
      <c r="B200" s="25">
        <v>3</v>
      </c>
      <c r="C200" s="25">
        <v>-900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 t="s">
        <v>199</v>
      </c>
    </row>
    <row r="201" spans="1:9" ht="16.5" x14ac:dyDescent="0.3">
      <c r="A201" s="33">
        <v>130055</v>
      </c>
      <c r="B201" s="25">
        <v>4</v>
      </c>
      <c r="C201" s="25">
        <v>-1200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 t="s">
        <v>199</v>
      </c>
    </row>
    <row r="202" spans="1:9" ht="16.5" x14ac:dyDescent="0.3">
      <c r="A202" s="33">
        <v>130055</v>
      </c>
      <c r="B202" s="25">
        <v>5</v>
      </c>
      <c r="C202" s="25">
        <v>-1500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 t="s">
        <v>199</v>
      </c>
    </row>
    <row r="203" spans="1:9" ht="16.5" x14ac:dyDescent="0.3">
      <c r="A203" s="33">
        <v>130055</v>
      </c>
      <c r="B203" s="25">
        <v>6</v>
      </c>
      <c r="C203" s="25">
        <v>-1800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 t="s">
        <v>199</v>
      </c>
    </row>
    <row r="204" spans="1:9" ht="16.5" x14ac:dyDescent="0.3">
      <c r="A204" s="33">
        <v>130055</v>
      </c>
      <c r="B204" s="25">
        <v>7</v>
      </c>
      <c r="C204" s="25">
        <v>-2100</v>
      </c>
      <c r="D204" s="25">
        <v>0</v>
      </c>
      <c r="E204" s="25">
        <v>0</v>
      </c>
      <c r="F204" s="25">
        <v>0</v>
      </c>
      <c r="G204" s="25">
        <v>0</v>
      </c>
      <c r="H204" s="25">
        <v>0</v>
      </c>
      <c r="I204" s="25" t="s">
        <v>199</v>
      </c>
    </row>
    <row r="205" spans="1:9" ht="16.5" x14ac:dyDescent="0.3">
      <c r="A205" s="25">
        <v>130056</v>
      </c>
      <c r="B205" s="25">
        <v>1</v>
      </c>
      <c r="C205" s="25">
        <v>400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 t="s">
        <v>200</v>
      </c>
    </row>
    <row r="206" spans="1:9" ht="16.5" x14ac:dyDescent="0.3">
      <c r="A206" s="25">
        <v>130056</v>
      </c>
      <c r="B206" s="25">
        <v>2</v>
      </c>
      <c r="C206" s="25">
        <v>800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 t="s">
        <v>200</v>
      </c>
    </row>
    <row r="207" spans="1:9" ht="16.5" x14ac:dyDescent="0.3">
      <c r="A207" s="25">
        <v>130056</v>
      </c>
      <c r="B207" s="25">
        <v>3</v>
      </c>
      <c r="C207" s="25">
        <v>1200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 t="s">
        <v>200</v>
      </c>
    </row>
    <row r="208" spans="1:9" ht="16.5" x14ac:dyDescent="0.3">
      <c r="A208" s="25">
        <v>130056</v>
      </c>
      <c r="B208" s="25">
        <v>4</v>
      </c>
      <c r="C208" s="25">
        <v>1600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 t="s">
        <v>200</v>
      </c>
    </row>
    <row r="209" spans="1:9" ht="16.5" x14ac:dyDescent="0.3">
      <c r="A209" s="25">
        <v>130056</v>
      </c>
      <c r="B209" s="25">
        <v>5</v>
      </c>
      <c r="C209" s="25">
        <v>2000</v>
      </c>
      <c r="D209" s="25">
        <v>0</v>
      </c>
      <c r="E209" s="25">
        <v>0</v>
      </c>
      <c r="F209" s="25">
        <v>0</v>
      </c>
      <c r="G209" s="25">
        <v>0</v>
      </c>
      <c r="H209" s="25">
        <v>0</v>
      </c>
      <c r="I209" s="25" t="s">
        <v>200</v>
      </c>
    </row>
    <row r="210" spans="1:9" ht="16.5" x14ac:dyDescent="0.3">
      <c r="A210" s="25">
        <v>130056</v>
      </c>
      <c r="B210" s="25">
        <v>6</v>
      </c>
      <c r="C210" s="25">
        <v>2400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 t="s">
        <v>200</v>
      </c>
    </row>
    <row r="211" spans="1:9" ht="16.5" x14ac:dyDescent="0.3">
      <c r="A211" s="25">
        <v>130056</v>
      </c>
      <c r="B211" s="25">
        <v>7</v>
      </c>
      <c r="C211" s="25">
        <v>2800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 t="s">
        <v>200</v>
      </c>
    </row>
    <row r="212" spans="1:9" ht="16.5" x14ac:dyDescent="0.3">
      <c r="A212" s="33">
        <v>130057</v>
      </c>
      <c r="B212" s="25">
        <v>1</v>
      </c>
      <c r="C212" s="25">
        <v>0</v>
      </c>
      <c r="D212" s="25">
        <v>500</v>
      </c>
      <c r="E212" s="25">
        <v>0</v>
      </c>
      <c r="F212" s="25">
        <v>0</v>
      </c>
      <c r="G212" s="25">
        <v>0</v>
      </c>
      <c r="H212" s="25">
        <v>0</v>
      </c>
      <c r="I212" s="25" t="s">
        <v>201</v>
      </c>
    </row>
    <row r="213" spans="1:9" ht="16.5" x14ac:dyDescent="0.3">
      <c r="A213" s="33">
        <v>130057</v>
      </c>
      <c r="B213" s="25">
        <v>2</v>
      </c>
      <c r="C213" s="25">
        <v>0</v>
      </c>
      <c r="D213" s="25">
        <v>1000</v>
      </c>
      <c r="E213" s="25">
        <v>0</v>
      </c>
      <c r="F213" s="25">
        <v>0</v>
      </c>
      <c r="G213" s="25">
        <v>0</v>
      </c>
      <c r="H213" s="25">
        <v>0</v>
      </c>
      <c r="I213" s="25" t="s">
        <v>201</v>
      </c>
    </row>
    <row r="214" spans="1:9" ht="16.5" x14ac:dyDescent="0.3">
      <c r="A214" s="33">
        <v>130057</v>
      </c>
      <c r="B214" s="25">
        <v>3</v>
      </c>
      <c r="C214" s="25">
        <v>0</v>
      </c>
      <c r="D214" s="25">
        <v>1500</v>
      </c>
      <c r="E214" s="25">
        <v>0</v>
      </c>
      <c r="F214" s="25">
        <v>0</v>
      </c>
      <c r="G214" s="25">
        <v>0</v>
      </c>
      <c r="H214" s="25">
        <v>0</v>
      </c>
      <c r="I214" s="25" t="s">
        <v>201</v>
      </c>
    </row>
    <row r="215" spans="1:9" ht="16.5" x14ac:dyDescent="0.3">
      <c r="A215" s="33">
        <v>130057</v>
      </c>
      <c r="B215" s="25">
        <v>4</v>
      </c>
      <c r="C215" s="25">
        <v>0</v>
      </c>
      <c r="D215" s="25">
        <v>2000</v>
      </c>
      <c r="E215" s="25">
        <v>0</v>
      </c>
      <c r="F215" s="25">
        <v>0</v>
      </c>
      <c r="G215" s="25">
        <v>0</v>
      </c>
      <c r="H215" s="25">
        <v>0</v>
      </c>
      <c r="I215" s="25" t="s">
        <v>201</v>
      </c>
    </row>
    <row r="216" spans="1:9" ht="16.5" x14ac:dyDescent="0.3">
      <c r="A216" s="33">
        <v>130057</v>
      </c>
      <c r="B216" s="25">
        <v>5</v>
      </c>
      <c r="C216" s="25">
        <v>0</v>
      </c>
      <c r="D216" s="25">
        <v>2500</v>
      </c>
      <c r="E216" s="25">
        <v>0</v>
      </c>
      <c r="F216" s="25">
        <v>0</v>
      </c>
      <c r="G216" s="25">
        <v>0</v>
      </c>
      <c r="H216" s="25">
        <v>0</v>
      </c>
      <c r="I216" s="25" t="s">
        <v>201</v>
      </c>
    </row>
    <row r="217" spans="1:9" ht="16.5" x14ac:dyDescent="0.3">
      <c r="A217" s="33">
        <v>130057</v>
      </c>
      <c r="B217" s="25">
        <v>6</v>
      </c>
      <c r="C217" s="25">
        <v>0</v>
      </c>
      <c r="D217" s="25">
        <v>3000</v>
      </c>
      <c r="E217" s="25">
        <v>0</v>
      </c>
      <c r="F217" s="25">
        <v>0</v>
      </c>
      <c r="G217" s="25">
        <v>0</v>
      </c>
      <c r="H217" s="25">
        <v>0</v>
      </c>
      <c r="I217" s="25" t="s">
        <v>201</v>
      </c>
    </row>
    <row r="218" spans="1:9" ht="16.5" x14ac:dyDescent="0.3">
      <c r="A218" s="33">
        <v>130057</v>
      </c>
      <c r="B218" s="25">
        <v>7</v>
      </c>
      <c r="C218" s="25">
        <v>0</v>
      </c>
      <c r="D218" s="25">
        <v>3500</v>
      </c>
      <c r="E218" s="25">
        <v>0</v>
      </c>
      <c r="F218" s="25">
        <v>0</v>
      </c>
      <c r="G218" s="25">
        <v>0</v>
      </c>
      <c r="H218" s="25">
        <v>0</v>
      </c>
      <c r="I218" s="25" t="s">
        <v>201</v>
      </c>
    </row>
    <row r="219" spans="1:9" ht="16.5" x14ac:dyDescent="0.3">
      <c r="A219" s="25">
        <v>130058</v>
      </c>
      <c r="B219" s="25">
        <v>1</v>
      </c>
      <c r="C219" s="25">
        <v>400</v>
      </c>
      <c r="D219" s="25">
        <v>0</v>
      </c>
      <c r="E219" s="25">
        <v>0</v>
      </c>
      <c r="F219" s="25">
        <v>0</v>
      </c>
      <c r="G219" s="25">
        <v>0</v>
      </c>
      <c r="H219" s="25">
        <v>0</v>
      </c>
      <c r="I219" s="25" t="s">
        <v>202</v>
      </c>
    </row>
    <row r="220" spans="1:9" ht="16.5" x14ac:dyDescent="0.3">
      <c r="A220" s="25">
        <v>130058</v>
      </c>
      <c r="B220" s="25">
        <v>2</v>
      </c>
      <c r="C220" s="25">
        <v>800</v>
      </c>
      <c r="D220" s="25">
        <v>0</v>
      </c>
      <c r="E220" s="25">
        <v>0</v>
      </c>
      <c r="F220" s="25">
        <v>0</v>
      </c>
      <c r="G220" s="25">
        <v>0</v>
      </c>
      <c r="H220" s="25">
        <v>0</v>
      </c>
      <c r="I220" s="25" t="s">
        <v>202</v>
      </c>
    </row>
    <row r="221" spans="1:9" ht="16.5" x14ac:dyDescent="0.3">
      <c r="A221" s="25">
        <v>130058</v>
      </c>
      <c r="B221" s="25">
        <v>3</v>
      </c>
      <c r="C221" s="25">
        <v>1200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 t="s">
        <v>202</v>
      </c>
    </row>
    <row r="222" spans="1:9" ht="16.5" x14ac:dyDescent="0.3">
      <c r="A222" s="25">
        <v>130058</v>
      </c>
      <c r="B222" s="25">
        <v>4</v>
      </c>
      <c r="C222" s="25">
        <v>1600</v>
      </c>
      <c r="D222" s="25">
        <v>0</v>
      </c>
      <c r="E222" s="25">
        <v>0</v>
      </c>
      <c r="F222" s="25">
        <v>0</v>
      </c>
      <c r="G222" s="25">
        <v>0</v>
      </c>
      <c r="H222" s="25">
        <v>0</v>
      </c>
      <c r="I222" s="25" t="s">
        <v>202</v>
      </c>
    </row>
    <row r="223" spans="1:9" ht="16.5" x14ac:dyDescent="0.3">
      <c r="A223" s="25">
        <v>130058</v>
      </c>
      <c r="B223" s="25">
        <v>5</v>
      </c>
      <c r="C223" s="25">
        <v>2000</v>
      </c>
      <c r="D223" s="25">
        <v>0</v>
      </c>
      <c r="E223" s="25">
        <v>0</v>
      </c>
      <c r="F223" s="25">
        <v>0</v>
      </c>
      <c r="G223" s="25">
        <v>0</v>
      </c>
      <c r="H223" s="25">
        <v>0</v>
      </c>
      <c r="I223" s="25" t="s">
        <v>202</v>
      </c>
    </row>
    <row r="224" spans="1:9" ht="16.5" x14ac:dyDescent="0.3">
      <c r="A224" s="25">
        <v>130058</v>
      </c>
      <c r="B224" s="25">
        <v>6</v>
      </c>
      <c r="C224" s="25">
        <v>2400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 t="s">
        <v>202</v>
      </c>
    </row>
    <row r="225" spans="1:9" ht="16.5" x14ac:dyDescent="0.3">
      <c r="A225" s="25">
        <v>130058</v>
      </c>
      <c r="B225" s="25">
        <v>7</v>
      </c>
      <c r="C225" s="25">
        <v>2800</v>
      </c>
      <c r="D225" s="25">
        <v>0</v>
      </c>
      <c r="E225" s="25">
        <v>0</v>
      </c>
      <c r="F225" s="25">
        <v>0</v>
      </c>
      <c r="G225" s="25">
        <v>0</v>
      </c>
      <c r="H225" s="25">
        <v>0</v>
      </c>
      <c r="I225" s="25" t="s">
        <v>202</v>
      </c>
    </row>
    <row r="226" spans="1:9" ht="16.5" x14ac:dyDescent="0.3">
      <c r="A226" s="33">
        <v>130059</v>
      </c>
      <c r="B226" s="25">
        <v>1</v>
      </c>
      <c r="C226" s="25">
        <v>2000</v>
      </c>
      <c r="D226" s="25">
        <v>1000</v>
      </c>
      <c r="E226" s="25">
        <v>0</v>
      </c>
      <c r="F226" s="25">
        <v>0</v>
      </c>
      <c r="G226" s="25">
        <v>0</v>
      </c>
      <c r="H226" s="25">
        <v>0</v>
      </c>
      <c r="I226" s="25" t="s">
        <v>203</v>
      </c>
    </row>
    <row r="227" spans="1:9" ht="16.5" x14ac:dyDescent="0.3">
      <c r="A227" s="33">
        <v>130059</v>
      </c>
      <c r="B227" s="25">
        <v>2</v>
      </c>
      <c r="C227" s="25">
        <v>4000</v>
      </c>
      <c r="D227" s="25">
        <v>2000</v>
      </c>
      <c r="E227" s="25">
        <v>0</v>
      </c>
      <c r="F227" s="25">
        <v>0</v>
      </c>
      <c r="G227" s="25">
        <v>0</v>
      </c>
      <c r="H227" s="25">
        <v>0</v>
      </c>
      <c r="I227" s="25" t="s">
        <v>203</v>
      </c>
    </row>
    <row r="228" spans="1:9" ht="16.5" x14ac:dyDescent="0.3">
      <c r="A228" s="33">
        <v>130059</v>
      </c>
      <c r="B228" s="25">
        <v>3</v>
      </c>
      <c r="C228" s="25">
        <v>6000</v>
      </c>
      <c r="D228" s="25">
        <v>3000</v>
      </c>
      <c r="E228" s="25">
        <v>0</v>
      </c>
      <c r="F228" s="25">
        <v>0</v>
      </c>
      <c r="G228" s="25">
        <v>0</v>
      </c>
      <c r="H228" s="25">
        <v>0</v>
      </c>
      <c r="I228" s="25" t="s">
        <v>203</v>
      </c>
    </row>
    <row r="229" spans="1:9" ht="16.5" x14ac:dyDescent="0.3">
      <c r="A229" s="33">
        <v>130059</v>
      </c>
      <c r="B229" s="25">
        <v>4</v>
      </c>
      <c r="C229" s="25">
        <v>8000</v>
      </c>
      <c r="D229" s="25">
        <v>4000</v>
      </c>
      <c r="E229" s="25">
        <v>0</v>
      </c>
      <c r="F229" s="25">
        <v>0</v>
      </c>
      <c r="G229" s="25">
        <v>0</v>
      </c>
      <c r="H229" s="25">
        <v>0</v>
      </c>
      <c r="I229" s="25" t="s">
        <v>203</v>
      </c>
    </row>
    <row r="230" spans="1:9" ht="16.5" x14ac:dyDescent="0.3">
      <c r="A230" s="33">
        <v>130059</v>
      </c>
      <c r="B230" s="25">
        <v>5</v>
      </c>
      <c r="C230" s="25">
        <v>10000</v>
      </c>
      <c r="D230" s="25">
        <v>5000</v>
      </c>
      <c r="E230" s="25">
        <v>0</v>
      </c>
      <c r="F230" s="25">
        <v>0</v>
      </c>
      <c r="G230" s="25">
        <v>0</v>
      </c>
      <c r="H230" s="25">
        <v>0</v>
      </c>
      <c r="I230" s="25" t="s">
        <v>203</v>
      </c>
    </row>
    <row r="231" spans="1:9" ht="16.5" x14ac:dyDescent="0.3">
      <c r="A231" s="33">
        <v>130059</v>
      </c>
      <c r="B231" s="25">
        <v>6</v>
      </c>
      <c r="C231" s="25">
        <v>12000</v>
      </c>
      <c r="D231" s="25">
        <v>6000</v>
      </c>
      <c r="E231" s="25">
        <v>0</v>
      </c>
      <c r="F231" s="25">
        <v>0</v>
      </c>
      <c r="G231" s="25">
        <v>0</v>
      </c>
      <c r="H231" s="25">
        <v>0</v>
      </c>
      <c r="I231" s="25" t="s">
        <v>203</v>
      </c>
    </row>
    <row r="232" spans="1:9" ht="16.5" x14ac:dyDescent="0.3">
      <c r="A232" s="33">
        <v>130059</v>
      </c>
      <c r="B232" s="25">
        <v>7</v>
      </c>
      <c r="C232" s="25">
        <v>14000</v>
      </c>
      <c r="D232" s="25">
        <v>7000</v>
      </c>
      <c r="E232" s="25">
        <v>0</v>
      </c>
      <c r="F232" s="25">
        <v>0</v>
      </c>
      <c r="G232" s="25">
        <v>0</v>
      </c>
      <c r="H232" s="25">
        <v>0</v>
      </c>
      <c r="I232" s="25" t="s">
        <v>203</v>
      </c>
    </row>
    <row r="233" spans="1:9" ht="16.5" x14ac:dyDescent="0.3">
      <c r="A233" s="25">
        <v>130060</v>
      </c>
      <c r="B233" s="25">
        <v>1</v>
      </c>
      <c r="C233" s="25">
        <v>-300</v>
      </c>
      <c r="D233" s="25">
        <v>0</v>
      </c>
      <c r="E233" s="25">
        <v>0</v>
      </c>
      <c r="F233" s="25">
        <v>0</v>
      </c>
      <c r="G233" s="25">
        <v>0</v>
      </c>
      <c r="H233" s="25">
        <v>0</v>
      </c>
      <c r="I233" s="25" t="s">
        <v>204</v>
      </c>
    </row>
    <row r="234" spans="1:9" ht="16.5" x14ac:dyDescent="0.3">
      <c r="A234" s="25">
        <v>130060</v>
      </c>
      <c r="B234" s="25">
        <v>2</v>
      </c>
      <c r="C234" s="25">
        <v>-600</v>
      </c>
      <c r="D234" s="25">
        <v>0</v>
      </c>
      <c r="E234" s="25">
        <v>0</v>
      </c>
      <c r="F234" s="25">
        <v>0</v>
      </c>
      <c r="G234" s="25">
        <v>0</v>
      </c>
      <c r="H234" s="25">
        <v>0</v>
      </c>
      <c r="I234" s="25" t="s">
        <v>204</v>
      </c>
    </row>
    <row r="235" spans="1:9" ht="16.5" x14ac:dyDescent="0.3">
      <c r="A235" s="25">
        <v>130060</v>
      </c>
      <c r="B235" s="25">
        <v>3</v>
      </c>
      <c r="C235" s="25">
        <v>-900</v>
      </c>
      <c r="D235" s="25">
        <v>0</v>
      </c>
      <c r="E235" s="25">
        <v>0</v>
      </c>
      <c r="F235" s="25">
        <v>0</v>
      </c>
      <c r="G235" s="25">
        <v>0</v>
      </c>
      <c r="H235" s="25">
        <v>0</v>
      </c>
      <c r="I235" s="25" t="s">
        <v>204</v>
      </c>
    </row>
    <row r="236" spans="1:9" ht="16.5" x14ac:dyDescent="0.3">
      <c r="A236" s="25">
        <v>130060</v>
      </c>
      <c r="B236" s="25">
        <v>4</v>
      </c>
      <c r="C236" s="25">
        <v>-1200</v>
      </c>
      <c r="D236" s="25">
        <v>0</v>
      </c>
      <c r="E236" s="25">
        <v>0</v>
      </c>
      <c r="F236" s="25">
        <v>0</v>
      </c>
      <c r="G236" s="25">
        <v>0</v>
      </c>
      <c r="H236" s="25">
        <v>0</v>
      </c>
      <c r="I236" s="25" t="s">
        <v>204</v>
      </c>
    </row>
    <row r="237" spans="1:9" ht="16.5" x14ac:dyDescent="0.3">
      <c r="A237" s="25">
        <v>130060</v>
      </c>
      <c r="B237" s="25">
        <v>5</v>
      </c>
      <c r="C237" s="25">
        <v>-1500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 t="s">
        <v>204</v>
      </c>
    </row>
    <row r="238" spans="1:9" ht="16.5" x14ac:dyDescent="0.3">
      <c r="A238" s="25">
        <v>130060</v>
      </c>
      <c r="B238" s="25">
        <v>6</v>
      </c>
      <c r="C238" s="25">
        <v>-1800</v>
      </c>
      <c r="D238" s="25">
        <v>0</v>
      </c>
      <c r="E238" s="25">
        <v>0</v>
      </c>
      <c r="F238" s="25">
        <v>0</v>
      </c>
      <c r="G238" s="25">
        <v>0</v>
      </c>
      <c r="H238" s="25">
        <v>0</v>
      </c>
      <c r="I238" s="25" t="s">
        <v>204</v>
      </c>
    </row>
    <row r="239" spans="1:9" ht="16.5" x14ac:dyDescent="0.3">
      <c r="A239" s="25">
        <v>130060</v>
      </c>
      <c r="B239" s="25">
        <v>7</v>
      </c>
      <c r="C239" s="25">
        <v>-2100</v>
      </c>
      <c r="D239" s="25">
        <v>0</v>
      </c>
      <c r="E239" s="25">
        <v>0</v>
      </c>
      <c r="F239" s="25">
        <v>0</v>
      </c>
      <c r="G239" s="25">
        <v>0</v>
      </c>
      <c r="H239" s="25">
        <v>0</v>
      </c>
      <c r="I239" s="25" t="s">
        <v>204</v>
      </c>
    </row>
    <row r="240" spans="1:9" ht="16.5" x14ac:dyDescent="0.3">
      <c r="A240" s="33">
        <v>130061</v>
      </c>
      <c r="B240" s="25">
        <v>1</v>
      </c>
      <c r="C240" s="25">
        <v>0</v>
      </c>
      <c r="D240" s="25">
        <v>0</v>
      </c>
      <c r="E240" s="25">
        <v>0</v>
      </c>
      <c r="F240" s="25">
        <v>0</v>
      </c>
      <c r="G240" s="25">
        <v>0</v>
      </c>
      <c r="H240" s="25">
        <v>0</v>
      </c>
      <c r="I240" s="25" t="s">
        <v>205</v>
      </c>
    </row>
    <row r="241" spans="1:9" ht="16.5" x14ac:dyDescent="0.3">
      <c r="A241" s="33">
        <v>130061</v>
      </c>
      <c r="B241" s="25">
        <v>2</v>
      </c>
      <c r="C241" s="25">
        <v>0</v>
      </c>
      <c r="D241" s="25">
        <v>0</v>
      </c>
      <c r="E241" s="25">
        <v>0</v>
      </c>
      <c r="F241" s="25">
        <v>0</v>
      </c>
      <c r="G241" s="25">
        <v>0</v>
      </c>
      <c r="H241" s="25">
        <v>0</v>
      </c>
      <c r="I241" s="25" t="s">
        <v>205</v>
      </c>
    </row>
    <row r="242" spans="1:9" ht="16.5" x14ac:dyDescent="0.3">
      <c r="A242" s="33">
        <v>130061</v>
      </c>
      <c r="B242" s="25">
        <v>3</v>
      </c>
      <c r="C242" s="25">
        <v>0</v>
      </c>
      <c r="D242" s="25">
        <v>0</v>
      </c>
      <c r="E242" s="25">
        <v>0</v>
      </c>
      <c r="F242" s="25">
        <v>0</v>
      </c>
      <c r="G242" s="25">
        <v>0</v>
      </c>
      <c r="H242" s="25">
        <v>0</v>
      </c>
      <c r="I242" s="25" t="s">
        <v>205</v>
      </c>
    </row>
    <row r="243" spans="1:9" ht="16.5" x14ac:dyDescent="0.3">
      <c r="A243" s="33">
        <v>130061</v>
      </c>
      <c r="B243" s="25">
        <v>4</v>
      </c>
      <c r="C243" s="25">
        <v>0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 t="s">
        <v>205</v>
      </c>
    </row>
    <row r="244" spans="1:9" ht="16.5" x14ac:dyDescent="0.3">
      <c r="A244" s="33">
        <v>130061</v>
      </c>
      <c r="B244" s="25">
        <v>5</v>
      </c>
      <c r="C244" s="25">
        <v>200</v>
      </c>
      <c r="D244" s="25">
        <v>0</v>
      </c>
      <c r="E244" s="25">
        <v>0</v>
      </c>
      <c r="F244" s="25">
        <v>0</v>
      </c>
      <c r="G244" s="25">
        <v>0</v>
      </c>
      <c r="H244" s="25">
        <v>0</v>
      </c>
      <c r="I244" s="25" t="s">
        <v>205</v>
      </c>
    </row>
    <row r="245" spans="1:9" ht="16.5" x14ac:dyDescent="0.3">
      <c r="A245" s="33">
        <v>130061</v>
      </c>
      <c r="B245" s="25">
        <v>6</v>
      </c>
      <c r="C245" s="25">
        <v>300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 t="s">
        <v>205</v>
      </c>
    </row>
    <row r="246" spans="1:9" ht="16.5" x14ac:dyDescent="0.3">
      <c r="A246" s="33">
        <v>130061</v>
      </c>
      <c r="B246" s="25">
        <v>7</v>
      </c>
      <c r="C246" s="25">
        <v>400</v>
      </c>
      <c r="D246" s="25">
        <v>0</v>
      </c>
      <c r="E246" s="25">
        <v>0</v>
      </c>
      <c r="F246" s="25">
        <v>0</v>
      </c>
      <c r="G246" s="25">
        <v>0</v>
      </c>
      <c r="H246" s="25">
        <v>0</v>
      </c>
      <c r="I246" s="25" t="s">
        <v>205</v>
      </c>
    </row>
    <row r="247" spans="1:9" ht="16.5" x14ac:dyDescent="0.3">
      <c r="A247" s="25">
        <v>130062</v>
      </c>
      <c r="B247" s="25">
        <v>1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 t="s">
        <v>206</v>
      </c>
    </row>
    <row r="248" spans="1:9" ht="16.5" x14ac:dyDescent="0.3">
      <c r="A248" s="25">
        <v>130062</v>
      </c>
      <c r="B248" s="25">
        <v>2</v>
      </c>
      <c r="C248" s="25">
        <v>0</v>
      </c>
      <c r="D248" s="25">
        <v>0</v>
      </c>
      <c r="E248" s="25">
        <v>0</v>
      </c>
      <c r="F248" s="25">
        <v>0</v>
      </c>
      <c r="G248" s="25">
        <v>0</v>
      </c>
      <c r="H248" s="25">
        <v>0</v>
      </c>
      <c r="I248" s="25" t="s">
        <v>206</v>
      </c>
    </row>
    <row r="249" spans="1:9" ht="16.5" x14ac:dyDescent="0.3">
      <c r="A249" s="25">
        <v>130062</v>
      </c>
      <c r="B249" s="25">
        <v>3</v>
      </c>
      <c r="C249" s="25">
        <v>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 t="s">
        <v>206</v>
      </c>
    </row>
    <row r="250" spans="1:9" ht="16.5" x14ac:dyDescent="0.3">
      <c r="A250" s="25">
        <v>130062</v>
      </c>
      <c r="B250" s="25">
        <v>4</v>
      </c>
      <c r="C250" s="25">
        <v>300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 t="s">
        <v>206</v>
      </c>
    </row>
    <row r="251" spans="1:9" ht="16.5" x14ac:dyDescent="0.3">
      <c r="A251" s="25">
        <v>130062</v>
      </c>
      <c r="B251" s="25">
        <v>5</v>
      </c>
      <c r="C251" s="25">
        <v>400</v>
      </c>
      <c r="D251" s="25">
        <v>0</v>
      </c>
      <c r="E251" s="25">
        <v>0</v>
      </c>
      <c r="F251" s="25">
        <v>0</v>
      </c>
      <c r="G251" s="25">
        <v>0</v>
      </c>
      <c r="H251" s="25">
        <v>0</v>
      </c>
      <c r="I251" s="25" t="s">
        <v>206</v>
      </c>
    </row>
    <row r="252" spans="1:9" ht="16.5" x14ac:dyDescent="0.3">
      <c r="A252" s="25">
        <v>130062</v>
      </c>
      <c r="B252" s="25">
        <v>6</v>
      </c>
      <c r="C252" s="25">
        <v>500</v>
      </c>
      <c r="D252" s="25">
        <v>0</v>
      </c>
      <c r="E252" s="25">
        <v>0</v>
      </c>
      <c r="F252" s="25">
        <v>0</v>
      </c>
      <c r="G252" s="25">
        <v>0</v>
      </c>
      <c r="H252" s="25">
        <v>0</v>
      </c>
      <c r="I252" s="25" t="s">
        <v>206</v>
      </c>
    </row>
    <row r="253" spans="1:9" ht="16.5" x14ac:dyDescent="0.3">
      <c r="A253" s="25">
        <v>130062</v>
      </c>
      <c r="B253" s="25">
        <v>7</v>
      </c>
      <c r="C253" s="25">
        <v>600</v>
      </c>
      <c r="D253" s="25">
        <v>0</v>
      </c>
      <c r="E253" s="25">
        <v>0</v>
      </c>
      <c r="F253" s="25">
        <v>0</v>
      </c>
      <c r="G253" s="25">
        <v>0</v>
      </c>
      <c r="H253" s="25">
        <v>0</v>
      </c>
      <c r="I253" s="25" t="s">
        <v>206</v>
      </c>
    </row>
    <row r="254" spans="1:9" ht="16.5" x14ac:dyDescent="0.3">
      <c r="A254" s="33">
        <v>130063</v>
      </c>
      <c r="B254" s="25">
        <v>1</v>
      </c>
      <c r="C254" s="25">
        <v>800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 t="s">
        <v>207</v>
      </c>
    </row>
    <row r="255" spans="1:9" ht="16.5" x14ac:dyDescent="0.3">
      <c r="A255" s="33">
        <v>130063</v>
      </c>
      <c r="B255" s="25">
        <v>2</v>
      </c>
      <c r="C255" s="25">
        <v>1600</v>
      </c>
      <c r="D255" s="25">
        <v>0</v>
      </c>
      <c r="E255" s="25">
        <v>0</v>
      </c>
      <c r="F255" s="25">
        <v>0</v>
      </c>
      <c r="G255" s="25">
        <v>0</v>
      </c>
      <c r="H255" s="25">
        <v>0</v>
      </c>
      <c r="I255" s="25" t="s">
        <v>207</v>
      </c>
    </row>
    <row r="256" spans="1:9" ht="16.5" x14ac:dyDescent="0.3">
      <c r="A256" s="33">
        <v>130063</v>
      </c>
      <c r="B256" s="25">
        <v>3</v>
      </c>
      <c r="C256" s="25">
        <v>2400</v>
      </c>
      <c r="D256" s="25">
        <v>0</v>
      </c>
      <c r="E256" s="25">
        <v>0</v>
      </c>
      <c r="F256" s="25">
        <v>0</v>
      </c>
      <c r="G256" s="25">
        <v>0</v>
      </c>
      <c r="H256" s="25">
        <v>0</v>
      </c>
      <c r="I256" s="25" t="s">
        <v>207</v>
      </c>
    </row>
    <row r="257" spans="1:9" ht="16.5" x14ac:dyDescent="0.3">
      <c r="A257" s="33">
        <v>130063</v>
      </c>
      <c r="B257" s="25">
        <v>4</v>
      </c>
      <c r="C257" s="25">
        <v>3200</v>
      </c>
      <c r="D257" s="25">
        <v>0</v>
      </c>
      <c r="E257" s="25">
        <v>0</v>
      </c>
      <c r="F257" s="25">
        <v>0</v>
      </c>
      <c r="G257" s="25">
        <v>0</v>
      </c>
      <c r="H257" s="25">
        <v>0</v>
      </c>
      <c r="I257" s="25" t="s">
        <v>207</v>
      </c>
    </row>
    <row r="258" spans="1:9" ht="16.5" x14ac:dyDescent="0.3">
      <c r="A258" s="33">
        <v>130063</v>
      </c>
      <c r="B258" s="25">
        <v>5</v>
      </c>
      <c r="C258" s="25">
        <v>4000</v>
      </c>
      <c r="D258" s="25">
        <v>0</v>
      </c>
      <c r="E258" s="25">
        <v>0</v>
      </c>
      <c r="F258" s="25">
        <v>0</v>
      </c>
      <c r="G258" s="25">
        <v>0</v>
      </c>
      <c r="H258" s="25">
        <v>0</v>
      </c>
      <c r="I258" s="25" t="s">
        <v>207</v>
      </c>
    </row>
    <row r="259" spans="1:9" ht="16.5" x14ac:dyDescent="0.3">
      <c r="A259" s="33">
        <v>130063</v>
      </c>
      <c r="B259" s="25">
        <v>6</v>
      </c>
      <c r="C259" s="25">
        <v>4800</v>
      </c>
      <c r="D259" s="25">
        <v>0</v>
      </c>
      <c r="E259" s="25">
        <v>0</v>
      </c>
      <c r="F259" s="25">
        <v>0</v>
      </c>
      <c r="G259" s="25">
        <v>0</v>
      </c>
      <c r="H259" s="25">
        <v>0</v>
      </c>
      <c r="I259" s="25" t="s">
        <v>207</v>
      </c>
    </row>
    <row r="260" spans="1:9" ht="16.5" x14ac:dyDescent="0.3">
      <c r="A260" s="33">
        <v>130063</v>
      </c>
      <c r="B260" s="25">
        <v>7</v>
      </c>
      <c r="C260" s="25">
        <v>5600</v>
      </c>
      <c r="D260" s="25">
        <v>0</v>
      </c>
      <c r="E260" s="25">
        <v>0</v>
      </c>
      <c r="F260" s="25">
        <v>0</v>
      </c>
      <c r="G260" s="25">
        <v>0</v>
      </c>
      <c r="H260" s="25">
        <v>0</v>
      </c>
      <c r="I260" s="25" t="s">
        <v>207</v>
      </c>
    </row>
    <row r="261" spans="1:9" ht="16.5" x14ac:dyDescent="0.3">
      <c r="A261" s="25">
        <v>130064</v>
      </c>
      <c r="B261" s="25">
        <v>1</v>
      </c>
      <c r="C261" s="25">
        <v>0</v>
      </c>
      <c r="D261" s="25">
        <v>0</v>
      </c>
      <c r="E261" s="25">
        <v>0</v>
      </c>
      <c r="F261" s="25">
        <v>0</v>
      </c>
      <c r="G261" s="25">
        <v>0</v>
      </c>
      <c r="H261" s="25">
        <v>0</v>
      </c>
      <c r="I261" s="25" t="s">
        <v>208</v>
      </c>
    </row>
    <row r="262" spans="1:9" ht="16.5" x14ac:dyDescent="0.3">
      <c r="A262" s="25">
        <v>130064</v>
      </c>
      <c r="B262" s="25">
        <v>2</v>
      </c>
      <c r="C262" s="25">
        <v>0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 t="s">
        <v>208</v>
      </c>
    </row>
    <row r="263" spans="1:9" ht="16.5" x14ac:dyDescent="0.3">
      <c r="A263" s="25">
        <v>130064</v>
      </c>
      <c r="B263" s="25">
        <v>3</v>
      </c>
      <c r="C263" s="25">
        <v>0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 t="s">
        <v>208</v>
      </c>
    </row>
    <row r="264" spans="1:9" ht="16.5" x14ac:dyDescent="0.3">
      <c r="A264" s="25">
        <v>130064</v>
      </c>
      <c r="B264" s="25">
        <v>4</v>
      </c>
      <c r="C264" s="25">
        <v>900</v>
      </c>
      <c r="D264" s="25">
        <v>15000</v>
      </c>
      <c r="E264" s="25">
        <v>0</v>
      </c>
      <c r="F264" s="25">
        <v>0</v>
      </c>
      <c r="G264" s="25">
        <v>0</v>
      </c>
      <c r="H264" s="25">
        <v>0</v>
      </c>
      <c r="I264" s="25" t="s">
        <v>208</v>
      </c>
    </row>
    <row r="265" spans="1:9" ht="16.5" x14ac:dyDescent="0.3">
      <c r="A265" s="25">
        <v>130064</v>
      </c>
      <c r="B265" s="25">
        <v>5</v>
      </c>
      <c r="C265" s="25">
        <v>1200</v>
      </c>
      <c r="D265" s="25">
        <v>20000</v>
      </c>
      <c r="E265" s="25">
        <v>0</v>
      </c>
      <c r="F265" s="25">
        <v>0</v>
      </c>
      <c r="G265" s="25">
        <v>0</v>
      </c>
      <c r="H265" s="25">
        <v>0</v>
      </c>
      <c r="I265" s="25" t="s">
        <v>208</v>
      </c>
    </row>
    <row r="266" spans="1:9" ht="16.5" x14ac:dyDescent="0.3">
      <c r="A266" s="25">
        <v>130064</v>
      </c>
      <c r="B266" s="25">
        <v>6</v>
      </c>
      <c r="C266" s="25">
        <v>1500</v>
      </c>
      <c r="D266" s="25">
        <v>25000</v>
      </c>
      <c r="E266" s="25">
        <v>0</v>
      </c>
      <c r="F266" s="25">
        <v>0</v>
      </c>
      <c r="G266" s="25">
        <v>0</v>
      </c>
      <c r="H266" s="25">
        <v>0</v>
      </c>
      <c r="I266" s="25" t="s">
        <v>208</v>
      </c>
    </row>
    <row r="267" spans="1:9" ht="16.5" x14ac:dyDescent="0.3">
      <c r="A267" s="25">
        <v>130064</v>
      </c>
      <c r="B267" s="25">
        <v>7</v>
      </c>
      <c r="C267" s="25">
        <v>1800</v>
      </c>
      <c r="D267" s="25">
        <v>30000</v>
      </c>
      <c r="E267" s="25">
        <v>0</v>
      </c>
      <c r="F267" s="25">
        <v>0</v>
      </c>
      <c r="G267" s="25">
        <v>0</v>
      </c>
      <c r="H267" s="25">
        <v>0</v>
      </c>
      <c r="I267" s="25" t="s">
        <v>208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7"/>
  <sheetViews>
    <sheetView workbookViewId="0">
      <pane ySplit="1" topLeftCell="A38" activePane="bottomLeft" state="frozen"/>
      <selection pane="bottomLeft" activeCell="I61" sqref="I61"/>
    </sheetView>
  </sheetViews>
  <sheetFormatPr defaultColWidth="9" defaultRowHeight="16.5" x14ac:dyDescent="0.3"/>
  <cols>
    <col min="1" max="1" width="9" style="25"/>
    <col min="2" max="2" width="9" style="2"/>
    <col min="3" max="9" width="9" style="25"/>
    <col min="10" max="10" width="19.5" style="38" bestFit="1" customWidth="1"/>
    <col min="11" max="16384" width="9" style="25"/>
  </cols>
  <sheetData>
    <row r="1" spans="1:11" x14ac:dyDescent="0.3">
      <c r="A1" s="32" t="s">
        <v>255</v>
      </c>
      <c r="B1" s="41" t="s">
        <v>444</v>
      </c>
      <c r="C1" s="36" t="s">
        <v>15</v>
      </c>
      <c r="D1" s="36" t="s">
        <v>16</v>
      </c>
      <c r="E1" s="36" t="s">
        <v>17</v>
      </c>
      <c r="F1" s="36" t="s">
        <v>18</v>
      </c>
      <c r="G1" s="36" t="s">
        <v>19</v>
      </c>
      <c r="H1" s="36" t="s">
        <v>35</v>
      </c>
      <c r="I1" s="36" t="s">
        <v>36</v>
      </c>
      <c r="J1" s="37" t="s">
        <v>256</v>
      </c>
      <c r="K1" s="32" t="s">
        <v>257</v>
      </c>
    </row>
    <row r="2" spans="1:11" x14ac:dyDescent="0.3">
      <c r="A2" s="25" t="s">
        <v>258</v>
      </c>
      <c r="B2" s="46">
        <v>100101</v>
      </c>
      <c r="C2" s="25">
        <v>10000</v>
      </c>
      <c r="J2" s="38" t="s">
        <v>347</v>
      </c>
      <c r="K2" s="25" t="s">
        <v>348</v>
      </c>
    </row>
    <row r="3" spans="1:11" x14ac:dyDescent="0.3">
      <c r="A3" s="25" t="s">
        <v>258</v>
      </c>
      <c r="B3" s="46">
        <v>100102</v>
      </c>
      <c r="C3" s="38">
        <v>-1500</v>
      </c>
      <c r="J3" s="38" t="s">
        <v>349</v>
      </c>
      <c r="K3" s="25" t="s">
        <v>350</v>
      </c>
    </row>
    <row r="4" spans="1:11" x14ac:dyDescent="0.3">
      <c r="A4" s="25" t="s">
        <v>258</v>
      </c>
      <c r="B4" s="46">
        <v>100136</v>
      </c>
      <c r="C4" s="38"/>
      <c r="J4" s="38" t="s">
        <v>351</v>
      </c>
      <c r="K4" s="25" t="s">
        <v>352</v>
      </c>
    </row>
    <row r="5" spans="1:11" x14ac:dyDescent="0.3">
      <c r="A5" s="25" t="s">
        <v>258</v>
      </c>
      <c r="B5" s="46">
        <v>100103</v>
      </c>
      <c r="J5" s="38" t="s">
        <v>259</v>
      </c>
      <c r="K5" s="25" t="s">
        <v>260</v>
      </c>
    </row>
    <row r="6" spans="1:11" x14ac:dyDescent="0.3">
      <c r="A6" s="25" t="s">
        <v>258</v>
      </c>
      <c r="B6" s="46">
        <v>100105</v>
      </c>
      <c r="C6" s="25">
        <v>2</v>
      </c>
      <c r="D6" s="25">
        <v>6500</v>
      </c>
      <c r="J6" s="38" t="s">
        <v>261</v>
      </c>
      <c r="K6" s="25" t="s">
        <v>353</v>
      </c>
    </row>
    <row r="7" spans="1:11" x14ac:dyDescent="0.3">
      <c r="A7" s="25" t="s">
        <v>258</v>
      </c>
      <c r="B7" s="46">
        <v>100118</v>
      </c>
      <c r="C7" s="42">
        <f>C6</f>
        <v>2</v>
      </c>
      <c r="D7" s="42">
        <f>D6</f>
        <v>6500</v>
      </c>
    </row>
    <row r="8" spans="1:11" x14ac:dyDescent="0.3">
      <c r="A8" s="25" t="s">
        <v>258</v>
      </c>
      <c r="B8" s="2">
        <v>100110</v>
      </c>
      <c r="C8" s="25">
        <v>10000</v>
      </c>
      <c r="J8" s="38" t="s">
        <v>262</v>
      </c>
      <c r="K8" s="25" t="s">
        <v>354</v>
      </c>
    </row>
    <row r="9" spans="1:11" x14ac:dyDescent="0.3">
      <c r="A9" s="25" t="s">
        <v>258</v>
      </c>
      <c r="B9" s="2">
        <v>100109</v>
      </c>
      <c r="C9" s="25">
        <v>8000</v>
      </c>
      <c r="J9" s="38" t="s">
        <v>263</v>
      </c>
      <c r="K9" s="25" t="s">
        <v>355</v>
      </c>
    </row>
    <row r="10" spans="1:11" x14ac:dyDescent="0.3">
      <c r="A10" s="25" t="s">
        <v>258</v>
      </c>
      <c r="B10" s="46">
        <v>100106</v>
      </c>
      <c r="C10" s="25">
        <v>2</v>
      </c>
      <c r="D10" s="25">
        <v>6500</v>
      </c>
      <c r="J10" s="38" t="s">
        <v>264</v>
      </c>
      <c r="K10" s="25" t="s">
        <v>356</v>
      </c>
    </row>
    <row r="11" spans="1:11" x14ac:dyDescent="0.3">
      <c r="A11" s="25" t="s">
        <v>258</v>
      </c>
      <c r="B11" s="46">
        <v>100119</v>
      </c>
      <c r="C11" s="42">
        <f>C10</f>
        <v>2</v>
      </c>
      <c r="D11" s="42">
        <f>D10</f>
        <v>6500</v>
      </c>
    </row>
    <row r="12" spans="1:11" x14ac:dyDescent="0.3">
      <c r="A12" s="25" t="s">
        <v>258</v>
      </c>
      <c r="B12" s="2">
        <v>100107</v>
      </c>
      <c r="C12" s="25">
        <v>4000</v>
      </c>
      <c r="J12" s="38" t="s">
        <v>265</v>
      </c>
      <c r="K12" s="25" t="s">
        <v>357</v>
      </c>
    </row>
    <row r="13" spans="1:11" x14ac:dyDescent="0.3">
      <c r="A13" s="25" t="s">
        <v>258</v>
      </c>
      <c r="B13" s="2">
        <v>100111</v>
      </c>
      <c r="C13" s="25">
        <v>3000</v>
      </c>
      <c r="J13" s="38" t="s">
        <v>266</v>
      </c>
      <c r="K13" s="25" t="s">
        <v>357</v>
      </c>
    </row>
    <row r="14" spans="1:11" x14ac:dyDescent="0.3">
      <c r="A14" s="25" t="s">
        <v>258</v>
      </c>
      <c r="B14" s="2">
        <v>100135</v>
      </c>
      <c r="C14" s="25">
        <v>6000</v>
      </c>
      <c r="J14" s="38" t="s">
        <v>267</v>
      </c>
      <c r="K14" s="25" t="s">
        <v>358</v>
      </c>
    </row>
    <row r="15" spans="1:11" x14ac:dyDescent="0.3">
      <c r="A15" s="25" t="s">
        <v>258</v>
      </c>
      <c r="B15" s="2">
        <v>100129</v>
      </c>
      <c r="C15" s="25">
        <v>5000</v>
      </c>
      <c r="J15" s="38" t="s">
        <v>268</v>
      </c>
      <c r="K15" s="25" t="s">
        <v>359</v>
      </c>
    </row>
    <row r="16" spans="1:11" x14ac:dyDescent="0.3">
      <c r="A16" s="25" t="s">
        <v>258</v>
      </c>
      <c r="B16" s="2">
        <v>100104</v>
      </c>
      <c r="C16" s="25">
        <v>6000</v>
      </c>
      <c r="D16" s="25">
        <v>3000</v>
      </c>
      <c r="J16" s="38" t="s">
        <v>269</v>
      </c>
      <c r="K16" s="25" t="s">
        <v>360</v>
      </c>
    </row>
    <row r="17" spans="1:19" x14ac:dyDescent="0.3">
      <c r="A17" s="25" t="s">
        <v>258</v>
      </c>
      <c r="B17" s="2">
        <v>100108</v>
      </c>
      <c r="C17" s="25">
        <v>2000</v>
      </c>
      <c r="J17" s="38" t="s">
        <v>270</v>
      </c>
      <c r="K17" s="25" t="s">
        <v>361</v>
      </c>
    </row>
    <row r="18" spans="1:19" x14ac:dyDescent="0.3">
      <c r="A18" s="25" t="s">
        <v>258</v>
      </c>
      <c r="B18" s="2">
        <v>100113</v>
      </c>
      <c r="C18" s="25">
        <v>3000</v>
      </c>
      <c r="J18" s="38" t="s">
        <v>271</v>
      </c>
      <c r="K18" s="25" t="s">
        <v>362</v>
      </c>
    </row>
    <row r="19" spans="1:19" x14ac:dyDescent="0.3">
      <c r="A19" s="25" t="s">
        <v>258</v>
      </c>
      <c r="B19" s="2">
        <v>100112</v>
      </c>
      <c r="C19" s="25">
        <v>3000</v>
      </c>
      <c r="J19" s="38" t="s">
        <v>272</v>
      </c>
      <c r="K19" s="25" t="s">
        <v>363</v>
      </c>
    </row>
    <row r="20" spans="1:19" x14ac:dyDescent="0.3">
      <c r="A20" s="25" t="s">
        <v>258</v>
      </c>
      <c r="B20" s="46">
        <v>100114</v>
      </c>
      <c r="C20" s="52">
        <v>-1000</v>
      </c>
      <c r="D20" s="25">
        <v>5000</v>
      </c>
      <c r="J20" s="38" t="s">
        <v>273</v>
      </c>
      <c r="K20" s="25" t="s">
        <v>364</v>
      </c>
    </row>
    <row r="21" spans="1:19" x14ac:dyDescent="0.3">
      <c r="A21" s="25" t="s">
        <v>258</v>
      </c>
      <c r="B21" s="46">
        <v>100137</v>
      </c>
      <c r="C21" s="25">
        <v>3000</v>
      </c>
      <c r="D21" s="52">
        <v>-2000</v>
      </c>
      <c r="E21" s="25">
        <v>5000</v>
      </c>
      <c r="J21" s="38" t="s">
        <v>274</v>
      </c>
      <c r="K21" s="25" t="s">
        <v>365</v>
      </c>
    </row>
    <row r="22" spans="1:19" x14ac:dyDescent="0.3">
      <c r="A22" s="25" t="s">
        <v>258</v>
      </c>
      <c r="B22" s="46">
        <v>100125</v>
      </c>
      <c r="C22" s="25">
        <v>2000</v>
      </c>
      <c r="D22" s="25">
        <v>3</v>
      </c>
      <c r="E22" s="25">
        <v>5</v>
      </c>
      <c r="F22" s="25">
        <v>6000</v>
      </c>
      <c r="G22" s="25">
        <v>3</v>
      </c>
      <c r="J22" s="38" t="s">
        <v>275</v>
      </c>
      <c r="K22" s="25" t="s">
        <v>449</v>
      </c>
    </row>
    <row r="23" spans="1:19" x14ac:dyDescent="0.3">
      <c r="A23" s="25" t="s">
        <v>258</v>
      </c>
      <c r="B23" s="46">
        <v>100126</v>
      </c>
      <c r="C23" s="42">
        <f>C22</f>
        <v>2000</v>
      </c>
      <c r="D23" s="42">
        <f>D22</f>
        <v>3</v>
      </c>
      <c r="E23" s="42">
        <f>E22</f>
        <v>5</v>
      </c>
      <c r="F23" s="42">
        <f t="shared" ref="F23:G23" si="0">F22</f>
        <v>6000</v>
      </c>
      <c r="G23" s="42">
        <f t="shared" si="0"/>
        <v>3</v>
      </c>
    </row>
    <row r="24" spans="1:19" x14ac:dyDescent="0.3">
      <c r="A24" s="25" t="s">
        <v>258</v>
      </c>
      <c r="B24" s="46">
        <v>100115</v>
      </c>
      <c r="C24" s="25">
        <v>500</v>
      </c>
      <c r="D24" s="25">
        <v>4000</v>
      </c>
      <c r="E24" s="25">
        <v>1500</v>
      </c>
      <c r="J24" s="38" t="s">
        <v>276</v>
      </c>
      <c r="K24" s="25" t="s">
        <v>366</v>
      </c>
    </row>
    <row r="25" spans="1:19" x14ac:dyDescent="0.3">
      <c r="A25" s="25" t="s">
        <v>258</v>
      </c>
      <c r="B25" s="46">
        <v>100138</v>
      </c>
      <c r="C25" s="25">
        <v>3000</v>
      </c>
      <c r="D25" s="25">
        <v>300</v>
      </c>
      <c r="E25" s="25">
        <v>4000</v>
      </c>
      <c r="F25" s="25">
        <v>1500</v>
      </c>
      <c r="J25" s="38" t="s">
        <v>277</v>
      </c>
      <c r="K25" s="25" t="s">
        <v>367</v>
      </c>
    </row>
    <row r="26" spans="1:19" x14ac:dyDescent="0.3">
      <c r="A26" s="25" t="s">
        <v>258</v>
      </c>
      <c r="C26" s="25">
        <v>3000</v>
      </c>
      <c r="D26" s="25">
        <v>3</v>
      </c>
      <c r="J26" s="38" t="s">
        <v>278</v>
      </c>
      <c r="K26" s="25" t="s">
        <v>368</v>
      </c>
    </row>
    <row r="27" spans="1:19" ht="15.75" customHeight="1" x14ac:dyDescent="0.3">
      <c r="A27" s="25" t="s">
        <v>258</v>
      </c>
      <c r="B27" s="46">
        <v>100116</v>
      </c>
      <c r="C27" s="25">
        <v>4000</v>
      </c>
      <c r="D27" s="25">
        <v>500</v>
      </c>
      <c r="E27" s="25">
        <v>5000</v>
      </c>
      <c r="J27" s="38" t="s">
        <v>279</v>
      </c>
      <c r="K27" s="25" t="s">
        <v>369</v>
      </c>
    </row>
    <row r="28" spans="1:19" x14ac:dyDescent="0.3">
      <c r="A28" s="25" t="s">
        <v>258</v>
      </c>
      <c r="B28" s="46">
        <v>100139</v>
      </c>
      <c r="C28" s="25">
        <v>3000</v>
      </c>
      <c r="D28" s="25">
        <v>7000</v>
      </c>
      <c r="E28" s="25">
        <v>350</v>
      </c>
      <c r="F28" s="25">
        <v>5000</v>
      </c>
      <c r="J28" s="38" t="s">
        <v>280</v>
      </c>
      <c r="K28" s="25" t="s">
        <v>370</v>
      </c>
    </row>
    <row r="29" spans="1:19" x14ac:dyDescent="0.3">
      <c r="A29" s="25" t="s">
        <v>258</v>
      </c>
      <c r="B29" s="43"/>
      <c r="J29" s="38" t="s">
        <v>281</v>
      </c>
      <c r="K29" s="39" t="s">
        <v>282</v>
      </c>
      <c r="L29" s="39"/>
      <c r="M29" s="39"/>
      <c r="N29" s="39"/>
      <c r="O29" s="39"/>
      <c r="P29" s="39"/>
      <c r="Q29" s="39"/>
      <c r="R29" s="39"/>
      <c r="S29" s="39"/>
    </row>
    <row r="30" spans="1:19" x14ac:dyDescent="0.3">
      <c r="A30" s="25" t="s">
        <v>258</v>
      </c>
      <c r="B30" s="46">
        <v>100117</v>
      </c>
      <c r="C30" s="25">
        <v>30000</v>
      </c>
      <c r="D30" s="25">
        <v>5000</v>
      </c>
      <c r="J30" s="38" t="s">
        <v>283</v>
      </c>
      <c r="K30" s="25" t="s">
        <v>371</v>
      </c>
    </row>
    <row r="31" spans="1:19" x14ac:dyDescent="0.3">
      <c r="A31" s="25" t="s">
        <v>258</v>
      </c>
      <c r="B31" s="46">
        <v>100140</v>
      </c>
      <c r="C31" s="25">
        <v>3000</v>
      </c>
      <c r="D31" s="25">
        <v>2000</v>
      </c>
      <c r="J31" s="38" t="s">
        <v>284</v>
      </c>
      <c r="K31" s="25" t="s">
        <v>372</v>
      </c>
    </row>
    <row r="32" spans="1:19" x14ac:dyDescent="0.3">
      <c r="A32" s="25" t="s">
        <v>258</v>
      </c>
      <c r="B32" s="46">
        <v>100127</v>
      </c>
      <c r="C32" s="25">
        <v>200</v>
      </c>
      <c r="D32" s="25">
        <v>3</v>
      </c>
      <c r="E32" s="25">
        <v>5000</v>
      </c>
      <c r="J32" s="38" t="s">
        <v>285</v>
      </c>
      <c r="K32" s="25" t="s">
        <v>373</v>
      </c>
    </row>
    <row r="33" spans="1:13" x14ac:dyDescent="0.3">
      <c r="A33" s="25" t="s">
        <v>258</v>
      </c>
      <c r="B33" s="2">
        <v>100141</v>
      </c>
      <c r="C33" s="25">
        <v>5000</v>
      </c>
      <c r="D33" s="25">
        <v>1500</v>
      </c>
      <c r="J33" s="38" t="s">
        <v>286</v>
      </c>
      <c r="K33" s="25" t="s">
        <v>374</v>
      </c>
    </row>
    <row r="34" spans="1:13" x14ac:dyDescent="0.3">
      <c r="A34" s="25" t="s">
        <v>258</v>
      </c>
      <c r="B34" s="2">
        <v>100142</v>
      </c>
      <c r="C34" s="25">
        <v>5000</v>
      </c>
      <c r="D34" s="25">
        <v>8000</v>
      </c>
      <c r="J34" s="38" t="s">
        <v>287</v>
      </c>
      <c r="K34" s="25" t="s">
        <v>375</v>
      </c>
    </row>
    <row r="35" spans="1:13" x14ac:dyDescent="0.3">
      <c r="A35" s="33" t="s">
        <v>288</v>
      </c>
      <c r="B35" s="2">
        <v>100201</v>
      </c>
      <c r="C35" s="25">
        <v>2</v>
      </c>
      <c r="D35" s="25">
        <v>50000</v>
      </c>
      <c r="E35" s="25">
        <v>30000</v>
      </c>
      <c r="J35" s="38" t="s">
        <v>288</v>
      </c>
      <c r="K35" s="25" t="s">
        <v>376</v>
      </c>
    </row>
    <row r="36" spans="1:13" x14ac:dyDescent="0.3">
      <c r="A36" s="33" t="s">
        <v>288</v>
      </c>
      <c r="B36" s="2">
        <v>100202</v>
      </c>
      <c r="C36" s="25">
        <v>-1500</v>
      </c>
      <c r="J36" s="38" t="s">
        <v>289</v>
      </c>
      <c r="K36" s="25" t="s">
        <v>377</v>
      </c>
    </row>
    <row r="37" spans="1:13" x14ac:dyDescent="0.3">
      <c r="A37" s="33" t="s">
        <v>288</v>
      </c>
      <c r="B37" s="2">
        <v>100203</v>
      </c>
      <c r="C37" s="25">
        <v>-1500</v>
      </c>
      <c r="J37" s="38" t="s">
        <v>290</v>
      </c>
      <c r="K37" s="25" t="s">
        <v>378</v>
      </c>
    </row>
    <row r="38" spans="1:13" x14ac:dyDescent="0.3">
      <c r="A38" s="33" t="s">
        <v>288</v>
      </c>
      <c r="B38" s="2">
        <v>100204</v>
      </c>
      <c r="C38" s="25">
        <v>2</v>
      </c>
      <c r="D38" s="25">
        <v>-2000</v>
      </c>
      <c r="E38" s="25">
        <v>-2000</v>
      </c>
      <c r="F38" s="25">
        <v>5000</v>
      </c>
      <c r="J38" s="38" t="s">
        <v>291</v>
      </c>
      <c r="K38" s="25" t="s">
        <v>379</v>
      </c>
    </row>
    <row r="39" spans="1:13" x14ac:dyDescent="0.3">
      <c r="A39" s="33" t="s">
        <v>288</v>
      </c>
      <c r="B39" s="2">
        <v>100205</v>
      </c>
      <c r="C39" s="25">
        <v>5000</v>
      </c>
      <c r="J39" s="38" t="s">
        <v>268</v>
      </c>
      <c r="K39" s="25" t="s">
        <v>380</v>
      </c>
    </row>
    <row r="40" spans="1:13" x14ac:dyDescent="0.3">
      <c r="A40" s="33" t="s">
        <v>288</v>
      </c>
      <c r="B40" s="2">
        <v>100206</v>
      </c>
      <c r="C40" s="25">
        <v>6000</v>
      </c>
      <c r="J40" s="38" t="s">
        <v>292</v>
      </c>
      <c r="K40" s="25" t="s">
        <v>381</v>
      </c>
    </row>
    <row r="41" spans="1:13" x14ac:dyDescent="0.3">
      <c r="A41" s="33" t="s">
        <v>288</v>
      </c>
      <c r="B41" s="2">
        <v>100207</v>
      </c>
      <c r="C41" s="25">
        <v>1</v>
      </c>
      <c r="D41" s="25">
        <v>5000</v>
      </c>
      <c r="E41" s="25">
        <v>5000</v>
      </c>
      <c r="J41" s="38" t="s">
        <v>293</v>
      </c>
      <c r="K41" s="25" t="s">
        <v>382</v>
      </c>
    </row>
    <row r="42" spans="1:13" x14ac:dyDescent="0.3">
      <c r="A42" s="33" t="s">
        <v>288</v>
      </c>
      <c r="B42" s="2">
        <v>100208</v>
      </c>
      <c r="C42" s="25">
        <v>5000</v>
      </c>
      <c r="D42" s="25">
        <v>6000</v>
      </c>
      <c r="J42" s="38" t="s">
        <v>294</v>
      </c>
      <c r="K42" s="25" t="s">
        <v>383</v>
      </c>
    </row>
    <row r="43" spans="1:13" x14ac:dyDescent="0.3">
      <c r="A43" s="33" t="s">
        <v>288</v>
      </c>
      <c r="B43" s="2">
        <v>100209</v>
      </c>
      <c r="C43" s="25">
        <v>200</v>
      </c>
      <c r="D43" s="25">
        <v>3000</v>
      </c>
      <c r="J43" s="38" t="s">
        <v>295</v>
      </c>
      <c r="K43" s="25" t="s">
        <v>384</v>
      </c>
    </row>
    <row r="44" spans="1:13" x14ac:dyDescent="0.3">
      <c r="A44" s="33" t="s">
        <v>288</v>
      </c>
      <c r="B44" s="2">
        <v>100210</v>
      </c>
      <c r="C44" s="25">
        <v>3000</v>
      </c>
      <c r="D44" s="25">
        <v>10000</v>
      </c>
      <c r="J44" s="38" t="s">
        <v>296</v>
      </c>
      <c r="K44" s="25" t="s">
        <v>385</v>
      </c>
    </row>
    <row r="45" spans="1:13" x14ac:dyDescent="0.3">
      <c r="A45" s="33" t="s">
        <v>288</v>
      </c>
      <c r="B45" s="2">
        <v>100211</v>
      </c>
      <c r="C45" s="25">
        <v>2000</v>
      </c>
      <c r="D45" s="25">
        <v>-2000</v>
      </c>
      <c r="J45" s="38" t="s">
        <v>297</v>
      </c>
      <c r="K45" s="25" t="s">
        <v>386</v>
      </c>
    </row>
    <row r="46" spans="1:13" x14ac:dyDescent="0.3">
      <c r="A46" s="33" t="s">
        <v>288</v>
      </c>
      <c r="B46" s="2">
        <v>100212</v>
      </c>
      <c r="C46" s="25">
        <v>3</v>
      </c>
      <c r="D46" s="25">
        <v>30000</v>
      </c>
      <c r="J46" s="38" t="s">
        <v>298</v>
      </c>
      <c r="K46" s="25" t="s">
        <v>387</v>
      </c>
    </row>
    <row r="47" spans="1:13" x14ac:dyDescent="0.3">
      <c r="A47" s="33" t="s">
        <v>288</v>
      </c>
      <c r="B47" s="2">
        <v>100235</v>
      </c>
      <c r="C47" s="25">
        <v>1000</v>
      </c>
      <c r="D47" s="25">
        <v>3000</v>
      </c>
      <c r="E47" s="25">
        <v>10000</v>
      </c>
      <c r="J47" s="38" t="s">
        <v>482</v>
      </c>
      <c r="K47" s="49" t="s">
        <v>483</v>
      </c>
      <c r="L47" s="49"/>
      <c r="M47" s="49"/>
    </row>
    <row r="48" spans="1:13" x14ac:dyDescent="0.3">
      <c r="A48" s="33" t="s">
        <v>288</v>
      </c>
      <c r="C48" s="25">
        <v>2000</v>
      </c>
      <c r="D48" s="25">
        <v>1000</v>
      </c>
      <c r="J48" s="38" t="s">
        <v>388</v>
      </c>
      <c r="K48" s="25" t="s">
        <v>389</v>
      </c>
    </row>
    <row r="49" spans="1:15" x14ac:dyDescent="0.3">
      <c r="A49" s="25" t="s">
        <v>212</v>
      </c>
      <c r="B49" s="2">
        <v>100301</v>
      </c>
      <c r="C49" s="25">
        <v>30000</v>
      </c>
      <c r="D49" s="25">
        <v>10000</v>
      </c>
      <c r="E49" s="25">
        <v>3000</v>
      </c>
      <c r="F49" s="25">
        <v>10000</v>
      </c>
      <c r="G49" s="25">
        <v>12000</v>
      </c>
      <c r="J49" s="38" t="s">
        <v>390</v>
      </c>
      <c r="K49" s="25" t="s">
        <v>391</v>
      </c>
    </row>
    <row r="50" spans="1:15" x14ac:dyDescent="0.3">
      <c r="A50" s="25" t="s">
        <v>212</v>
      </c>
      <c r="B50" s="2">
        <v>100303</v>
      </c>
      <c r="C50" s="25">
        <v>30000</v>
      </c>
      <c r="J50" s="38" t="s">
        <v>299</v>
      </c>
      <c r="K50" s="25" t="s">
        <v>392</v>
      </c>
    </row>
    <row r="51" spans="1:15" x14ac:dyDescent="0.3">
      <c r="A51" s="25" t="s">
        <v>212</v>
      </c>
      <c r="B51" s="2">
        <v>100304</v>
      </c>
      <c r="C51" s="25">
        <v>10000</v>
      </c>
      <c r="J51" s="38" t="s">
        <v>300</v>
      </c>
      <c r="K51" s="25" t="s">
        <v>393</v>
      </c>
    </row>
    <row r="52" spans="1:15" x14ac:dyDescent="0.3">
      <c r="A52" s="25" t="s">
        <v>212</v>
      </c>
      <c r="B52" s="2">
        <v>100305</v>
      </c>
      <c r="C52" s="25">
        <v>3000</v>
      </c>
      <c r="J52" s="38" t="s">
        <v>301</v>
      </c>
      <c r="K52" s="25" t="s">
        <v>394</v>
      </c>
    </row>
    <row r="53" spans="1:15" x14ac:dyDescent="0.3">
      <c r="A53" s="25" t="s">
        <v>212</v>
      </c>
      <c r="B53" s="2">
        <v>100306</v>
      </c>
      <c r="C53" s="25">
        <v>3000</v>
      </c>
      <c r="D53" s="25">
        <v>2000</v>
      </c>
      <c r="E53" s="25">
        <v>3000</v>
      </c>
      <c r="J53" s="38" t="s">
        <v>302</v>
      </c>
      <c r="K53" s="25" t="s">
        <v>395</v>
      </c>
    </row>
    <row r="54" spans="1:15" x14ac:dyDescent="0.3">
      <c r="A54" s="25" t="s">
        <v>212</v>
      </c>
      <c r="B54" s="2">
        <v>100307</v>
      </c>
      <c r="C54" s="25">
        <v>3000</v>
      </c>
      <c r="J54" s="38" t="s">
        <v>303</v>
      </c>
      <c r="K54" s="25" t="s">
        <v>396</v>
      </c>
    </row>
    <row r="55" spans="1:15" x14ac:dyDescent="0.3">
      <c r="A55" s="25" t="s">
        <v>212</v>
      </c>
      <c r="B55" s="2">
        <v>100308</v>
      </c>
      <c r="C55" s="25">
        <v>1000</v>
      </c>
      <c r="J55" s="38" t="s">
        <v>304</v>
      </c>
      <c r="K55" s="25" t="s">
        <v>397</v>
      </c>
    </row>
    <row r="56" spans="1:15" x14ac:dyDescent="0.3">
      <c r="A56" s="25" t="s">
        <v>212</v>
      </c>
      <c r="B56" s="2">
        <v>100309</v>
      </c>
      <c r="C56" s="25">
        <v>1000</v>
      </c>
      <c r="J56" s="38" t="s">
        <v>305</v>
      </c>
      <c r="K56" s="25" t="s">
        <v>398</v>
      </c>
    </row>
    <row r="57" spans="1:15" x14ac:dyDescent="0.3">
      <c r="A57" s="25" t="s">
        <v>212</v>
      </c>
      <c r="B57" s="2">
        <v>100310</v>
      </c>
      <c r="C57" s="25">
        <v>-2000</v>
      </c>
      <c r="D57" s="25">
        <v>5000</v>
      </c>
      <c r="J57" s="38" t="s">
        <v>306</v>
      </c>
      <c r="K57" s="25" t="s">
        <v>399</v>
      </c>
    </row>
    <row r="58" spans="1:15" x14ac:dyDescent="0.3">
      <c r="A58" s="25" t="s">
        <v>212</v>
      </c>
      <c r="B58" s="2">
        <v>100311</v>
      </c>
      <c r="C58" s="25">
        <v>1000</v>
      </c>
      <c r="J58" s="38" t="s">
        <v>307</v>
      </c>
      <c r="K58" s="25" t="s">
        <v>450</v>
      </c>
    </row>
    <row r="59" spans="1:15" x14ac:dyDescent="0.3">
      <c r="A59" s="25" t="s">
        <v>212</v>
      </c>
      <c r="B59" s="2">
        <v>100312</v>
      </c>
      <c r="C59" s="25">
        <v>2000</v>
      </c>
      <c r="D59" s="25">
        <v>3000</v>
      </c>
      <c r="J59" s="38" t="s">
        <v>308</v>
      </c>
      <c r="K59" s="25" t="s">
        <v>400</v>
      </c>
    </row>
    <row r="60" spans="1:15" x14ac:dyDescent="0.3">
      <c r="A60" s="25" t="s">
        <v>212</v>
      </c>
      <c r="B60" s="43"/>
      <c r="J60" s="38" t="s">
        <v>309</v>
      </c>
      <c r="K60" s="39" t="s">
        <v>310</v>
      </c>
      <c r="L60" s="39"/>
      <c r="M60" s="39"/>
      <c r="N60" s="39"/>
    </row>
    <row r="61" spans="1:15" x14ac:dyDescent="0.3">
      <c r="A61" s="25" t="s">
        <v>212</v>
      </c>
      <c r="C61" s="25">
        <v>-5000</v>
      </c>
      <c r="D61" s="25">
        <v>500</v>
      </c>
      <c r="J61" s="38" t="s">
        <v>388</v>
      </c>
      <c r="K61" s="25" t="s">
        <v>401</v>
      </c>
    </row>
    <row r="62" spans="1:15" x14ac:dyDescent="0.3">
      <c r="A62" s="25" t="s">
        <v>212</v>
      </c>
      <c r="B62" s="43"/>
      <c r="J62" s="38" t="s">
        <v>311</v>
      </c>
      <c r="K62" s="39" t="s">
        <v>312</v>
      </c>
      <c r="L62" s="39"/>
      <c r="M62" s="39"/>
      <c r="N62" s="39"/>
      <c r="O62" s="39"/>
    </row>
    <row r="63" spans="1:15" x14ac:dyDescent="0.3">
      <c r="A63" s="25" t="s">
        <v>212</v>
      </c>
      <c r="C63" s="25">
        <v>2000</v>
      </c>
      <c r="D63" s="25">
        <v>5000</v>
      </c>
      <c r="J63" s="38" t="s">
        <v>313</v>
      </c>
      <c r="K63" s="25" t="s">
        <v>402</v>
      </c>
    </row>
    <row r="64" spans="1:15" x14ac:dyDescent="0.3">
      <c r="A64" s="40" t="s">
        <v>213</v>
      </c>
      <c r="B64" s="29">
        <v>100401</v>
      </c>
      <c r="C64" s="25">
        <v>500</v>
      </c>
      <c r="D64" s="25">
        <v>5000</v>
      </c>
      <c r="E64" s="25">
        <v>12000</v>
      </c>
      <c r="J64" s="38" t="s">
        <v>403</v>
      </c>
      <c r="K64" s="25" t="s">
        <v>404</v>
      </c>
    </row>
    <row r="65" spans="1:11" x14ac:dyDescent="0.3">
      <c r="A65" s="40" t="s">
        <v>213</v>
      </c>
      <c r="B65" s="29">
        <v>100402</v>
      </c>
      <c r="C65" s="25">
        <v>6000</v>
      </c>
      <c r="J65" s="38" t="s">
        <v>314</v>
      </c>
      <c r="K65" s="25" t="s">
        <v>405</v>
      </c>
    </row>
    <row r="66" spans="1:11" x14ac:dyDescent="0.3">
      <c r="A66" s="40" t="s">
        <v>213</v>
      </c>
      <c r="B66" s="29">
        <v>100403</v>
      </c>
      <c r="C66" s="25">
        <v>-1500</v>
      </c>
      <c r="J66" s="38" t="s">
        <v>315</v>
      </c>
      <c r="K66" s="25" t="s">
        <v>406</v>
      </c>
    </row>
    <row r="67" spans="1:11" x14ac:dyDescent="0.3">
      <c r="A67" s="40" t="s">
        <v>213</v>
      </c>
      <c r="B67" s="29">
        <v>100404</v>
      </c>
      <c r="C67" s="25">
        <v>400</v>
      </c>
      <c r="D67" s="25">
        <v>5500</v>
      </c>
      <c r="E67" s="25">
        <v>12000</v>
      </c>
      <c r="J67" s="38" t="s">
        <v>316</v>
      </c>
      <c r="K67" s="25" t="s">
        <v>407</v>
      </c>
    </row>
    <row r="68" spans="1:11" x14ac:dyDescent="0.3">
      <c r="A68" s="40" t="s">
        <v>213</v>
      </c>
      <c r="B68" s="29">
        <v>100414</v>
      </c>
      <c r="C68" s="42">
        <f>C67</f>
        <v>400</v>
      </c>
      <c r="D68" s="42">
        <f>D67</f>
        <v>5500</v>
      </c>
      <c r="E68" s="42">
        <f>E67</f>
        <v>12000</v>
      </c>
    </row>
    <row r="69" spans="1:11" x14ac:dyDescent="0.3">
      <c r="A69" s="40" t="s">
        <v>213</v>
      </c>
      <c r="B69" s="29">
        <v>100405</v>
      </c>
      <c r="C69" s="25">
        <v>300</v>
      </c>
      <c r="D69" s="25">
        <v>6000</v>
      </c>
      <c r="E69" s="25">
        <v>12000</v>
      </c>
      <c r="J69" s="38" t="s">
        <v>317</v>
      </c>
      <c r="K69" s="25" t="s">
        <v>408</v>
      </c>
    </row>
    <row r="70" spans="1:11" x14ac:dyDescent="0.3">
      <c r="A70" s="40" t="s">
        <v>213</v>
      </c>
      <c r="B70" s="29">
        <v>100415</v>
      </c>
      <c r="C70" s="42">
        <f>C69</f>
        <v>300</v>
      </c>
      <c r="D70" s="42">
        <f>D69</f>
        <v>6000</v>
      </c>
      <c r="E70" s="42">
        <f>E69</f>
        <v>12000</v>
      </c>
    </row>
    <row r="71" spans="1:11" x14ac:dyDescent="0.3">
      <c r="A71" s="40" t="s">
        <v>213</v>
      </c>
      <c r="B71" s="29">
        <v>100406</v>
      </c>
      <c r="C71" s="25">
        <v>5000</v>
      </c>
      <c r="D71" s="25">
        <v>3000</v>
      </c>
      <c r="J71" s="38" t="s">
        <v>318</v>
      </c>
      <c r="K71" s="25" t="s">
        <v>409</v>
      </c>
    </row>
    <row r="72" spans="1:11" x14ac:dyDescent="0.3">
      <c r="A72" s="40" t="s">
        <v>213</v>
      </c>
      <c r="B72" s="29">
        <v>100407</v>
      </c>
      <c r="C72" s="25">
        <v>-2000</v>
      </c>
      <c r="D72" s="25">
        <v>-2000</v>
      </c>
      <c r="E72" s="25">
        <v>5000</v>
      </c>
      <c r="J72" s="38" t="s">
        <v>319</v>
      </c>
      <c r="K72" s="25" t="s">
        <v>410</v>
      </c>
    </row>
    <row r="73" spans="1:11" x14ac:dyDescent="0.3">
      <c r="A73" s="40" t="s">
        <v>213</v>
      </c>
      <c r="B73" s="29">
        <v>100408</v>
      </c>
      <c r="C73" s="25">
        <v>2000</v>
      </c>
      <c r="D73" s="25">
        <v>6000</v>
      </c>
      <c r="J73" s="38" t="s">
        <v>320</v>
      </c>
      <c r="K73" s="25" t="s">
        <v>411</v>
      </c>
    </row>
    <row r="74" spans="1:11" x14ac:dyDescent="0.3">
      <c r="A74" s="40" t="s">
        <v>213</v>
      </c>
      <c r="B74" s="29">
        <v>100409</v>
      </c>
      <c r="C74" s="25">
        <v>500</v>
      </c>
      <c r="D74" s="25">
        <v>5000</v>
      </c>
      <c r="J74" s="38" t="s">
        <v>321</v>
      </c>
      <c r="K74" s="25" t="s">
        <v>451</v>
      </c>
    </row>
    <row r="75" spans="1:11" x14ac:dyDescent="0.3">
      <c r="A75" s="40" t="s">
        <v>213</v>
      </c>
      <c r="B75" s="29">
        <v>100416</v>
      </c>
      <c r="C75" s="42">
        <f>C74</f>
        <v>500</v>
      </c>
      <c r="D75" s="42">
        <f>D74</f>
        <v>5000</v>
      </c>
    </row>
    <row r="76" spans="1:11" x14ac:dyDescent="0.3">
      <c r="A76" s="40" t="s">
        <v>213</v>
      </c>
      <c r="B76" s="29">
        <v>100410</v>
      </c>
      <c r="C76" s="25">
        <v>1500</v>
      </c>
      <c r="D76" s="25">
        <v>-2500</v>
      </c>
      <c r="J76" s="38" t="s">
        <v>322</v>
      </c>
      <c r="K76" s="25" t="s">
        <v>412</v>
      </c>
    </row>
    <row r="77" spans="1:11" x14ac:dyDescent="0.3">
      <c r="A77" s="40" t="s">
        <v>213</v>
      </c>
      <c r="B77" s="29">
        <v>100411</v>
      </c>
      <c r="C77" s="25">
        <v>500</v>
      </c>
      <c r="D77" s="25">
        <v>5000</v>
      </c>
      <c r="E77" s="25">
        <v>5000</v>
      </c>
      <c r="J77" s="38" t="s">
        <v>323</v>
      </c>
      <c r="K77" s="25" t="s">
        <v>413</v>
      </c>
    </row>
    <row r="78" spans="1:11" x14ac:dyDescent="0.3">
      <c r="A78" s="40" t="s">
        <v>213</v>
      </c>
      <c r="B78" s="29">
        <v>100413</v>
      </c>
      <c r="C78" s="42">
        <f>C77</f>
        <v>500</v>
      </c>
      <c r="D78" s="42">
        <f>D77</f>
        <v>5000</v>
      </c>
      <c r="E78" s="42">
        <f>E77</f>
        <v>5000</v>
      </c>
    </row>
    <row r="79" spans="1:11" x14ac:dyDescent="0.3">
      <c r="A79" s="40" t="s">
        <v>213</v>
      </c>
      <c r="B79" s="29">
        <v>100412</v>
      </c>
      <c r="C79" s="25">
        <v>2500</v>
      </c>
      <c r="J79" s="38" t="s">
        <v>324</v>
      </c>
      <c r="K79" s="25" t="s">
        <v>414</v>
      </c>
    </row>
    <row r="80" spans="1:11" x14ac:dyDescent="0.3">
      <c r="A80" s="40" t="s">
        <v>213</v>
      </c>
      <c r="B80" s="29">
        <v>110402</v>
      </c>
      <c r="C80" s="25">
        <v>300</v>
      </c>
      <c r="D80" s="25">
        <v>3000</v>
      </c>
      <c r="J80" s="38" t="s">
        <v>388</v>
      </c>
      <c r="K80" s="25" t="s">
        <v>415</v>
      </c>
    </row>
    <row r="81" spans="1:11" x14ac:dyDescent="0.3">
      <c r="A81" s="40" t="s">
        <v>213</v>
      </c>
      <c r="B81" s="29">
        <v>110403</v>
      </c>
      <c r="C81" s="25">
        <v>-1000</v>
      </c>
      <c r="D81" s="25">
        <v>3000</v>
      </c>
      <c r="J81" s="38" t="s">
        <v>311</v>
      </c>
      <c r="K81" s="25" t="s">
        <v>416</v>
      </c>
    </row>
    <row r="82" spans="1:11" x14ac:dyDescent="0.3">
      <c r="A82" s="38" t="s">
        <v>325</v>
      </c>
      <c r="B82" s="29">
        <v>100501</v>
      </c>
      <c r="C82" s="25">
        <v>500</v>
      </c>
      <c r="D82" s="25">
        <v>6000</v>
      </c>
      <c r="E82" s="25">
        <v>12000</v>
      </c>
      <c r="J82" s="38" t="s">
        <v>417</v>
      </c>
      <c r="K82" s="25" t="s">
        <v>418</v>
      </c>
    </row>
    <row r="83" spans="1:11" x14ac:dyDescent="0.3">
      <c r="A83" s="38" t="s">
        <v>325</v>
      </c>
      <c r="B83" s="29">
        <v>100513</v>
      </c>
      <c r="C83" s="42">
        <f>C82</f>
        <v>500</v>
      </c>
      <c r="D83" s="42">
        <f>D82</f>
        <v>6000</v>
      </c>
      <c r="E83" s="42">
        <f>E82</f>
        <v>12000</v>
      </c>
      <c r="J83" s="38" t="s">
        <v>445</v>
      </c>
    </row>
    <row r="84" spans="1:11" x14ac:dyDescent="0.3">
      <c r="A84" s="38" t="s">
        <v>325</v>
      </c>
      <c r="B84" s="29">
        <v>100502</v>
      </c>
      <c r="C84" s="25">
        <v>6000</v>
      </c>
      <c r="J84" s="38" t="s">
        <v>326</v>
      </c>
      <c r="K84" s="25" t="s">
        <v>419</v>
      </c>
    </row>
    <row r="85" spans="1:11" x14ac:dyDescent="0.3">
      <c r="A85" s="38" t="s">
        <v>325</v>
      </c>
      <c r="B85" s="29">
        <v>100503</v>
      </c>
      <c r="C85" s="25">
        <v>5000</v>
      </c>
      <c r="J85" s="38" t="s">
        <v>327</v>
      </c>
      <c r="K85" s="25" t="s">
        <v>420</v>
      </c>
    </row>
    <row r="86" spans="1:11" x14ac:dyDescent="0.3">
      <c r="A86" s="38" t="s">
        <v>325</v>
      </c>
      <c r="B86" s="29">
        <v>100504</v>
      </c>
      <c r="C86" s="25">
        <v>3000</v>
      </c>
      <c r="D86" s="25">
        <v>-2000</v>
      </c>
      <c r="J86" s="38" t="s">
        <v>328</v>
      </c>
      <c r="K86" s="25" t="s">
        <v>421</v>
      </c>
    </row>
    <row r="87" spans="1:11" x14ac:dyDescent="0.3">
      <c r="A87" s="38" t="s">
        <v>325</v>
      </c>
      <c r="B87" s="29">
        <v>100505</v>
      </c>
      <c r="C87" s="25">
        <v>-3000</v>
      </c>
      <c r="J87" s="38" t="s">
        <v>329</v>
      </c>
      <c r="K87" s="25" t="s">
        <v>422</v>
      </c>
    </row>
    <row r="88" spans="1:11" x14ac:dyDescent="0.3">
      <c r="A88" s="38" t="s">
        <v>325</v>
      </c>
      <c r="B88" s="29">
        <v>100506</v>
      </c>
      <c r="C88" s="25">
        <v>3000</v>
      </c>
      <c r="J88" s="38" t="s">
        <v>330</v>
      </c>
      <c r="K88" s="25" t="s">
        <v>423</v>
      </c>
    </row>
    <row r="89" spans="1:11" x14ac:dyDescent="0.3">
      <c r="A89" s="38" t="s">
        <v>325</v>
      </c>
      <c r="B89" s="29">
        <v>100507</v>
      </c>
      <c r="C89" s="25">
        <v>3000</v>
      </c>
      <c r="D89" s="25">
        <v>2000</v>
      </c>
      <c r="J89" s="38" t="s">
        <v>331</v>
      </c>
      <c r="K89" s="25" t="s">
        <v>424</v>
      </c>
    </row>
    <row r="90" spans="1:11" x14ac:dyDescent="0.3">
      <c r="A90" s="38" t="s">
        <v>325</v>
      </c>
      <c r="B90" s="29">
        <v>100509</v>
      </c>
      <c r="C90" s="25">
        <v>30</v>
      </c>
      <c r="D90" s="25">
        <v>3</v>
      </c>
      <c r="E90" s="25">
        <v>10000</v>
      </c>
      <c r="F90" s="25">
        <v>30000</v>
      </c>
      <c r="G90" s="25">
        <v>15000</v>
      </c>
      <c r="J90" s="38" t="s">
        <v>332</v>
      </c>
      <c r="K90" s="25" t="s">
        <v>425</v>
      </c>
    </row>
    <row r="91" spans="1:11" x14ac:dyDescent="0.3">
      <c r="A91" s="38" t="s">
        <v>325</v>
      </c>
      <c r="B91" s="29">
        <v>100511</v>
      </c>
      <c r="C91" s="42">
        <f t="shared" ref="C91:E92" si="1">C90</f>
        <v>30</v>
      </c>
      <c r="D91" s="42">
        <f t="shared" si="1"/>
        <v>3</v>
      </c>
      <c r="E91" s="42">
        <f t="shared" si="1"/>
        <v>10000</v>
      </c>
      <c r="F91" s="42">
        <f t="shared" ref="F91:G91" si="2">F90</f>
        <v>30000</v>
      </c>
      <c r="G91" s="42">
        <f t="shared" si="2"/>
        <v>15000</v>
      </c>
    </row>
    <row r="92" spans="1:11" x14ac:dyDescent="0.3">
      <c r="A92" s="38" t="s">
        <v>325</v>
      </c>
      <c r="B92" s="29">
        <v>100515</v>
      </c>
      <c r="C92" s="42">
        <f t="shared" si="1"/>
        <v>30</v>
      </c>
      <c r="D92" s="42">
        <f t="shared" si="1"/>
        <v>3</v>
      </c>
      <c r="E92" s="42">
        <f t="shared" si="1"/>
        <v>10000</v>
      </c>
      <c r="F92" s="42">
        <f t="shared" ref="F92" si="3">F91</f>
        <v>30000</v>
      </c>
      <c r="G92" s="42">
        <f t="shared" ref="G92" si="4">G91</f>
        <v>15000</v>
      </c>
    </row>
    <row r="93" spans="1:11" x14ac:dyDescent="0.3">
      <c r="A93" s="38" t="s">
        <v>325</v>
      </c>
      <c r="B93" s="29">
        <v>100510</v>
      </c>
      <c r="C93" s="25">
        <v>300</v>
      </c>
      <c r="D93" s="25">
        <v>5</v>
      </c>
      <c r="E93" s="25">
        <v>10000</v>
      </c>
      <c r="J93" s="38" t="s">
        <v>446</v>
      </c>
      <c r="K93" s="42" t="s">
        <v>426</v>
      </c>
    </row>
    <row r="94" spans="1:11" x14ac:dyDescent="0.3">
      <c r="A94" s="38" t="s">
        <v>325</v>
      </c>
      <c r="B94" s="29">
        <v>100514</v>
      </c>
      <c r="C94" s="42">
        <f t="shared" ref="C94:E95" si="5">C93</f>
        <v>300</v>
      </c>
      <c r="D94" s="42">
        <f t="shared" si="5"/>
        <v>5</v>
      </c>
      <c r="E94" s="42">
        <f t="shared" si="5"/>
        <v>10000</v>
      </c>
    </row>
    <row r="95" spans="1:11" x14ac:dyDescent="0.3">
      <c r="A95" s="38" t="s">
        <v>325</v>
      </c>
      <c r="B95" s="29">
        <v>100512</v>
      </c>
      <c r="C95" s="42">
        <f t="shared" si="5"/>
        <v>300</v>
      </c>
      <c r="D95" s="42">
        <f t="shared" si="5"/>
        <v>5</v>
      </c>
      <c r="E95" s="42">
        <f t="shared" si="5"/>
        <v>10000</v>
      </c>
    </row>
    <row r="96" spans="1:11" x14ac:dyDescent="0.3">
      <c r="A96" s="38" t="s">
        <v>417</v>
      </c>
      <c r="B96" s="29">
        <v>100508</v>
      </c>
      <c r="C96" s="25">
        <v>5000</v>
      </c>
      <c r="D96" s="25">
        <v>4000</v>
      </c>
      <c r="E96" s="25">
        <v>5000</v>
      </c>
      <c r="J96" s="50" t="s">
        <v>484</v>
      </c>
      <c r="K96" s="51" t="s">
        <v>485</v>
      </c>
    </row>
    <row r="97" spans="1:11" x14ac:dyDescent="0.3">
      <c r="A97" s="38" t="s">
        <v>325</v>
      </c>
      <c r="B97" s="29">
        <v>110501</v>
      </c>
      <c r="C97" s="25">
        <v>2000</v>
      </c>
      <c r="J97" s="38" t="s">
        <v>388</v>
      </c>
      <c r="K97" s="25" t="s">
        <v>427</v>
      </c>
    </row>
    <row r="98" spans="1:11" x14ac:dyDescent="0.3">
      <c r="A98" s="38" t="s">
        <v>325</v>
      </c>
      <c r="B98" s="29">
        <v>110502</v>
      </c>
      <c r="C98" s="25">
        <v>1000</v>
      </c>
      <c r="D98" s="25">
        <v>20000</v>
      </c>
      <c r="E98" s="25">
        <v>10000</v>
      </c>
      <c r="J98" s="38" t="s">
        <v>447</v>
      </c>
      <c r="K98" s="47" t="s">
        <v>465</v>
      </c>
    </row>
    <row r="99" spans="1:11" x14ac:dyDescent="0.3">
      <c r="A99" s="38" t="s">
        <v>325</v>
      </c>
      <c r="B99" s="29">
        <v>110506</v>
      </c>
      <c r="C99" s="42">
        <f t="shared" ref="C99:E99" si="6">C98</f>
        <v>1000</v>
      </c>
      <c r="D99" s="42">
        <f t="shared" si="6"/>
        <v>20000</v>
      </c>
      <c r="E99" s="42">
        <f t="shared" si="6"/>
        <v>10000</v>
      </c>
      <c r="K99" s="47"/>
    </row>
    <row r="100" spans="1:11" x14ac:dyDescent="0.3">
      <c r="A100" s="40" t="s">
        <v>219</v>
      </c>
      <c r="B100" s="29">
        <v>100601</v>
      </c>
      <c r="C100" s="25">
        <v>13000</v>
      </c>
      <c r="D100" s="25">
        <v>-1000</v>
      </c>
      <c r="E100" s="25">
        <v>3000</v>
      </c>
      <c r="J100" s="38" t="s">
        <v>428</v>
      </c>
      <c r="K100" s="25" t="s">
        <v>429</v>
      </c>
    </row>
    <row r="101" spans="1:11" x14ac:dyDescent="0.3">
      <c r="A101" s="40" t="s">
        <v>219</v>
      </c>
      <c r="B101" s="29">
        <v>100602</v>
      </c>
      <c r="C101" s="25">
        <v>-1500</v>
      </c>
      <c r="J101" s="38" t="s">
        <v>333</v>
      </c>
      <c r="K101" s="25" t="s">
        <v>430</v>
      </c>
    </row>
    <row r="102" spans="1:11" x14ac:dyDescent="0.3">
      <c r="A102" s="40" t="s">
        <v>219</v>
      </c>
      <c r="B102" s="29">
        <v>100603</v>
      </c>
      <c r="J102" s="38" t="s">
        <v>334</v>
      </c>
      <c r="K102" s="25" t="s">
        <v>335</v>
      </c>
    </row>
    <row r="103" spans="1:11" x14ac:dyDescent="0.3">
      <c r="A103" s="40" t="s">
        <v>219</v>
      </c>
      <c r="B103" s="29">
        <v>100604</v>
      </c>
      <c r="C103" s="25">
        <v>5</v>
      </c>
      <c r="D103" s="25">
        <v>2000</v>
      </c>
      <c r="E103" s="25">
        <v>5000</v>
      </c>
      <c r="J103" s="38" t="s">
        <v>336</v>
      </c>
      <c r="K103" s="25" t="s">
        <v>431</v>
      </c>
    </row>
    <row r="104" spans="1:11" x14ac:dyDescent="0.3">
      <c r="A104" s="40" t="s">
        <v>219</v>
      </c>
      <c r="B104" s="29">
        <v>100605</v>
      </c>
      <c r="C104" s="25">
        <v>3</v>
      </c>
      <c r="D104" s="25">
        <v>10000</v>
      </c>
      <c r="E104" s="25">
        <v>3</v>
      </c>
      <c r="J104" s="38" t="s">
        <v>337</v>
      </c>
      <c r="K104" s="25" t="s">
        <v>432</v>
      </c>
    </row>
    <row r="105" spans="1:11" x14ac:dyDescent="0.3">
      <c r="A105" s="40" t="s">
        <v>219</v>
      </c>
      <c r="B105" s="29">
        <v>100614</v>
      </c>
      <c r="C105" s="42">
        <f t="shared" ref="C105" si="7">C104</f>
        <v>3</v>
      </c>
      <c r="D105" s="42">
        <f t="shared" ref="D105" si="8">D104</f>
        <v>10000</v>
      </c>
      <c r="E105" s="42">
        <f t="shared" ref="E105" si="9">E104</f>
        <v>3</v>
      </c>
    </row>
    <row r="106" spans="1:11" x14ac:dyDescent="0.3">
      <c r="A106" s="40" t="s">
        <v>219</v>
      </c>
      <c r="B106" s="29">
        <v>100606</v>
      </c>
      <c r="C106" s="25">
        <v>8000</v>
      </c>
      <c r="J106" s="38" t="s">
        <v>338</v>
      </c>
      <c r="K106" s="25" t="s">
        <v>433</v>
      </c>
    </row>
    <row r="107" spans="1:11" x14ac:dyDescent="0.3">
      <c r="A107" s="40" t="s">
        <v>219</v>
      </c>
      <c r="B107" s="29">
        <v>100607</v>
      </c>
      <c r="J107" s="38" t="s">
        <v>339</v>
      </c>
      <c r="K107" s="25" t="s">
        <v>434</v>
      </c>
    </row>
    <row r="108" spans="1:11" x14ac:dyDescent="0.3">
      <c r="A108" s="40" t="s">
        <v>219</v>
      </c>
      <c r="B108" s="29">
        <v>100608</v>
      </c>
      <c r="C108" s="25">
        <v>3000</v>
      </c>
      <c r="D108" s="25">
        <v>2000</v>
      </c>
      <c r="E108" s="25">
        <v>2000</v>
      </c>
      <c r="J108" s="38" t="s">
        <v>340</v>
      </c>
      <c r="K108" s="25" t="s">
        <v>435</v>
      </c>
    </row>
    <row r="109" spans="1:11" x14ac:dyDescent="0.3">
      <c r="A109" s="40" t="s">
        <v>219</v>
      </c>
      <c r="B109" s="29">
        <v>100609</v>
      </c>
      <c r="C109" s="25">
        <v>3000</v>
      </c>
      <c r="J109" s="38" t="s">
        <v>341</v>
      </c>
      <c r="K109" s="25" t="s">
        <v>436</v>
      </c>
    </row>
    <row r="110" spans="1:11" x14ac:dyDescent="0.3">
      <c r="A110" s="40" t="s">
        <v>219</v>
      </c>
      <c r="B110" s="29">
        <v>100610</v>
      </c>
      <c r="C110" s="25">
        <v>6000</v>
      </c>
      <c r="J110" s="38" t="s">
        <v>342</v>
      </c>
      <c r="K110" s="25" t="s">
        <v>437</v>
      </c>
    </row>
    <row r="111" spans="1:11" x14ac:dyDescent="0.3">
      <c r="A111" s="40" t="s">
        <v>219</v>
      </c>
      <c r="B111" s="29">
        <v>100611</v>
      </c>
      <c r="C111" s="25">
        <v>3000</v>
      </c>
      <c r="D111" s="25">
        <v>-2000</v>
      </c>
      <c r="E111" s="25">
        <v>3000</v>
      </c>
      <c r="J111" s="38" t="s">
        <v>343</v>
      </c>
      <c r="K111" s="25" t="s">
        <v>438</v>
      </c>
    </row>
    <row r="112" spans="1:11" x14ac:dyDescent="0.3">
      <c r="A112" s="40" t="s">
        <v>219</v>
      </c>
      <c r="B112" s="29">
        <v>100612</v>
      </c>
      <c r="C112" s="25">
        <v>13000</v>
      </c>
      <c r="D112" s="25">
        <v>2000</v>
      </c>
      <c r="E112" s="25">
        <v>3000</v>
      </c>
      <c r="F112" s="25">
        <v>5</v>
      </c>
      <c r="J112" s="38" t="s">
        <v>344</v>
      </c>
      <c r="K112" s="25" t="s">
        <v>439</v>
      </c>
    </row>
    <row r="113" spans="1:11" x14ac:dyDescent="0.3">
      <c r="A113" s="40" t="s">
        <v>219</v>
      </c>
      <c r="B113" s="29">
        <v>100616</v>
      </c>
      <c r="C113" s="42">
        <f t="shared" ref="C113" si="10">C112</f>
        <v>13000</v>
      </c>
      <c r="D113" s="42">
        <f t="shared" ref="D113" si="11">D112</f>
        <v>2000</v>
      </c>
      <c r="E113" s="42">
        <f t="shared" ref="E113:F113" si="12">E112</f>
        <v>3000</v>
      </c>
      <c r="F113" s="42">
        <f t="shared" si="12"/>
        <v>5</v>
      </c>
    </row>
    <row r="114" spans="1:11" x14ac:dyDescent="0.3">
      <c r="A114" s="40" t="s">
        <v>219</v>
      </c>
      <c r="B114" s="29">
        <v>100613</v>
      </c>
      <c r="C114" s="25">
        <v>-2500</v>
      </c>
      <c r="J114" s="38" t="s">
        <v>345</v>
      </c>
      <c r="K114" s="25" t="s">
        <v>440</v>
      </c>
    </row>
    <row r="115" spans="1:11" x14ac:dyDescent="0.3">
      <c r="A115" s="40" t="s">
        <v>219</v>
      </c>
      <c r="B115" s="29">
        <v>110601</v>
      </c>
      <c r="C115" s="25">
        <v>500</v>
      </c>
      <c r="J115" s="38" t="s">
        <v>388</v>
      </c>
      <c r="K115" s="25" t="s">
        <v>441</v>
      </c>
    </row>
    <row r="116" spans="1:11" x14ac:dyDescent="0.3">
      <c r="A116" s="40" t="s">
        <v>219</v>
      </c>
      <c r="B116" s="29">
        <v>110603</v>
      </c>
      <c r="C116" s="25">
        <v>10000</v>
      </c>
      <c r="J116" s="38" t="s">
        <v>311</v>
      </c>
      <c r="K116" s="25" t="s">
        <v>442</v>
      </c>
    </row>
    <row r="117" spans="1:11" x14ac:dyDescent="0.3">
      <c r="A117" s="25" t="s">
        <v>452</v>
      </c>
      <c r="B117" s="7">
        <v>100806</v>
      </c>
      <c r="C117" s="25">
        <v>500</v>
      </c>
      <c r="D117" s="25">
        <v>5000</v>
      </c>
      <c r="E117" s="25">
        <v>15000</v>
      </c>
      <c r="J117" s="38" t="s">
        <v>453</v>
      </c>
      <c r="K117" s="25" t="s">
        <v>454</v>
      </c>
    </row>
    <row r="118" spans="1:11" x14ac:dyDescent="0.3">
      <c r="A118" s="25" t="s">
        <v>452</v>
      </c>
      <c r="B118" s="7">
        <v>100811</v>
      </c>
      <c r="C118" s="42">
        <f t="shared" ref="C118:E119" si="13">C117</f>
        <v>500</v>
      </c>
      <c r="D118" s="42">
        <f t="shared" si="13"/>
        <v>5000</v>
      </c>
      <c r="E118" s="42">
        <f t="shared" si="13"/>
        <v>15000</v>
      </c>
    </row>
    <row r="119" spans="1:11" x14ac:dyDescent="0.3">
      <c r="A119" s="25" t="s">
        <v>452</v>
      </c>
      <c r="B119" s="7">
        <v>100812</v>
      </c>
      <c r="C119" s="42">
        <f t="shared" si="13"/>
        <v>500</v>
      </c>
      <c r="D119" s="42">
        <f t="shared" si="13"/>
        <v>5000</v>
      </c>
      <c r="E119" s="42">
        <f t="shared" si="13"/>
        <v>15000</v>
      </c>
    </row>
    <row r="120" spans="1:11" x14ac:dyDescent="0.3">
      <c r="A120" s="25" t="s">
        <v>452</v>
      </c>
      <c r="B120" s="7">
        <v>100807</v>
      </c>
      <c r="C120" s="25">
        <v>500</v>
      </c>
      <c r="D120" s="25">
        <v>10000</v>
      </c>
      <c r="E120" s="25">
        <v>-1000</v>
      </c>
      <c r="F120" s="25">
        <v>3000</v>
      </c>
      <c r="J120" s="38" t="s">
        <v>455</v>
      </c>
      <c r="K120" s="25" t="s">
        <v>456</v>
      </c>
    </row>
    <row r="121" spans="1:11" x14ac:dyDescent="0.3">
      <c r="A121" s="25" t="s">
        <v>452</v>
      </c>
      <c r="B121" s="7">
        <v>100813</v>
      </c>
      <c r="C121" s="42">
        <f t="shared" ref="C121:G123" si="14">C120</f>
        <v>500</v>
      </c>
      <c r="D121" s="42">
        <f t="shared" si="14"/>
        <v>10000</v>
      </c>
      <c r="E121" s="42">
        <f t="shared" si="14"/>
        <v>-1000</v>
      </c>
      <c r="F121" s="42">
        <f t="shared" si="14"/>
        <v>3000</v>
      </c>
    </row>
    <row r="122" spans="1:11" x14ac:dyDescent="0.3">
      <c r="A122" s="25" t="s">
        <v>452</v>
      </c>
      <c r="B122" s="7">
        <v>100809</v>
      </c>
      <c r="C122" s="25">
        <v>500</v>
      </c>
      <c r="D122" s="25">
        <v>10</v>
      </c>
      <c r="E122" s="25">
        <v>20000</v>
      </c>
      <c r="F122" s="25">
        <v>1500</v>
      </c>
      <c r="G122" s="25">
        <v>10000</v>
      </c>
      <c r="J122" s="38" t="s">
        <v>457</v>
      </c>
      <c r="K122" s="25" t="s">
        <v>458</v>
      </c>
    </row>
    <row r="123" spans="1:11" x14ac:dyDescent="0.3">
      <c r="A123" s="25" t="s">
        <v>452</v>
      </c>
      <c r="B123" s="7">
        <v>100814</v>
      </c>
      <c r="C123" s="42">
        <f t="shared" si="14"/>
        <v>500</v>
      </c>
      <c r="D123" s="42">
        <f t="shared" si="14"/>
        <v>10</v>
      </c>
      <c r="E123" s="42">
        <f t="shared" si="14"/>
        <v>20000</v>
      </c>
      <c r="F123" s="42">
        <f t="shared" si="14"/>
        <v>1500</v>
      </c>
      <c r="G123" s="42">
        <f t="shared" si="14"/>
        <v>10000</v>
      </c>
    </row>
    <row r="124" spans="1:11" x14ac:dyDescent="0.3">
      <c r="A124" s="25" t="s">
        <v>452</v>
      </c>
      <c r="B124" s="7">
        <v>100810</v>
      </c>
      <c r="C124" s="25">
        <v>300</v>
      </c>
      <c r="D124" s="25">
        <v>10000</v>
      </c>
      <c r="E124" s="25">
        <v>3000</v>
      </c>
      <c r="F124" s="25">
        <v>1000</v>
      </c>
      <c r="J124" s="38" t="s">
        <v>478</v>
      </c>
      <c r="K124" s="25" t="s">
        <v>467</v>
      </c>
    </row>
    <row r="125" spans="1:11" x14ac:dyDescent="0.3">
      <c r="A125" s="25" t="s">
        <v>468</v>
      </c>
      <c r="B125" s="2">
        <v>100901</v>
      </c>
      <c r="C125" s="25">
        <v>3500</v>
      </c>
      <c r="D125" s="25">
        <v>2000</v>
      </c>
      <c r="E125" s="25">
        <v>75000</v>
      </c>
      <c r="J125" s="38" t="s">
        <v>469</v>
      </c>
      <c r="K125" s="25" t="s">
        <v>472</v>
      </c>
    </row>
    <row r="126" spans="1:11" x14ac:dyDescent="0.3">
      <c r="A126" s="25" t="s">
        <v>468</v>
      </c>
      <c r="B126" s="2">
        <v>100902</v>
      </c>
      <c r="C126" s="25">
        <v>2000</v>
      </c>
      <c r="D126" s="25">
        <v>10000</v>
      </c>
      <c r="E126" s="25">
        <v>75000</v>
      </c>
      <c r="J126" s="38" t="s">
        <v>470</v>
      </c>
      <c r="K126" s="25" t="s">
        <v>477</v>
      </c>
    </row>
    <row r="127" spans="1:11" x14ac:dyDescent="0.3">
      <c r="A127" s="25" t="s">
        <v>468</v>
      </c>
      <c r="B127" s="2">
        <v>100903</v>
      </c>
      <c r="C127" s="25">
        <v>3000</v>
      </c>
      <c r="D127" s="25">
        <v>15000</v>
      </c>
      <c r="E127" s="25">
        <v>30000</v>
      </c>
      <c r="J127" s="38" t="s">
        <v>471</v>
      </c>
      <c r="K127" s="25" t="s">
        <v>473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buff</vt:lpstr>
      <vt:lpstr>buff_effect</vt:lpstr>
      <vt:lpstr>buff_type</vt:lpstr>
      <vt:lpstr>buff_display</vt:lpstr>
      <vt:lpstr>buff_display_position</vt:lpstr>
      <vt:lpstr>#Buff效果参数汇总</vt:lpstr>
      <vt:lpstr>#Buff等级规则</vt:lpstr>
      <vt:lpstr>#宝石数值表</vt:lpstr>
      <vt:lpstr>#技能数值表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spikezhu</dc:creator>
  <cp:lastModifiedBy>allenycai</cp:lastModifiedBy>
  <dcterms:created xsi:type="dcterms:W3CDTF">2015-06-05T18:19:34Z</dcterms:created>
  <dcterms:modified xsi:type="dcterms:W3CDTF">2024-10-30T07:24:05Z</dcterms:modified>
</cp:coreProperties>
</file>