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firstSheet="1" activeTab="1"/>
  </bookViews>
  <sheets>
    <sheet name="results" sheetId="2" state="veryHidden" r:id="rId1"/>
    <sheet name="2018年道路运输量-766万吨产能" sheetId="3" r:id="rId2"/>
    <sheet name="备注" sheetId="4" r:id="rId3"/>
  </sheets>
  <definedNames>
    <definedName name="_xlnm._FilterDatabase" localSheetId="1" hidden="1">'2018年道路运输量-766万吨产能'!$A$1:$M$185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3" l="1"/>
  <c r="H8" i="3"/>
  <c r="H9" i="3"/>
  <c r="H10" i="3"/>
  <c r="H11" i="3"/>
  <c r="H12" i="3"/>
  <c r="H13" i="3"/>
  <c r="H14" i="3"/>
  <c r="H16" i="3"/>
  <c r="H17" i="3"/>
  <c r="H18" i="3"/>
  <c r="H19" i="3"/>
  <c r="H20" i="3"/>
  <c r="H21" i="3"/>
  <c r="H22" i="3"/>
  <c r="H23" i="3"/>
  <c r="H24" i="3"/>
  <c r="H26" i="3"/>
  <c r="H27" i="3"/>
  <c r="H28" i="3"/>
  <c r="H29" i="3"/>
  <c r="H30" i="3"/>
  <c r="H31" i="3"/>
  <c r="H32" i="3"/>
  <c r="H33" i="3"/>
  <c r="H34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6" i="3"/>
  <c r="H5" i="3"/>
  <c r="H35" i="3"/>
  <c r="H25" i="3"/>
  <c r="H15" i="3"/>
  <c r="H4" i="3"/>
  <c r="H2" i="3"/>
  <c r="I24" i="3" l="1"/>
  <c r="I18" i="3"/>
  <c r="I13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36" i="3"/>
  <c r="I27" i="3"/>
  <c r="I28" i="3"/>
  <c r="I29" i="3"/>
  <c r="I30" i="3"/>
  <c r="I31" i="3"/>
  <c r="I32" i="3"/>
  <c r="I33" i="3"/>
  <c r="I34" i="3"/>
  <c r="I26" i="3"/>
  <c r="I17" i="3"/>
  <c r="I19" i="3"/>
  <c r="I20" i="3"/>
  <c r="I21" i="3"/>
  <c r="I22" i="3"/>
  <c r="I23" i="3"/>
  <c r="I16" i="3"/>
  <c r="I6" i="3"/>
  <c r="I7" i="3"/>
  <c r="I8" i="3"/>
  <c r="I9" i="3"/>
  <c r="I10" i="3"/>
  <c r="I11" i="3"/>
  <c r="I12" i="3"/>
  <c r="I14" i="3"/>
  <c r="I5" i="3"/>
  <c r="I3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2" i="3"/>
  <c r="I35" i="3"/>
  <c r="I25" i="3"/>
  <c r="I15" i="3"/>
  <c r="I4" i="3"/>
  <c r="I2" i="3"/>
  <c r="L15" i="3" l="1"/>
  <c r="L14" i="3"/>
</calcChain>
</file>

<file path=xl/sharedStrings.xml><?xml version="1.0" encoding="utf-8"?>
<sst xmlns="http://schemas.openxmlformats.org/spreadsheetml/2006/main" count="765" uniqueCount="228">
  <si>
    <t>序号</t>
    <phoneticPr fontId="4" type="noConversion"/>
  </si>
  <si>
    <t>物料名称</t>
    <phoneticPr fontId="4" type="noConversion"/>
  </si>
  <si>
    <t>类型
（进厂/出厂/中转）</t>
    <phoneticPr fontId="4" type="noConversion"/>
  </si>
  <si>
    <t>年运输量(吨)</t>
    <phoneticPr fontId="4" type="noConversion"/>
  </si>
  <si>
    <t>车辆类型</t>
    <phoneticPr fontId="4" type="noConversion"/>
  </si>
  <si>
    <t>物料类型</t>
    <phoneticPr fontId="3" type="noConversion"/>
  </si>
  <si>
    <t>国内主流精矿Ⅲ</t>
  </si>
  <si>
    <t>高品位进口精矿</t>
  </si>
  <si>
    <t>进口造球精矿</t>
  </si>
  <si>
    <t>国内造球精矿（高钛）</t>
  </si>
  <si>
    <t>国内造球精矿Ⅱ</t>
  </si>
  <si>
    <t>高品位进口粉矿</t>
  </si>
  <si>
    <t>国内球团</t>
  </si>
  <si>
    <t>国内块矿</t>
  </si>
  <si>
    <t>国外块矿</t>
  </si>
  <si>
    <t>外购一级焦炭</t>
  </si>
  <si>
    <t>外购二级焦炭</t>
  </si>
  <si>
    <t>兰炭小料</t>
  </si>
  <si>
    <t>无烟煤</t>
  </si>
  <si>
    <t>高挥发烟煤</t>
  </si>
  <si>
    <t>低挥发烟煤</t>
  </si>
  <si>
    <t>萤石</t>
  </si>
  <si>
    <t>高钙石灰石</t>
  </si>
  <si>
    <t>高镁石灰石</t>
  </si>
  <si>
    <t>高钙石灰石粉</t>
  </si>
  <si>
    <t>高镁石灰石粉</t>
  </si>
  <si>
    <t>外购块铁</t>
  </si>
  <si>
    <t>外购废钢</t>
  </si>
  <si>
    <t>轧线废钢</t>
  </si>
  <si>
    <t>块灰</t>
  </si>
  <si>
    <t>炼铁高钙灰</t>
  </si>
  <si>
    <t>炼钢高钙灰</t>
  </si>
  <si>
    <t>炼钢块灰筛下物</t>
  </si>
  <si>
    <t>外购炼钢块灰筛下物</t>
  </si>
  <si>
    <t>纯焦沫</t>
  </si>
  <si>
    <t>混焦沫</t>
  </si>
  <si>
    <t>轧线氧化铁皮</t>
  </si>
  <si>
    <t>锰矿</t>
  </si>
  <si>
    <t>炼铁高镁灰</t>
  </si>
  <si>
    <t>炼钢高镁灰</t>
  </si>
  <si>
    <t>菱镁球</t>
  </si>
  <si>
    <t>生石灰粉</t>
  </si>
  <si>
    <t>溶剂类</t>
    <phoneticPr fontId="3" type="noConversion"/>
  </si>
  <si>
    <t>溶剂类</t>
    <phoneticPr fontId="3" type="noConversion"/>
  </si>
  <si>
    <t>进厂</t>
    <phoneticPr fontId="3" type="noConversion"/>
  </si>
  <si>
    <t>纯铝</t>
    <phoneticPr fontId="3" type="noConversion"/>
  </si>
  <si>
    <t>合金类</t>
    <phoneticPr fontId="3" type="noConversion"/>
  </si>
  <si>
    <t>钒氮合金</t>
    <phoneticPr fontId="3" type="noConversion"/>
  </si>
  <si>
    <t>钢芯铝</t>
    <phoneticPr fontId="3" type="noConversion"/>
  </si>
  <si>
    <t>高碳锰铁</t>
    <phoneticPr fontId="3" type="noConversion"/>
  </si>
  <si>
    <t>硅钙包芯线</t>
    <phoneticPr fontId="3" type="noConversion"/>
  </si>
  <si>
    <t>硅钙钡</t>
    <phoneticPr fontId="3" type="noConversion"/>
  </si>
  <si>
    <t>硅钙合金</t>
    <phoneticPr fontId="3" type="noConversion"/>
  </si>
  <si>
    <t>硅锰</t>
    <phoneticPr fontId="3" type="noConversion"/>
  </si>
  <si>
    <t>硅锰粒</t>
    <phoneticPr fontId="3" type="noConversion"/>
  </si>
  <si>
    <t>硅锰球</t>
    <phoneticPr fontId="3" type="noConversion"/>
  </si>
  <si>
    <t>硅铁</t>
    <phoneticPr fontId="3" type="noConversion"/>
  </si>
  <si>
    <t>碳化硅</t>
    <phoneticPr fontId="3" type="noConversion"/>
  </si>
  <si>
    <t>碳线</t>
    <phoneticPr fontId="3" type="noConversion"/>
  </si>
  <si>
    <t>微氮合金</t>
    <phoneticPr fontId="3" type="noConversion"/>
  </si>
  <si>
    <t>预脱氧增碳剂</t>
    <phoneticPr fontId="3" type="noConversion"/>
  </si>
  <si>
    <t>增碳剂</t>
    <phoneticPr fontId="3" type="noConversion"/>
  </si>
  <si>
    <t>铌铁</t>
    <phoneticPr fontId="3" type="noConversion"/>
  </si>
  <si>
    <t>燃料类</t>
    <phoneticPr fontId="3" type="noConversion"/>
  </si>
  <si>
    <t>进厂</t>
    <phoneticPr fontId="3" type="noConversion"/>
  </si>
  <si>
    <t>废钢类</t>
    <phoneticPr fontId="3" type="noConversion"/>
  </si>
  <si>
    <t>矿类</t>
    <phoneticPr fontId="3" type="noConversion"/>
  </si>
  <si>
    <t>矿类</t>
    <phoneticPr fontId="3" type="noConversion"/>
  </si>
  <si>
    <t>进厂</t>
    <phoneticPr fontId="3" type="noConversion"/>
  </si>
  <si>
    <t>矿类</t>
    <phoneticPr fontId="3" type="noConversion"/>
  </si>
  <si>
    <t>汽车</t>
    <phoneticPr fontId="3" type="noConversion"/>
  </si>
  <si>
    <t>火车</t>
    <phoneticPr fontId="3" type="noConversion"/>
  </si>
  <si>
    <t>汽车/火车</t>
    <phoneticPr fontId="3" type="noConversion"/>
  </si>
  <si>
    <t>国内精矿粉</t>
  </si>
  <si>
    <t>烟煤</t>
  </si>
  <si>
    <t>火车/汽车/管带</t>
    <phoneticPr fontId="3" type="noConversion"/>
  </si>
  <si>
    <t>汽车</t>
    <phoneticPr fontId="3" type="noConversion"/>
  </si>
  <si>
    <t>硅碳合金</t>
    <phoneticPr fontId="3" type="noConversion"/>
  </si>
  <si>
    <t>出厂</t>
    <phoneticPr fontId="3" type="noConversion"/>
  </si>
  <si>
    <t>产品类</t>
    <phoneticPr fontId="3" type="noConversion"/>
  </si>
  <si>
    <t>钢材</t>
    <phoneticPr fontId="3" type="noConversion"/>
  </si>
  <si>
    <t>钢坯</t>
    <phoneticPr fontId="3" type="noConversion"/>
  </si>
  <si>
    <t>废弃类</t>
    <phoneticPr fontId="3" type="noConversion"/>
  </si>
  <si>
    <t>水渣</t>
    <phoneticPr fontId="3" type="noConversion"/>
  </si>
  <si>
    <t>石膏</t>
    <phoneticPr fontId="3" type="noConversion"/>
  </si>
  <si>
    <t>汽车</t>
    <phoneticPr fontId="3" type="noConversion"/>
  </si>
  <si>
    <t>纯铝线</t>
    <phoneticPr fontId="3" type="noConversion"/>
  </si>
  <si>
    <t>中包干式料</t>
    <phoneticPr fontId="3" type="noConversion"/>
  </si>
  <si>
    <t>布袋除尘灰</t>
    <phoneticPr fontId="3" type="noConversion"/>
  </si>
  <si>
    <t>篦条</t>
    <phoneticPr fontId="3" type="noConversion"/>
  </si>
  <si>
    <t>建筑垃圾</t>
    <phoneticPr fontId="3" type="noConversion"/>
  </si>
  <si>
    <t>出厂</t>
    <phoneticPr fontId="3" type="noConversion"/>
  </si>
  <si>
    <t>高炉干渣</t>
    <phoneticPr fontId="3" type="noConversion"/>
  </si>
  <si>
    <t>电除尘灰</t>
    <phoneticPr fontId="3" type="noConversion"/>
  </si>
  <si>
    <t>转炉渣</t>
    <phoneticPr fontId="3" type="noConversion"/>
  </si>
  <si>
    <t>废镁碳砖</t>
    <phoneticPr fontId="3" type="noConversion"/>
  </si>
  <si>
    <t>挡渣堰</t>
    <phoneticPr fontId="3" type="noConversion"/>
  </si>
  <si>
    <t>矿渣超细粉</t>
    <phoneticPr fontId="3" type="noConversion"/>
  </si>
  <si>
    <t>永久层浇注料</t>
    <phoneticPr fontId="3" type="noConversion"/>
  </si>
  <si>
    <t>隔热垫</t>
    <phoneticPr fontId="3" type="noConversion"/>
  </si>
  <si>
    <t>废弃类</t>
    <phoneticPr fontId="3" type="noConversion"/>
  </si>
  <si>
    <t>废旧皮带</t>
    <phoneticPr fontId="3" type="noConversion"/>
  </si>
  <si>
    <t>中包包底料</t>
    <phoneticPr fontId="3" type="noConversion"/>
  </si>
  <si>
    <t>450m3高炉及附属废钢</t>
    <phoneticPr fontId="3" type="noConversion"/>
  </si>
  <si>
    <t xml:space="preserve">回收废钢  </t>
    <phoneticPr fontId="3" type="noConversion"/>
  </si>
  <si>
    <t>废旧彩钢瓦YX25-210-840型  0.6mm</t>
    <phoneticPr fontId="3" type="noConversion"/>
  </si>
  <si>
    <t>废旧铜管铜套</t>
    <phoneticPr fontId="3" type="noConversion"/>
  </si>
  <si>
    <t>废旧轮胎</t>
    <phoneticPr fontId="3" type="noConversion"/>
  </si>
  <si>
    <t>废旧耐材</t>
    <phoneticPr fontId="3" type="noConversion"/>
  </si>
  <si>
    <t>溶胶结合炭化硅质浇注料</t>
    <phoneticPr fontId="3" type="noConversion"/>
  </si>
  <si>
    <t>其他废旧（电极、电器元件、喷头等）</t>
    <phoneticPr fontId="3" type="noConversion"/>
  </si>
  <si>
    <t>汽车</t>
    <phoneticPr fontId="3" type="noConversion"/>
  </si>
  <si>
    <t>废旧电机报废</t>
    <phoneticPr fontId="3" type="noConversion"/>
  </si>
  <si>
    <t>内转</t>
    <phoneticPr fontId="3" type="noConversion"/>
  </si>
  <si>
    <t>辊道</t>
  </si>
  <si>
    <t>硅铁FeSi75-C</t>
    <phoneticPr fontId="5" type="noConversion"/>
  </si>
  <si>
    <t>硅锰FeMn65Si17</t>
  </si>
  <si>
    <t>铌铁</t>
  </si>
  <si>
    <t>钒氮合金VN78</t>
  </si>
  <si>
    <t>硅钙包芯线φ13</t>
  </si>
  <si>
    <t>碳线C≥97%  φ13</t>
  </si>
  <si>
    <t>增碳剂</t>
  </si>
  <si>
    <t>硅钙钡 FeBa15Ca8Si50</t>
  </si>
  <si>
    <t>铝锰铁Al-Mn-Fe-110-50mm吨袋包装</t>
  </si>
  <si>
    <t>钙铁线FeCa</t>
  </si>
  <si>
    <t>预脱氧增碳剂</t>
  </si>
  <si>
    <t>碳化硅 80#</t>
  </si>
  <si>
    <t>硅锰球</t>
  </si>
  <si>
    <t>钢芯铝</t>
  </si>
  <si>
    <t>纯铝线</t>
  </si>
  <si>
    <t>硅碳合金</t>
  </si>
  <si>
    <t>微氮合金</t>
  </si>
  <si>
    <t>铝粒及纯铝</t>
    <phoneticPr fontId="5" type="noConversion"/>
  </si>
  <si>
    <t>精炼脱氧剂</t>
  </si>
  <si>
    <t>硅钙合金</t>
  </si>
  <si>
    <t>挡渣塞大</t>
  </si>
  <si>
    <t>挡渣塞小</t>
  </si>
  <si>
    <t>出钢口套管L=1100</t>
  </si>
  <si>
    <t>挡渣塞特大</t>
  </si>
  <si>
    <t>挡渣球φ230</t>
  </si>
  <si>
    <t>挡渣球φ260</t>
  </si>
  <si>
    <t>挡渣锥120吨转炉专用</t>
  </si>
  <si>
    <t>焦油镁砂砖350×120×120  120t转炉专用</t>
  </si>
  <si>
    <t>自流料</t>
  </si>
  <si>
    <t>喷补料</t>
  </si>
  <si>
    <t>出钢口填充料</t>
  </si>
  <si>
    <t>中包缓冲器2#</t>
  </si>
  <si>
    <t>长水口</t>
  </si>
  <si>
    <t>浸入式水口</t>
  </si>
  <si>
    <t>中包干式料</t>
  </si>
  <si>
    <t>钢包浇注料</t>
  </si>
  <si>
    <t>钢包包盖料</t>
  </si>
  <si>
    <t>轻质砖NG-0.6  230×114×65</t>
  </si>
  <si>
    <t>磷酸盐浇注料LL-60</t>
  </si>
  <si>
    <t>磷酸盐火泥LP-70</t>
  </si>
  <si>
    <t>高铝水泥625#</t>
  </si>
  <si>
    <t>保护渣</t>
  </si>
  <si>
    <t>耐热高强浇注料</t>
  </si>
  <si>
    <t>国内球团矿</t>
  </si>
  <si>
    <t>嘉惠球团</t>
  </si>
  <si>
    <t>球块混合物</t>
  </si>
  <si>
    <t>块矿筛沫</t>
  </si>
  <si>
    <t xml:space="preserve">回收废钢  </t>
  </si>
  <si>
    <t xml:space="preserve">纯焦沫  </t>
  </si>
  <si>
    <t xml:space="preserve">回收氧化铁皮 </t>
  </si>
  <si>
    <t>炼铁重力除尘灰</t>
  </si>
  <si>
    <t>污泥球</t>
  </si>
  <si>
    <t>污泥</t>
  </si>
  <si>
    <t>水渣选铁</t>
  </si>
  <si>
    <t>小粒度烧结矿</t>
  </si>
  <si>
    <t>大块废渣钢</t>
  </si>
  <si>
    <t>小块废渣钢</t>
  </si>
  <si>
    <t>大块罐铁</t>
  </si>
  <si>
    <t>建筑垃圾</t>
  </si>
  <si>
    <t>大块渣鉄</t>
  </si>
  <si>
    <t>柴油</t>
  </si>
  <si>
    <t>高铝铁沟浇注料</t>
  </si>
  <si>
    <t>摆动流咀用料</t>
  </si>
  <si>
    <t>转炉渣A料</t>
  </si>
  <si>
    <t>转炉渣B料</t>
  </si>
  <si>
    <t>转炉渣GZ料</t>
  </si>
  <si>
    <t>转炉渣M料</t>
  </si>
  <si>
    <t>转炉渣T料</t>
  </si>
  <si>
    <t>钢包粉</t>
  </si>
  <si>
    <t>90主沟料</t>
  </si>
  <si>
    <t>中包包底料</t>
  </si>
  <si>
    <t>永久层浇注料</t>
  </si>
  <si>
    <t>高炉布袋除尘灰尾渣</t>
  </si>
  <si>
    <t>刚玉铁沟浇注料</t>
  </si>
  <si>
    <t>烧结除尘灰尾渣</t>
  </si>
  <si>
    <t>高碳锰铁FeMn68C7.0</t>
  </si>
  <si>
    <t>转炉渣G料</t>
  </si>
  <si>
    <t>转炉渣TG料</t>
  </si>
  <si>
    <t>φ12螺纹Ⅲ级非定尺φ12</t>
  </si>
  <si>
    <t>φ20螺纹Ⅲ级非定尺φ20</t>
  </si>
  <si>
    <t>φ25螺纹Ⅲ级非定尺φ25</t>
  </si>
  <si>
    <t>半成品</t>
    <phoneticPr fontId="3" type="noConversion"/>
  </si>
  <si>
    <t>铁水</t>
    <phoneticPr fontId="3" type="noConversion"/>
  </si>
  <si>
    <t>铁路</t>
    <phoneticPr fontId="3" type="noConversion"/>
  </si>
  <si>
    <t>合金类</t>
    <phoneticPr fontId="3" type="noConversion"/>
  </si>
  <si>
    <t>溶剂类</t>
    <phoneticPr fontId="3" type="noConversion"/>
  </si>
  <si>
    <t>矿类</t>
    <phoneticPr fontId="3" type="noConversion"/>
  </si>
  <si>
    <t>渣钢粉</t>
    <phoneticPr fontId="3" type="noConversion"/>
  </si>
  <si>
    <t>备品备件类</t>
  </si>
  <si>
    <t xml:space="preserve">数据来源 </t>
  </si>
  <si>
    <t>1、进厂数据基于《采样作业数据表》、《2018年物料进购、消耗、库存情况》、11月计量数据</t>
    <phoneticPr fontId="3" type="noConversion"/>
  </si>
  <si>
    <t>3、内转数据基于《2018内转》、检斤计量数据月报表、储运中心物流现状分析</t>
    <phoneticPr fontId="3" type="noConversion"/>
  </si>
  <si>
    <t>其他</t>
    <phoneticPr fontId="3" type="noConversion"/>
  </si>
  <si>
    <t>6、出厂钢材合计693万吨，火车运量/汽车运量=0.8</t>
    <phoneticPr fontId="3" type="noConversion"/>
  </si>
  <si>
    <t>1、进厂矿类合计1033万吨，吨钢矿类采购量为1.35吨</t>
    <phoneticPr fontId="3" type="noConversion"/>
  </si>
  <si>
    <t>5、内转矿类合计491万吨，吨钢矿类转运量为0.64吨；钢坯轨道转运量/汽车转运量=1.12</t>
    <phoneticPr fontId="3" type="noConversion"/>
  </si>
  <si>
    <t>2、进厂燃料类合计438吨，吨钢燃料类采购量为0.57吨</t>
    <phoneticPr fontId="3" type="noConversion"/>
  </si>
  <si>
    <t>3、进厂废钢类合计116万吨，吨钢废钢类采购量为0.15吨</t>
    <phoneticPr fontId="3" type="noConversion"/>
  </si>
  <si>
    <t>4、进厂溶剂类合计194万吨，吨钢溶剂类采购量为0.25吨</t>
    <phoneticPr fontId="3" type="noConversion"/>
  </si>
  <si>
    <t>来源于物料进购表</t>
    <phoneticPr fontId="3" type="noConversion"/>
  </si>
  <si>
    <r>
      <t>2、出厂数据基于</t>
    </r>
    <r>
      <rPr>
        <sz val="11"/>
        <color rgb="FFFF0000"/>
        <rFont val="华文楷体"/>
        <family val="3"/>
        <charset val="134"/>
      </rPr>
      <t>《2018检斤销售》（钢材和钢坯销售数据错误）</t>
    </r>
    <r>
      <rPr>
        <sz val="11"/>
        <color theme="1"/>
        <rFont val="华文楷体"/>
        <family val="3"/>
        <charset val="134"/>
      </rPr>
      <t>、《2018年工业站吞吐明细表123》、2018年1-12月份运费统计、储运中心物流现状分析</t>
    </r>
    <phoneticPr fontId="3" type="noConversion"/>
  </si>
  <si>
    <t>来源于采样作业数据表</t>
    <phoneticPr fontId="3" type="noConversion"/>
  </si>
  <si>
    <t>来源于工业站吞吐表</t>
    <phoneticPr fontId="3" type="noConversion"/>
  </si>
  <si>
    <t>来源于储运中心物流现状分析、2018年1-12月份运费统计</t>
    <phoneticPr fontId="3" type="noConversion"/>
  </si>
  <si>
    <t>来源于2018年检斤销售</t>
    <phoneticPr fontId="3" type="noConversion"/>
  </si>
  <si>
    <t>来源于2018内转</t>
    <phoneticPr fontId="3" type="noConversion"/>
  </si>
  <si>
    <t>来源于检斤计量数据月报表</t>
    <phoneticPr fontId="3" type="noConversion"/>
  </si>
  <si>
    <t>来源于储运中心物流现状分析</t>
    <phoneticPr fontId="3" type="noConversion"/>
  </si>
  <si>
    <t>占同类运输方式比重</t>
    <phoneticPr fontId="3" type="noConversion"/>
  </si>
  <si>
    <t>占进厂运输总量比重</t>
    <phoneticPr fontId="3" type="noConversion"/>
  </si>
  <si>
    <t>车次</t>
    <phoneticPr fontId="3" type="noConversion"/>
  </si>
  <si>
    <t>国内造球精矿</t>
    <phoneticPr fontId="3" type="noConversion"/>
  </si>
  <si>
    <t>单车重量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</si>
</sst>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15">
    <font>
      <sz val="11"/>
      <color theme="1"/>
      <name val="等线"/>
      <family val="2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indexed="63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theme="1"/>
      <name val="华文楷体"/>
      <family val="3"/>
      <charset val="134"/>
    </font>
    <font>
      <b/>
      <sz val="10.5"/>
      <color rgb="FF000000"/>
      <name val="Calibri"/>
      <family val="2"/>
    </font>
    <font>
      <sz val="16"/>
      <color theme="1"/>
      <name val="Calibri"/>
      <family val="2"/>
    </font>
    <font>
      <sz val="11"/>
      <color rgb="FFFF0000"/>
      <name val="华文楷体"/>
      <family val="3"/>
      <charset val="134"/>
    </font>
    <font>
      <sz val="11"/>
      <color theme="1"/>
      <name val="等线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6" fillId="0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49" fontId="7" fillId="9" borderId="1" xfId="0" applyNumberFormat="1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6" fillId="11" borderId="1" xfId="0" applyFont="1" applyFill="1" applyBorder="1" applyAlignment="1" applyProtection="1">
      <alignment horizontal="center" vertical="center"/>
      <protection locked="0"/>
    </xf>
    <xf numFmtId="0" fontId="0" fillId="11" borderId="0" xfId="0" applyFill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176" fontId="0" fillId="0" borderId="0" xfId="3" applyNumberFormat="1" applyFont="1" applyAlignment="1">
      <alignment horizontal="center" vertical="center"/>
    </xf>
    <xf numFmtId="0" fontId="6" fillId="4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4">
    <cellStyle name="百分比" xfId="3" builtinId="5"/>
    <cellStyle name="差_RESULTS" xfId="1"/>
    <cellStyle name="常规" xfId="0" builtinId="0"/>
    <cellStyle name="好_RESULT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tabSelected="1" zoomScaleNormal="100" workbookViewId="0">
      <selection activeCell="F10" sqref="F10"/>
    </sheetView>
  </sheetViews>
  <sheetFormatPr defaultColWidth="8.625" defaultRowHeight="14.25"/>
  <cols>
    <col min="1" max="1" width="8.625" style="2" customWidth="1"/>
    <col min="2" max="2" width="11.875" style="2" customWidth="1"/>
    <col min="3" max="3" width="21.25" style="2" customWidth="1"/>
    <col min="4" max="4" width="21.875" style="2" customWidth="1"/>
    <col min="5" max="5" width="15.375" style="2" customWidth="1"/>
    <col min="6" max="6" width="12.875" style="2" customWidth="1"/>
    <col min="7" max="7" width="10.75" style="2" customWidth="1"/>
    <col min="8" max="8" width="14.25" style="2" customWidth="1"/>
    <col min="9" max="9" width="19.375" style="32" bestFit="1" customWidth="1"/>
    <col min="10" max="10" width="16.375" style="32" customWidth="1"/>
    <col min="11" max="11" width="9.125" style="1" customWidth="1"/>
    <col min="12" max="12" width="8.625" style="1"/>
    <col min="13" max="13" width="23.625" style="1" customWidth="1"/>
    <col min="14" max="16384" width="8.625" style="1"/>
  </cols>
  <sheetData>
    <row r="1" spans="1:13" ht="28.5">
      <c r="A1" s="4" t="s">
        <v>0</v>
      </c>
      <c r="B1" s="4" t="s">
        <v>5</v>
      </c>
      <c r="C1" s="4" t="s">
        <v>1</v>
      </c>
      <c r="D1" s="4" t="s">
        <v>2</v>
      </c>
      <c r="E1" s="4" t="s">
        <v>3</v>
      </c>
      <c r="F1" s="4" t="s">
        <v>4</v>
      </c>
      <c r="G1" s="33" t="s">
        <v>227</v>
      </c>
      <c r="H1" s="33" t="s">
        <v>225</v>
      </c>
      <c r="I1" s="32" t="s">
        <v>223</v>
      </c>
      <c r="J1" s="32" t="s">
        <v>224</v>
      </c>
    </row>
    <row r="2" spans="1:13">
      <c r="A2" s="3">
        <v>8</v>
      </c>
      <c r="B2" s="3" t="s">
        <v>67</v>
      </c>
      <c r="C2" s="5" t="s">
        <v>11</v>
      </c>
      <c r="D2" s="15" t="s">
        <v>64</v>
      </c>
      <c r="E2" s="3">
        <v>6342593.8560000006</v>
      </c>
      <c r="F2" s="3" t="s">
        <v>71</v>
      </c>
      <c r="G2" s="2">
        <v>65</v>
      </c>
      <c r="H2" s="2">
        <f>E2/350*1.1/65</f>
        <v>306.6748677626374</v>
      </c>
      <c r="I2" s="32">
        <f>E2/8800000</f>
        <v>0.72074930181818186</v>
      </c>
      <c r="J2" s="32">
        <f>E2/18000000</f>
        <v>0.35236632533333334</v>
      </c>
      <c r="L2" s="16"/>
      <c r="M2" s="1" t="s">
        <v>214</v>
      </c>
    </row>
    <row r="3" spans="1:13">
      <c r="A3" s="3">
        <v>12</v>
      </c>
      <c r="B3" s="3" t="s">
        <v>63</v>
      </c>
      <c r="C3" s="5" t="s">
        <v>15</v>
      </c>
      <c r="D3" s="15" t="s">
        <v>44</v>
      </c>
      <c r="E3" s="3">
        <v>3040649.3569999998</v>
      </c>
      <c r="F3" s="7" t="s">
        <v>75</v>
      </c>
      <c r="G3" s="34"/>
      <c r="H3" s="34"/>
      <c r="I3" s="32">
        <f>E3/2/9200000</f>
        <v>0.16525268244565217</v>
      </c>
      <c r="J3" s="32">
        <f t="shared" ref="J3:J58" si="0">E3/18000000</f>
        <v>0.16892496427777776</v>
      </c>
      <c r="L3" s="18"/>
      <c r="M3" s="1" t="s">
        <v>216</v>
      </c>
    </row>
    <row r="4" spans="1:13">
      <c r="A4" s="3">
        <v>11</v>
      </c>
      <c r="B4" s="3" t="s">
        <v>67</v>
      </c>
      <c r="C4" s="8" t="s">
        <v>14</v>
      </c>
      <c r="D4" s="15" t="s">
        <v>64</v>
      </c>
      <c r="E4" s="3">
        <v>2077341.2050000001</v>
      </c>
      <c r="F4" s="3" t="s">
        <v>71</v>
      </c>
      <c r="H4" s="2">
        <f>E4/350*1.1/65</f>
        <v>100.44287145054948</v>
      </c>
      <c r="I4" s="32">
        <f>E4/8800000</f>
        <v>0.23606150056818181</v>
      </c>
      <c r="J4" s="32">
        <f t="shared" si="0"/>
        <v>0.11540784472222222</v>
      </c>
      <c r="L4" s="17"/>
      <c r="M4" s="1" t="s">
        <v>217</v>
      </c>
    </row>
    <row r="5" spans="1:13">
      <c r="A5" s="3">
        <v>25</v>
      </c>
      <c r="B5" s="3" t="s">
        <v>65</v>
      </c>
      <c r="C5" s="5" t="s">
        <v>27</v>
      </c>
      <c r="D5" s="15" t="s">
        <v>44</v>
      </c>
      <c r="E5" s="3">
        <v>1026964.9500000001</v>
      </c>
      <c r="F5" s="3" t="s">
        <v>70</v>
      </c>
      <c r="G5" s="2">
        <v>35</v>
      </c>
      <c r="H5" s="2">
        <f>E5/350*1.1/35</f>
        <v>92.217260816326544</v>
      </c>
      <c r="I5" s="32">
        <f>E5/9200000</f>
        <v>0.11162662500000001</v>
      </c>
      <c r="J5" s="32">
        <f t="shared" si="0"/>
        <v>5.7053608333333339E-2</v>
      </c>
      <c r="L5" s="24"/>
      <c r="M5" s="1" t="s">
        <v>218</v>
      </c>
    </row>
    <row r="6" spans="1:13">
      <c r="A6" s="3">
        <v>3</v>
      </c>
      <c r="B6" s="3" t="s">
        <v>67</v>
      </c>
      <c r="C6" s="5" t="s">
        <v>226</v>
      </c>
      <c r="D6" s="15" t="s">
        <v>64</v>
      </c>
      <c r="E6" s="3">
        <v>929262.84100000001</v>
      </c>
      <c r="F6" s="3" t="s">
        <v>70</v>
      </c>
      <c r="G6" s="2">
        <v>45</v>
      </c>
      <c r="H6" s="2">
        <f>E6/350*1.1/G6</f>
        <v>64.900896831746039</v>
      </c>
      <c r="I6" s="32">
        <f t="shared" ref="I6:I58" si="1">E6/9200000</f>
        <v>0.10100683054347827</v>
      </c>
      <c r="J6" s="32">
        <f t="shared" si="0"/>
        <v>5.162571338888889E-2</v>
      </c>
      <c r="L6" s="26"/>
      <c r="M6" s="1" t="s">
        <v>219</v>
      </c>
    </row>
    <row r="7" spans="1:13">
      <c r="A7" s="3">
        <v>29</v>
      </c>
      <c r="B7" s="3" t="s">
        <v>42</v>
      </c>
      <c r="C7" s="5" t="s">
        <v>30</v>
      </c>
      <c r="D7" s="15" t="s">
        <v>44</v>
      </c>
      <c r="E7" s="3">
        <v>502268.29999999993</v>
      </c>
      <c r="F7" s="3" t="s">
        <v>76</v>
      </c>
      <c r="G7" s="2">
        <v>30</v>
      </c>
      <c r="H7" s="2">
        <f t="shared" ref="H7:H58" si="2">E7/350*1.1/G7</f>
        <v>52.618583809523805</v>
      </c>
      <c r="I7" s="32">
        <f t="shared" si="1"/>
        <v>5.4594380434782604E-2</v>
      </c>
      <c r="J7" s="32">
        <f t="shared" si="0"/>
        <v>2.7903794444444442E-2</v>
      </c>
      <c r="L7" s="28"/>
      <c r="M7" s="1" t="s">
        <v>220</v>
      </c>
    </row>
    <row r="8" spans="1:13">
      <c r="A8" s="3">
        <v>21</v>
      </c>
      <c r="B8" s="3" t="s">
        <v>43</v>
      </c>
      <c r="C8" s="5" t="s">
        <v>23</v>
      </c>
      <c r="D8" s="15" t="s">
        <v>44</v>
      </c>
      <c r="E8" s="3">
        <v>476761.31999999995</v>
      </c>
      <c r="F8" s="3" t="s">
        <v>76</v>
      </c>
      <c r="G8" s="2">
        <v>40</v>
      </c>
      <c r="H8" s="2">
        <f t="shared" si="2"/>
        <v>37.459817999999999</v>
      </c>
      <c r="I8" s="32">
        <f t="shared" si="1"/>
        <v>5.1821882608695649E-2</v>
      </c>
      <c r="J8" s="32">
        <f t="shared" si="0"/>
        <v>2.6486739999999998E-2</v>
      </c>
      <c r="L8" s="30"/>
      <c r="M8" s="1" t="s">
        <v>221</v>
      </c>
    </row>
    <row r="9" spans="1:13">
      <c r="A9" s="3">
        <v>15</v>
      </c>
      <c r="B9" s="3" t="s">
        <v>63</v>
      </c>
      <c r="C9" s="5" t="s">
        <v>18</v>
      </c>
      <c r="D9" s="15" t="s">
        <v>44</v>
      </c>
      <c r="E9" s="3">
        <v>423402.65399999998</v>
      </c>
      <c r="F9" s="3" t="s">
        <v>76</v>
      </c>
      <c r="G9" s="2">
        <v>30</v>
      </c>
      <c r="H9" s="2">
        <f t="shared" si="2"/>
        <v>44.356468514285716</v>
      </c>
      <c r="I9" s="32">
        <f t="shared" si="1"/>
        <v>4.602202760869565E-2</v>
      </c>
      <c r="J9" s="32">
        <f t="shared" si="0"/>
        <v>2.3522369666666664E-2</v>
      </c>
      <c r="L9" s="19"/>
      <c r="M9" s="1" t="s">
        <v>222</v>
      </c>
    </row>
    <row r="10" spans="1:13">
      <c r="A10" s="3">
        <v>18</v>
      </c>
      <c r="B10" s="3" t="s">
        <v>63</v>
      </c>
      <c r="C10" s="5" t="s">
        <v>20</v>
      </c>
      <c r="D10" s="15" t="s">
        <v>44</v>
      </c>
      <c r="E10" s="3">
        <v>352613.50199999998</v>
      </c>
      <c r="F10" s="3" t="s">
        <v>76</v>
      </c>
      <c r="G10" s="2">
        <v>35</v>
      </c>
      <c r="H10" s="2">
        <f t="shared" si="2"/>
        <v>31.663253240816331</v>
      </c>
      <c r="I10" s="32">
        <f t="shared" si="1"/>
        <v>3.8327554565217387E-2</v>
      </c>
      <c r="J10" s="32">
        <f t="shared" si="0"/>
        <v>1.9589638999999999E-2</v>
      </c>
    </row>
    <row r="11" spans="1:13" ht="23.1" customHeight="1">
      <c r="A11" s="3">
        <v>30</v>
      </c>
      <c r="B11" s="3" t="s">
        <v>42</v>
      </c>
      <c r="C11" s="5" t="s">
        <v>31</v>
      </c>
      <c r="D11" s="15" t="s">
        <v>44</v>
      </c>
      <c r="E11" s="3">
        <v>332522.35000000003</v>
      </c>
      <c r="F11" s="3" t="s">
        <v>76</v>
      </c>
      <c r="G11" s="2">
        <v>30</v>
      </c>
      <c r="H11" s="2">
        <f t="shared" si="2"/>
        <v>34.83567476190477</v>
      </c>
      <c r="I11" s="32">
        <f t="shared" si="1"/>
        <v>3.6143733695652179E-2</v>
      </c>
      <c r="J11" s="32">
        <f t="shared" si="0"/>
        <v>1.8473463888888892E-2</v>
      </c>
    </row>
    <row r="12" spans="1:13" ht="23.1" customHeight="1">
      <c r="A12" s="3">
        <v>32</v>
      </c>
      <c r="B12" s="3" t="s">
        <v>63</v>
      </c>
      <c r="C12" s="5" t="s">
        <v>34</v>
      </c>
      <c r="D12" s="15" t="s">
        <v>44</v>
      </c>
      <c r="E12" s="3">
        <v>323053.89199999999</v>
      </c>
      <c r="F12" s="3" t="s">
        <v>76</v>
      </c>
      <c r="G12" s="2">
        <v>29</v>
      </c>
      <c r="H12" s="2">
        <f t="shared" si="2"/>
        <v>35.010766620689658</v>
      </c>
      <c r="I12" s="32">
        <f t="shared" si="1"/>
        <v>3.5114553478260868E-2</v>
      </c>
      <c r="J12" s="32">
        <f t="shared" si="0"/>
        <v>1.7947438444444443E-2</v>
      </c>
    </row>
    <row r="13" spans="1:13">
      <c r="A13" s="3">
        <v>7</v>
      </c>
      <c r="B13" s="3" t="s">
        <v>69</v>
      </c>
      <c r="C13" s="5" t="s">
        <v>10</v>
      </c>
      <c r="D13" s="15" t="s">
        <v>68</v>
      </c>
      <c r="E13" s="3">
        <v>280579.06700000004</v>
      </c>
      <c r="F13" s="7" t="s">
        <v>72</v>
      </c>
      <c r="G13" s="35">
        <v>33</v>
      </c>
      <c r="H13" s="2">
        <f t="shared" si="2"/>
        <v>26.721815904761911</v>
      </c>
      <c r="I13" s="32">
        <f>E13*0.75/9200000</f>
        <v>2.2873293505434787E-2</v>
      </c>
      <c r="J13" s="32">
        <f t="shared" si="0"/>
        <v>1.5587725944444446E-2</v>
      </c>
    </row>
    <row r="14" spans="1:13">
      <c r="A14" s="3">
        <v>23</v>
      </c>
      <c r="B14" s="3" t="s">
        <v>43</v>
      </c>
      <c r="C14" s="5" t="s">
        <v>25</v>
      </c>
      <c r="D14" s="15" t="s">
        <v>44</v>
      </c>
      <c r="E14" s="3">
        <v>200652.51</v>
      </c>
      <c r="F14" s="3" t="s">
        <v>76</v>
      </c>
      <c r="G14" s="2">
        <v>35</v>
      </c>
      <c r="H14" s="2">
        <f t="shared" si="2"/>
        <v>18.017776408163268</v>
      </c>
      <c r="I14" s="32">
        <f t="shared" si="1"/>
        <v>2.1810055434782611E-2</v>
      </c>
      <c r="J14" s="32">
        <f t="shared" si="0"/>
        <v>1.1147361666666668E-2</v>
      </c>
      <c r="L14" s="1">
        <f>E2+E4+E15+E25+E35</f>
        <v>8684055.9350000005</v>
      </c>
    </row>
    <row r="15" spans="1:13">
      <c r="A15" s="3">
        <v>5</v>
      </c>
      <c r="B15" s="3" t="s">
        <v>67</v>
      </c>
      <c r="C15" s="5" t="s">
        <v>8</v>
      </c>
      <c r="D15" s="15" t="s">
        <v>68</v>
      </c>
      <c r="E15" s="3">
        <v>194343.818</v>
      </c>
      <c r="F15" s="3" t="s">
        <v>71</v>
      </c>
      <c r="H15" s="2">
        <f>E15/350*1.1/65</f>
        <v>9.3968439472527479</v>
      </c>
      <c r="I15" s="32">
        <f>E15/8800000</f>
        <v>2.2084524772727272E-2</v>
      </c>
      <c r="J15" s="32">
        <f t="shared" si="0"/>
        <v>1.0796878777777777E-2</v>
      </c>
      <c r="L15" s="1">
        <f>SUM(E5:E12)+E14+SUM(E16:E17)+SUM(E19:E23)+SUM(E26:E34)+SUM(E36:E44)+SUM(E46:E58)</f>
        <v>5785013.9580000006</v>
      </c>
    </row>
    <row r="16" spans="1:13">
      <c r="A16" s="3">
        <v>2</v>
      </c>
      <c r="B16" s="3" t="s">
        <v>67</v>
      </c>
      <c r="C16" s="5" t="s">
        <v>6</v>
      </c>
      <c r="D16" s="15" t="s">
        <v>64</v>
      </c>
      <c r="E16" s="3">
        <v>163600.804</v>
      </c>
      <c r="F16" s="3" t="s">
        <v>70</v>
      </c>
      <c r="G16" s="2">
        <v>35</v>
      </c>
      <c r="H16" s="2">
        <f t="shared" si="2"/>
        <v>14.690684440816328</v>
      </c>
      <c r="I16" s="32">
        <f t="shared" si="1"/>
        <v>1.7782696086956522E-2</v>
      </c>
      <c r="J16" s="32">
        <f t="shared" si="0"/>
        <v>9.0889335555555551E-3</v>
      </c>
    </row>
    <row r="17" spans="1:10">
      <c r="A17" s="3">
        <v>36</v>
      </c>
      <c r="B17" s="3" t="s">
        <v>42</v>
      </c>
      <c r="C17" s="5" t="s">
        <v>39</v>
      </c>
      <c r="D17" s="15" t="s">
        <v>44</v>
      </c>
      <c r="E17" s="3">
        <v>161052.96</v>
      </c>
      <c r="F17" s="3" t="s">
        <v>76</v>
      </c>
      <c r="G17" s="2">
        <v>30</v>
      </c>
      <c r="H17" s="2">
        <f t="shared" si="2"/>
        <v>16.872214857142858</v>
      </c>
      <c r="I17" s="32">
        <f t="shared" si="1"/>
        <v>1.7505756521739128E-2</v>
      </c>
      <c r="J17" s="32">
        <f t="shared" si="0"/>
        <v>8.9473866666666662E-3</v>
      </c>
    </row>
    <row r="18" spans="1:10">
      <c r="A18" s="3">
        <v>6</v>
      </c>
      <c r="B18" s="3" t="s">
        <v>69</v>
      </c>
      <c r="C18" s="5" t="s">
        <v>9</v>
      </c>
      <c r="D18" s="15" t="s">
        <v>68</v>
      </c>
      <c r="E18" s="3">
        <v>155603.788</v>
      </c>
      <c r="F18" s="7" t="s">
        <v>72</v>
      </c>
      <c r="G18" s="2">
        <v>32</v>
      </c>
      <c r="H18" s="2">
        <f t="shared" si="2"/>
        <v>15.282514892857145</v>
      </c>
      <c r="I18" s="32">
        <f>E18*0.75/9200000</f>
        <v>1.2685091413043479E-2</v>
      </c>
      <c r="J18" s="32">
        <f t="shared" si="0"/>
        <v>8.6446548888888895E-3</v>
      </c>
    </row>
    <row r="19" spans="1:10">
      <c r="A19" s="3">
        <v>16</v>
      </c>
      <c r="B19" s="3" t="s">
        <v>63</v>
      </c>
      <c r="C19" s="5" t="s">
        <v>19</v>
      </c>
      <c r="D19" s="15" t="s">
        <v>44</v>
      </c>
      <c r="E19" s="3">
        <v>140839.98300000001</v>
      </c>
      <c r="F19" s="3" t="s">
        <v>76</v>
      </c>
      <c r="G19" s="2">
        <v>30</v>
      </c>
      <c r="H19" s="2">
        <f t="shared" si="2"/>
        <v>14.754664885714288</v>
      </c>
      <c r="I19" s="32">
        <f t="shared" si="1"/>
        <v>1.5308693804347826E-2</v>
      </c>
      <c r="J19" s="32">
        <f t="shared" si="0"/>
        <v>7.8244435000000001E-3</v>
      </c>
    </row>
    <row r="20" spans="1:10">
      <c r="A20" s="3">
        <v>28</v>
      </c>
      <c r="B20" s="3" t="s">
        <v>42</v>
      </c>
      <c r="C20" s="8" t="s">
        <v>29</v>
      </c>
      <c r="D20" s="15" t="s">
        <v>44</v>
      </c>
      <c r="E20" s="3">
        <v>121372.37</v>
      </c>
      <c r="F20" s="3" t="s">
        <v>76</v>
      </c>
      <c r="G20" s="2">
        <v>28</v>
      </c>
      <c r="H20" s="2">
        <f t="shared" si="2"/>
        <v>13.623429285714286</v>
      </c>
      <c r="I20" s="32">
        <f t="shared" si="1"/>
        <v>1.3192648913043477E-2</v>
      </c>
      <c r="J20" s="32">
        <f t="shared" si="0"/>
        <v>6.742909444444444E-3</v>
      </c>
    </row>
    <row r="21" spans="1:10">
      <c r="A21" s="3">
        <v>47</v>
      </c>
      <c r="B21" s="3" t="s">
        <v>46</v>
      </c>
      <c r="C21" s="9" t="s">
        <v>53</v>
      </c>
      <c r="D21" s="15" t="s">
        <v>44</v>
      </c>
      <c r="E21" s="3">
        <v>113050</v>
      </c>
      <c r="F21" s="3" t="s">
        <v>76</v>
      </c>
      <c r="G21" s="35">
        <v>35</v>
      </c>
      <c r="H21" s="2">
        <f t="shared" si="2"/>
        <v>10.151428571428571</v>
      </c>
      <c r="I21" s="32">
        <f t="shared" si="1"/>
        <v>1.228804347826087E-2</v>
      </c>
      <c r="J21" s="32">
        <f t="shared" si="0"/>
        <v>6.2805555555555557E-3</v>
      </c>
    </row>
    <row r="22" spans="1:10">
      <c r="A22" s="3">
        <v>24</v>
      </c>
      <c r="B22" s="3" t="s">
        <v>65</v>
      </c>
      <c r="C22" s="5" t="s">
        <v>26</v>
      </c>
      <c r="D22" s="15" t="s">
        <v>44</v>
      </c>
      <c r="E22" s="3">
        <v>110012.99</v>
      </c>
      <c r="F22" s="3" t="s">
        <v>76</v>
      </c>
      <c r="G22" s="2">
        <v>32</v>
      </c>
      <c r="H22" s="2">
        <f t="shared" si="2"/>
        <v>10.804847232142858</v>
      </c>
      <c r="I22" s="32">
        <f t="shared" si="1"/>
        <v>1.1957933695652175E-2</v>
      </c>
      <c r="J22" s="32">
        <f t="shared" si="0"/>
        <v>6.1118327777777781E-3</v>
      </c>
    </row>
    <row r="23" spans="1:10">
      <c r="A23" s="3">
        <v>14</v>
      </c>
      <c r="B23" s="3" t="s">
        <v>63</v>
      </c>
      <c r="C23" s="5" t="s">
        <v>17</v>
      </c>
      <c r="D23" s="15" t="s">
        <v>44</v>
      </c>
      <c r="E23" s="3">
        <v>68575.783999999985</v>
      </c>
      <c r="F23" s="3" t="s">
        <v>76</v>
      </c>
      <c r="G23" s="2">
        <v>32</v>
      </c>
      <c r="H23" s="2">
        <f t="shared" si="2"/>
        <v>6.7351216428571421</v>
      </c>
      <c r="I23" s="32">
        <f t="shared" si="1"/>
        <v>7.4538895652173894E-3</v>
      </c>
      <c r="J23" s="32">
        <f t="shared" si="0"/>
        <v>3.8097657777777768E-3</v>
      </c>
    </row>
    <row r="24" spans="1:10">
      <c r="A24" s="3">
        <v>9</v>
      </c>
      <c r="B24" s="3" t="s">
        <v>67</v>
      </c>
      <c r="C24" s="5" t="s">
        <v>12</v>
      </c>
      <c r="D24" s="15" t="s">
        <v>64</v>
      </c>
      <c r="E24" s="3">
        <v>60412.175000000003</v>
      </c>
      <c r="F24" s="7" t="s">
        <v>72</v>
      </c>
      <c r="G24" s="35">
        <v>50</v>
      </c>
      <c r="H24" s="2">
        <f t="shared" si="2"/>
        <v>3.7973367142857146</v>
      </c>
      <c r="I24" s="32">
        <f>E24*0.75/9200000</f>
        <v>4.9249055706521742E-3</v>
      </c>
      <c r="J24" s="32">
        <f t="shared" si="0"/>
        <v>3.3562319444444444E-3</v>
      </c>
    </row>
    <row r="25" spans="1:10">
      <c r="A25" s="3">
        <v>4</v>
      </c>
      <c r="B25" s="3" t="s">
        <v>69</v>
      </c>
      <c r="C25" s="5" t="s">
        <v>7</v>
      </c>
      <c r="D25" s="15" t="s">
        <v>64</v>
      </c>
      <c r="E25" s="3">
        <v>55907.76999999999</v>
      </c>
      <c r="F25" s="3" t="s">
        <v>71</v>
      </c>
      <c r="G25" s="2">
        <v>65</v>
      </c>
      <c r="H25" s="2">
        <f>E25/350*1.1/65</f>
        <v>2.7032328351648349</v>
      </c>
      <c r="I25" s="32">
        <f>E25/8800000</f>
        <v>6.353155681818181E-3</v>
      </c>
      <c r="J25" s="32">
        <f t="shared" si="0"/>
        <v>3.1059872222222217E-3</v>
      </c>
    </row>
    <row r="26" spans="1:10">
      <c r="A26" s="3">
        <v>31</v>
      </c>
      <c r="B26" s="3" t="s">
        <v>42</v>
      </c>
      <c r="C26" s="5" t="s">
        <v>33</v>
      </c>
      <c r="D26" s="15" t="s">
        <v>44</v>
      </c>
      <c r="E26" s="3">
        <v>49171.530999999995</v>
      </c>
      <c r="F26" s="3" t="s">
        <v>76</v>
      </c>
      <c r="G26" s="2">
        <v>12</v>
      </c>
      <c r="H26" s="2">
        <f t="shared" si="2"/>
        <v>12.87825811904762</v>
      </c>
      <c r="I26" s="32">
        <f t="shared" si="1"/>
        <v>5.3447316304347818E-3</v>
      </c>
      <c r="J26" s="32">
        <f t="shared" si="0"/>
        <v>2.7317517222222218E-3</v>
      </c>
    </row>
    <row r="27" spans="1:10">
      <c r="A27" s="3">
        <v>1</v>
      </c>
      <c r="B27" s="3" t="s">
        <v>66</v>
      </c>
      <c r="C27" s="5" t="s">
        <v>73</v>
      </c>
      <c r="D27" s="15" t="s">
        <v>44</v>
      </c>
      <c r="E27" s="6">
        <v>48738.94</v>
      </c>
      <c r="F27" s="3" t="s">
        <v>70</v>
      </c>
      <c r="G27" s="2">
        <v>38</v>
      </c>
      <c r="H27" s="2">
        <f t="shared" si="2"/>
        <v>4.0310401503759401</v>
      </c>
      <c r="I27" s="32">
        <f t="shared" si="1"/>
        <v>5.2977108695652173E-3</v>
      </c>
      <c r="J27" s="32">
        <f t="shared" si="0"/>
        <v>2.7077188888888892E-3</v>
      </c>
    </row>
    <row r="28" spans="1:10">
      <c r="A28" s="3">
        <v>49</v>
      </c>
      <c r="B28" s="3" t="s">
        <v>46</v>
      </c>
      <c r="C28" s="9" t="s">
        <v>55</v>
      </c>
      <c r="D28" s="15" t="s">
        <v>44</v>
      </c>
      <c r="E28" s="3">
        <v>38780</v>
      </c>
      <c r="F28" s="3" t="s">
        <v>76</v>
      </c>
      <c r="G28" s="35">
        <v>35</v>
      </c>
      <c r="H28" s="2">
        <f t="shared" si="2"/>
        <v>3.4822857142857147</v>
      </c>
      <c r="I28" s="32">
        <f t="shared" si="1"/>
        <v>4.2152173913043477E-3</v>
      </c>
      <c r="J28" s="32">
        <f t="shared" si="0"/>
        <v>2.1544444444444445E-3</v>
      </c>
    </row>
    <row r="29" spans="1:10">
      <c r="A29" s="3">
        <v>22</v>
      </c>
      <c r="B29" s="3" t="s">
        <v>43</v>
      </c>
      <c r="C29" s="5" t="s">
        <v>24</v>
      </c>
      <c r="D29" s="15" t="s">
        <v>44</v>
      </c>
      <c r="E29" s="3">
        <v>25566.059999999998</v>
      </c>
      <c r="F29" s="3" t="s">
        <v>76</v>
      </c>
      <c r="G29" s="35">
        <v>35</v>
      </c>
      <c r="H29" s="2">
        <f t="shared" si="2"/>
        <v>2.2957278367346938</v>
      </c>
      <c r="I29" s="32">
        <f t="shared" si="1"/>
        <v>2.778919565217391E-3</v>
      </c>
      <c r="J29" s="32">
        <f t="shared" si="0"/>
        <v>1.4203366666666664E-3</v>
      </c>
    </row>
    <row r="30" spans="1:10">
      <c r="A30" s="3">
        <v>35</v>
      </c>
      <c r="B30" s="3" t="s">
        <v>42</v>
      </c>
      <c r="C30" s="5" t="s">
        <v>38</v>
      </c>
      <c r="D30" s="15" t="s">
        <v>44</v>
      </c>
      <c r="E30" s="3">
        <v>23402.896999999997</v>
      </c>
      <c r="F30" s="3" t="s">
        <v>76</v>
      </c>
      <c r="G30" s="2">
        <v>26</v>
      </c>
      <c r="H30" s="2">
        <f t="shared" si="2"/>
        <v>2.8289216153846151</v>
      </c>
      <c r="I30" s="32">
        <f t="shared" si="1"/>
        <v>2.5437931521739127E-3</v>
      </c>
      <c r="J30" s="32">
        <f t="shared" si="0"/>
        <v>1.3001609444444444E-3</v>
      </c>
    </row>
    <row r="31" spans="1:10">
      <c r="A31" s="3">
        <v>38</v>
      </c>
      <c r="B31" s="3" t="s">
        <v>42</v>
      </c>
      <c r="C31" s="5" t="s">
        <v>41</v>
      </c>
      <c r="D31" s="15" t="s">
        <v>44</v>
      </c>
      <c r="E31" s="3">
        <v>23145.960000000003</v>
      </c>
      <c r="F31" s="3" t="s">
        <v>76</v>
      </c>
      <c r="G31" s="2">
        <v>30</v>
      </c>
      <c r="H31" s="2">
        <f t="shared" si="2"/>
        <v>2.4248148571428576</v>
      </c>
      <c r="I31" s="32">
        <f t="shared" si="1"/>
        <v>2.5158652173913046E-3</v>
      </c>
      <c r="J31" s="32">
        <f t="shared" si="0"/>
        <v>1.2858866666666667E-3</v>
      </c>
    </row>
    <row r="32" spans="1:10">
      <c r="A32" s="3">
        <v>33</v>
      </c>
      <c r="B32" s="3" t="s">
        <v>63</v>
      </c>
      <c r="C32" s="5" t="s">
        <v>35</v>
      </c>
      <c r="D32" s="15" t="s">
        <v>44</v>
      </c>
      <c r="E32" s="3">
        <v>19044.723999999998</v>
      </c>
      <c r="F32" s="3" t="s">
        <v>76</v>
      </c>
      <c r="G32" s="2">
        <v>1</v>
      </c>
      <c r="H32" s="2">
        <f t="shared" si="2"/>
        <v>59.85484685714286</v>
      </c>
      <c r="I32" s="32">
        <f t="shared" si="1"/>
        <v>2.0700786956521738E-3</v>
      </c>
      <c r="J32" s="32">
        <f t="shared" si="0"/>
        <v>1.0580402222222221E-3</v>
      </c>
    </row>
    <row r="33" spans="1:10">
      <c r="A33" s="3">
        <v>26</v>
      </c>
      <c r="B33" s="3" t="s">
        <v>65</v>
      </c>
      <c r="C33" s="5" t="s">
        <v>28</v>
      </c>
      <c r="D33" s="15" t="s">
        <v>44</v>
      </c>
      <c r="E33" s="3">
        <v>17746.37</v>
      </c>
      <c r="F33" s="3" t="s">
        <v>70</v>
      </c>
      <c r="G33" s="2">
        <v>38</v>
      </c>
      <c r="H33" s="2">
        <f t="shared" si="2"/>
        <v>1.4677448872180452</v>
      </c>
      <c r="I33" s="32">
        <f t="shared" si="1"/>
        <v>1.9289532608695651E-3</v>
      </c>
      <c r="J33" s="32">
        <f t="shared" si="0"/>
        <v>9.8590944444444445E-4</v>
      </c>
    </row>
    <row r="34" spans="1:10">
      <c r="A34" s="3">
        <v>20</v>
      </c>
      <c r="B34" s="3" t="s">
        <v>43</v>
      </c>
      <c r="C34" s="5" t="s">
        <v>22</v>
      </c>
      <c r="D34" s="15" t="s">
        <v>44</v>
      </c>
      <c r="E34" s="3">
        <v>17232.22</v>
      </c>
      <c r="F34" s="3" t="s">
        <v>76</v>
      </c>
      <c r="G34" s="2">
        <v>25</v>
      </c>
      <c r="H34" s="2">
        <f t="shared" si="2"/>
        <v>2.1663362285714287</v>
      </c>
      <c r="I34" s="32">
        <f t="shared" si="1"/>
        <v>1.873067391304348E-3</v>
      </c>
      <c r="J34" s="32">
        <f t="shared" si="0"/>
        <v>9.5734555555555562E-4</v>
      </c>
    </row>
    <row r="35" spans="1:10">
      <c r="A35" s="3">
        <v>10</v>
      </c>
      <c r="B35" s="3" t="s">
        <v>67</v>
      </c>
      <c r="C35" s="8" t="s">
        <v>13</v>
      </c>
      <c r="D35" s="15" t="s">
        <v>64</v>
      </c>
      <c r="E35" s="3">
        <v>13869.286</v>
      </c>
      <c r="F35" s="3" t="s">
        <v>71</v>
      </c>
      <c r="G35" s="2">
        <v>65</v>
      </c>
      <c r="H35" s="2">
        <f>E35/350*1.1/65</f>
        <v>0.67060283956043953</v>
      </c>
      <c r="I35" s="32">
        <f>E35/8800000</f>
        <v>1.5760552272727274E-3</v>
      </c>
      <c r="J35" s="32">
        <f t="shared" si="0"/>
        <v>7.7051588888888886E-4</v>
      </c>
    </row>
    <row r="36" spans="1:10">
      <c r="A36" s="3">
        <v>51</v>
      </c>
      <c r="B36" s="3" t="s">
        <v>46</v>
      </c>
      <c r="C36" s="9" t="s">
        <v>56</v>
      </c>
      <c r="D36" s="15" t="s">
        <v>44</v>
      </c>
      <c r="E36" s="3">
        <v>10570</v>
      </c>
      <c r="F36" s="3" t="s">
        <v>76</v>
      </c>
      <c r="G36" s="35">
        <v>13</v>
      </c>
      <c r="H36" s="2">
        <f t="shared" si="2"/>
        <v>2.5553846153846154</v>
      </c>
      <c r="I36" s="32">
        <f t="shared" si="1"/>
        <v>1.1489130434782608E-3</v>
      </c>
      <c r="J36" s="32">
        <f t="shared" si="0"/>
        <v>5.8722222222222227E-4</v>
      </c>
    </row>
    <row r="37" spans="1:10">
      <c r="A37" s="3">
        <v>27</v>
      </c>
      <c r="B37" s="3" t="s">
        <v>65</v>
      </c>
      <c r="C37" s="5" t="s">
        <v>36</v>
      </c>
      <c r="D37" s="15" t="s">
        <v>44</v>
      </c>
      <c r="E37" s="3">
        <v>9961.92</v>
      </c>
      <c r="F37" s="3" t="s">
        <v>70</v>
      </c>
      <c r="G37" s="2">
        <v>50</v>
      </c>
      <c r="H37" s="2">
        <f t="shared" si="2"/>
        <v>0.62617782857142867</v>
      </c>
      <c r="I37" s="32">
        <f t="shared" si="1"/>
        <v>1.0828173913043479E-3</v>
      </c>
      <c r="J37" s="32">
        <f t="shared" si="0"/>
        <v>5.5343999999999999E-4</v>
      </c>
    </row>
    <row r="38" spans="1:10">
      <c r="A38" s="3">
        <v>37</v>
      </c>
      <c r="B38" s="3" t="s">
        <v>42</v>
      </c>
      <c r="C38" s="5" t="s">
        <v>40</v>
      </c>
      <c r="D38" s="15" t="s">
        <v>44</v>
      </c>
      <c r="E38" s="3">
        <v>7870.74</v>
      </c>
      <c r="F38" s="3" t="s">
        <v>76</v>
      </c>
      <c r="G38" s="2">
        <v>20</v>
      </c>
      <c r="H38" s="2">
        <f t="shared" si="2"/>
        <v>1.2368305714285717</v>
      </c>
      <c r="I38" s="32">
        <f t="shared" si="1"/>
        <v>8.5551521739130434E-4</v>
      </c>
      <c r="J38" s="32">
        <f t="shared" si="0"/>
        <v>4.3726333333333334E-4</v>
      </c>
    </row>
    <row r="39" spans="1:10">
      <c r="A39" s="3">
        <v>34</v>
      </c>
      <c r="B39" s="3" t="s">
        <v>66</v>
      </c>
      <c r="C39" s="5" t="s">
        <v>37</v>
      </c>
      <c r="D39" s="15" t="s">
        <v>64</v>
      </c>
      <c r="E39" s="3">
        <v>7630.1440000000002</v>
      </c>
      <c r="F39" s="3" t="s">
        <v>76</v>
      </c>
      <c r="G39" s="2">
        <v>30</v>
      </c>
      <c r="H39" s="2">
        <f t="shared" si="2"/>
        <v>0.79934841904761922</v>
      </c>
      <c r="I39" s="32">
        <f t="shared" si="1"/>
        <v>8.2936347826086955E-4</v>
      </c>
      <c r="J39" s="32">
        <f t="shared" si="0"/>
        <v>4.2389688888888892E-4</v>
      </c>
    </row>
    <row r="40" spans="1:10">
      <c r="A40" s="3">
        <v>56</v>
      </c>
      <c r="B40" s="3" t="s">
        <v>46</v>
      </c>
      <c r="C40" s="9" t="s">
        <v>61</v>
      </c>
      <c r="D40" s="15" t="s">
        <v>44</v>
      </c>
      <c r="E40" s="3">
        <v>7420</v>
      </c>
      <c r="F40" s="3" t="s">
        <v>76</v>
      </c>
      <c r="G40" s="2">
        <v>18</v>
      </c>
      <c r="H40" s="2">
        <f t="shared" si="2"/>
        <v>1.2955555555555556</v>
      </c>
      <c r="I40" s="32">
        <f t="shared" si="1"/>
        <v>8.0652173913043474E-4</v>
      </c>
      <c r="J40" s="32">
        <f t="shared" si="0"/>
        <v>4.1222222222222224E-4</v>
      </c>
    </row>
    <row r="41" spans="1:10">
      <c r="A41" s="3">
        <v>55</v>
      </c>
      <c r="B41" s="3" t="s">
        <v>46</v>
      </c>
      <c r="C41" s="9" t="s">
        <v>60</v>
      </c>
      <c r="D41" s="15" t="s">
        <v>44</v>
      </c>
      <c r="E41" s="3">
        <v>6440</v>
      </c>
      <c r="F41" s="3" t="s">
        <v>76</v>
      </c>
      <c r="G41" s="2">
        <v>17</v>
      </c>
      <c r="H41" s="2">
        <f t="shared" si="2"/>
        <v>1.1905882352941175</v>
      </c>
      <c r="I41" s="32">
        <f t="shared" si="1"/>
        <v>6.9999999999999999E-4</v>
      </c>
      <c r="J41" s="32">
        <f t="shared" si="0"/>
        <v>3.5777777777777777E-4</v>
      </c>
    </row>
    <row r="42" spans="1:10">
      <c r="A42" s="3">
        <v>17</v>
      </c>
      <c r="B42" s="3" t="s">
        <v>63</v>
      </c>
      <c r="C42" s="5" t="s">
        <v>74</v>
      </c>
      <c r="D42" s="15" t="s">
        <v>44</v>
      </c>
      <c r="E42" s="3">
        <v>6133.3519999999999</v>
      </c>
      <c r="F42" s="3" t="s">
        <v>70</v>
      </c>
      <c r="G42" s="2">
        <v>30</v>
      </c>
      <c r="H42" s="2">
        <f t="shared" si="2"/>
        <v>0.64254163809523812</v>
      </c>
      <c r="I42" s="32">
        <f t="shared" si="1"/>
        <v>6.6666869565217392E-4</v>
      </c>
      <c r="J42" s="32">
        <f t="shared" si="0"/>
        <v>3.4074177777777777E-4</v>
      </c>
    </row>
    <row r="43" spans="1:10">
      <c r="A43" s="3">
        <v>50</v>
      </c>
      <c r="B43" s="3" t="s">
        <v>46</v>
      </c>
      <c r="C43" s="9" t="s">
        <v>77</v>
      </c>
      <c r="D43" s="15" t="s">
        <v>44</v>
      </c>
      <c r="E43" s="3">
        <v>4830</v>
      </c>
      <c r="F43" s="3" t="s">
        <v>76</v>
      </c>
      <c r="G43" s="2">
        <v>18</v>
      </c>
      <c r="H43" s="2">
        <f t="shared" si="2"/>
        <v>0.84333333333333338</v>
      </c>
      <c r="I43" s="32">
        <f t="shared" si="1"/>
        <v>5.2499999999999997E-4</v>
      </c>
      <c r="J43" s="32">
        <f t="shared" si="0"/>
        <v>2.6833333333333331E-4</v>
      </c>
    </row>
    <row r="44" spans="1:10">
      <c r="A44" s="3">
        <v>52</v>
      </c>
      <c r="B44" s="3" t="s">
        <v>46</v>
      </c>
      <c r="C44" s="9" t="s">
        <v>57</v>
      </c>
      <c r="D44" s="15" t="s">
        <v>44</v>
      </c>
      <c r="E44" s="3">
        <v>3745</v>
      </c>
      <c r="F44" s="3" t="s">
        <v>76</v>
      </c>
      <c r="G44" s="2">
        <v>15</v>
      </c>
      <c r="H44" s="2">
        <f t="shared" si="2"/>
        <v>0.78466666666666662</v>
      </c>
      <c r="I44" s="32">
        <f t="shared" si="1"/>
        <v>4.0706521739130436E-4</v>
      </c>
      <c r="J44" s="32">
        <f t="shared" si="0"/>
        <v>2.0805555555555557E-4</v>
      </c>
    </row>
    <row r="45" spans="1:10">
      <c r="A45" s="3">
        <v>13</v>
      </c>
      <c r="B45" s="3" t="s">
        <v>63</v>
      </c>
      <c r="C45" s="5" t="s">
        <v>16</v>
      </c>
      <c r="D45" s="15" t="s">
        <v>44</v>
      </c>
      <c r="E45" s="3">
        <v>3396.4540000000002</v>
      </c>
      <c r="F45" s="7" t="s">
        <v>75</v>
      </c>
      <c r="G45" s="35">
        <v>45</v>
      </c>
      <c r="H45" s="2">
        <f t="shared" si="2"/>
        <v>0.23721266031746038</v>
      </c>
      <c r="I45" s="32">
        <f t="shared" si="1"/>
        <v>3.6917978260869565E-4</v>
      </c>
      <c r="J45" s="32">
        <f t="shared" si="0"/>
        <v>1.886918888888889E-4</v>
      </c>
    </row>
    <row r="46" spans="1:10">
      <c r="A46" s="3">
        <v>41</v>
      </c>
      <c r="B46" s="3" t="s">
        <v>46</v>
      </c>
      <c r="C46" s="9" t="s">
        <v>47</v>
      </c>
      <c r="D46" s="15" t="s">
        <v>44</v>
      </c>
      <c r="E46" s="3">
        <v>3360</v>
      </c>
      <c r="F46" s="3" t="s">
        <v>76</v>
      </c>
      <c r="G46" s="2">
        <v>13</v>
      </c>
      <c r="H46" s="2">
        <f t="shared" si="2"/>
        <v>0.8123076923076924</v>
      </c>
      <c r="I46" s="32">
        <f t="shared" si="1"/>
        <v>3.6521739130434785E-4</v>
      </c>
      <c r="J46" s="32">
        <f t="shared" si="0"/>
        <v>1.8666666666666666E-4</v>
      </c>
    </row>
    <row r="47" spans="1:10">
      <c r="A47" s="3">
        <v>53</v>
      </c>
      <c r="B47" s="3" t="s">
        <v>46</v>
      </c>
      <c r="C47" s="9" t="s">
        <v>58</v>
      </c>
      <c r="D47" s="15" t="s">
        <v>44</v>
      </c>
      <c r="E47" s="3">
        <v>2030</v>
      </c>
      <c r="F47" s="3" t="s">
        <v>76</v>
      </c>
      <c r="G47" s="2">
        <v>6</v>
      </c>
      <c r="H47" s="2">
        <f t="shared" si="2"/>
        <v>1.0633333333333332</v>
      </c>
      <c r="I47" s="32">
        <f t="shared" si="1"/>
        <v>2.2065217391304347E-4</v>
      </c>
      <c r="J47" s="32">
        <f t="shared" si="0"/>
        <v>1.1277777777777778E-4</v>
      </c>
    </row>
    <row r="48" spans="1:10">
      <c r="A48" s="3">
        <v>48</v>
      </c>
      <c r="B48" s="3" t="s">
        <v>46</v>
      </c>
      <c r="C48" s="9" t="s">
        <v>54</v>
      </c>
      <c r="D48" s="15" t="s">
        <v>44</v>
      </c>
      <c r="E48" s="3">
        <v>1155</v>
      </c>
      <c r="F48" s="3" t="s">
        <v>76</v>
      </c>
      <c r="G48" s="2">
        <v>10</v>
      </c>
      <c r="H48" s="2">
        <f t="shared" si="2"/>
        <v>0.36299999999999999</v>
      </c>
      <c r="I48" s="32">
        <f t="shared" si="1"/>
        <v>1.2554347826086956E-4</v>
      </c>
      <c r="J48" s="32">
        <f t="shared" si="0"/>
        <v>6.4166666666666663E-5</v>
      </c>
    </row>
    <row r="49" spans="1:10">
      <c r="A49" s="3">
        <v>43</v>
      </c>
      <c r="B49" s="3" t="s">
        <v>46</v>
      </c>
      <c r="C49" s="9" t="s">
        <v>49</v>
      </c>
      <c r="D49" s="15" t="s">
        <v>44</v>
      </c>
      <c r="E49" s="3">
        <v>1050</v>
      </c>
      <c r="F49" s="3" t="s">
        <v>76</v>
      </c>
      <c r="G49" s="2">
        <v>10</v>
      </c>
      <c r="H49" s="2">
        <f t="shared" si="2"/>
        <v>0.33</v>
      </c>
      <c r="I49" s="32">
        <f t="shared" si="1"/>
        <v>1.141304347826087E-4</v>
      </c>
      <c r="J49" s="32">
        <f t="shared" si="0"/>
        <v>5.8333333333333333E-5</v>
      </c>
    </row>
    <row r="50" spans="1:10">
      <c r="A50" s="3">
        <v>19</v>
      </c>
      <c r="B50" s="3" t="s">
        <v>43</v>
      </c>
      <c r="C50" s="5" t="s">
        <v>21</v>
      </c>
      <c r="D50" s="15" t="s">
        <v>44</v>
      </c>
      <c r="E50" s="3">
        <v>1006.89</v>
      </c>
      <c r="F50" s="3" t="s">
        <v>76</v>
      </c>
      <c r="G50" s="2">
        <v>10</v>
      </c>
      <c r="H50" s="2">
        <f t="shared" si="2"/>
        <v>0.31645114285714288</v>
      </c>
      <c r="I50" s="32">
        <f t="shared" si="1"/>
        <v>1.094445652173913E-4</v>
      </c>
      <c r="J50" s="32">
        <f t="shared" si="0"/>
        <v>5.5938333333333333E-5</v>
      </c>
    </row>
    <row r="51" spans="1:10">
      <c r="A51" s="3">
        <v>45</v>
      </c>
      <c r="B51" s="3" t="s">
        <v>46</v>
      </c>
      <c r="C51" s="9" t="s">
        <v>51</v>
      </c>
      <c r="D51" s="15" t="s">
        <v>44</v>
      </c>
      <c r="E51" s="3">
        <v>840</v>
      </c>
      <c r="F51" s="3" t="s">
        <v>76</v>
      </c>
      <c r="G51" s="2">
        <v>10</v>
      </c>
      <c r="H51" s="2">
        <f t="shared" si="2"/>
        <v>0.26400000000000001</v>
      </c>
      <c r="I51" s="32">
        <f t="shared" si="1"/>
        <v>9.1304347826086962E-5</v>
      </c>
      <c r="J51" s="32">
        <f t="shared" si="0"/>
        <v>4.6666666666666665E-5</v>
      </c>
    </row>
    <row r="52" spans="1:10">
      <c r="A52" s="3">
        <v>54</v>
      </c>
      <c r="B52" s="3" t="s">
        <v>46</v>
      </c>
      <c r="C52" s="9" t="s">
        <v>59</v>
      </c>
      <c r="D52" s="15" t="s">
        <v>44</v>
      </c>
      <c r="E52" s="3">
        <v>805</v>
      </c>
      <c r="F52" s="3" t="s">
        <v>76</v>
      </c>
      <c r="G52" s="2">
        <v>10</v>
      </c>
      <c r="H52" s="2">
        <f t="shared" si="2"/>
        <v>0.253</v>
      </c>
      <c r="I52" s="32">
        <f t="shared" si="1"/>
        <v>8.7499999999999999E-5</v>
      </c>
      <c r="J52" s="32">
        <f t="shared" si="0"/>
        <v>4.4722222222222221E-5</v>
      </c>
    </row>
    <row r="53" spans="1:10">
      <c r="A53" s="3">
        <v>39</v>
      </c>
      <c r="B53" s="3" t="s">
        <v>46</v>
      </c>
      <c r="C53" s="9" t="s">
        <v>45</v>
      </c>
      <c r="D53" s="15" t="s">
        <v>44</v>
      </c>
      <c r="E53" s="3">
        <v>560</v>
      </c>
      <c r="F53" s="3" t="s">
        <v>76</v>
      </c>
      <c r="G53" s="2">
        <v>10</v>
      </c>
      <c r="H53" s="2">
        <f t="shared" si="2"/>
        <v>0.17600000000000002</v>
      </c>
      <c r="I53" s="32">
        <f t="shared" si="1"/>
        <v>6.0869565217391306E-5</v>
      </c>
      <c r="J53" s="32">
        <f t="shared" si="0"/>
        <v>3.111111111111111E-5</v>
      </c>
    </row>
    <row r="54" spans="1:10">
      <c r="A54" s="3">
        <v>57</v>
      </c>
      <c r="B54" s="3" t="s">
        <v>46</v>
      </c>
      <c r="C54" s="9" t="s">
        <v>62</v>
      </c>
      <c r="D54" s="15" t="s">
        <v>44</v>
      </c>
      <c r="E54" s="3">
        <v>350</v>
      </c>
      <c r="F54" s="3" t="s">
        <v>76</v>
      </c>
      <c r="G54" s="2">
        <v>10</v>
      </c>
      <c r="H54" s="2">
        <f t="shared" si="2"/>
        <v>0.11000000000000001</v>
      </c>
      <c r="I54" s="32">
        <f t="shared" si="1"/>
        <v>3.8043478260869562E-5</v>
      </c>
      <c r="J54" s="32">
        <f t="shared" si="0"/>
        <v>1.9444444444444445E-5</v>
      </c>
    </row>
    <row r="55" spans="1:10">
      <c r="A55" s="3">
        <v>46</v>
      </c>
      <c r="B55" s="3" t="s">
        <v>46</v>
      </c>
      <c r="C55" s="9" t="s">
        <v>52</v>
      </c>
      <c r="D55" s="15" t="s">
        <v>44</v>
      </c>
      <c r="E55" s="3">
        <v>210</v>
      </c>
      <c r="F55" s="3" t="s">
        <v>76</v>
      </c>
      <c r="G55" s="2">
        <v>10</v>
      </c>
      <c r="H55" s="2">
        <f t="shared" si="2"/>
        <v>6.6000000000000003E-2</v>
      </c>
      <c r="I55" s="32">
        <f t="shared" si="1"/>
        <v>2.2826086956521741E-5</v>
      </c>
      <c r="J55" s="32">
        <f t="shared" si="0"/>
        <v>1.1666666666666666E-5</v>
      </c>
    </row>
    <row r="56" spans="1:10">
      <c r="A56" s="3">
        <v>40</v>
      </c>
      <c r="B56" s="3" t="s">
        <v>46</v>
      </c>
      <c r="C56" s="9" t="s">
        <v>86</v>
      </c>
      <c r="D56" s="15" t="s">
        <v>44</v>
      </c>
      <c r="E56" s="3">
        <v>105</v>
      </c>
      <c r="F56" s="3" t="s">
        <v>76</v>
      </c>
      <c r="G56" s="2">
        <v>10</v>
      </c>
      <c r="H56" s="2">
        <f t="shared" si="2"/>
        <v>3.3000000000000002E-2</v>
      </c>
      <c r="I56" s="32">
        <f t="shared" si="1"/>
        <v>1.141304347826087E-5</v>
      </c>
      <c r="J56" s="32">
        <f t="shared" si="0"/>
        <v>5.8333333333333331E-6</v>
      </c>
    </row>
    <row r="57" spans="1:10">
      <c r="A57" s="3">
        <v>44</v>
      </c>
      <c r="B57" s="3" t="s">
        <v>46</v>
      </c>
      <c r="C57" s="9" t="s">
        <v>50</v>
      </c>
      <c r="D57" s="15" t="s">
        <v>44</v>
      </c>
      <c r="E57" s="3">
        <v>70</v>
      </c>
      <c r="F57" s="3" t="s">
        <v>76</v>
      </c>
      <c r="G57" s="2">
        <v>10</v>
      </c>
      <c r="H57" s="2">
        <f t="shared" si="2"/>
        <v>2.2000000000000002E-2</v>
      </c>
      <c r="I57" s="32">
        <f t="shared" si="1"/>
        <v>7.6086956521739132E-6</v>
      </c>
      <c r="J57" s="32">
        <f t="shared" si="0"/>
        <v>3.8888888888888887E-6</v>
      </c>
    </row>
    <row r="58" spans="1:10">
      <c r="A58" s="3">
        <v>42</v>
      </c>
      <c r="B58" s="3" t="s">
        <v>46</v>
      </c>
      <c r="C58" s="9" t="s">
        <v>48</v>
      </c>
      <c r="D58" s="15" t="s">
        <v>44</v>
      </c>
      <c r="E58" s="3">
        <v>35</v>
      </c>
      <c r="F58" s="3" t="s">
        <v>76</v>
      </c>
      <c r="G58" s="2">
        <v>10</v>
      </c>
      <c r="H58" s="2">
        <f t="shared" si="2"/>
        <v>1.1000000000000001E-2</v>
      </c>
      <c r="I58" s="32">
        <f t="shared" si="1"/>
        <v>3.8043478260869566E-6</v>
      </c>
      <c r="J58" s="32">
        <f t="shared" si="0"/>
        <v>1.9444444444444444E-6</v>
      </c>
    </row>
    <row r="59" spans="1:10">
      <c r="A59" s="3">
        <v>58</v>
      </c>
      <c r="B59" s="3" t="s">
        <v>79</v>
      </c>
      <c r="C59" s="20" t="s">
        <v>80</v>
      </c>
      <c r="D59" s="3" t="s">
        <v>78</v>
      </c>
      <c r="E59" s="3">
        <v>3068157.6129999999</v>
      </c>
      <c r="F59" s="3" t="s">
        <v>71</v>
      </c>
    </row>
    <row r="60" spans="1:10">
      <c r="A60" s="3">
        <v>59</v>
      </c>
      <c r="B60" s="3" t="s">
        <v>79</v>
      </c>
      <c r="C60" s="21" t="s">
        <v>81</v>
      </c>
      <c r="D60" s="3" t="s">
        <v>78</v>
      </c>
      <c r="E60" s="3">
        <v>170573.9</v>
      </c>
      <c r="F60" s="3" t="s">
        <v>71</v>
      </c>
    </row>
    <row r="61" spans="1:10">
      <c r="A61" s="3">
        <v>60</v>
      </c>
      <c r="B61" s="3" t="s">
        <v>82</v>
      </c>
      <c r="C61" s="21" t="s">
        <v>83</v>
      </c>
      <c r="D61" s="3" t="s">
        <v>78</v>
      </c>
      <c r="E61" s="3">
        <v>405418.79800000001</v>
      </c>
      <c r="F61" s="3" t="s">
        <v>71</v>
      </c>
    </row>
    <row r="62" spans="1:10">
      <c r="A62" s="3">
        <v>61</v>
      </c>
      <c r="B62" s="3" t="s">
        <v>82</v>
      </c>
      <c r="C62" s="21" t="s">
        <v>84</v>
      </c>
      <c r="D62" s="3" t="s">
        <v>78</v>
      </c>
      <c r="E62" s="3">
        <v>19895.990000000002</v>
      </c>
      <c r="F62" s="3" t="s">
        <v>71</v>
      </c>
    </row>
    <row r="63" spans="1:10">
      <c r="A63" s="3">
        <v>62</v>
      </c>
      <c r="B63" s="3" t="s">
        <v>79</v>
      </c>
      <c r="C63" s="22" t="s">
        <v>80</v>
      </c>
      <c r="D63" s="3" t="s">
        <v>78</v>
      </c>
      <c r="E63" s="3">
        <v>3859070.0870000003</v>
      </c>
      <c r="F63" s="3" t="s">
        <v>85</v>
      </c>
    </row>
    <row r="64" spans="1:10">
      <c r="A64" s="3">
        <v>63</v>
      </c>
      <c r="B64" s="3" t="s">
        <v>79</v>
      </c>
      <c r="C64" s="23" t="s">
        <v>81</v>
      </c>
      <c r="D64" s="3" t="s">
        <v>78</v>
      </c>
      <c r="E64" s="3">
        <v>1066800</v>
      </c>
      <c r="F64" s="3" t="s">
        <v>70</v>
      </c>
    </row>
    <row r="65" spans="1:6">
      <c r="A65" s="3">
        <v>64</v>
      </c>
      <c r="B65" s="3" t="s">
        <v>82</v>
      </c>
      <c r="C65" s="25" t="s">
        <v>83</v>
      </c>
      <c r="D65" s="3" t="s">
        <v>78</v>
      </c>
      <c r="E65" s="3">
        <v>488736.56199999928</v>
      </c>
      <c r="F65" s="3" t="s">
        <v>70</v>
      </c>
    </row>
    <row r="66" spans="1:6">
      <c r="A66" s="3">
        <v>65</v>
      </c>
      <c r="B66" s="3" t="s">
        <v>82</v>
      </c>
      <c r="C66" s="25" t="s">
        <v>84</v>
      </c>
      <c r="D66" s="3" t="s">
        <v>78</v>
      </c>
      <c r="E66" s="3">
        <v>15574.380000000001</v>
      </c>
      <c r="F66" s="3" t="s">
        <v>70</v>
      </c>
    </row>
    <row r="67" spans="1:6">
      <c r="A67" s="3">
        <v>66</v>
      </c>
      <c r="B67" s="3" t="s">
        <v>82</v>
      </c>
      <c r="C67" s="25" t="s">
        <v>87</v>
      </c>
      <c r="D67" s="3" t="s">
        <v>78</v>
      </c>
      <c r="E67" s="3">
        <v>1075.5</v>
      </c>
      <c r="F67" s="3" t="s">
        <v>70</v>
      </c>
    </row>
    <row r="68" spans="1:6">
      <c r="A68" s="3">
        <v>67</v>
      </c>
      <c r="B68" s="3" t="s">
        <v>82</v>
      </c>
      <c r="C68" s="25" t="s">
        <v>88</v>
      </c>
      <c r="D68" s="3" t="s">
        <v>78</v>
      </c>
      <c r="E68" s="3">
        <v>62273.340000000004</v>
      </c>
      <c r="F68" s="3" t="s">
        <v>70</v>
      </c>
    </row>
    <row r="69" spans="1:6">
      <c r="A69" s="3">
        <v>68</v>
      </c>
      <c r="B69" s="3" t="s">
        <v>82</v>
      </c>
      <c r="C69" s="25" t="s">
        <v>89</v>
      </c>
      <c r="D69" s="3" t="s">
        <v>78</v>
      </c>
      <c r="E69" s="3">
        <v>1563.9199999999998</v>
      </c>
      <c r="F69" s="3" t="s">
        <v>70</v>
      </c>
    </row>
    <row r="70" spans="1:6">
      <c r="A70" s="3">
        <v>69</v>
      </c>
      <c r="B70" s="3" t="s">
        <v>82</v>
      </c>
      <c r="C70" s="25" t="s">
        <v>90</v>
      </c>
      <c r="D70" s="3" t="s">
        <v>91</v>
      </c>
      <c r="E70" s="3">
        <v>921159.32</v>
      </c>
      <c r="F70" s="3" t="s">
        <v>70</v>
      </c>
    </row>
    <row r="71" spans="1:6">
      <c r="A71" s="3">
        <v>70</v>
      </c>
      <c r="B71" s="3" t="s">
        <v>82</v>
      </c>
      <c r="C71" s="25" t="s">
        <v>92</v>
      </c>
      <c r="D71" s="3" t="s">
        <v>78</v>
      </c>
      <c r="E71" s="3">
        <v>7257.34</v>
      </c>
      <c r="F71" s="3" t="s">
        <v>70</v>
      </c>
    </row>
    <row r="72" spans="1:6">
      <c r="A72" s="3">
        <v>71</v>
      </c>
      <c r="B72" s="3" t="s">
        <v>82</v>
      </c>
      <c r="C72" s="25" t="s">
        <v>93</v>
      </c>
      <c r="D72" s="3" t="s">
        <v>78</v>
      </c>
      <c r="E72" s="3">
        <v>2714.62</v>
      </c>
      <c r="F72" s="3" t="s">
        <v>70</v>
      </c>
    </row>
    <row r="73" spans="1:6">
      <c r="A73" s="3">
        <v>72</v>
      </c>
      <c r="B73" s="3" t="s">
        <v>82</v>
      </c>
      <c r="C73" s="25" t="s">
        <v>94</v>
      </c>
      <c r="D73" s="3" t="s">
        <v>78</v>
      </c>
      <c r="E73" s="3">
        <v>180125.48000000004</v>
      </c>
      <c r="F73" s="3" t="s">
        <v>70</v>
      </c>
    </row>
    <row r="74" spans="1:6">
      <c r="A74" s="3">
        <v>73</v>
      </c>
      <c r="B74" s="3" t="s">
        <v>82</v>
      </c>
      <c r="C74" s="25" t="s">
        <v>95</v>
      </c>
      <c r="D74" s="3" t="s">
        <v>78</v>
      </c>
      <c r="E74" s="3">
        <v>939.56</v>
      </c>
      <c r="F74" s="3" t="s">
        <v>70</v>
      </c>
    </row>
    <row r="75" spans="1:6">
      <c r="A75" s="3">
        <v>74</v>
      </c>
      <c r="B75" s="3" t="s">
        <v>82</v>
      </c>
      <c r="C75" s="25" t="s">
        <v>96</v>
      </c>
      <c r="D75" s="3" t="s">
        <v>78</v>
      </c>
      <c r="E75" s="3">
        <v>117.58</v>
      </c>
      <c r="F75" s="3" t="s">
        <v>70</v>
      </c>
    </row>
    <row r="76" spans="1:6">
      <c r="A76" s="3">
        <v>75</v>
      </c>
      <c r="B76" s="3" t="s">
        <v>82</v>
      </c>
      <c r="C76" s="25" t="s">
        <v>97</v>
      </c>
      <c r="D76" s="3" t="s">
        <v>78</v>
      </c>
      <c r="E76" s="3">
        <v>290559.09999999998</v>
      </c>
      <c r="F76" s="3" t="s">
        <v>70</v>
      </c>
    </row>
    <row r="77" spans="1:6">
      <c r="A77" s="3">
        <v>76</v>
      </c>
      <c r="B77" s="3" t="s">
        <v>82</v>
      </c>
      <c r="C77" s="25" t="s">
        <v>98</v>
      </c>
      <c r="D77" s="3" t="s">
        <v>78</v>
      </c>
      <c r="E77" s="3">
        <v>42.14</v>
      </c>
      <c r="F77" s="3" t="s">
        <v>70</v>
      </c>
    </row>
    <row r="78" spans="1:6">
      <c r="A78" s="3">
        <v>77</v>
      </c>
      <c r="B78" s="3" t="s">
        <v>82</v>
      </c>
      <c r="C78" s="25" t="s">
        <v>99</v>
      </c>
      <c r="D78" s="3" t="s">
        <v>78</v>
      </c>
      <c r="E78" s="3">
        <v>146.92000000000002</v>
      </c>
      <c r="F78" s="3" t="s">
        <v>70</v>
      </c>
    </row>
    <row r="79" spans="1:6">
      <c r="A79" s="3">
        <v>78</v>
      </c>
      <c r="B79" s="3" t="s">
        <v>100</v>
      </c>
      <c r="C79" s="25" t="s">
        <v>101</v>
      </c>
      <c r="D79" s="3" t="s">
        <v>91</v>
      </c>
      <c r="E79" s="3">
        <v>735.56</v>
      </c>
      <c r="F79" s="3" t="s">
        <v>70</v>
      </c>
    </row>
    <row r="80" spans="1:6">
      <c r="A80" s="3">
        <v>79</v>
      </c>
      <c r="B80" s="3" t="s">
        <v>100</v>
      </c>
      <c r="C80" s="25" t="s">
        <v>102</v>
      </c>
      <c r="D80" s="3" t="s">
        <v>78</v>
      </c>
      <c r="E80" s="3">
        <v>158.46</v>
      </c>
      <c r="F80" s="3" t="s">
        <v>70</v>
      </c>
    </row>
    <row r="81" spans="1:6">
      <c r="A81" s="3">
        <v>80</v>
      </c>
      <c r="B81" s="3" t="s">
        <v>82</v>
      </c>
      <c r="C81" s="25" t="s">
        <v>103</v>
      </c>
      <c r="D81" s="3" t="s">
        <v>78</v>
      </c>
      <c r="E81" s="3">
        <v>776.24</v>
      </c>
      <c r="F81" s="3" t="s">
        <v>70</v>
      </c>
    </row>
    <row r="82" spans="1:6">
      <c r="A82" s="3">
        <v>81</v>
      </c>
      <c r="B82" s="3" t="s">
        <v>100</v>
      </c>
      <c r="C82" s="25" t="s">
        <v>104</v>
      </c>
      <c r="D82" s="3" t="s">
        <v>91</v>
      </c>
      <c r="E82" s="3">
        <v>137.14000000000001</v>
      </c>
      <c r="F82" s="3" t="s">
        <v>70</v>
      </c>
    </row>
    <row r="83" spans="1:6">
      <c r="A83" s="3">
        <v>82</v>
      </c>
      <c r="B83" s="3" t="s">
        <v>82</v>
      </c>
      <c r="C83" s="25" t="s">
        <v>105</v>
      </c>
      <c r="D83" s="3" t="s">
        <v>78</v>
      </c>
      <c r="E83" s="3">
        <v>332.98</v>
      </c>
      <c r="F83" s="3" t="s">
        <v>70</v>
      </c>
    </row>
    <row r="84" spans="1:6">
      <c r="A84" s="3">
        <v>83</v>
      </c>
      <c r="B84" s="3" t="s">
        <v>100</v>
      </c>
      <c r="C84" s="25" t="s">
        <v>106</v>
      </c>
      <c r="D84" s="3" t="s">
        <v>78</v>
      </c>
      <c r="E84" s="3">
        <v>159.13999999999999</v>
      </c>
      <c r="F84" s="3" t="s">
        <v>70</v>
      </c>
    </row>
    <row r="85" spans="1:6">
      <c r="A85" s="3">
        <v>84</v>
      </c>
      <c r="B85" s="3" t="s">
        <v>82</v>
      </c>
      <c r="C85" s="25" t="s">
        <v>107</v>
      </c>
      <c r="D85" s="3" t="s">
        <v>91</v>
      </c>
      <c r="E85" s="3">
        <v>92.72</v>
      </c>
      <c r="F85" s="3" t="s">
        <v>70</v>
      </c>
    </row>
    <row r="86" spans="1:6">
      <c r="A86" s="3">
        <v>85</v>
      </c>
      <c r="B86" s="3" t="s">
        <v>82</v>
      </c>
      <c r="C86" s="25" t="s">
        <v>108</v>
      </c>
      <c r="D86" s="3" t="s">
        <v>91</v>
      </c>
      <c r="E86" s="3">
        <v>296.89999999999998</v>
      </c>
      <c r="F86" s="3" t="s">
        <v>70</v>
      </c>
    </row>
    <row r="87" spans="1:6">
      <c r="A87" s="3">
        <v>86</v>
      </c>
      <c r="B87" s="3" t="s">
        <v>82</v>
      </c>
      <c r="C87" s="25" t="s">
        <v>109</v>
      </c>
      <c r="D87" s="3" t="s">
        <v>78</v>
      </c>
      <c r="E87" s="3">
        <v>25.39</v>
      </c>
      <c r="F87" s="3" t="s">
        <v>70</v>
      </c>
    </row>
    <row r="88" spans="1:6">
      <c r="A88" s="3">
        <v>87</v>
      </c>
      <c r="B88" s="3" t="s">
        <v>100</v>
      </c>
      <c r="C88" s="25" t="s">
        <v>110</v>
      </c>
      <c r="D88" s="3" t="s">
        <v>78</v>
      </c>
      <c r="E88" s="3">
        <v>78.099999999999994</v>
      </c>
      <c r="F88" s="3" t="s">
        <v>111</v>
      </c>
    </row>
    <row r="89" spans="1:6">
      <c r="A89" s="3">
        <v>88</v>
      </c>
      <c r="B89" s="3" t="s">
        <v>82</v>
      </c>
      <c r="C89" s="25" t="s">
        <v>112</v>
      </c>
      <c r="D89" s="3" t="s">
        <v>78</v>
      </c>
      <c r="E89" s="3">
        <v>56.28</v>
      </c>
      <c r="F89" s="3" t="s">
        <v>111</v>
      </c>
    </row>
    <row r="90" spans="1:6">
      <c r="A90" s="3">
        <v>89</v>
      </c>
      <c r="B90" s="3" t="s">
        <v>46</v>
      </c>
      <c r="C90" s="27" t="s">
        <v>115</v>
      </c>
      <c r="D90" s="3" t="s">
        <v>113</v>
      </c>
      <c r="E90" s="3">
        <v>10425.36</v>
      </c>
      <c r="F90" s="3" t="s">
        <v>85</v>
      </c>
    </row>
    <row r="91" spans="1:6">
      <c r="A91" s="3">
        <v>90</v>
      </c>
      <c r="B91" s="3" t="s">
        <v>46</v>
      </c>
      <c r="C91" s="27" t="s">
        <v>116</v>
      </c>
      <c r="D91" s="3" t="s">
        <v>113</v>
      </c>
      <c r="E91" s="3">
        <v>109485.56</v>
      </c>
      <c r="F91" s="3" t="s">
        <v>85</v>
      </c>
    </row>
    <row r="92" spans="1:6">
      <c r="A92" s="3">
        <v>91</v>
      </c>
      <c r="B92" s="3" t="s">
        <v>46</v>
      </c>
      <c r="C92" s="27" t="s">
        <v>117</v>
      </c>
      <c r="D92" s="3" t="s">
        <v>113</v>
      </c>
      <c r="E92" s="3">
        <v>270.92</v>
      </c>
      <c r="F92" s="3" t="s">
        <v>85</v>
      </c>
    </row>
    <row r="93" spans="1:6">
      <c r="A93" s="3">
        <v>92</v>
      </c>
      <c r="B93" s="3" t="s">
        <v>46</v>
      </c>
      <c r="C93" s="27" t="s">
        <v>118</v>
      </c>
      <c r="D93" s="3" t="s">
        <v>113</v>
      </c>
      <c r="E93" s="3">
        <v>1827.54</v>
      </c>
      <c r="F93" s="3" t="s">
        <v>85</v>
      </c>
    </row>
    <row r="94" spans="1:6">
      <c r="A94" s="3">
        <v>93</v>
      </c>
      <c r="B94" s="3" t="s">
        <v>46</v>
      </c>
      <c r="C94" s="27" t="s">
        <v>119</v>
      </c>
      <c r="D94" s="3" t="s">
        <v>113</v>
      </c>
      <c r="E94" s="3">
        <v>73.34</v>
      </c>
      <c r="F94" s="3" t="s">
        <v>85</v>
      </c>
    </row>
    <row r="95" spans="1:6">
      <c r="A95" s="3">
        <v>94</v>
      </c>
      <c r="B95" s="3" t="s">
        <v>46</v>
      </c>
      <c r="C95" s="27" t="s">
        <v>120</v>
      </c>
      <c r="D95" s="3" t="s">
        <v>113</v>
      </c>
      <c r="E95" s="3">
        <v>2004.9800000000002</v>
      </c>
      <c r="F95" s="3" t="s">
        <v>85</v>
      </c>
    </row>
    <row r="96" spans="1:6">
      <c r="A96" s="3">
        <v>95</v>
      </c>
      <c r="B96" s="3" t="s">
        <v>46</v>
      </c>
      <c r="C96" s="27" t="s">
        <v>121</v>
      </c>
      <c r="D96" s="3" t="s">
        <v>113</v>
      </c>
      <c r="E96" s="3">
        <v>6639.06</v>
      </c>
      <c r="F96" s="3" t="s">
        <v>85</v>
      </c>
    </row>
    <row r="97" spans="1:6">
      <c r="A97" s="3">
        <v>96</v>
      </c>
      <c r="B97" s="3" t="s">
        <v>46</v>
      </c>
      <c r="C97" s="27" t="s">
        <v>122</v>
      </c>
      <c r="D97" s="3" t="s">
        <v>113</v>
      </c>
      <c r="E97" s="3">
        <v>872.66</v>
      </c>
      <c r="F97" s="3" t="s">
        <v>85</v>
      </c>
    </row>
    <row r="98" spans="1:6">
      <c r="A98" s="3">
        <v>97</v>
      </c>
      <c r="B98" s="3" t="s">
        <v>46</v>
      </c>
      <c r="C98" s="27" t="s">
        <v>123</v>
      </c>
      <c r="D98" s="3" t="s">
        <v>113</v>
      </c>
      <c r="E98" s="3">
        <v>8.1</v>
      </c>
      <c r="F98" s="3" t="s">
        <v>85</v>
      </c>
    </row>
    <row r="99" spans="1:6">
      <c r="A99" s="3">
        <v>98</v>
      </c>
      <c r="B99" s="3" t="s">
        <v>46</v>
      </c>
      <c r="C99" s="27" t="s">
        <v>124</v>
      </c>
      <c r="D99" s="3" t="s">
        <v>113</v>
      </c>
      <c r="E99" s="3">
        <v>4.26</v>
      </c>
      <c r="F99" s="3" t="s">
        <v>85</v>
      </c>
    </row>
    <row r="100" spans="1:6">
      <c r="A100" s="3">
        <v>99</v>
      </c>
      <c r="B100" s="3" t="s">
        <v>46</v>
      </c>
      <c r="C100" s="27" t="s">
        <v>125</v>
      </c>
      <c r="D100" s="3" t="s">
        <v>113</v>
      </c>
      <c r="E100" s="3">
        <v>5833.9999999999991</v>
      </c>
      <c r="F100" s="3" t="s">
        <v>85</v>
      </c>
    </row>
    <row r="101" spans="1:6">
      <c r="A101" s="3">
        <v>100</v>
      </c>
      <c r="B101" s="3" t="s">
        <v>46</v>
      </c>
      <c r="C101" s="27" t="s">
        <v>126</v>
      </c>
      <c r="D101" s="3" t="s">
        <v>113</v>
      </c>
      <c r="E101" s="3">
        <v>3124.56</v>
      </c>
      <c r="F101" s="3" t="s">
        <v>85</v>
      </c>
    </row>
    <row r="102" spans="1:6">
      <c r="A102" s="3">
        <v>101</v>
      </c>
      <c r="B102" s="3" t="s">
        <v>46</v>
      </c>
      <c r="C102" s="27" t="s">
        <v>127</v>
      </c>
      <c r="D102" s="3" t="s">
        <v>113</v>
      </c>
      <c r="E102" s="3">
        <v>38345.760000000002</v>
      </c>
      <c r="F102" s="3" t="s">
        <v>85</v>
      </c>
    </row>
    <row r="103" spans="1:6">
      <c r="A103" s="3">
        <v>102</v>
      </c>
      <c r="B103" s="3" t="s">
        <v>46</v>
      </c>
      <c r="C103" s="27" t="s">
        <v>128</v>
      </c>
      <c r="D103" s="3" t="s">
        <v>113</v>
      </c>
      <c r="E103" s="3">
        <v>5.0199999999999996</v>
      </c>
      <c r="F103" s="3" t="s">
        <v>85</v>
      </c>
    </row>
    <row r="104" spans="1:6">
      <c r="A104" s="3">
        <v>103</v>
      </c>
      <c r="B104" s="3" t="s">
        <v>46</v>
      </c>
      <c r="C104" s="27" t="s">
        <v>129</v>
      </c>
      <c r="D104" s="3" t="s">
        <v>113</v>
      </c>
      <c r="E104" s="3">
        <v>1206</v>
      </c>
      <c r="F104" s="3" t="s">
        <v>85</v>
      </c>
    </row>
    <row r="105" spans="1:6">
      <c r="A105" s="3">
        <v>104</v>
      </c>
      <c r="B105" s="3" t="s">
        <v>46</v>
      </c>
      <c r="C105" s="27" t="s">
        <v>130</v>
      </c>
      <c r="D105" s="3" t="s">
        <v>113</v>
      </c>
      <c r="E105" s="3">
        <v>2990.3199999999997</v>
      </c>
      <c r="F105" s="3" t="s">
        <v>85</v>
      </c>
    </row>
    <row r="106" spans="1:6">
      <c r="A106" s="3">
        <v>105</v>
      </c>
      <c r="B106" s="3" t="s">
        <v>46</v>
      </c>
      <c r="C106" s="27" t="s">
        <v>131</v>
      </c>
      <c r="D106" s="3" t="s">
        <v>113</v>
      </c>
      <c r="E106" s="3">
        <v>1136.04</v>
      </c>
      <c r="F106" s="3" t="s">
        <v>85</v>
      </c>
    </row>
    <row r="107" spans="1:6">
      <c r="A107" s="3">
        <v>106</v>
      </c>
      <c r="B107" s="3" t="s">
        <v>46</v>
      </c>
      <c r="C107" s="27" t="s">
        <v>132</v>
      </c>
      <c r="D107" s="3" t="s">
        <v>113</v>
      </c>
      <c r="E107" s="3">
        <v>465.65999999999997</v>
      </c>
      <c r="F107" s="3" t="s">
        <v>85</v>
      </c>
    </row>
    <row r="108" spans="1:6">
      <c r="A108" s="3">
        <v>107</v>
      </c>
      <c r="B108" s="3" t="s">
        <v>46</v>
      </c>
      <c r="C108" s="27" t="s">
        <v>133</v>
      </c>
      <c r="D108" s="3" t="s">
        <v>113</v>
      </c>
      <c r="E108" s="3">
        <v>5.66</v>
      </c>
      <c r="F108" s="3" t="s">
        <v>85</v>
      </c>
    </row>
    <row r="109" spans="1:6">
      <c r="A109" s="3">
        <v>108</v>
      </c>
      <c r="B109" s="3" t="s">
        <v>46</v>
      </c>
      <c r="C109" s="27" t="s">
        <v>134</v>
      </c>
      <c r="D109" s="3" t="s">
        <v>113</v>
      </c>
      <c r="E109" s="3">
        <v>156.44</v>
      </c>
      <c r="F109" s="3" t="s">
        <v>85</v>
      </c>
    </row>
    <row r="110" spans="1:6">
      <c r="A110" s="3">
        <v>109</v>
      </c>
      <c r="B110" s="3" t="s">
        <v>203</v>
      </c>
      <c r="C110" s="27" t="s">
        <v>135</v>
      </c>
      <c r="D110" s="3" t="s">
        <v>113</v>
      </c>
      <c r="E110" s="3">
        <v>62.059999999999995</v>
      </c>
      <c r="F110" s="3" t="s">
        <v>85</v>
      </c>
    </row>
    <row r="111" spans="1:6">
      <c r="A111" s="3">
        <v>110</v>
      </c>
      <c r="B111" s="3" t="s">
        <v>203</v>
      </c>
      <c r="C111" s="27" t="s">
        <v>136</v>
      </c>
      <c r="D111" s="3" t="s">
        <v>113</v>
      </c>
      <c r="E111" s="3">
        <v>192.44</v>
      </c>
      <c r="F111" s="3" t="s">
        <v>85</v>
      </c>
    </row>
    <row r="112" spans="1:6">
      <c r="A112" s="3">
        <v>111</v>
      </c>
      <c r="B112" s="3" t="s">
        <v>203</v>
      </c>
      <c r="C112" s="27" t="s">
        <v>137</v>
      </c>
      <c r="D112" s="3" t="s">
        <v>113</v>
      </c>
      <c r="E112" s="3">
        <v>20.86</v>
      </c>
      <c r="F112" s="3" t="s">
        <v>85</v>
      </c>
    </row>
    <row r="113" spans="1:6">
      <c r="A113" s="3">
        <v>112</v>
      </c>
      <c r="B113" s="3" t="s">
        <v>203</v>
      </c>
      <c r="C113" s="27" t="s">
        <v>138</v>
      </c>
      <c r="D113" s="3" t="s">
        <v>113</v>
      </c>
      <c r="E113" s="3">
        <v>34.64</v>
      </c>
      <c r="F113" s="3" t="s">
        <v>85</v>
      </c>
    </row>
    <row r="114" spans="1:6">
      <c r="A114" s="3">
        <v>113</v>
      </c>
      <c r="B114" s="3" t="s">
        <v>203</v>
      </c>
      <c r="C114" s="27" t="s">
        <v>139</v>
      </c>
      <c r="D114" s="3" t="s">
        <v>113</v>
      </c>
      <c r="E114" s="3">
        <v>2746.7</v>
      </c>
      <c r="F114" s="3" t="s">
        <v>85</v>
      </c>
    </row>
    <row r="115" spans="1:6">
      <c r="A115" s="3">
        <v>114</v>
      </c>
      <c r="B115" s="3" t="s">
        <v>203</v>
      </c>
      <c r="C115" s="27" t="s">
        <v>140</v>
      </c>
      <c r="D115" s="3" t="s">
        <v>113</v>
      </c>
      <c r="E115" s="3">
        <v>22.2</v>
      </c>
      <c r="F115" s="3" t="s">
        <v>85</v>
      </c>
    </row>
    <row r="116" spans="1:6">
      <c r="A116" s="3">
        <v>115</v>
      </c>
      <c r="B116" s="3" t="s">
        <v>203</v>
      </c>
      <c r="C116" s="27" t="s">
        <v>141</v>
      </c>
      <c r="D116" s="3" t="s">
        <v>113</v>
      </c>
      <c r="E116" s="3">
        <v>656.26</v>
      </c>
      <c r="F116" s="3" t="s">
        <v>85</v>
      </c>
    </row>
    <row r="117" spans="1:6">
      <c r="A117" s="3">
        <v>116</v>
      </c>
      <c r="B117" s="3" t="s">
        <v>203</v>
      </c>
      <c r="C117" s="27" t="s">
        <v>142</v>
      </c>
      <c r="D117" s="3" t="s">
        <v>113</v>
      </c>
      <c r="E117" s="3">
        <v>229.7</v>
      </c>
      <c r="F117" s="3" t="s">
        <v>85</v>
      </c>
    </row>
    <row r="118" spans="1:6">
      <c r="A118" s="3">
        <v>117</v>
      </c>
      <c r="B118" s="3" t="s">
        <v>203</v>
      </c>
      <c r="C118" s="27" t="s">
        <v>143</v>
      </c>
      <c r="D118" s="3" t="s">
        <v>113</v>
      </c>
      <c r="E118" s="3">
        <v>724.59999999999991</v>
      </c>
      <c r="F118" s="3" t="s">
        <v>85</v>
      </c>
    </row>
    <row r="119" spans="1:6">
      <c r="A119" s="3">
        <v>118</v>
      </c>
      <c r="B119" s="3" t="s">
        <v>203</v>
      </c>
      <c r="C119" s="27" t="s">
        <v>144</v>
      </c>
      <c r="D119" s="3" t="s">
        <v>113</v>
      </c>
      <c r="E119" s="3">
        <v>43.28</v>
      </c>
      <c r="F119" s="3" t="s">
        <v>85</v>
      </c>
    </row>
    <row r="120" spans="1:6">
      <c r="A120" s="3">
        <v>119</v>
      </c>
      <c r="B120" s="3" t="s">
        <v>203</v>
      </c>
      <c r="C120" s="27" t="s">
        <v>145</v>
      </c>
      <c r="D120" s="3" t="s">
        <v>113</v>
      </c>
      <c r="E120" s="3">
        <v>177.38</v>
      </c>
      <c r="F120" s="3" t="s">
        <v>85</v>
      </c>
    </row>
    <row r="121" spans="1:6">
      <c r="A121" s="3">
        <v>120</v>
      </c>
      <c r="B121" s="3" t="s">
        <v>203</v>
      </c>
      <c r="C121" s="27" t="s">
        <v>146</v>
      </c>
      <c r="D121" s="3" t="s">
        <v>113</v>
      </c>
      <c r="E121" s="3">
        <v>464.68</v>
      </c>
      <c r="F121" s="3" t="s">
        <v>85</v>
      </c>
    </row>
    <row r="122" spans="1:6">
      <c r="A122" s="3">
        <v>121</v>
      </c>
      <c r="B122" s="3" t="s">
        <v>203</v>
      </c>
      <c r="C122" s="27" t="s">
        <v>147</v>
      </c>
      <c r="D122" s="3" t="s">
        <v>113</v>
      </c>
      <c r="E122" s="3">
        <v>2.56</v>
      </c>
      <c r="F122" s="3" t="s">
        <v>85</v>
      </c>
    </row>
    <row r="123" spans="1:6">
      <c r="A123" s="3">
        <v>122</v>
      </c>
      <c r="B123" s="3" t="s">
        <v>203</v>
      </c>
      <c r="C123" s="27" t="s">
        <v>148</v>
      </c>
      <c r="D123" s="3" t="s">
        <v>113</v>
      </c>
      <c r="E123" s="3">
        <v>542.66</v>
      </c>
      <c r="F123" s="3" t="s">
        <v>85</v>
      </c>
    </row>
    <row r="124" spans="1:6">
      <c r="A124" s="3">
        <v>123</v>
      </c>
      <c r="B124" s="3" t="s">
        <v>203</v>
      </c>
      <c r="C124" s="27" t="s">
        <v>149</v>
      </c>
      <c r="D124" s="3" t="s">
        <v>113</v>
      </c>
      <c r="E124" s="3">
        <v>3068.42</v>
      </c>
      <c r="F124" s="3" t="s">
        <v>85</v>
      </c>
    </row>
    <row r="125" spans="1:6">
      <c r="A125" s="3">
        <v>124</v>
      </c>
      <c r="B125" s="3" t="s">
        <v>203</v>
      </c>
      <c r="C125" s="27" t="s">
        <v>150</v>
      </c>
      <c r="D125" s="3" t="s">
        <v>113</v>
      </c>
      <c r="E125" s="3">
        <v>5092.3599999999997</v>
      </c>
      <c r="F125" s="3" t="s">
        <v>85</v>
      </c>
    </row>
    <row r="126" spans="1:6">
      <c r="A126" s="3">
        <v>125</v>
      </c>
      <c r="B126" s="3" t="s">
        <v>203</v>
      </c>
      <c r="C126" s="27" t="s">
        <v>151</v>
      </c>
      <c r="D126" s="3" t="s">
        <v>113</v>
      </c>
      <c r="E126" s="3">
        <v>119.4</v>
      </c>
      <c r="F126" s="3" t="s">
        <v>85</v>
      </c>
    </row>
    <row r="127" spans="1:6">
      <c r="A127" s="3">
        <v>126</v>
      </c>
      <c r="B127" s="3" t="s">
        <v>203</v>
      </c>
      <c r="C127" s="27" t="s">
        <v>152</v>
      </c>
      <c r="D127" s="3" t="s">
        <v>113</v>
      </c>
      <c r="E127" s="3">
        <v>5</v>
      </c>
      <c r="F127" s="3" t="s">
        <v>85</v>
      </c>
    </row>
    <row r="128" spans="1:6">
      <c r="A128" s="3">
        <v>127</v>
      </c>
      <c r="B128" s="3" t="s">
        <v>203</v>
      </c>
      <c r="C128" s="27" t="s">
        <v>153</v>
      </c>
      <c r="D128" s="3" t="s">
        <v>113</v>
      </c>
      <c r="E128" s="3">
        <v>159.16000000000003</v>
      </c>
      <c r="F128" s="3" t="s">
        <v>85</v>
      </c>
    </row>
    <row r="129" spans="1:6">
      <c r="A129" s="3">
        <v>128</v>
      </c>
      <c r="B129" s="3" t="s">
        <v>203</v>
      </c>
      <c r="C129" s="27" t="s">
        <v>154</v>
      </c>
      <c r="D129" s="3" t="s">
        <v>113</v>
      </c>
      <c r="E129" s="3">
        <v>112.59999999999998</v>
      </c>
      <c r="F129" s="3" t="s">
        <v>85</v>
      </c>
    </row>
    <row r="130" spans="1:6">
      <c r="A130" s="3">
        <v>129</v>
      </c>
      <c r="B130" s="3" t="s">
        <v>203</v>
      </c>
      <c r="C130" s="27" t="s">
        <v>155</v>
      </c>
      <c r="D130" s="3" t="s">
        <v>113</v>
      </c>
      <c r="E130" s="3">
        <v>42.12</v>
      </c>
      <c r="F130" s="3" t="s">
        <v>85</v>
      </c>
    </row>
    <row r="131" spans="1:6">
      <c r="A131" s="3">
        <v>130</v>
      </c>
      <c r="B131" s="3" t="s">
        <v>203</v>
      </c>
      <c r="C131" s="27" t="s">
        <v>156</v>
      </c>
      <c r="D131" s="3" t="s">
        <v>113</v>
      </c>
      <c r="E131" s="3">
        <v>734.33999999999992</v>
      </c>
      <c r="F131" s="3" t="s">
        <v>85</v>
      </c>
    </row>
    <row r="132" spans="1:6">
      <c r="A132" s="3">
        <v>131</v>
      </c>
      <c r="B132" s="3" t="s">
        <v>203</v>
      </c>
      <c r="C132" s="27" t="s">
        <v>157</v>
      </c>
      <c r="D132" s="3" t="s">
        <v>113</v>
      </c>
      <c r="E132" s="3">
        <v>105.66</v>
      </c>
      <c r="F132" s="3" t="s">
        <v>85</v>
      </c>
    </row>
    <row r="133" spans="1:6">
      <c r="A133" s="3">
        <v>132</v>
      </c>
      <c r="B133" s="3" t="s">
        <v>66</v>
      </c>
      <c r="C133" s="27" t="s">
        <v>158</v>
      </c>
      <c r="D133" s="3" t="s">
        <v>113</v>
      </c>
      <c r="E133" s="3">
        <v>213946.07999999996</v>
      </c>
      <c r="F133" s="3" t="s">
        <v>85</v>
      </c>
    </row>
    <row r="134" spans="1:6">
      <c r="A134" s="3">
        <v>133</v>
      </c>
      <c r="B134" s="3" t="s">
        <v>66</v>
      </c>
      <c r="C134" s="27" t="s">
        <v>159</v>
      </c>
      <c r="D134" s="3" t="s">
        <v>113</v>
      </c>
      <c r="E134" s="3">
        <v>1704716.63</v>
      </c>
      <c r="F134" s="3" t="s">
        <v>85</v>
      </c>
    </row>
    <row r="135" spans="1:6">
      <c r="A135" s="3">
        <v>134</v>
      </c>
      <c r="B135" s="3" t="s">
        <v>66</v>
      </c>
      <c r="C135" s="27" t="s">
        <v>13</v>
      </c>
      <c r="D135" s="3" t="s">
        <v>113</v>
      </c>
      <c r="E135" s="3">
        <v>25008.039999999997</v>
      </c>
      <c r="F135" s="3" t="s">
        <v>85</v>
      </c>
    </row>
    <row r="136" spans="1:6">
      <c r="A136" s="3">
        <v>135</v>
      </c>
      <c r="B136" s="3" t="s">
        <v>66</v>
      </c>
      <c r="C136" s="27" t="s">
        <v>160</v>
      </c>
      <c r="D136" s="3" t="s">
        <v>113</v>
      </c>
      <c r="E136" s="3">
        <v>2830562.98</v>
      </c>
      <c r="F136" s="3" t="s">
        <v>85</v>
      </c>
    </row>
    <row r="137" spans="1:6">
      <c r="A137" s="3">
        <v>136</v>
      </c>
      <c r="B137" s="3" t="s">
        <v>66</v>
      </c>
      <c r="C137" s="27" t="s">
        <v>161</v>
      </c>
      <c r="D137" s="3" t="s">
        <v>113</v>
      </c>
      <c r="E137" s="3">
        <v>110638.18</v>
      </c>
      <c r="F137" s="3" t="s">
        <v>85</v>
      </c>
    </row>
    <row r="138" spans="1:6">
      <c r="A138" s="3">
        <v>137</v>
      </c>
      <c r="B138" s="3" t="s">
        <v>63</v>
      </c>
      <c r="C138" s="27" t="s">
        <v>15</v>
      </c>
      <c r="D138" s="3" t="s">
        <v>113</v>
      </c>
      <c r="E138" s="3">
        <v>1476.7399999999998</v>
      </c>
      <c r="F138" s="3" t="s">
        <v>85</v>
      </c>
    </row>
    <row r="139" spans="1:6">
      <c r="A139" s="3">
        <v>138</v>
      </c>
      <c r="B139" s="3" t="s">
        <v>63</v>
      </c>
      <c r="C139" s="27" t="s">
        <v>17</v>
      </c>
      <c r="D139" s="3" t="s">
        <v>113</v>
      </c>
      <c r="E139" s="3">
        <v>4427.7</v>
      </c>
      <c r="F139" s="3" t="s">
        <v>85</v>
      </c>
    </row>
    <row r="140" spans="1:6">
      <c r="A140" s="3">
        <v>139</v>
      </c>
      <c r="B140" s="3" t="s">
        <v>42</v>
      </c>
      <c r="C140" s="27" t="s">
        <v>25</v>
      </c>
      <c r="D140" s="3" t="s">
        <v>113</v>
      </c>
      <c r="E140" s="3">
        <v>446128.83999999997</v>
      </c>
      <c r="F140" s="3" t="s">
        <v>85</v>
      </c>
    </row>
    <row r="141" spans="1:6">
      <c r="A141" s="3">
        <v>140</v>
      </c>
      <c r="B141" s="3" t="s">
        <v>65</v>
      </c>
      <c r="C141" s="27" t="s">
        <v>162</v>
      </c>
      <c r="D141" s="3" t="s">
        <v>113</v>
      </c>
      <c r="E141" s="3">
        <v>123958.29000000001</v>
      </c>
      <c r="F141" s="3" t="s">
        <v>85</v>
      </c>
    </row>
    <row r="142" spans="1:6">
      <c r="A142" s="3">
        <v>141</v>
      </c>
      <c r="B142" s="3" t="s">
        <v>42</v>
      </c>
      <c r="C142" s="27" t="s">
        <v>32</v>
      </c>
      <c r="D142" s="3" t="s">
        <v>113</v>
      </c>
      <c r="E142" s="3">
        <v>10504.960000000001</v>
      </c>
      <c r="F142" s="3" t="s">
        <v>85</v>
      </c>
    </row>
    <row r="143" spans="1:6">
      <c r="A143" s="3">
        <v>142</v>
      </c>
      <c r="B143" s="3" t="s">
        <v>63</v>
      </c>
      <c r="C143" s="27" t="s">
        <v>163</v>
      </c>
      <c r="D143" s="3" t="s">
        <v>113</v>
      </c>
      <c r="E143" s="3">
        <v>205238.46</v>
      </c>
      <c r="F143" s="3" t="s">
        <v>85</v>
      </c>
    </row>
    <row r="144" spans="1:6">
      <c r="A144" s="3">
        <v>143</v>
      </c>
      <c r="B144" s="3" t="s">
        <v>65</v>
      </c>
      <c r="C144" s="27" t="s">
        <v>164</v>
      </c>
      <c r="D144" s="3" t="s">
        <v>113</v>
      </c>
      <c r="E144" s="3">
        <v>14359.78</v>
      </c>
      <c r="F144" s="3" t="s">
        <v>85</v>
      </c>
    </row>
    <row r="145" spans="1:6">
      <c r="A145" s="3">
        <v>144</v>
      </c>
      <c r="B145" s="3" t="s">
        <v>42</v>
      </c>
      <c r="C145" s="27" t="s">
        <v>165</v>
      </c>
      <c r="D145" s="3" t="s">
        <v>113</v>
      </c>
      <c r="E145" s="3">
        <v>55895.5</v>
      </c>
      <c r="F145" s="3" t="s">
        <v>85</v>
      </c>
    </row>
    <row r="146" spans="1:6">
      <c r="A146" s="3">
        <v>145</v>
      </c>
      <c r="B146" s="3" t="s">
        <v>42</v>
      </c>
      <c r="C146" s="27" t="s">
        <v>166</v>
      </c>
      <c r="D146" s="3" t="s">
        <v>113</v>
      </c>
      <c r="E146" s="3">
        <v>128600.04000000001</v>
      </c>
      <c r="F146" s="3" t="s">
        <v>85</v>
      </c>
    </row>
    <row r="147" spans="1:6">
      <c r="A147" s="3">
        <v>146</v>
      </c>
      <c r="B147" s="3" t="s">
        <v>42</v>
      </c>
      <c r="C147" s="27" t="s">
        <v>167</v>
      </c>
      <c r="D147" s="3" t="s">
        <v>113</v>
      </c>
      <c r="E147" s="3">
        <v>46685.840000000004</v>
      </c>
      <c r="F147" s="3" t="s">
        <v>85</v>
      </c>
    </row>
    <row r="148" spans="1:6">
      <c r="A148" s="3">
        <v>147</v>
      </c>
      <c r="B148" s="3" t="s">
        <v>65</v>
      </c>
      <c r="C148" s="27" t="s">
        <v>168</v>
      </c>
      <c r="D148" s="3" t="s">
        <v>113</v>
      </c>
      <c r="E148" s="3">
        <v>351.65999999999997</v>
      </c>
      <c r="F148" s="3" t="s">
        <v>85</v>
      </c>
    </row>
    <row r="149" spans="1:6">
      <c r="A149" s="3">
        <v>148</v>
      </c>
      <c r="B149" s="3" t="s">
        <v>201</v>
      </c>
      <c r="C149" s="27" t="s">
        <v>169</v>
      </c>
      <c r="D149" s="3" t="s">
        <v>113</v>
      </c>
      <c r="E149" s="3">
        <v>22006.880000000001</v>
      </c>
      <c r="F149" s="3" t="s">
        <v>85</v>
      </c>
    </row>
    <row r="150" spans="1:6">
      <c r="A150" s="3">
        <v>149</v>
      </c>
      <c r="B150" s="3" t="s">
        <v>65</v>
      </c>
      <c r="C150" s="27" t="s">
        <v>36</v>
      </c>
      <c r="D150" s="3" t="s">
        <v>113</v>
      </c>
      <c r="E150" s="3">
        <v>33.619999999999997</v>
      </c>
      <c r="F150" s="3" t="s">
        <v>85</v>
      </c>
    </row>
    <row r="151" spans="1:6">
      <c r="A151" s="3">
        <v>150</v>
      </c>
      <c r="B151" s="3" t="s">
        <v>82</v>
      </c>
      <c r="C151" s="27" t="s">
        <v>202</v>
      </c>
      <c r="D151" s="3" t="s">
        <v>113</v>
      </c>
      <c r="E151" s="3">
        <v>181866.46</v>
      </c>
      <c r="F151" s="3" t="s">
        <v>85</v>
      </c>
    </row>
    <row r="152" spans="1:6">
      <c r="A152" s="3">
        <v>151</v>
      </c>
      <c r="B152" s="3" t="s">
        <v>65</v>
      </c>
      <c r="C152" s="27" t="s">
        <v>170</v>
      </c>
      <c r="D152" s="3" t="s">
        <v>113</v>
      </c>
      <c r="E152" s="3">
        <v>75123.16</v>
      </c>
      <c r="F152" s="3" t="s">
        <v>85</v>
      </c>
    </row>
    <row r="153" spans="1:6">
      <c r="A153" s="3">
        <v>152</v>
      </c>
      <c r="B153" s="3" t="s">
        <v>65</v>
      </c>
      <c r="C153" s="27" t="s">
        <v>171</v>
      </c>
      <c r="D153" s="3" t="s">
        <v>113</v>
      </c>
      <c r="E153" s="3">
        <v>30850.680000000004</v>
      </c>
      <c r="F153" s="3" t="s">
        <v>85</v>
      </c>
    </row>
    <row r="154" spans="1:6">
      <c r="A154" s="3">
        <v>153</v>
      </c>
      <c r="B154" s="3" t="s">
        <v>65</v>
      </c>
      <c r="C154" s="27" t="s">
        <v>172</v>
      </c>
      <c r="D154" s="3" t="s">
        <v>113</v>
      </c>
      <c r="E154" s="3">
        <v>5601.98</v>
      </c>
      <c r="F154" s="3" t="s">
        <v>85</v>
      </c>
    </row>
    <row r="155" spans="1:6">
      <c r="A155" s="3">
        <v>154</v>
      </c>
      <c r="B155" s="3" t="s">
        <v>66</v>
      </c>
      <c r="C155" s="27" t="s">
        <v>37</v>
      </c>
      <c r="D155" s="3" t="s">
        <v>113</v>
      </c>
      <c r="E155" s="3">
        <v>7284.8799999999992</v>
      </c>
      <c r="F155" s="3" t="s">
        <v>85</v>
      </c>
    </row>
    <row r="156" spans="1:6">
      <c r="A156" s="3">
        <v>155</v>
      </c>
      <c r="B156" s="3" t="s">
        <v>42</v>
      </c>
      <c r="C156" s="27" t="s">
        <v>39</v>
      </c>
      <c r="D156" s="3" t="s">
        <v>113</v>
      </c>
      <c r="E156" s="3">
        <v>4816.54</v>
      </c>
      <c r="F156" s="3" t="s">
        <v>85</v>
      </c>
    </row>
    <row r="157" spans="1:6">
      <c r="A157" s="3">
        <v>156</v>
      </c>
      <c r="B157" s="3" t="s">
        <v>82</v>
      </c>
      <c r="C157" s="27" t="s">
        <v>173</v>
      </c>
      <c r="D157" s="3" t="s">
        <v>113</v>
      </c>
      <c r="E157" s="3">
        <v>504.52</v>
      </c>
      <c r="F157" s="3" t="s">
        <v>85</v>
      </c>
    </row>
    <row r="158" spans="1:6">
      <c r="A158" s="3">
        <v>157</v>
      </c>
      <c r="B158" s="3" t="s">
        <v>82</v>
      </c>
      <c r="C158" s="27" t="s">
        <v>174</v>
      </c>
      <c r="D158" s="3" t="s">
        <v>113</v>
      </c>
      <c r="E158" s="3">
        <v>45098.880000000005</v>
      </c>
      <c r="F158" s="3" t="s">
        <v>85</v>
      </c>
    </row>
    <row r="159" spans="1:6">
      <c r="A159" s="3">
        <v>158</v>
      </c>
      <c r="B159" s="3" t="s">
        <v>203</v>
      </c>
      <c r="C159" s="27" t="s">
        <v>175</v>
      </c>
      <c r="D159" s="3" t="s">
        <v>113</v>
      </c>
      <c r="E159" s="3">
        <v>1002.1600000000001</v>
      </c>
      <c r="F159" s="3" t="s">
        <v>85</v>
      </c>
    </row>
    <row r="160" spans="1:6">
      <c r="A160" s="3">
        <v>159</v>
      </c>
      <c r="B160" s="3" t="s">
        <v>203</v>
      </c>
      <c r="C160" s="27" t="s">
        <v>176</v>
      </c>
      <c r="D160" s="3" t="s">
        <v>113</v>
      </c>
      <c r="E160" s="3">
        <v>1699.28</v>
      </c>
      <c r="F160" s="3" t="s">
        <v>85</v>
      </c>
    </row>
    <row r="161" spans="1:6">
      <c r="A161" s="3">
        <v>160</v>
      </c>
      <c r="B161" s="3" t="s">
        <v>203</v>
      </c>
      <c r="C161" s="27" t="s">
        <v>177</v>
      </c>
      <c r="D161" s="3" t="s">
        <v>113</v>
      </c>
      <c r="E161" s="3">
        <v>91.160000000000011</v>
      </c>
      <c r="F161" s="3" t="s">
        <v>85</v>
      </c>
    </row>
    <row r="162" spans="1:6">
      <c r="A162" s="3">
        <v>161</v>
      </c>
      <c r="B162" s="3" t="s">
        <v>82</v>
      </c>
      <c r="C162" s="27" t="s">
        <v>178</v>
      </c>
      <c r="D162" s="3" t="s">
        <v>113</v>
      </c>
      <c r="E162" s="3">
        <v>24.6</v>
      </c>
      <c r="F162" s="3" t="s">
        <v>85</v>
      </c>
    </row>
    <row r="163" spans="1:6">
      <c r="A163" s="3">
        <v>162</v>
      </c>
      <c r="B163" s="3" t="s">
        <v>82</v>
      </c>
      <c r="C163" s="27" t="s">
        <v>179</v>
      </c>
      <c r="D163" s="3" t="s">
        <v>113</v>
      </c>
      <c r="E163" s="3">
        <v>436.85999999999996</v>
      </c>
      <c r="F163" s="3" t="s">
        <v>85</v>
      </c>
    </row>
    <row r="164" spans="1:6">
      <c r="A164" s="3">
        <v>163</v>
      </c>
      <c r="B164" s="3" t="s">
        <v>82</v>
      </c>
      <c r="C164" s="27" t="s">
        <v>180</v>
      </c>
      <c r="D164" s="3" t="s">
        <v>113</v>
      </c>
      <c r="E164" s="3">
        <v>128.78</v>
      </c>
      <c r="F164" s="3" t="s">
        <v>85</v>
      </c>
    </row>
    <row r="165" spans="1:6">
      <c r="A165" s="3">
        <v>164</v>
      </c>
      <c r="B165" s="3" t="s">
        <v>82</v>
      </c>
      <c r="C165" s="27" t="s">
        <v>181</v>
      </c>
      <c r="D165" s="3" t="s">
        <v>113</v>
      </c>
      <c r="E165" s="3">
        <v>1416.42</v>
      </c>
      <c r="F165" s="3" t="s">
        <v>85</v>
      </c>
    </row>
    <row r="166" spans="1:6">
      <c r="A166" s="3">
        <v>165</v>
      </c>
      <c r="B166" s="3" t="s">
        <v>82</v>
      </c>
      <c r="C166" s="27" t="s">
        <v>182</v>
      </c>
      <c r="D166" s="3" t="s">
        <v>113</v>
      </c>
      <c r="E166" s="3">
        <v>157.28</v>
      </c>
      <c r="F166" s="3" t="s">
        <v>85</v>
      </c>
    </row>
    <row r="167" spans="1:6">
      <c r="A167" s="3">
        <v>166</v>
      </c>
      <c r="B167" s="3" t="s">
        <v>200</v>
      </c>
      <c r="C167" s="27" t="s">
        <v>183</v>
      </c>
      <c r="D167" s="3" t="s">
        <v>113</v>
      </c>
      <c r="E167" s="3">
        <v>1553.7</v>
      </c>
      <c r="F167" s="3" t="s">
        <v>85</v>
      </c>
    </row>
    <row r="168" spans="1:6">
      <c r="A168" s="3">
        <v>167</v>
      </c>
      <c r="B168" s="3" t="s">
        <v>203</v>
      </c>
      <c r="C168" s="27" t="s">
        <v>184</v>
      </c>
      <c r="D168" s="3" t="s">
        <v>113</v>
      </c>
      <c r="E168" s="3">
        <v>3014.4799999999996</v>
      </c>
      <c r="F168" s="3" t="s">
        <v>85</v>
      </c>
    </row>
    <row r="169" spans="1:6">
      <c r="A169" s="3">
        <v>168</v>
      </c>
      <c r="B169" s="3" t="s">
        <v>203</v>
      </c>
      <c r="C169" s="27" t="s">
        <v>185</v>
      </c>
      <c r="D169" s="3" t="s">
        <v>113</v>
      </c>
      <c r="E169" s="3">
        <v>3534.32</v>
      </c>
      <c r="F169" s="3" t="s">
        <v>85</v>
      </c>
    </row>
    <row r="170" spans="1:6">
      <c r="A170" s="3">
        <v>169</v>
      </c>
      <c r="B170" s="3" t="s">
        <v>203</v>
      </c>
      <c r="C170" s="27" t="s">
        <v>186</v>
      </c>
      <c r="D170" s="3" t="s">
        <v>113</v>
      </c>
      <c r="E170" s="3">
        <v>333.90000000000003</v>
      </c>
      <c r="F170" s="3" t="s">
        <v>85</v>
      </c>
    </row>
    <row r="171" spans="1:6">
      <c r="A171" s="3">
        <v>170</v>
      </c>
      <c r="B171" s="3" t="s">
        <v>82</v>
      </c>
      <c r="C171" s="27" t="s">
        <v>187</v>
      </c>
      <c r="D171" s="3" t="s">
        <v>113</v>
      </c>
      <c r="E171" s="3">
        <v>200.34</v>
      </c>
      <c r="F171" s="3" t="s">
        <v>85</v>
      </c>
    </row>
    <row r="172" spans="1:6">
      <c r="A172" s="3">
        <v>171</v>
      </c>
      <c r="B172" s="3" t="s">
        <v>203</v>
      </c>
      <c r="C172" s="27" t="s">
        <v>188</v>
      </c>
      <c r="D172" s="3" t="s">
        <v>113</v>
      </c>
      <c r="E172" s="3">
        <v>138.76</v>
      </c>
      <c r="F172" s="3" t="s">
        <v>85</v>
      </c>
    </row>
    <row r="173" spans="1:6">
      <c r="A173" s="3">
        <v>172</v>
      </c>
      <c r="B173" s="3" t="s">
        <v>82</v>
      </c>
      <c r="C173" s="27" t="s">
        <v>189</v>
      </c>
      <c r="D173" s="3" t="s">
        <v>113</v>
      </c>
      <c r="E173" s="3">
        <v>464.21</v>
      </c>
      <c r="F173" s="3" t="s">
        <v>85</v>
      </c>
    </row>
    <row r="174" spans="1:6">
      <c r="A174" s="3">
        <v>173</v>
      </c>
      <c r="B174" s="3" t="s">
        <v>199</v>
      </c>
      <c r="C174" s="27" t="s">
        <v>190</v>
      </c>
      <c r="D174" s="3" t="s">
        <v>113</v>
      </c>
      <c r="E174" s="3">
        <v>988.3</v>
      </c>
      <c r="F174" s="3" t="s">
        <v>85</v>
      </c>
    </row>
    <row r="175" spans="1:6">
      <c r="A175" s="3">
        <v>174</v>
      </c>
      <c r="B175" s="3" t="s">
        <v>63</v>
      </c>
      <c r="C175" s="27" t="s">
        <v>18</v>
      </c>
      <c r="D175" s="3" t="s">
        <v>113</v>
      </c>
      <c r="E175" s="3">
        <v>16579.7</v>
      </c>
      <c r="F175" s="3" t="s">
        <v>85</v>
      </c>
    </row>
    <row r="176" spans="1:6">
      <c r="A176" s="3">
        <v>175</v>
      </c>
      <c r="B176" s="3" t="s">
        <v>42</v>
      </c>
      <c r="C176" s="27" t="s">
        <v>21</v>
      </c>
      <c r="D176" s="3" t="s">
        <v>113</v>
      </c>
      <c r="E176" s="3">
        <v>917.88</v>
      </c>
      <c r="F176" s="3" t="s">
        <v>85</v>
      </c>
    </row>
    <row r="177" spans="1:6">
      <c r="A177" s="3">
        <v>176</v>
      </c>
      <c r="B177" s="3" t="s">
        <v>42</v>
      </c>
      <c r="C177" s="27" t="s">
        <v>22</v>
      </c>
      <c r="D177" s="3" t="s">
        <v>113</v>
      </c>
      <c r="E177" s="3">
        <v>48.88</v>
      </c>
      <c r="F177" s="3" t="s">
        <v>85</v>
      </c>
    </row>
    <row r="178" spans="1:6">
      <c r="A178" s="3">
        <v>177</v>
      </c>
      <c r="B178" s="3" t="s">
        <v>82</v>
      </c>
      <c r="C178" s="27" t="s">
        <v>191</v>
      </c>
      <c r="D178" s="3" t="s">
        <v>113</v>
      </c>
      <c r="E178" s="3">
        <v>23.06</v>
      </c>
      <c r="F178" s="3" t="s">
        <v>85</v>
      </c>
    </row>
    <row r="179" spans="1:6">
      <c r="A179" s="3">
        <v>178</v>
      </c>
      <c r="B179" s="3" t="s">
        <v>82</v>
      </c>
      <c r="C179" s="27" t="s">
        <v>192</v>
      </c>
      <c r="D179" s="3" t="s">
        <v>113</v>
      </c>
      <c r="E179" s="3">
        <v>8.6</v>
      </c>
      <c r="F179" s="3" t="s">
        <v>85</v>
      </c>
    </row>
    <row r="180" spans="1:6">
      <c r="A180" s="3">
        <v>179</v>
      </c>
      <c r="B180" s="3" t="s">
        <v>203</v>
      </c>
      <c r="C180" s="27" t="s">
        <v>193</v>
      </c>
      <c r="D180" s="3" t="s">
        <v>113</v>
      </c>
      <c r="E180" s="3">
        <v>43.74</v>
      </c>
      <c r="F180" s="3" t="s">
        <v>85</v>
      </c>
    </row>
    <row r="181" spans="1:6">
      <c r="A181" s="3">
        <v>180</v>
      </c>
      <c r="B181" s="3" t="s">
        <v>203</v>
      </c>
      <c r="C181" s="27" t="s">
        <v>194</v>
      </c>
      <c r="D181" s="3" t="s">
        <v>113</v>
      </c>
      <c r="E181" s="3">
        <v>43.32</v>
      </c>
      <c r="F181" s="3" t="s">
        <v>85</v>
      </c>
    </row>
    <row r="182" spans="1:6">
      <c r="A182" s="3">
        <v>181</v>
      </c>
      <c r="B182" s="3" t="s">
        <v>203</v>
      </c>
      <c r="C182" s="27" t="s">
        <v>195</v>
      </c>
      <c r="D182" s="3" t="s">
        <v>113</v>
      </c>
      <c r="E182" s="3">
        <v>61.16</v>
      </c>
      <c r="F182" s="3" t="s">
        <v>85</v>
      </c>
    </row>
    <row r="183" spans="1:6">
      <c r="A183" s="3">
        <v>182</v>
      </c>
      <c r="B183" s="3" t="s">
        <v>79</v>
      </c>
      <c r="C183" s="31" t="s">
        <v>81</v>
      </c>
      <c r="D183" s="3" t="s">
        <v>113</v>
      </c>
      <c r="E183" s="3">
        <v>3091000</v>
      </c>
      <c r="F183" s="3" t="s">
        <v>85</v>
      </c>
    </row>
    <row r="184" spans="1:6">
      <c r="A184" s="3">
        <v>183</v>
      </c>
      <c r="B184" s="3" t="s">
        <v>79</v>
      </c>
      <c r="C184" s="31" t="s">
        <v>81</v>
      </c>
      <c r="D184" s="3" t="s">
        <v>113</v>
      </c>
      <c r="E184" s="3">
        <v>3474950.0929999999</v>
      </c>
      <c r="F184" s="3" t="s">
        <v>114</v>
      </c>
    </row>
    <row r="185" spans="1:6">
      <c r="A185" s="3">
        <v>184</v>
      </c>
      <c r="B185" s="3" t="s">
        <v>196</v>
      </c>
      <c r="C185" s="29" t="s">
        <v>197</v>
      </c>
      <c r="D185" s="3" t="s">
        <v>113</v>
      </c>
      <c r="E185" s="3">
        <v>6913999.1000000006</v>
      </c>
      <c r="F185" s="3" t="s">
        <v>198</v>
      </c>
    </row>
    <row r="187" spans="1:6">
      <c r="D187"/>
      <c r="E187"/>
    </row>
    <row r="188" spans="1:6" ht="21">
      <c r="D188"/>
      <c r="E188" s="14"/>
    </row>
    <row r="189" spans="1:6" ht="15">
      <c r="D189"/>
      <c r="E189" s="13"/>
    </row>
    <row r="190" spans="1:6">
      <c r="D190"/>
      <c r="E190"/>
    </row>
  </sheetData>
  <phoneticPr fontId="3" type="noConversion"/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3" sqref="A3"/>
    </sheetView>
  </sheetViews>
  <sheetFormatPr defaultRowHeight="14.25"/>
  <cols>
    <col min="1" max="1" width="136.5" style="11" customWidth="1"/>
    <col min="3" max="3" width="11.25" bestFit="1" customWidth="1"/>
  </cols>
  <sheetData>
    <row r="1" spans="1:1">
      <c r="A1" s="10" t="s">
        <v>204</v>
      </c>
    </row>
    <row r="2" spans="1:1">
      <c r="A2" s="11" t="s">
        <v>205</v>
      </c>
    </row>
    <row r="3" spans="1:1">
      <c r="A3" s="11" t="s">
        <v>215</v>
      </c>
    </row>
    <row r="4" spans="1:1">
      <c r="A4" s="11" t="s">
        <v>206</v>
      </c>
    </row>
    <row r="7" spans="1:1">
      <c r="A7" s="12" t="s">
        <v>207</v>
      </c>
    </row>
    <row r="8" spans="1:1">
      <c r="A8" s="11" t="s">
        <v>209</v>
      </c>
    </row>
    <row r="9" spans="1:1">
      <c r="A9" s="11" t="s">
        <v>211</v>
      </c>
    </row>
    <row r="10" spans="1:1">
      <c r="A10" s="11" t="s">
        <v>212</v>
      </c>
    </row>
    <row r="11" spans="1:1">
      <c r="A11" s="11" t="s">
        <v>213</v>
      </c>
    </row>
    <row r="12" spans="1:1">
      <c r="A12" s="11" t="s">
        <v>210</v>
      </c>
    </row>
    <row r="13" spans="1:1">
      <c r="A13" s="11" t="s">
        <v>208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2018年道路运输量-766万吨产能</vt:lpstr>
      <vt:lpstr>备注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2020-03-26T18:27:32Z</dcterms:modified>
</cp:coreProperties>
</file>