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BerkeleyMIDS\projects\w209\assignment01_personalData\data\"/>
    </mc:Choice>
  </mc:AlternateContent>
  <xr:revisionPtr revIDLastSave="0" documentId="13_ncr:1_{3AC8DC53-532C-405A-B989-C00B2991EEE0}" xr6:coauthVersionLast="43" xr6:coauthVersionMax="43" xr10:uidLastSave="{00000000-0000-0000-0000-000000000000}"/>
  <bookViews>
    <workbookView xWindow="-120" yWindow="-120" windowWidth="20730" windowHeight="11160" xr2:uid="{D0AA94EF-41C0-44AD-B89D-588C102856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  <c r="E12" i="2" l="1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11" i="2"/>
  <c r="G11" i="2" s="1"/>
  <c r="E5" i="2"/>
  <c r="G5" i="2" s="1"/>
  <c r="E2" i="2" l="1"/>
  <c r="G2" i="2" s="1"/>
  <c r="N34" i="2"/>
  <c r="V34" i="2" s="1"/>
  <c r="J34" i="2"/>
  <c r="R34" i="2" s="1"/>
  <c r="M33" i="2"/>
  <c r="U33" i="2" s="1"/>
  <c r="I33" i="2"/>
  <c r="Q33" i="2" s="1"/>
  <c r="L32" i="2"/>
  <c r="T32" i="2" s="1"/>
  <c r="H32" i="2"/>
  <c r="P32" i="2" s="1"/>
  <c r="K31" i="2"/>
  <c r="S31" i="2" s="1"/>
  <c r="N30" i="2"/>
  <c r="V30" i="2" s="1"/>
  <c r="J30" i="2"/>
  <c r="R30" i="2" s="1"/>
  <c r="M29" i="2"/>
  <c r="U29" i="2" s="1"/>
  <c r="I29" i="2"/>
  <c r="Q29" i="2" s="1"/>
  <c r="L28" i="2"/>
  <c r="T28" i="2" s="1"/>
  <c r="H28" i="2"/>
  <c r="P28" i="2" s="1"/>
  <c r="K27" i="2"/>
  <c r="S27" i="2" s="1"/>
  <c r="N26" i="2"/>
  <c r="V26" i="2" s="1"/>
  <c r="J26" i="2"/>
  <c r="R26" i="2" s="1"/>
  <c r="M25" i="2"/>
  <c r="U25" i="2" s="1"/>
  <c r="I25" i="2"/>
  <c r="Q25" i="2" s="1"/>
  <c r="L24" i="2"/>
  <c r="T24" i="2" s="1"/>
  <c r="H24" i="2"/>
  <c r="P24" i="2" s="1"/>
  <c r="K23" i="2"/>
  <c r="S23" i="2" s="1"/>
  <c r="N22" i="2"/>
  <c r="V22" i="2" s="1"/>
  <c r="J22" i="2"/>
  <c r="R22" i="2" s="1"/>
  <c r="M21" i="2"/>
  <c r="U21" i="2" s="1"/>
  <c r="I21" i="2"/>
  <c r="Q21" i="2" s="1"/>
  <c r="L20" i="2"/>
  <c r="T20" i="2" s="1"/>
  <c r="H20" i="2"/>
  <c r="P20" i="2" s="1"/>
  <c r="K19" i="2"/>
  <c r="S19" i="2" s="1"/>
  <c r="N18" i="2"/>
  <c r="V18" i="2" s="1"/>
  <c r="J18" i="2"/>
  <c r="R18" i="2" s="1"/>
  <c r="M17" i="2"/>
  <c r="U17" i="2" s="1"/>
  <c r="I17" i="2"/>
  <c r="Q17" i="2" s="1"/>
  <c r="L16" i="2"/>
  <c r="T16" i="2" s="1"/>
  <c r="H16" i="2"/>
  <c r="P16" i="2" s="1"/>
  <c r="K15" i="2"/>
  <c r="S15" i="2" s="1"/>
  <c r="N14" i="2"/>
  <c r="V14" i="2" s="1"/>
  <c r="J14" i="2"/>
  <c r="R14" i="2" s="1"/>
  <c r="M13" i="2"/>
  <c r="U13" i="2" s="1"/>
  <c r="I13" i="2"/>
  <c r="Q13" i="2" s="1"/>
  <c r="L12" i="2"/>
  <c r="T12" i="2" s="1"/>
  <c r="H12" i="2"/>
  <c r="P12" i="2" s="1"/>
  <c r="K11" i="2"/>
  <c r="S11" i="2" s="1"/>
  <c r="K32" i="2"/>
  <c r="S32" i="2" s="1"/>
  <c r="M30" i="2"/>
  <c r="U30" i="2" s="1"/>
  <c r="H29" i="2"/>
  <c r="P29" i="2" s="1"/>
  <c r="N27" i="2"/>
  <c r="V27" i="2" s="1"/>
  <c r="M26" i="2"/>
  <c r="U26" i="2" s="1"/>
  <c r="H25" i="2"/>
  <c r="P25" i="2" s="1"/>
  <c r="J23" i="2"/>
  <c r="R23" i="2" s="1"/>
  <c r="L21" i="2"/>
  <c r="T21" i="2" s="1"/>
  <c r="N19" i="2"/>
  <c r="V19" i="2" s="1"/>
  <c r="M18" i="2"/>
  <c r="U18" i="2" s="1"/>
  <c r="K16" i="2"/>
  <c r="S16" i="2" s="1"/>
  <c r="J15" i="2"/>
  <c r="R15" i="2" s="1"/>
  <c r="L13" i="2"/>
  <c r="T13" i="2" s="1"/>
  <c r="N11" i="2"/>
  <c r="V11" i="2" s="1"/>
  <c r="M34" i="2"/>
  <c r="U34" i="2" s="1"/>
  <c r="L34" i="2"/>
  <c r="T34" i="2" s="1"/>
  <c r="H34" i="2"/>
  <c r="P34" i="2" s="1"/>
  <c r="K33" i="2"/>
  <c r="S33" i="2" s="1"/>
  <c r="N32" i="2"/>
  <c r="V32" i="2" s="1"/>
  <c r="J32" i="2"/>
  <c r="R32" i="2" s="1"/>
  <c r="M31" i="2"/>
  <c r="U31" i="2" s="1"/>
  <c r="I31" i="2"/>
  <c r="Q31" i="2" s="1"/>
  <c r="L30" i="2"/>
  <c r="T30" i="2" s="1"/>
  <c r="H30" i="2"/>
  <c r="P30" i="2" s="1"/>
  <c r="K29" i="2"/>
  <c r="S29" i="2" s="1"/>
  <c r="N28" i="2"/>
  <c r="V28" i="2" s="1"/>
  <c r="J28" i="2"/>
  <c r="R28" i="2" s="1"/>
  <c r="M27" i="2"/>
  <c r="U27" i="2" s="1"/>
  <c r="I27" i="2"/>
  <c r="Q27" i="2" s="1"/>
  <c r="L26" i="2"/>
  <c r="T26" i="2" s="1"/>
  <c r="H26" i="2"/>
  <c r="P26" i="2" s="1"/>
  <c r="K25" i="2"/>
  <c r="S25" i="2" s="1"/>
  <c r="N24" i="2"/>
  <c r="V24" i="2" s="1"/>
  <c r="J24" i="2"/>
  <c r="R24" i="2" s="1"/>
  <c r="M23" i="2"/>
  <c r="U23" i="2" s="1"/>
  <c r="I23" i="2"/>
  <c r="Q23" i="2" s="1"/>
  <c r="L22" i="2"/>
  <c r="T22" i="2" s="1"/>
  <c r="H22" i="2"/>
  <c r="P22" i="2" s="1"/>
  <c r="K21" i="2"/>
  <c r="S21" i="2" s="1"/>
  <c r="N20" i="2"/>
  <c r="V20" i="2" s="1"/>
  <c r="J20" i="2"/>
  <c r="R20" i="2" s="1"/>
  <c r="M19" i="2"/>
  <c r="U19" i="2" s="1"/>
  <c r="I19" i="2"/>
  <c r="Q19" i="2" s="1"/>
  <c r="L18" i="2"/>
  <c r="T18" i="2" s="1"/>
  <c r="H18" i="2"/>
  <c r="P18" i="2" s="1"/>
  <c r="K17" i="2"/>
  <c r="S17" i="2" s="1"/>
  <c r="N16" i="2"/>
  <c r="V16" i="2" s="1"/>
  <c r="J16" i="2"/>
  <c r="R16" i="2" s="1"/>
  <c r="M15" i="2"/>
  <c r="U15" i="2" s="1"/>
  <c r="I15" i="2"/>
  <c r="Q15" i="2" s="1"/>
  <c r="L14" i="2"/>
  <c r="T14" i="2" s="1"/>
  <c r="H14" i="2"/>
  <c r="P14" i="2" s="1"/>
  <c r="K13" i="2"/>
  <c r="S13" i="2" s="1"/>
  <c r="N12" i="2"/>
  <c r="V12" i="2" s="1"/>
  <c r="J12" i="2"/>
  <c r="R12" i="2" s="1"/>
  <c r="M11" i="2"/>
  <c r="U11" i="2" s="1"/>
  <c r="I11" i="2"/>
  <c r="Q11" i="2" s="1"/>
  <c r="H33" i="2"/>
  <c r="P33" i="2" s="1"/>
  <c r="J31" i="2"/>
  <c r="R31" i="2" s="1"/>
  <c r="L29" i="2"/>
  <c r="T29" i="2" s="1"/>
  <c r="K28" i="2"/>
  <c r="S28" i="2" s="1"/>
  <c r="J27" i="2"/>
  <c r="R27" i="2" s="1"/>
  <c r="L25" i="2"/>
  <c r="T25" i="2" s="1"/>
  <c r="N23" i="2"/>
  <c r="V23" i="2" s="1"/>
  <c r="I22" i="2"/>
  <c r="Q22" i="2" s="1"/>
  <c r="K20" i="2"/>
  <c r="S20" i="2" s="1"/>
  <c r="I18" i="2"/>
  <c r="Q18" i="2" s="1"/>
  <c r="H17" i="2"/>
  <c r="P17" i="2" s="1"/>
  <c r="M14" i="2"/>
  <c r="U14" i="2" s="1"/>
  <c r="K12" i="2"/>
  <c r="S12" i="2" s="1"/>
  <c r="K34" i="2"/>
  <c r="S34" i="2" s="1"/>
  <c r="N33" i="2"/>
  <c r="V33" i="2" s="1"/>
  <c r="J33" i="2"/>
  <c r="R33" i="2" s="1"/>
  <c r="M32" i="2"/>
  <c r="U32" i="2" s="1"/>
  <c r="I32" i="2"/>
  <c r="Q32" i="2" s="1"/>
  <c r="L31" i="2"/>
  <c r="T31" i="2" s="1"/>
  <c r="H31" i="2"/>
  <c r="P31" i="2" s="1"/>
  <c r="K30" i="2"/>
  <c r="S30" i="2" s="1"/>
  <c r="N29" i="2"/>
  <c r="V29" i="2" s="1"/>
  <c r="J29" i="2"/>
  <c r="R29" i="2" s="1"/>
  <c r="M28" i="2"/>
  <c r="U28" i="2" s="1"/>
  <c r="I28" i="2"/>
  <c r="Q28" i="2" s="1"/>
  <c r="L27" i="2"/>
  <c r="T27" i="2" s="1"/>
  <c r="H27" i="2"/>
  <c r="P27" i="2" s="1"/>
  <c r="K26" i="2"/>
  <c r="S26" i="2" s="1"/>
  <c r="N25" i="2"/>
  <c r="V25" i="2" s="1"/>
  <c r="J25" i="2"/>
  <c r="R25" i="2" s="1"/>
  <c r="M24" i="2"/>
  <c r="U24" i="2" s="1"/>
  <c r="I24" i="2"/>
  <c r="Q24" i="2" s="1"/>
  <c r="L23" i="2"/>
  <c r="T23" i="2" s="1"/>
  <c r="H23" i="2"/>
  <c r="P23" i="2" s="1"/>
  <c r="K22" i="2"/>
  <c r="S22" i="2" s="1"/>
  <c r="N21" i="2"/>
  <c r="V21" i="2" s="1"/>
  <c r="J21" i="2"/>
  <c r="R21" i="2" s="1"/>
  <c r="M20" i="2"/>
  <c r="U20" i="2" s="1"/>
  <c r="I20" i="2"/>
  <c r="Q20" i="2" s="1"/>
  <c r="L19" i="2"/>
  <c r="T19" i="2" s="1"/>
  <c r="H19" i="2"/>
  <c r="P19" i="2" s="1"/>
  <c r="K18" i="2"/>
  <c r="S18" i="2" s="1"/>
  <c r="N17" i="2"/>
  <c r="V17" i="2" s="1"/>
  <c r="J17" i="2"/>
  <c r="R17" i="2" s="1"/>
  <c r="M16" i="2"/>
  <c r="U16" i="2" s="1"/>
  <c r="I16" i="2"/>
  <c r="Q16" i="2" s="1"/>
  <c r="L15" i="2"/>
  <c r="T15" i="2" s="1"/>
  <c r="H15" i="2"/>
  <c r="P15" i="2" s="1"/>
  <c r="K14" i="2"/>
  <c r="S14" i="2" s="1"/>
  <c r="N13" i="2"/>
  <c r="V13" i="2" s="1"/>
  <c r="J13" i="2"/>
  <c r="R13" i="2" s="1"/>
  <c r="M12" i="2"/>
  <c r="U12" i="2" s="1"/>
  <c r="I12" i="2"/>
  <c r="Q12" i="2" s="1"/>
  <c r="L11" i="2"/>
  <c r="T11" i="2" s="1"/>
  <c r="H11" i="2"/>
  <c r="P11" i="2" s="1"/>
  <c r="I34" i="2"/>
  <c r="Q34" i="2" s="1"/>
  <c r="L33" i="2"/>
  <c r="T33" i="2" s="1"/>
  <c r="N31" i="2"/>
  <c r="V31" i="2" s="1"/>
  <c r="I30" i="2"/>
  <c r="Q30" i="2" s="1"/>
  <c r="I26" i="2"/>
  <c r="Q26" i="2" s="1"/>
  <c r="K24" i="2"/>
  <c r="S24" i="2" s="1"/>
  <c r="M22" i="2"/>
  <c r="U22" i="2" s="1"/>
  <c r="H21" i="2"/>
  <c r="P21" i="2" s="1"/>
  <c r="J19" i="2"/>
  <c r="R19" i="2" s="1"/>
  <c r="L17" i="2"/>
  <c r="T17" i="2" s="1"/>
  <c r="N15" i="2"/>
  <c r="V15" i="2" s="1"/>
  <c r="I14" i="2"/>
  <c r="Q14" i="2" s="1"/>
  <c r="H13" i="2"/>
  <c r="P13" i="2" s="1"/>
  <c r="J11" i="2"/>
  <c r="R11" i="2" s="1"/>
  <c r="E8" i="2"/>
  <c r="G8" i="2" s="1"/>
  <c r="E4" i="2"/>
  <c r="G4" i="2" s="1"/>
  <c r="E7" i="2"/>
  <c r="G7" i="2" s="1"/>
  <c r="E3" i="2"/>
  <c r="G3" i="2" s="1"/>
  <c r="E6" i="2"/>
  <c r="G6" i="2" s="1"/>
</calcChain>
</file>

<file path=xl/sharedStrings.xml><?xml version="1.0" encoding="utf-8"?>
<sst xmlns="http://schemas.openxmlformats.org/spreadsheetml/2006/main" count="608" uniqueCount="297">
  <si>
    <t>Thomas</t>
  </si>
  <si>
    <t>UberX</t>
  </si>
  <si>
    <t>-1.2387389,36.772533</t>
  </si>
  <si>
    <t>-1.2596918,36.80401</t>
  </si>
  <si>
    <t>Patrick</t>
  </si>
  <si>
    <t>-1.2595373,36.80405</t>
  </si>
  <si>
    <t>-1.2381604,36.77219</t>
  </si>
  <si>
    <t>Reuben</t>
  </si>
  <si>
    <t>James</t>
  </si>
  <si>
    <t>KCL 710R</t>
  </si>
  <si>
    <t>-1.2596079,36.804153</t>
  </si>
  <si>
    <t>Samuel</t>
  </si>
  <si>
    <t>KCJ 671S</t>
  </si>
  <si>
    <t>-1.2383451,36.772186</t>
  </si>
  <si>
    <t>Peter</t>
  </si>
  <si>
    <t>-1.259534,36.804104</t>
  </si>
  <si>
    <t>Lazarus</t>
  </si>
  <si>
    <t>-1.2383412,36.772247</t>
  </si>
  <si>
    <t>Yusuf</t>
  </si>
  <si>
    <t>KCQ 515L</t>
  </si>
  <si>
    <t>Gitonga</t>
  </si>
  <si>
    <t>-1.2391232,36.772552</t>
  </si>
  <si>
    <t>Gathu</t>
  </si>
  <si>
    <t>KCQ 547K</t>
  </si>
  <si>
    <t>-1.2384313,36.772232</t>
  </si>
  <si>
    <t>John</t>
  </si>
  <si>
    <t>KCM 932R</t>
  </si>
  <si>
    <t>Daniel</t>
  </si>
  <si>
    <t>KCH 046P</t>
  </si>
  <si>
    <t>-1.2381189,36.772343</t>
  </si>
  <si>
    <t>Simon</t>
  </si>
  <si>
    <t>-1.2595856,36.80414</t>
  </si>
  <si>
    <t>Eric</t>
  </si>
  <si>
    <t>KCT 523H</t>
  </si>
  <si>
    <t>Benson</t>
  </si>
  <si>
    <t>KCQ 968H</t>
  </si>
  <si>
    <t>-1.238424,36.772205</t>
  </si>
  <si>
    <t>-1.2595397,36.80405</t>
  </si>
  <si>
    <t>Mujanji</t>
  </si>
  <si>
    <t>KCK 407V</t>
  </si>
  <si>
    <t>Stephen</t>
  </si>
  <si>
    <t>Joseph</t>
  </si>
  <si>
    <t>-1.2595292,36.804134</t>
  </si>
  <si>
    <t>Sammy</t>
  </si>
  <si>
    <t>-1.2386194,36.77214</t>
  </si>
  <si>
    <t>Paul</t>
  </si>
  <si>
    <t>-1.2609634,36.802048</t>
  </si>
  <si>
    <t>KCS 314Q</t>
  </si>
  <si>
    <t>Antony</t>
  </si>
  <si>
    <t>Mengo</t>
  </si>
  <si>
    <t>KCT 244D</t>
  </si>
  <si>
    <t>Nelson</t>
  </si>
  <si>
    <t>Christophe</t>
  </si>
  <si>
    <t>Joel</t>
  </si>
  <si>
    <t>KCS 026C</t>
  </si>
  <si>
    <t>Bernard</t>
  </si>
  <si>
    <t>David</t>
  </si>
  <si>
    <t>KCP 615C</t>
  </si>
  <si>
    <t>Robert</t>
  </si>
  <si>
    <t>Warren</t>
  </si>
  <si>
    <t>-1.2383955,36.77229</t>
  </si>
  <si>
    <t>-1.2653413,36.80858</t>
  </si>
  <si>
    <t>Collins</t>
  </si>
  <si>
    <t>Chapchap</t>
  </si>
  <si>
    <t>-1.2652237,36.808456</t>
  </si>
  <si>
    <t>Silas</t>
  </si>
  <si>
    <t>KCL 227C</t>
  </si>
  <si>
    <t>-1.2383586,36.772263</t>
  </si>
  <si>
    <t>Stellah</t>
  </si>
  <si>
    <t>KCS 748V</t>
  </si>
  <si>
    <t>-1.2653298,36.808582</t>
  </si>
  <si>
    <t>KCG 950W</t>
  </si>
  <si>
    <t>-1.2383592,36.772285</t>
  </si>
  <si>
    <t>Edward</t>
  </si>
  <si>
    <t>-1.2388123,36.77253</t>
  </si>
  <si>
    <t>Rapson</t>
  </si>
  <si>
    <t>KCH 177Y</t>
  </si>
  <si>
    <t>Julius</t>
  </si>
  <si>
    <t>KCR 465B</t>
  </si>
  <si>
    <t>Rahab</t>
  </si>
  <si>
    <t>-1.2390516,36.772552</t>
  </si>
  <si>
    <t>-1.3306,36.9249</t>
  </si>
  <si>
    <t>Brian</t>
  </si>
  <si>
    <t>Garage UberX</t>
  </si>
  <si>
    <t>8HHX862</t>
  </si>
  <si>
    <t>37.61662,-122.38622</t>
  </si>
  <si>
    <t>37.809647,-122.25338</t>
  </si>
  <si>
    <t>Adam</t>
  </si>
  <si>
    <t>Express Pool</t>
  </si>
  <si>
    <t>8JRZ649</t>
  </si>
  <si>
    <t>37.80882,-122.25366</t>
  </si>
  <si>
    <t>37.776463,-122.41395</t>
  </si>
  <si>
    <t>Sulaiman</t>
  </si>
  <si>
    <t>8JYY384</t>
  </si>
  <si>
    <t>37.85124,-122.28604</t>
  </si>
  <si>
    <t>37.86534,-122.25632</t>
  </si>
  <si>
    <t>Sukhwinder</t>
  </si>
  <si>
    <t>7ZBE944</t>
  </si>
  <si>
    <t>37.85362,-122.26964</t>
  </si>
  <si>
    <t>Yagya</t>
  </si>
  <si>
    <t>AH23P95</t>
  </si>
  <si>
    <t>37.868534,-122.25914</t>
  </si>
  <si>
    <t>Asa</t>
  </si>
  <si>
    <t>7TSX229</t>
  </si>
  <si>
    <t>37.86926,-122.25445</t>
  </si>
  <si>
    <t>Abraham</t>
  </si>
  <si>
    <t>7ACA220</t>
  </si>
  <si>
    <t>37.808704,-122.25368</t>
  </si>
  <si>
    <t>37.875286,-122.25866</t>
  </si>
  <si>
    <t>Jose</t>
  </si>
  <si>
    <t>7JDK335</t>
  </si>
  <si>
    <t>37.865902,-122.25869</t>
  </si>
  <si>
    <t>37.809635,-122.25385</t>
  </si>
  <si>
    <t>Morufu</t>
  </si>
  <si>
    <t>6VGL655</t>
  </si>
  <si>
    <t>37.866375,-122.25742</t>
  </si>
  <si>
    <t>(FRANCO) Francisco</t>
  </si>
  <si>
    <t>7WXH839</t>
  </si>
  <si>
    <t>-1.330311,36.924908</t>
  </si>
  <si>
    <t>-1.2381822,36.772167</t>
  </si>
  <si>
    <t>Kinyeru</t>
  </si>
  <si>
    <t>KCR 210C</t>
  </si>
  <si>
    <t>-1.2595425,36.80412</t>
  </si>
  <si>
    <t>Isaac</t>
  </si>
  <si>
    <t>KCJ 895W</t>
  </si>
  <si>
    <t>-1.2613118,36.802055</t>
  </si>
  <si>
    <t>KCH 326W</t>
  </si>
  <si>
    <t>-1.2596425,36.804043</t>
  </si>
  <si>
    <t>-1.2384574,36.77231</t>
  </si>
  <si>
    <t>-1.2604252,36.80337</t>
  </si>
  <si>
    <t>Njuguna</t>
  </si>
  <si>
    <t>-1.2387877,36.772457</t>
  </si>
  <si>
    <t>-1.2601222,36.79681</t>
  </si>
  <si>
    <t>Pauline</t>
  </si>
  <si>
    <t>-1.2588652,36.805122</t>
  </si>
  <si>
    <t>Irene</t>
  </si>
  <si>
    <t>-1.2386639,36.77251</t>
  </si>
  <si>
    <t>George</t>
  </si>
  <si>
    <t>KCJ 991D</t>
  </si>
  <si>
    <t>-1.261757,36.801884</t>
  </si>
  <si>
    <t>driver</t>
  </si>
  <si>
    <t>service</t>
  </si>
  <si>
    <t>placard</t>
  </si>
  <si>
    <t>phone</t>
  </si>
  <si>
    <t>riders</t>
  </si>
  <si>
    <t>weekday</t>
  </si>
  <si>
    <t>Sunday</t>
  </si>
  <si>
    <t>Monday</t>
  </si>
  <si>
    <t>Tuesday</t>
  </si>
  <si>
    <t>Wednesday</t>
  </si>
  <si>
    <t>Thursday</t>
  </si>
  <si>
    <t>Friday</t>
  </si>
  <si>
    <t>Saturday</t>
  </si>
  <si>
    <t>PDT</t>
  </si>
  <si>
    <t>EAT</t>
  </si>
  <si>
    <t>rides</t>
  </si>
  <si>
    <t>weekday_num</t>
  </si>
  <si>
    <t>Make</t>
  </si>
  <si>
    <t>Model</t>
  </si>
  <si>
    <t>Toyota</t>
  </si>
  <si>
    <t>Vitz</t>
  </si>
  <si>
    <t>Corolla</t>
  </si>
  <si>
    <t>Ractis</t>
  </si>
  <si>
    <t>Porte</t>
  </si>
  <si>
    <t>Passo</t>
  </si>
  <si>
    <t>Nissan</t>
  </si>
  <si>
    <t>March</t>
  </si>
  <si>
    <t>Belta</t>
  </si>
  <si>
    <t>Mitsubishi</t>
  </si>
  <si>
    <t>Colt</t>
  </si>
  <si>
    <t>Mazda</t>
  </si>
  <si>
    <t>Demio</t>
  </si>
  <si>
    <t>Honda</t>
  </si>
  <si>
    <t>Fit</t>
  </si>
  <si>
    <t>Suzuki</t>
  </si>
  <si>
    <t>Swift</t>
  </si>
  <si>
    <t>Insight</t>
  </si>
  <si>
    <t>Prius</t>
  </si>
  <si>
    <t>Alto</t>
  </si>
  <si>
    <t>WISH</t>
  </si>
  <si>
    <t>Sienna</t>
  </si>
  <si>
    <t>Renault</t>
  </si>
  <si>
    <t>Kwid</t>
  </si>
  <si>
    <t>Hyundai</t>
  </si>
  <si>
    <t>Sonata</t>
  </si>
  <si>
    <t>Ford</t>
  </si>
  <si>
    <t>Focus</t>
  </si>
  <si>
    <t>Elantra</t>
  </si>
  <si>
    <t>Kia</t>
  </si>
  <si>
    <t>Optima</t>
  </si>
  <si>
    <t>Camry</t>
  </si>
  <si>
    <t>Altima</t>
  </si>
  <si>
    <t>Highlander</t>
  </si>
  <si>
    <t>Accord</t>
  </si>
  <si>
    <t>Corolla Fielder</t>
  </si>
  <si>
    <t>Corolla Axio</t>
  </si>
  <si>
    <t>UniqueMake</t>
  </si>
  <si>
    <t>UniqueModel</t>
  </si>
  <si>
    <t>vehicle_make</t>
  </si>
  <si>
    <t>vehicle_model</t>
  </si>
  <si>
    <t>date_month</t>
  </si>
  <si>
    <t>date_day</t>
  </si>
  <si>
    <t>date_year</t>
  </si>
  <si>
    <t>latlong_start</t>
  </si>
  <si>
    <t>latlong_end</t>
  </si>
  <si>
    <t>KCR 551P</t>
  </si>
  <si>
    <t>KCN 398S</t>
  </si>
  <si>
    <t>KCQ 674D</t>
  </si>
  <si>
    <t>KCL 536T</t>
  </si>
  <si>
    <t>KCQ 751X</t>
  </si>
  <si>
    <t>KCH 563R</t>
  </si>
  <si>
    <t>KCP 038G</t>
  </si>
  <si>
    <t>KCR 642F</t>
  </si>
  <si>
    <t>KCG 553V</t>
  </si>
  <si>
    <t>KCL 940L</t>
  </si>
  <si>
    <t>KCQ 633X</t>
  </si>
  <si>
    <t>KCS 288H</t>
  </si>
  <si>
    <t>KCN 845Y</t>
  </si>
  <si>
    <t>KCQ 504P</t>
  </si>
  <si>
    <t>KCQ 527B</t>
  </si>
  <si>
    <t>KCM 320K</t>
  </si>
  <si>
    <t>KCM 034Q</t>
  </si>
  <si>
    <t>KCK 971P</t>
  </si>
  <si>
    <t>KCK 914V</t>
  </si>
  <si>
    <t>KCS 625Y</t>
  </si>
  <si>
    <t>KCM 116F</t>
  </si>
  <si>
    <t>KCM 540A</t>
  </si>
  <si>
    <t>KCH 028V</t>
  </si>
  <si>
    <t>KCG 317D</t>
  </si>
  <si>
    <t>KCT 294X</t>
  </si>
  <si>
    <t>KCS 286T</t>
  </si>
  <si>
    <t>KCS 233J</t>
  </si>
  <si>
    <t>KCQ 579S</t>
  </si>
  <si>
    <t>KCJ 460S</t>
  </si>
  <si>
    <t>254722445534</t>
  </si>
  <si>
    <t>254721341233</t>
  </si>
  <si>
    <t>254724545381</t>
  </si>
  <si>
    <t>254722370503</t>
  </si>
  <si>
    <t>254722890670</t>
  </si>
  <si>
    <t>254726542221</t>
  </si>
  <si>
    <t>254728299948</t>
  </si>
  <si>
    <t>254720984118</t>
  </si>
  <si>
    <t>254720224771</t>
  </si>
  <si>
    <t>254723079223</t>
  </si>
  <si>
    <t>254727763236</t>
  </si>
  <si>
    <t>254720449996</t>
  </si>
  <si>
    <t>254725304566</t>
  </si>
  <si>
    <t>254703115700</t>
  </si>
  <si>
    <t>254770824828</t>
  </si>
  <si>
    <t>254720346066</t>
  </si>
  <si>
    <t>254795359194</t>
  </si>
  <si>
    <t>254723168659</t>
  </si>
  <si>
    <t>254727232733</t>
  </si>
  <si>
    <t>254725050320</t>
  </si>
  <si>
    <t>254726160408</t>
  </si>
  <si>
    <t>254773903815</t>
  </si>
  <si>
    <t>254743031420</t>
  </si>
  <si>
    <t>254722776607</t>
  </si>
  <si>
    <t>254777346307</t>
  </si>
  <si>
    <t>254795341592</t>
  </si>
  <si>
    <t>254720203887</t>
  </si>
  <si>
    <t>254719582878</t>
  </si>
  <si>
    <t>254722744453</t>
  </si>
  <si>
    <t>254726773242</t>
  </si>
  <si>
    <t>254722995317</t>
  </si>
  <si>
    <t>254720637542</t>
  </si>
  <si>
    <t>254759849760</t>
  </si>
  <si>
    <t>254726216945</t>
  </si>
  <si>
    <t>254702812166</t>
  </si>
  <si>
    <t>254721357361</t>
  </si>
  <si>
    <t>254705417196</t>
  </si>
  <si>
    <t>254715593692</t>
  </si>
  <si>
    <t>254721223927</t>
  </si>
  <si>
    <t>254722822725</t>
  </si>
  <si>
    <t>16507535445</t>
  </si>
  <si>
    <t>16507535442</t>
  </si>
  <si>
    <t>16286003359</t>
  </si>
  <si>
    <t>16504498045</t>
  </si>
  <si>
    <t>16286003407</t>
  </si>
  <si>
    <t>16507535238</t>
  </si>
  <si>
    <t>16507535440</t>
  </si>
  <si>
    <t>14152129677</t>
  </si>
  <si>
    <t>14158747762</t>
  </si>
  <si>
    <t>14152129655</t>
  </si>
  <si>
    <t>254725814016</t>
  </si>
  <si>
    <t>254725509493</t>
  </si>
  <si>
    <t>254790958996</t>
  </si>
  <si>
    <t>254724650124</t>
  </si>
  <si>
    <t>254727489262</t>
  </si>
  <si>
    <t>254721475475</t>
  </si>
  <si>
    <t>254721301184</t>
  </si>
  <si>
    <t>254701085466</t>
  </si>
  <si>
    <t>254721374852</t>
  </si>
  <si>
    <t>254786323998</t>
  </si>
  <si>
    <t>254735464518</t>
  </si>
  <si>
    <t>timestamp_adj</t>
  </si>
  <si>
    <t>time_pdt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</si>
</sst>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0" xfId="0" applyFont="1"/>
    <xf numFmtId="18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1" xfId="0" applyFont="1" applyBorder="1" applyAlignment="1"/>
    <xf numFmtId="0" fontId="0" fillId="0" borderId="0" xfId="0" applyAlignment="1"/>
    <xf numFmtId="165" fontId="2" fillId="0" borderId="1" xfId="0" applyNumberFormat="1" applyFont="1" applyBorder="1" applyAlignment="1">
      <alignment wrapText="1"/>
    </xf>
    <xf numFmtId="0" fontId="2" fillId="0" borderId="1" xfId="0" quotePrefix="1" applyFont="1" applyBorder="1" applyAlignment="1">
      <alignment horizontal="right" wrapText="1"/>
    </xf>
    <xf numFmtId="165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B3B-98C8-4D5F-8560-CD14E6AF5377}">
  <dimension ref="A1:Q65"/>
  <sheetViews>
    <sheetView tabSelected="1" workbookViewId="0">
      <selection activeCell="D2" sqref="D2"/>
    </sheetView>
  </sheetViews>
  <sheetFormatPr defaultColWidth="35.42578125" defaultRowHeight="15" x14ac:dyDescent="0.25"/>
  <cols>
    <col min="1" max="1" width="16.140625" bestFit="1" customWidth="1"/>
    <col min="2" max="3" width="16.140625" customWidth="1"/>
    <col min="4" max="4" width="11.5703125" bestFit="1" customWidth="1"/>
    <col min="5" max="5" width="18.85546875" bestFit="1" customWidth="1"/>
    <col min="6" max="6" width="12.42578125" bestFit="1" customWidth="1"/>
    <col min="7" max="7" width="19.28515625" bestFit="1" customWidth="1"/>
    <col min="8" max="8" width="19.28515625" customWidth="1"/>
    <col min="9" max="9" width="10.42578125" bestFit="1" customWidth="1"/>
    <col min="10" max="11" width="19.5703125" bestFit="1" customWidth="1"/>
    <col min="12" max="12" width="13.140625" bestFit="1" customWidth="1"/>
    <col min="13" max="13" width="6.140625" bestFit="1" customWidth="1"/>
  </cols>
  <sheetData>
    <row r="1" spans="1:17" ht="15.75" thickBot="1" x14ac:dyDescent="0.3">
      <c r="A1" s="3" t="s">
        <v>200</v>
      </c>
      <c r="B1" s="3" t="s">
        <v>201</v>
      </c>
      <c r="C1" s="3" t="s">
        <v>202</v>
      </c>
      <c r="D1" s="3" t="s">
        <v>296</v>
      </c>
      <c r="E1" s="3" t="s">
        <v>140</v>
      </c>
      <c r="F1" s="3" t="s">
        <v>141</v>
      </c>
      <c r="G1" s="3" t="s">
        <v>198</v>
      </c>
      <c r="H1" s="3" t="s">
        <v>199</v>
      </c>
      <c r="I1" s="3" t="s">
        <v>142</v>
      </c>
      <c r="J1" s="3" t="s">
        <v>203</v>
      </c>
      <c r="K1" s="3" t="s">
        <v>204</v>
      </c>
      <c r="L1" s="3" t="s">
        <v>143</v>
      </c>
      <c r="M1" s="3" t="s">
        <v>144</v>
      </c>
      <c r="N1" s="3" t="s">
        <v>145</v>
      </c>
      <c r="O1" s="3" t="s">
        <v>295</v>
      </c>
    </row>
    <row r="2" spans="1:17" ht="27" thickBot="1" x14ac:dyDescent="0.3">
      <c r="A2" s="1">
        <v>2</v>
      </c>
      <c r="B2" s="1">
        <v>17</v>
      </c>
      <c r="C2" s="1">
        <v>2019</v>
      </c>
      <c r="D2" s="9">
        <v>0.87708333333333333</v>
      </c>
      <c r="E2" s="1" t="s">
        <v>0</v>
      </c>
      <c r="F2" s="1" t="s">
        <v>1</v>
      </c>
      <c r="G2" s="1" t="s">
        <v>159</v>
      </c>
      <c r="H2" s="1" t="s">
        <v>160</v>
      </c>
      <c r="I2" s="1" t="s">
        <v>205</v>
      </c>
      <c r="J2" s="1" t="s">
        <v>2</v>
      </c>
      <c r="K2" s="1" t="s">
        <v>3</v>
      </c>
      <c r="L2" s="10" t="s">
        <v>234</v>
      </c>
      <c r="M2" s="2">
        <v>1</v>
      </c>
      <c r="N2" t="str">
        <f>TEXT(WEEKDAY(B2,12),"DDDD")</f>
        <v>Sunday</v>
      </c>
      <c r="O2" s="12">
        <f>DATE(C2,A2,B2) + D2 + TIME(10,0,0)</f>
        <v>43514.293749999997</v>
      </c>
      <c r="P2" s="11"/>
      <c r="Q2" s="12"/>
    </row>
    <row r="3" spans="1:17" ht="15.75" thickBot="1" x14ac:dyDescent="0.3">
      <c r="A3" s="1">
        <v>2</v>
      </c>
      <c r="B3" s="1">
        <v>18</v>
      </c>
      <c r="C3" s="1">
        <v>2019</v>
      </c>
      <c r="D3" s="9">
        <v>0.2722222222222222</v>
      </c>
      <c r="E3" s="1" t="s">
        <v>4</v>
      </c>
      <c r="F3" s="1" t="s">
        <v>1</v>
      </c>
      <c r="G3" s="1" t="s">
        <v>159</v>
      </c>
      <c r="H3" s="1" t="s">
        <v>194</v>
      </c>
      <c r="I3" s="1" t="s">
        <v>206</v>
      </c>
      <c r="J3" s="1" t="s">
        <v>5</v>
      </c>
      <c r="K3" s="1" t="s">
        <v>6</v>
      </c>
      <c r="L3" s="10" t="s">
        <v>235</v>
      </c>
      <c r="M3" s="2">
        <v>1</v>
      </c>
      <c r="N3" t="str">
        <f t="shared" ref="N3:N65" si="0">TEXT(WEEKDAY(B3,12),"DDDD")</f>
        <v>Monday</v>
      </c>
      <c r="O3" s="12">
        <f t="shared" ref="O3:O65" si="1">DATE(C3,A3,B3) + D3 + TIME(10,0,0)</f>
        <v>43514.688888888886</v>
      </c>
    </row>
    <row r="4" spans="1:17" ht="15.75" thickBot="1" x14ac:dyDescent="0.3">
      <c r="A4" s="1">
        <v>2</v>
      </c>
      <c r="B4" s="1">
        <v>20</v>
      </c>
      <c r="C4" s="1">
        <v>2019</v>
      </c>
      <c r="D4" s="9">
        <v>0.8618055555555556</v>
      </c>
      <c r="E4" s="1" t="s">
        <v>7</v>
      </c>
      <c r="F4" s="1" t="s">
        <v>1</v>
      </c>
      <c r="G4" s="1" t="s">
        <v>159</v>
      </c>
      <c r="H4" s="1" t="s">
        <v>160</v>
      </c>
      <c r="I4" s="1" t="s">
        <v>207</v>
      </c>
      <c r="J4" s="1" t="s">
        <v>6</v>
      </c>
      <c r="K4" s="1" t="s">
        <v>3</v>
      </c>
      <c r="L4" s="10" t="s">
        <v>236</v>
      </c>
      <c r="M4" s="2">
        <v>1</v>
      </c>
      <c r="N4" t="str">
        <f t="shared" si="0"/>
        <v>Wednesday</v>
      </c>
      <c r="O4" s="12">
        <f t="shared" si="1"/>
        <v>43517.27847222222</v>
      </c>
    </row>
    <row r="5" spans="1:17" ht="15.75" thickBot="1" x14ac:dyDescent="0.3">
      <c r="A5" s="1">
        <v>2</v>
      </c>
      <c r="B5" s="1">
        <v>21</v>
      </c>
      <c r="C5" s="1">
        <v>2019</v>
      </c>
      <c r="D5" s="9">
        <v>6.3888888888888884E-2</v>
      </c>
      <c r="E5" s="1" t="s">
        <v>8</v>
      </c>
      <c r="F5" s="1" t="s">
        <v>1</v>
      </c>
      <c r="G5" s="1" t="s">
        <v>159</v>
      </c>
      <c r="H5" s="1" t="s">
        <v>162</v>
      </c>
      <c r="I5" s="1" t="s">
        <v>9</v>
      </c>
      <c r="J5" s="1" t="s">
        <v>10</v>
      </c>
      <c r="K5" s="1" t="s">
        <v>6</v>
      </c>
      <c r="L5" s="10" t="s">
        <v>237</v>
      </c>
      <c r="M5" s="2">
        <v>1</v>
      </c>
      <c r="N5" t="str">
        <f t="shared" si="0"/>
        <v>Thursday</v>
      </c>
      <c r="O5" s="12">
        <f t="shared" si="1"/>
        <v>43517.48055555555</v>
      </c>
    </row>
    <row r="6" spans="1:17" ht="15.75" thickBot="1" x14ac:dyDescent="0.3">
      <c r="A6" s="1">
        <v>2</v>
      </c>
      <c r="B6" s="1">
        <v>24</v>
      </c>
      <c r="C6" s="1">
        <v>2019</v>
      </c>
      <c r="D6" s="9">
        <v>0.88888888888888884</v>
      </c>
      <c r="E6" s="1" t="s">
        <v>11</v>
      </c>
      <c r="F6" s="1" t="s">
        <v>1</v>
      </c>
      <c r="G6" s="1" t="s">
        <v>159</v>
      </c>
      <c r="H6" s="1" t="s">
        <v>162</v>
      </c>
      <c r="I6" s="1" t="s">
        <v>12</v>
      </c>
      <c r="J6" s="1" t="s">
        <v>13</v>
      </c>
      <c r="K6" s="1" t="s">
        <v>3</v>
      </c>
      <c r="L6" s="10" t="s">
        <v>238</v>
      </c>
      <c r="M6" s="2">
        <v>1</v>
      </c>
      <c r="N6" t="str">
        <f t="shared" si="0"/>
        <v>Sunday</v>
      </c>
      <c r="O6" s="12">
        <f t="shared" si="1"/>
        <v>43521.305555555555</v>
      </c>
    </row>
    <row r="7" spans="1:17" ht="15.75" thickBot="1" x14ac:dyDescent="0.3">
      <c r="A7" s="1">
        <v>2</v>
      </c>
      <c r="B7" s="1">
        <v>25</v>
      </c>
      <c r="C7" s="1">
        <v>2019</v>
      </c>
      <c r="D7" s="9">
        <v>0.2902777777777778</v>
      </c>
      <c r="E7" s="1" t="s">
        <v>14</v>
      </c>
      <c r="F7" s="1" t="s">
        <v>1</v>
      </c>
      <c r="G7" s="1" t="s">
        <v>159</v>
      </c>
      <c r="H7" s="1" t="s">
        <v>163</v>
      </c>
      <c r="I7" s="1" t="s">
        <v>208</v>
      </c>
      <c r="J7" s="1" t="s">
        <v>15</v>
      </c>
      <c r="K7" s="1" t="s">
        <v>6</v>
      </c>
      <c r="L7" s="10" t="s">
        <v>239</v>
      </c>
      <c r="M7" s="2">
        <v>1</v>
      </c>
      <c r="N7" t="str">
        <f t="shared" si="0"/>
        <v>Monday</v>
      </c>
      <c r="O7" s="12">
        <f t="shared" si="1"/>
        <v>43521.706944444442</v>
      </c>
    </row>
    <row r="8" spans="1:17" ht="15.75" thickBot="1" x14ac:dyDescent="0.3">
      <c r="A8" s="1">
        <v>2</v>
      </c>
      <c r="B8" s="1">
        <v>25</v>
      </c>
      <c r="C8" s="1">
        <v>2019</v>
      </c>
      <c r="D8" s="9">
        <v>0.88541666666666663</v>
      </c>
      <c r="E8" s="1" t="s">
        <v>16</v>
      </c>
      <c r="F8" s="1" t="s">
        <v>1</v>
      </c>
      <c r="G8" s="1" t="s">
        <v>159</v>
      </c>
      <c r="H8" s="1" t="s">
        <v>164</v>
      </c>
      <c r="I8" s="1" t="s">
        <v>209</v>
      </c>
      <c r="J8" s="1" t="s">
        <v>17</v>
      </c>
      <c r="K8" s="1" t="s">
        <v>3</v>
      </c>
      <c r="L8" s="10" t="s">
        <v>240</v>
      </c>
      <c r="M8" s="2">
        <v>1</v>
      </c>
      <c r="N8" t="str">
        <f t="shared" si="0"/>
        <v>Monday</v>
      </c>
      <c r="O8" s="12">
        <f t="shared" si="1"/>
        <v>43522.302083333328</v>
      </c>
    </row>
    <row r="9" spans="1:17" ht="15.75" thickBot="1" x14ac:dyDescent="0.3">
      <c r="A9" s="1">
        <v>2</v>
      </c>
      <c r="B9" s="1">
        <v>26</v>
      </c>
      <c r="C9" s="1">
        <v>2019</v>
      </c>
      <c r="D9" s="9">
        <v>0.3034722222222222</v>
      </c>
      <c r="E9" s="1" t="s">
        <v>18</v>
      </c>
      <c r="F9" s="1" t="s">
        <v>1</v>
      </c>
      <c r="G9" s="1" t="s">
        <v>165</v>
      </c>
      <c r="H9" s="1" t="s">
        <v>166</v>
      </c>
      <c r="I9" s="1" t="s">
        <v>19</v>
      </c>
      <c r="J9" s="1" t="s">
        <v>10</v>
      </c>
      <c r="K9" s="1" t="s">
        <v>6</v>
      </c>
      <c r="L9" s="10" t="s">
        <v>241</v>
      </c>
      <c r="M9" s="2">
        <v>1</v>
      </c>
      <c r="N9" t="str">
        <f t="shared" si="0"/>
        <v>Tuesday</v>
      </c>
      <c r="O9" s="12">
        <f t="shared" si="1"/>
        <v>43522.720138888886</v>
      </c>
    </row>
    <row r="10" spans="1:17" ht="15.75" thickBot="1" x14ac:dyDescent="0.3">
      <c r="A10" s="1">
        <v>2</v>
      </c>
      <c r="B10" s="1">
        <v>26</v>
      </c>
      <c r="C10" s="1">
        <v>2019</v>
      </c>
      <c r="D10" s="9">
        <v>0.85416666666666663</v>
      </c>
      <c r="E10" s="1" t="s">
        <v>20</v>
      </c>
      <c r="F10" s="1" t="s">
        <v>1</v>
      </c>
      <c r="G10" s="1" t="s">
        <v>159</v>
      </c>
      <c r="H10" s="1" t="s">
        <v>167</v>
      </c>
      <c r="I10" s="1" t="s">
        <v>210</v>
      </c>
      <c r="J10" s="1" t="s">
        <v>21</v>
      </c>
      <c r="K10" s="1" t="s">
        <v>3</v>
      </c>
      <c r="L10" s="10" t="s">
        <v>242</v>
      </c>
      <c r="M10" s="2">
        <v>1</v>
      </c>
      <c r="N10" t="str">
        <f t="shared" si="0"/>
        <v>Tuesday</v>
      </c>
      <c r="O10" s="12">
        <f t="shared" si="1"/>
        <v>43523.270833333328</v>
      </c>
    </row>
    <row r="11" spans="1:17" ht="15.75" thickBot="1" x14ac:dyDescent="0.3">
      <c r="A11" s="1">
        <v>2</v>
      </c>
      <c r="B11" s="1">
        <v>27</v>
      </c>
      <c r="C11" s="1">
        <v>2019</v>
      </c>
      <c r="D11" s="9">
        <v>0.86875000000000002</v>
      </c>
      <c r="E11" s="1" t="s">
        <v>22</v>
      </c>
      <c r="F11" s="1" t="s">
        <v>1</v>
      </c>
      <c r="G11" s="1" t="s">
        <v>165</v>
      </c>
      <c r="H11" s="1" t="s">
        <v>166</v>
      </c>
      <c r="I11" s="1" t="s">
        <v>23</v>
      </c>
      <c r="J11" s="1" t="s">
        <v>24</v>
      </c>
      <c r="K11" s="1" t="s">
        <v>3</v>
      </c>
      <c r="L11" s="10" t="s">
        <v>243</v>
      </c>
      <c r="M11" s="2">
        <v>1</v>
      </c>
      <c r="N11" t="str">
        <f t="shared" si="0"/>
        <v>Wednesday</v>
      </c>
      <c r="O11" s="12">
        <f t="shared" si="1"/>
        <v>43524.285416666666</v>
      </c>
    </row>
    <row r="12" spans="1:17" ht="15.75" thickBot="1" x14ac:dyDescent="0.3">
      <c r="A12" s="1">
        <v>2</v>
      </c>
      <c r="B12" s="1">
        <v>28</v>
      </c>
      <c r="C12" s="1">
        <v>2019</v>
      </c>
      <c r="D12" s="9">
        <v>0.31458333333333333</v>
      </c>
      <c r="E12" s="1" t="s">
        <v>25</v>
      </c>
      <c r="F12" s="1" t="s">
        <v>1</v>
      </c>
      <c r="G12" s="1" t="s">
        <v>159</v>
      </c>
      <c r="H12" s="1" t="s">
        <v>164</v>
      </c>
      <c r="I12" s="1" t="s">
        <v>26</v>
      </c>
      <c r="J12" s="1" t="s">
        <v>10</v>
      </c>
      <c r="K12" s="1" t="s">
        <v>6</v>
      </c>
      <c r="L12" s="10" t="s">
        <v>244</v>
      </c>
      <c r="M12" s="2">
        <v>1</v>
      </c>
      <c r="N12" t="str">
        <f t="shared" si="0"/>
        <v>Thursday</v>
      </c>
      <c r="O12" s="12">
        <f t="shared" si="1"/>
        <v>43524.731249999997</v>
      </c>
    </row>
    <row r="13" spans="1:17" ht="15.75" thickBot="1" x14ac:dyDescent="0.3">
      <c r="A13" s="1">
        <v>2</v>
      </c>
      <c r="B13" s="1">
        <v>28</v>
      </c>
      <c r="C13" s="1">
        <v>2019</v>
      </c>
      <c r="D13" s="9">
        <v>0.95624999999999993</v>
      </c>
      <c r="E13" s="1" t="s">
        <v>27</v>
      </c>
      <c r="F13" s="1" t="s">
        <v>1</v>
      </c>
      <c r="G13" s="1" t="s">
        <v>159</v>
      </c>
      <c r="H13" s="1" t="s">
        <v>195</v>
      </c>
      <c r="I13" s="1" t="s">
        <v>28</v>
      </c>
      <c r="J13" s="1" t="s">
        <v>29</v>
      </c>
      <c r="K13" s="1" t="s">
        <v>3</v>
      </c>
      <c r="L13" s="10" t="s">
        <v>245</v>
      </c>
      <c r="M13" s="2">
        <v>1</v>
      </c>
      <c r="N13" t="str">
        <f t="shared" si="0"/>
        <v>Thursday</v>
      </c>
      <c r="O13" s="12">
        <f t="shared" si="1"/>
        <v>43525.372916666667</v>
      </c>
    </row>
    <row r="14" spans="1:17" ht="15.75" thickBot="1" x14ac:dyDescent="0.3">
      <c r="A14" s="1">
        <v>3</v>
      </c>
      <c r="B14" s="1">
        <v>1</v>
      </c>
      <c r="C14" s="1">
        <v>2019</v>
      </c>
      <c r="D14" s="9">
        <v>0.23958333333333334</v>
      </c>
      <c r="E14" s="1" t="s">
        <v>30</v>
      </c>
      <c r="F14" s="1" t="s">
        <v>1</v>
      </c>
      <c r="G14" s="1" t="s">
        <v>168</v>
      </c>
      <c r="H14" s="1" t="s">
        <v>169</v>
      </c>
      <c r="I14" s="1" t="s">
        <v>211</v>
      </c>
      <c r="J14" s="1" t="s">
        <v>31</v>
      </c>
      <c r="K14" s="1" t="s">
        <v>6</v>
      </c>
      <c r="L14" s="10" t="s">
        <v>246</v>
      </c>
      <c r="M14" s="2">
        <v>1</v>
      </c>
      <c r="N14" t="str">
        <f t="shared" si="0"/>
        <v>Friday</v>
      </c>
      <c r="O14" s="12">
        <f t="shared" si="1"/>
        <v>43525.65625</v>
      </c>
    </row>
    <row r="15" spans="1:17" ht="15.75" thickBot="1" x14ac:dyDescent="0.3">
      <c r="A15" s="1">
        <v>3</v>
      </c>
      <c r="B15" s="1">
        <v>7</v>
      </c>
      <c r="C15" s="1">
        <v>2019</v>
      </c>
      <c r="D15" s="9">
        <v>0.3</v>
      </c>
      <c r="E15" s="1" t="s">
        <v>32</v>
      </c>
      <c r="F15" s="1" t="s">
        <v>1</v>
      </c>
      <c r="G15" s="1" t="s">
        <v>170</v>
      </c>
      <c r="H15" s="1" t="s">
        <v>171</v>
      </c>
      <c r="I15" s="1" t="s">
        <v>33</v>
      </c>
      <c r="J15" s="1" t="s">
        <v>10</v>
      </c>
      <c r="K15" s="1" t="s">
        <v>6</v>
      </c>
      <c r="L15" s="10" t="s">
        <v>247</v>
      </c>
      <c r="M15" s="2">
        <v>1</v>
      </c>
      <c r="N15" t="str">
        <f t="shared" si="0"/>
        <v>Thursday</v>
      </c>
      <c r="O15" s="12">
        <f t="shared" si="1"/>
        <v>43531.716666666667</v>
      </c>
    </row>
    <row r="16" spans="1:17" ht="15.75" thickBot="1" x14ac:dyDescent="0.3">
      <c r="A16" s="1">
        <v>3</v>
      </c>
      <c r="B16" s="1">
        <v>7</v>
      </c>
      <c r="C16" s="1">
        <v>2019</v>
      </c>
      <c r="D16" s="9">
        <v>0.87847222222222221</v>
      </c>
      <c r="E16" s="1" t="s">
        <v>34</v>
      </c>
      <c r="F16" s="1" t="s">
        <v>1</v>
      </c>
      <c r="G16" s="1" t="s">
        <v>159</v>
      </c>
      <c r="H16" s="1" t="s">
        <v>160</v>
      </c>
      <c r="I16" s="1" t="s">
        <v>35</v>
      </c>
      <c r="J16" s="1" t="s">
        <v>36</v>
      </c>
      <c r="K16" s="1" t="s">
        <v>3</v>
      </c>
      <c r="L16" s="10" t="s">
        <v>248</v>
      </c>
      <c r="M16" s="2">
        <v>1</v>
      </c>
      <c r="N16" t="str">
        <f t="shared" si="0"/>
        <v>Thursday</v>
      </c>
      <c r="O16" s="12">
        <f t="shared" si="1"/>
        <v>43532.295138888883</v>
      </c>
    </row>
    <row r="17" spans="1:15" ht="15.75" thickBot="1" x14ac:dyDescent="0.3">
      <c r="A17" s="1">
        <v>3</v>
      </c>
      <c r="B17" s="1">
        <v>8</v>
      </c>
      <c r="C17" s="1">
        <v>2019</v>
      </c>
      <c r="D17" s="9">
        <v>0.34722222222222227</v>
      </c>
      <c r="E17" s="1" t="s">
        <v>8</v>
      </c>
      <c r="F17" s="1" t="s">
        <v>1</v>
      </c>
      <c r="G17" s="1" t="s">
        <v>159</v>
      </c>
      <c r="H17" s="1" t="s">
        <v>167</v>
      </c>
      <c r="I17" s="1" t="s">
        <v>212</v>
      </c>
      <c r="J17" s="1" t="s">
        <v>37</v>
      </c>
      <c r="K17" s="1" t="s">
        <v>6</v>
      </c>
      <c r="L17" s="10" t="s">
        <v>249</v>
      </c>
      <c r="M17" s="2">
        <v>1</v>
      </c>
      <c r="N17" t="str">
        <f t="shared" si="0"/>
        <v>Friday</v>
      </c>
      <c r="O17" s="12">
        <f t="shared" si="1"/>
        <v>43532.763888888883</v>
      </c>
    </row>
    <row r="18" spans="1:15" ht="15.75" thickBot="1" x14ac:dyDescent="0.3">
      <c r="A18" s="1">
        <v>3</v>
      </c>
      <c r="B18" s="1">
        <v>13</v>
      </c>
      <c r="C18" s="1">
        <v>2019</v>
      </c>
      <c r="D18" s="9">
        <v>0.9277777777777777</v>
      </c>
      <c r="E18" s="1" t="s">
        <v>38</v>
      </c>
      <c r="F18" s="1" t="s">
        <v>1</v>
      </c>
      <c r="G18" s="1" t="s">
        <v>159</v>
      </c>
      <c r="H18" s="1" t="s">
        <v>167</v>
      </c>
      <c r="I18" s="1" t="s">
        <v>39</v>
      </c>
      <c r="J18" s="1" t="s">
        <v>29</v>
      </c>
      <c r="K18" s="1" t="s">
        <v>3</v>
      </c>
      <c r="L18" s="10" t="s">
        <v>250</v>
      </c>
      <c r="M18" s="2">
        <v>1</v>
      </c>
      <c r="N18" t="str">
        <f t="shared" si="0"/>
        <v>Wednesday</v>
      </c>
      <c r="O18" s="12">
        <f t="shared" si="1"/>
        <v>43538.344444444439</v>
      </c>
    </row>
    <row r="19" spans="1:15" ht="15.75" thickBot="1" x14ac:dyDescent="0.3">
      <c r="A19" s="1">
        <v>3</v>
      </c>
      <c r="B19" s="1">
        <v>14</v>
      </c>
      <c r="C19" s="1">
        <v>2019</v>
      </c>
      <c r="D19" s="9">
        <v>0.30763888888888891</v>
      </c>
      <c r="E19" s="1" t="s">
        <v>40</v>
      </c>
      <c r="F19" s="1" t="s">
        <v>1</v>
      </c>
      <c r="G19" s="1" t="s">
        <v>159</v>
      </c>
      <c r="H19" s="1" t="s">
        <v>162</v>
      </c>
      <c r="I19" s="1" t="s">
        <v>213</v>
      </c>
      <c r="J19" s="1" t="s">
        <v>10</v>
      </c>
      <c r="K19" s="1" t="s">
        <v>6</v>
      </c>
      <c r="L19" s="10" t="s">
        <v>251</v>
      </c>
      <c r="M19" s="2">
        <v>1</v>
      </c>
      <c r="N19" t="str">
        <f t="shared" si="0"/>
        <v>Thursday</v>
      </c>
      <c r="O19" s="12">
        <f t="shared" si="1"/>
        <v>43538.724305555552</v>
      </c>
    </row>
    <row r="20" spans="1:15" ht="15.75" thickBot="1" x14ac:dyDescent="0.3">
      <c r="A20" s="1">
        <v>3</v>
      </c>
      <c r="B20" s="1">
        <v>15</v>
      </c>
      <c r="C20" s="1">
        <v>2019</v>
      </c>
      <c r="D20" s="9">
        <v>0.3125</v>
      </c>
      <c r="E20" s="1" t="s">
        <v>41</v>
      </c>
      <c r="F20" s="1" t="s">
        <v>1</v>
      </c>
      <c r="G20" s="1" t="s">
        <v>159</v>
      </c>
      <c r="H20" s="1" t="s">
        <v>162</v>
      </c>
      <c r="I20" s="1" t="s">
        <v>214</v>
      </c>
      <c r="J20" s="1" t="s">
        <v>42</v>
      </c>
      <c r="K20" s="1" t="s">
        <v>6</v>
      </c>
      <c r="L20" s="10" t="s">
        <v>252</v>
      </c>
      <c r="M20" s="2">
        <v>1</v>
      </c>
      <c r="N20" t="str">
        <f t="shared" si="0"/>
        <v>Friday</v>
      </c>
      <c r="O20" s="12">
        <f t="shared" si="1"/>
        <v>43539.729166666664</v>
      </c>
    </row>
    <row r="21" spans="1:15" ht="15.75" thickBot="1" x14ac:dyDescent="0.3">
      <c r="A21" s="1">
        <v>3</v>
      </c>
      <c r="B21" s="1">
        <v>17</v>
      </c>
      <c r="C21" s="1">
        <v>2019</v>
      </c>
      <c r="D21" s="9">
        <v>0.39166666666666666</v>
      </c>
      <c r="E21" s="1" t="s">
        <v>43</v>
      </c>
      <c r="F21" s="1" t="s">
        <v>1</v>
      </c>
      <c r="G21" s="1" t="s">
        <v>172</v>
      </c>
      <c r="H21" s="1" t="s">
        <v>173</v>
      </c>
      <c r="I21" s="1" t="s">
        <v>215</v>
      </c>
      <c r="J21" s="1" t="s">
        <v>44</v>
      </c>
      <c r="K21" s="1" t="s">
        <v>3</v>
      </c>
      <c r="L21" s="10" t="s">
        <v>253</v>
      </c>
      <c r="M21" s="2">
        <v>1</v>
      </c>
      <c r="N21" t="str">
        <f t="shared" si="0"/>
        <v>Sunday</v>
      </c>
      <c r="O21" s="12">
        <f t="shared" si="1"/>
        <v>43541.808333333334</v>
      </c>
    </row>
    <row r="22" spans="1:15" ht="15.75" thickBot="1" x14ac:dyDescent="0.3">
      <c r="A22" s="1">
        <v>3</v>
      </c>
      <c r="B22" s="1">
        <v>18</v>
      </c>
      <c r="C22" s="1">
        <v>2019</v>
      </c>
      <c r="D22" s="9">
        <v>0.30972222222222223</v>
      </c>
      <c r="E22" s="1" t="s">
        <v>45</v>
      </c>
      <c r="F22" s="1" t="s">
        <v>1</v>
      </c>
      <c r="G22" s="1" t="s">
        <v>174</v>
      </c>
      <c r="H22" s="1" t="s">
        <v>175</v>
      </c>
      <c r="I22" s="1" t="s">
        <v>216</v>
      </c>
      <c r="J22" s="1" t="s">
        <v>46</v>
      </c>
      <c r="K22" s="1" t="s">
        <v>6</v>
      </c>
      <c r="L22" s="10" t="s">
        <v>254</v>
      </c>
      <c r="M22" s="2">
        <v>1</v>
      </c>
      <c r="N22" t="str">
        <f t="shared" si="0"/>
        <v>Monday</v>
      </c>
      <c r="O22" s="12">
        <f t="shared" si="1"/>
        <v>43542.726388888885</v>
      </c>
    </row>
    <row r="23" spans="1:15" ht="15.75" thickBot="1" x14ac:dyDescent="0.3">
      <c r="A23" s="1">
        <v>3</v>
      </c>
      <c r="B23" s="1">
        <v>18</v>
      </c>
      <c r="C23" s="1">
        <v>2019</v>
      </c>
      <c r="D23" s="9">
        <v>0.39444444444444443</v>
      </c>
      <c r="E23" s="1" t="s">
        <v>43</v>
      </c>
      <c r="F23" s="1" t="s">
        <v>1</v>
      </c>
      <c r="G23" s="1" t="s">
        <v>172</v>
      </c>
      <c r="H23" s="1" t="s">
        <v>173</v>
      </c>
      <c r="I23" s="1" t="s">
        <v>215</v>
      </c>
      <c r="J23" s="1" t="s">
        <v>29</v>
      </c>
      <c r="K23" s="1" t="s">
        <v>3</v>
      </c>
      <c r="L23" s="10" t="s">
        <v>253</v>
      </c>
      <c r="M23" s="2">
        <v>1</v>
      </c>
      <c r="N23" t="str">
        <f t="shared" si="0"/>
        <v>Monday</v>
      </c>
      <c r="O23" s="12">
        <f t="shared" si="1"/>
        <v>43542.811111111107</v>
      </c>
    </row>
    <row r="24" spans="1:15" ht="15.75" thickBot="1" x14ac:dyDescent="0.3">
      <c r="A24" s="1">
        <v>3</v>
      </c>
      <c r="B24" s="1">
        <v>19</v>
      </c>
      <c r="C24" s="1">
        <v>2019</v>
      </c>
      <c r="D24" s="9">
        <v>0.31458333333333333</v>
      </c>
      <c r="E24" s="1" t="s">
        <v>34</v>
      </c>
      <c r="F24" s="1" t="s">
        <v>1</v>
      </c>
      <c r="G24" s="1" t="s">
        <v>174</v>
      </c>
      <c r="H24" s="1" t="s">
        <v>175</v>
      </c>
      <c r="I24" s="1" t="s">
        <v>47</v>
      </c>
      <c r="J24" s="1" t="s">
        <v>10</v>
      </c>
      <c r="K24" s="1" t="s">
        <v>6</v>
      </c>
      <c r="L24" s="10" t="s">
        <v>255</v>
      </c>
      <c r="M24" s="2">
        <v>1</v>
      </c>
      <c r="N24" t="str">
        <f t="shared" si="0"/>
        <v>Tuesday</v>
      </c>
      <c r="O24" s="12">
        <f t="shared" si="1"/>
        <v>43543.731249999997</v>
      </c>
    </row>
    <row r="25" spans="1:15" ht="15.75" thickBot="1" x14ac:dyDescent="0.3">
      <c r="A25" s="1">
        <v>3</v>
      </c>
      <c r="B25" s="1">
        <v>19</v>
      </c>
      <c r="C25" s="1">
        <v>2019</v>
      </c>
      <c r="D25" s="9">
        <v>0.92291666666666661</v>
      </c>
      <c r="E25" s="1" t="s">
        <v>48</v>
      </c>
      <c r="F25" s="1" t="s">
        <v>1</v>
      </c>
      <c r="G25" s="1" t="s">
        <v>159</v>
      </c>
      <c r="H25" s="1" t="s">
        <v>194</v>
      </c>
      <c r="I25" s="1" t="s">
        <v>217</v>
      </c>
      <c r="J25" s="1" t="s">
        <v>29</v>
      </c>
      <c r="K25" s="1" t="s">
        <v>3</v>
      </c>
      <c r="L25" s="10" t="s">
        <v>256</v>
      </c>
      <c r="M25" s="2">
        <v>1</v>
      </c>
      <c r="N25" t="str">
        <f t="shared" si="0"/>
        <v>Tuesday</v>
      </c>
      <c r="O25" s="12">
        <f t="shared" si="1"/>
        <v>43544.339583333334</v>
      </c>
    </row>
    <row r="26" spans="1:15" ht="15.75" thickBot="1" x14ac:dyDescent="0.3">
      <c r="A26" s="1">
        <v>3</v>
      </c>
      <c r="B26" s="1">
        <v>20</v>
      </c>
      <c r="C26" s="1">
        <v>2019</v>
      </c>
      <c r="D26" s="9">
        <v>0.33611111111111108</v>
      </c>
      <c r="E26" s="1" t="s">
        <v>32</v>
      </c>
      <c r="F26" s="1" t="s">
        <v>1</v>
      </c>
      <c r="G26" s="1" t="s">
        <v>170</v>
      </c>
      <c r="H26" s="1" t="s">
        <v>171</v>
      </c>
      <c r="I26" s="1" t="s">
        <v>33</v>
      </c>
      <c r="J26" s="1" t="s">
        <v>10</v>
      </c>
      <c r="K26" s="1" t="s">
        <v>6</v>
      </c>
      <c r="L26" s="10" t="s">
        <v>247</v>
      </c>
      <c r="M26" s="2">
        <v>1</v>
      </c>
      <c r="N26" t="str">
        <f t="shared" si="0"/>
        <v>Wednesday</v>
      </c>
      <c r="O26" s="12">
        <f t="shared" si="1"/>
        <v>43544.752777777772</v>
      </c>
    </row>
    <row r="27" spans="1:15" ht="15.75" thickBot="1" x14ac:dyDescent="0.3">
      <c r="A27" s="1">
        <v>3</v>
      </c>
      <c r="B27" s="1">
        <v>20</v>
      </c>
      <c r="C27" s="1">
        <v>2019</v>
      </c>
      <c r="D27" s="9">
        <v>0.89722222222222225</v>
      </c>
      <c r="E27" s="1" t="s">
        <v>4</v>
      </c>
      <c r="F27" s="1" t="s">
        <v>1</v>
      </c>
      <c r="G27" s="1" t="s">
        <v>170</v>
      </c>
      <c r="H27" s="1" t="s">
        <v>171</v>
      </c>
      <c r="I27" s="1" t="s">
        <v>218</v>
      </c>
      <c r="J27" s="1" t="s">
        <v>29</v>
      </c>
      <c r="K27" s="1" t="s">
        <v>3</v>
      </c>
      <c r="L27" s="10" t="s">
        <v>257</v>
      </c>
      <c r="M27" s="2">
        <v>1</v>
      </c>
      <c r="N27" t="str">
        <f t="shared" si="0"/>
        <v>Wednesday</v>
      </c>
      <c r="O27" s="12">
        <f t="shared" si="1"/>
        <v>43545.313888888886</v>
      </c>
    </row>
    <row r="28" spans="1:15" ht="15.75" thickBot="1" x14ac:dyDescent="0.3">
      <c r="A28" s="1">
        <v>3</v>
      </c>
      <c r="B28" s="1">
        <v>21</v>
      </c>
      <c r="C28" s="1">
        <v>2019</v>
      </c>
      <c r="D28" s="9">
        <v>0.30208333333333331</v>
      </c>
      <c r="E28" s="1" t="s">
        <v>49</v>
      </c>
      <c r="F28" s="1" t="s">
        <v>1</v>
      </c>
      <c r="G28" s="1" t="s">
        <v>172</v>
      </c>
      <c r="H28" s="1" t="s">
        <v>176</v>
      </c>
      <c r="I28" s="1" t="s">
        <v>50</v>
      </c>
      <c r="J28" s="1" t="s">
        <v>10</v>
      </c>
      <c r="K28" s="1" t="s">
        <v>6</v>
      </c>
      <c r="L28" s="10" t="s">
        <v>258</v>
      </c>
      <c r="M28" s="2">
        <v>1</v>
      </c>
      <c r="N28" t="str">
        <f t="shared" si="0"/>
        <v>Thursday</v>
      </c>
      <c r="O28" s="12">
        <f t="shared" si="1"/>
        <v>43545.71875</v>
      </c>
    </row>
    <row r="29" spans="1:15" ht="15.75" thickBot="1" x14ac:dyDescent="0.3">
      <c r="A29" s="1">
        <v>3</v>
      </c>
      <c r="B29" s="1">
        <v>21</v>
      </c>
      <c r="C29" s="1">
        <v>2019</v>
      </c>
      <c r="D29" s="9">
        <v>0.9159722222222223</v>
      </c>
      <c r="E29" s="1" t="s">
        <v>51</v>
      </c>
      <c r="F29" s="1" t="s">
        <v>1</v>
      </c>
      <c r="G29" s="1" t="s">
        <v>159</v>
      </c>
      <c r="H29" s="1" t="s">
        <v>164</v>
      </c>
      <c r="I29" s="1" t="s">
        <v>219</v>
      </c>
      <c r="J29" s="1" t="s">
        <v>29</v>
      </c>
      <c r="K29" s="1" t="s">
        <v>3</v>
      </c>
      <c r="L29" s="10" t="s">
        <v>259</v>
      </c>
      <c r="M29" s="2">
        <v>1</v>
      </c>
      <c r="N29" t="str">
        <f t="shared" si="0"/>
        <v>Thursday</v>
      </c>
      <c r="O29" s="12">
        <f t="shared" si="1"/>
        <v>43546.332638888889</v>
      </c>
    </row>
    <row r="30" spans="1:15" ht="15.75" thickBot="1" x14ac:dyDescent="0.3">
      <c r="A30" s="1">
        <v>3</v>
      </c>
      <c r="B30" s="1">
        <v>22</v>
      </c>
      <c r="C30" s="1">
        <v>2019</v>
      </c>
      <c r="D30" s="9">
        <v>0.32222222222222224</v>
      </c>
      <c r="E30" s="1" t="s">
        <v>52</v>
      </c>
      <c r="F30" s="1" t="s">
        <v>1</v>
      </c>
      <c r="G30" s="1" t="s">
        <v>172</v>
      </c>
      <c r="H30" s="1" t="s">
        <v>173</v>
      </c>
      <c r="I30" s="1" t="s">
        <v>220</v>
      </c>
      <c r="J30" s="1" t="s">
        <v>10</v>
      </c>
      <c r="K30" s="1" t="s">
        <v>6</v>
      </c>
      <c r="L30" s="10" t="s">
        <v>260</v>
      </c>
      <c r="M30" s="2">
        <v>1</v>
      </c>
      <c r="N30" t="str">
        <f t="shared" si="0"/>
        <v>Friday</v>
      </c>
      <c r="O30" s="12">
        <f t="shared" si="1"/>
        <v>43546.738888888889</v>
      </c>
    </row>
    <row r="31" spans="1:15" ht="15.75" thickBot="1" x14ac:dyDescent="0.3">
      <c r="A31" s="1">
        <v>3</v>
      </c>
      <c r="B31" s="1">
        <v>27</v>
      </c>
      <c r="C31" s="1">
        <v>2019</v>
      </c>
      <c r="D31" s="9">
        <v>0.8965277777777777</v>
      </c>
      <c r="E31" s="1" t="s">
        <v>53</v>
      </c>
      <c r="F31" s="1" t="s">
        <v>1</v>
      </c>
      <c r="G31" s="1" t="s">
        <v>159</v>
      </c>
      <c r="H31" s="1" t="s">
        <v>160</v>
      </c>
      <c r="I31" s="1" t="s">
        <v>54</v>
      </c>
      <c r="J31" s="1" t="s">
        <v>29</v>
      </c>
      <c r="K31" s="1" t="s">
        <v>3</v>
      </c>
      <c r="L31" s="10" t="s">
        <v>261</v>
      </c>
      <c r="M31" s="2">
        <v>1</v>
      </c>
      <c r="N31" t="str">
        <f t="shared" si="0"/>
        <v>Wednesday</v>
      </c>
      <c r="O31" s="12">
        <f t="shared" si="1"/>
        <v>43552.313194444439</v>
      </c>
    </row>
    <row r="32" spans="1:15" ht="15.75" thickBot="1" x14ac:dyDescent="0.3">
      <c r="A32" s="1">
        <v>3</v>
      </c>
      <c r="B32" s="1">
        <v>28</v>
      </c>
      <c r="C32" s="1">
        <v>2019</v>
      </c>
      <c r="D32" s="9">
        <v>0.24930555555555556</v>
      </c>
      <c r="E32" s="1" t="s">
        <v>55</v>
      </c>
      <c r="F32" s="1" t="s">
        <v>1</v>
      </c>
      <c r="G32" s="1" t="s">
        <v>159</v>
      </c>
      <c r="H32" s="1" t="s">
        <v>177</v>
      </c>
      <c r="I32" s="1" t="s">
        <v>221</v>
      </c>
      <c r="J32" s="1" t="s">
        <v>10</v>
      </c>
      <c r="K32" s="1" t="s">
        <v>6</v>
      </c>
      <c r="L32" s="10" t="s">
        <v>262</v>
      </c>
      <c r="M32" s="2">
        <v>1</v>
      </c>
      <c r="N32" t="str">
        <f t="shared" si="0"/>
        <v>Thursday</v>
      </c>
      <c r="O32" s="12">
        <f t="shared" si="1"/>
        <v>43552.665972222218</v>
      </c>
    </row>
    <row r="33" spans="1:15" ht="15.75" thickBot="1" x14ac:dyDescent="0.3">
      <c r="A33" s="1">
        <v>4</v>
      </c>
      <c r="B33" s="1">
        <v>1</v>
      </c>
      <c r="C33" s="1">
        <v>2019</v>
      </c>
      <c r="D33" s="9">
        <v>0.13263888888888889</v>
      </c>
      <c r="E33" s="1" t="s">
        <v>56</v>
      </c>
      <c r="F33" s="1" t="s">
        <v>1</v>
      </c>
      <c r="G33" s="1" t="s">
        <v>172</v>
      </c>
      <c r="H33" s="1" t="s">
        <v>173</v>
      </c>
      <c r="I33" s="1" t="s">
        <v>57</v>
      </c>
      <c r="J33" s="1" t="s">
        <v>29</v>
      </c>
      <c r="K33" s="1" t="s">
        <v>3</v>
      </c>
      <c r="L33" s="10" t="s">
        <v>263</v>
      </c>
      <c r="M33" s="2">
        <v>1</v>
      </c>
      <c r="N33" t="str">
        <f t="shared" si="0"/>
        <v>Friday</v>
      </c>
      <c r="O33" s="12">
        <f t="shared" si="1"/>
        <v>43556.549305555556</v>
      </c>
    </row>
    <row r="34" spans="1:15" ht="15.75" thickBot="1" x14ac:dyDescent="0.3">
      <c r="A34" s="1">
        <v>4</v>
      </c>
      <c r="B34" s="1">
        <v>1</v>
      </c>
      <c r="C34" s="1">
        <v>2019</v>
      </c>
      <c r="D34" s="9">
        <v>0.3263888888888889</v>
      </c>
      <c r="E34" s="1" t="s">
        <v>58</v>
      </c>
      <c r="F34" s="1" t="s">
        <v>1</v>
      </c>
      <c r="G34" s="1" t="s">
        <v>159</v>
      </c>
      <c r="H34" s="1" t="s">
        <v>164</v>
      </c>
      <c r="I34" s="1" t="s">
        <v>222</v>
      </c>
      <c r="J34" s="1" t="s">
        <v>10</v>
      </c>
      <c r="K34" s="1" t="s">
        <v>6</v>
      </c>
      <c r="L34" s="10" t="s">
        <v>264</v>
      </c>
      <c r="M34" s="2">
        <v>1</v>
      </c>
      <c r="N34" t="str">
        <f t="shared" si="0"/>
        <v>Friday</v>
      </c>
      <c r="O34" s="12">
        <f t="shared" si="1"/>
        <v>43556.743055555555</v>
      </c>
    </row>
    <row r="35" spans="1:15" ht="15.75" thickBot="1" x14ac:dyDescent="0.3">
      <c r="A35" s="1">
        <v>4</v>
      </c>
      <c r="B35" s="1">
        <v>2</v>
      </c>
      <c r="C35" s="1">
        <v>2019</v>
      </c>
      <c r="D35" s="9">
        <v>0.92638888888888893</v>
      </c>
      <c r="E35" s="1" t="s">
        <v>59</v>
      </c>
      <c r="F35" s="1" t="s">
        <v>1</v>
      </c>
      <c r="G35" s="1" t="s">
        <v>165</v>
      </c>
      <c r="H35" s="1" t="s">
        <v>166</v>
      </c>
      <c r="I35" s="1" t="s">
        <v>223</v>
      </c>
      <c r="J35" s="1" t="s">
        <v>60</v>
      </c>
      <c r="K35" s="1" t="s">
        <v>61</v>
      </c>
      <c r="L35" s="10" t="s">
        <v>265</v>
      </c>
      <c r="M35" s="2">
        <v>1</v>
      </c>
      <c r="N35" t="str">
        <f t="shared" si="0"/>
        <v>Saturday</v>
      </c>
      <c r="O35" s="12">
        <f t="shared" si="1"/>
        <v>43558.343055555553</v>
      </c>
    </row>
    <row r="36" spans="1:15" ht="15.75" thickBot="1" x14ac:dyDescent="0.3">
      <c r="A36" s="1">
        <v>4</v>
      </c>
      <c r="B36" s="1">
        <v>3</v>
      </c>
      <c r="C36" s="1">
        <v>2019</v>
      </c>
      <c r="D36" s="9">
        <v>0.32013888888888892</v>
      </c>
      <c r="E36" s="1" t="s">
        <v>62</v>
      </c>
      <c r="F36" s="1" t="s">
        <v>63</v>
      </c>
      <c r="G36" s="1" t="s">
        <v>174</v>
      </c>
      <c r="H36" s="1" t="s">
        <v>178</v>
      </c>
      <c r="I36" s="1" t="s">
        <v>224</v>
      </c>
      <c r="J36" s="1" t="s">
        <v>64</v>
      </c>
      <c r="K36" s="1" t="s">
        <v>6</v>
      </c>
      <c r="L36" s="10" t="s">
        <v>266</v>
      </c>
      <c r="M36" s="2">
        <v>1</v>
      </c>
      <c r="N36" t="str">
        <f t="shared" si="0"/>
        <v>Sunday</v>
      </c>
      <c r="O36" s="12">
        <f t="shared" si="1"/>
        <v>43558.736805555556</v>
      </c>
    </row>
    <row r="37" spans="1:15" ht="15.75" thickBot="1" x14ac:dyDescent="0.3">
      <c r="A37" s="1">
        <v>4</v>
      </c>
      <c r="B37" s="1">
        <v>3</v>
      </c>
      <c r="C37" s="1">
        <v>2019</v>
      </c>
      <c r="D37" s="9">
        <v>0.9145833333333333</v>
      </c>
      <c r="E37" s="1" t="s">
        <v>65</v>
      </c>
      <c r="F37" s="1" t="s">
        <v>1</v>
      </c>
      <c r="G37" s="1" t="s">
        <v>159</v>
      </c>
      <c r="H37" s="1" t="s">
        <v>194</v>
      </c>
      <c r="I37" s="1" t="s">
        <v>66</v>
      </c>
      <c r="J37" s="1" t="s">
        <v>67</v>
      </c>
      <c r="K37" s="1" t="s">
        <v>61</v>
      </c>
      <c r="L37" s="10" t="s">
        <v>267</v>
      </c>
      <c r="M37" s="2">
        <v>1</v>
      </c>
      <c r="N37" t="str">
        <f t="shared" si="0"/>
        <v>Sunday</v>
      </c>
      <c r="O37" s="12">
        <f t="shared" si="1"/>
        <v>43559.331249999996</v>
      </c>
    </row>
    <row r="38" spans="1:15" ht="15.75" thickBot="1" x14ac:dyDescent="0.3">
      <c r="A38" s="1">
        <v>4</v>
      </c>
      <c r="B38" s="1">
        <v>4</v>
      </c>
      <c r="C38" s="1">
        <v>2019</v>
      </c>
      <c r="D38" s="9">
        <v>0.33819444444444446</v>
      </c>
      <c r="E38" s="1" t="s">
        <v>68</v>
      </c>
      <c r="F38" s="1" t="s">
        <v>1</v>
      </c>
      <c r="G38" s="1" t="s">
        <v>159</v>
      </c>
      <c r="H38" s="1" t="s">
        <v>160</v>
      </c>
      <c r="I38" s="1" t="s">
        <v>69</v>
      </c>
      <c r="J38" s="1" t="s">
        <v>70</v>
      </c>
      <c r="K38" s="1" t="s">
        <v>6</v>
      </c>
      <c r="L38" s="10" t="s">
        <v>268</v>
      </c>
      <c r="M38" s="2">
        <v>1</v>
      </c>
      <c r="N38" t="str">
        <f t="shared" si="0"/>
        <v>Monday</v>
      </c>
      <c r="O38" s="12">
        <f t="shared" si="1"/>
        <v>43559.754861111105</v>
      </c>
    </row>
    <row r="39" spans="1:15" ht="15.75" thickBot="1" x14ac:dyDescent="0.3">
      <c r="A39" s="1">
        <v>4</v>
      </c>
      <c r="B39" s="1">
        <v>4</v>
      </c>
      <c r="C39" s="1">
        <v>2019</v>
      </c>
      <c r="D39" s="9">
        <v>0.9243055555555556</v>
      </c>
      <c r="E39" s="1" t="s">
        <v>62</v>
      </c>
      <c r="F39" s="1" t="s">
        <v>1</v>
      </c>
      <c r="G39" s="1" t="s">
        <v>159</v>
      </c>
      <c r="H39" s="1" t="s">
        <v>179</v>
      </c>
      <c r="I39" s="1" t="s">
        <v>71</v>
      </c>
      <c r="J39" s="1" t="s">
        <v>72</v>
      </c>
      <c r="K39" s="1" t="s">
        <v>3</v>
      </c>
      <c r="L39" s="10" t="s">
        <v>269</v>
      </c>
      <c r="M39" s="2">
        <v>1</v>
      </c>
      <c r="N39" t="str">
        <f t="shared" si="0"/>
        <v>Monday</v>
      </c>
      <c r="O39" s="12">
        <f t="shared" si="1"/>
        <v>43560.34097222222</v>
      </c>
    </row>
    <row r="40" spans="1:15" ht="15.75" thickBot="1" x14ac:dyDescent="0.3">
      <c r="A40" s="1">
        <v>4</v>
      </c>
      <c r="B40" s="1">
        <v>5</v>
      </c>
      <c r="C40" s="1">
        <v>2019</v>
      </c>
      <c r="D40" s="9">
        <v>0.30208333333333331</v>
      </c>
      <c r="E40" s="1" t="s">
        <v>58</v>
      </c>
      <c r="F40" s="1" t="s">
        <v>1</v>
      </c>
      <c r="G40" s="1" t="s">
        <v>159</v>
      </c>
      <c r="H40" s="1" t="s">
        <v>164</v>
      </c>
      <c r="I40" s="1" t="s">
        <v>222</v>
      </c>
      <c r="J40" s="1" t="s">
        <v>10</v>
      </c>
      <c r="K40" s="1" t="s">
        <v>6</v>
      </c>
      <c r="L40" s="10" t="s">
        <v>264</v>
      </c>
      <c r="M40" s="2">
        <v>1</v>
      </c>
      <c r="N40" t="str">
        <f t="shared" si="0"/>
        <v>Tuesday</v>
      </c>
      <c r="O40" s="12">
        <f t="shared" si="1"/>
        <v>43560.71875</v>
      </c>
    </row>
    <row r="41" spans="1:15" ht="15.75" thickBot="1" x14ac:dyDescent="0.3">
      <c r="A41" s="1">
        <v>4</v>
      </c>
      <c r="B41" s="1">
        <v>7</v>
      </c>
      <c r="C41" s="1">
        <v>2019</v>
      </c>
      <c r="D41" s="9">
        <v>0.92847222222222225</v>
      </c>
      <c r="E41" s="1" t="s">
        <v>73</v>
      </c>
      <c r="F41" s="1" t="s">
        <v>1</v>
      </c>
      <c r="G41" s="1" t="s">
        <v>172</v>
      </c>
      <c r="H41" s="1" t="s">
        <v>173</v>
      </c>
      <c r="I41" s="1" t="s">
        <v>225</v>
      </c>
      <c r="J41" s="1" t="s">
        <v>74</v>
      </c>
      <c r="K41" s="1" t="s">
        <v>3</v>
      </c>
      <c r="L41" s="10" t="s">
        <v>270</v>
      </c>
      <c r="M41" s="2">
        <v>1</v>
      </c>
      <c r="N41" t="str">
        <f t="shared" si="0"/>
        <v>Thursday</v>
      </c>
      <c r="O41" s="12">
        <f t="shared" si="1"/>
        <v>43563.345138888886</v>
      </c>
    </row>
    <row r="42" spans="1:15" ht="15.75" thickBot="1" x14ac:dyDescent="0.3">
      <c r="A42" s="1">
        <v>4</v>
      </c>
      <c r="B42" s="1">
        <v>8</v>
      </c>
      <c r="C42" s="1">
        <v>2019</v>
      </c>
      <c r="D42" s="9">
        <v>0.31805555555555554</v>
      </c>
      <c r="E42" s="1" t="s">
        <v>75</v>
      </c>
      <c r="F42" s="1" t="s">
        <v>1</v>
      </c>
      <c r="G42" s="1" t="s">
        <v>159</v>
      </c>
      <c r="H42" s="1" t="s">
        <v>180</v>
      </c>
      <c r="I42" s="1" t="s">
        <v>76</v>
      </c>
      <c r="J42" s="1" t="s">
        <v>10</v>
      </c>
      <c r="K42" s="1" t="s">
        <v>6</v>
      </c>
      <c r="L42" s="10" t="s">
        <v>271</v>
      </c>
      <c r="M42" s="2">
        <v>1</v>
      </c>
      <c r="N42" t="str">
        <f t="shared" si="0"/>
        <v>Friday</v>
      </c>
      <c r="O42" s="12">
        <f t="shared" si="1"/>
        <v>43563.734722222223</v>
      </c>
    </row>
    <row r="43" spans="1:15" ht="15.75" thickBot="1" x14ac:dyDescent="0.3">
      <c r="A43" s="1">
        <v>4</v>
      </c>
      <c r="B43" s="1">
        <v>9</v>
      </c>
      <c r="C43" s="1">
        <v>2019</v>
      </c>
      <c r="D43" s="9">
        <v>0.33124999999999999</v>
      </c>
      <c r="E43" s="1" t="s">
        <v>77</v>
      </c>
      <c r="F43" s="1" t="s">
        <v>1</v>
      </c>
      <c r="G43" s="1" t="s">
        <v>165</v>
      </c>
      <c r="H43" s="1" t="s">
        <v>166</v>
      </c>
      <c r="I43" s="1" t="s">
        <v>78</v>
      </c>
      <c r="J43" s="1" t="s">
        <v>10</v>
      </c>
      <c r="K43" s="1" t="s">
        <v>6</v>
      </c>
      <c r="L43" s="10" t="s">
        <v>272</v>
      </c>
      <c r="M43" s="2">
        <v>1</v>
      </c>
      <c r="N43" t="str">
        <f t="shared" si="0"/>
        <v>Saturday</v>
      </c>
      <c r="O43" s="12">
        <f t="shared" si="1"/>
        <v>43564.747916666667</v>
      </c>
    </row>
    <row r="44" spans="1:15" ht="15.75" thickBot="1" x14ac:dyDescent="0.3">
      <c r="A44" s="1">
        <v>4</v>
      </c>
      <c r="B44" s="1">
        <v>11</v>
      </c>
      <c r="C44" s="1">
        <v>2019</v>
      </c>
      <c r="D44" s="9">
        <v>0.45694444444444443</v>
      </c>
      <c r="E44" s="1" t="s">
        <v>79</v>
      </c>
      <c r="F44" s="1" t="s">
        <v>1</v>
      </c>
      <c r="G44" s="1" t="s">
        <v>181</v>
      </c>
      <c r="H44" s="1" t="s">
        <v>182</v>
      </c>
      <c r="I44" s="1" t="s">
        <v>226</v>
      </c>
      <c r="J44" s="1" t="s">
        <v>80</v>
      </c>
      <c r="K44" s="1" t="s">
        <v>81</v>
      </c>
      <c r="L44" s="10" t="s">
        <v>273</v>
      </c>
      <c r="M44" s="2">
        <v>1</v>
      </c>
      <c r="N44" t="str">
        <f t="shared" si="0"/>
        <v>Monday</v>
      </c>
      <c r="O44" s="12">
        <f t="shared" si="1"/>
        <v>43566.873611111107</v>
      </c>
    </row>
    <row r="45" spans="1:15" ht="15.75" thickBot="1" x14ac:dyDescent="0.3">
      <c r="A45" s="1">
        <v>4</v>
      </c>
      <c r="B45" s="1">
        <v>15</v>
      </c>
      <c r="C45" s="1">
        <v>2019</v>
      </c>
      <c r="D45" s="9">
        <v>4.3055555555555562E-2</v>
      </c>
      <c r="E45" s="1" t="s">
        <v>82</v>
      </c>
      <c r="F45" s="1" t="s">
        <v>83</v>
      </c>
      <c r="G45" s="1" t="s">
        <v>183</v>
      </c>
      <c r="H45" s="1" t="s">
        <v>184</v>
      </c>
      <c r="I45" s="1" t="s">
        <v>84</v>
      </c>
      <c r="J45" s="1" t="s">
        <v>85</v>
      </c>
      <c r="K45" s="1" t="s">
        <v>86</v>
      </c>
      <c r="L45" s="10" t="s">
        <v>274</v>
      </c>
      <c r="M45" s="2">
        <v>1</v>
      </c>
      <c r="N45" t="str">
        <f t="shared" si="0"/>
        <v>Friday</v>
      </c>
      <c r="O45" s="12">
        <f t="shared" si="1"/>
        <v>43570.459722222222</v>
      </c>
    </row>
    <row r="46" spans="1:15" ht="15.75" thickBot="1" x14ac:dyDescent="0.3">
      <c r="A46" s="1">
        <v>4</v>
      </c>
      <c r="B46" s="1">
        <v>17</v>
      </c>
      <c r="C46" s="1">
        <v>2019</v>
      </c>
      <c r="D46" s="9">
        <v>0.29791666666666666</v>
      </c>
      <c r="E46" s="1" t="s">
        <v>87</v>
      </c>
      <c r="F46" s="1" t="s">
        <v>88</v>
      </c>
      <c r="G46" s="1" t="s">
        <v>185</v>
      </c>
      <c r="H46" s="1" t="s">
        <v>186</v>
      </c>
      <c r="I46" s="1" t="s">
        <v>89</v>
      </c>
      <c r="J46" s="1" t="s">
        <v>90</v>
      </c>
      <c r="K46" s="1" t="s">
        <v>91</v>
      </c>
      <c r="L46" s="10" t="s">
        <v>275</v>
      </c>
      <c r="M46" s="2">
        <v>1</v>
      </c>
      <c r="N46" t="str">
        <f t="shared" si="0"/>
        <v>Sunday</v>
      </c>
      <c r="O46" s="12">
        <f t="shared" si="1"/>
        <v>43572.714583333334</v>
      </c>
    </row>
    <row r="47" spans="1:15" ht="15.75" thickBot="1" x14ac:dyDescent="0.3">
      <c r="A47" s="1">
        <v>4</v>
      </c>
      <c r="B47" s="1">
        <v>21</v>
      </c>
      <c r="C47" s="1">
        <v>2019</v>
      </c>
      <c r="D47" s="9">
        <v>0.17430555555555557</v>
      </c>
      <c r="E47" s="1" t="s">
        <v>92</v>
      </c>
      <c r="F47" s="1" t="s">
        <v>88</v>
      </c>
      <c r="G47" s="1" t="s">
        <v>183</v>
      </c>
      <c r="H47" s="1" t="s">
        <v>187</v>
      </c>
      <c r="I47" s="1" t="s">
        <v>93</v>
      </c>
      <c r="J47" s="1" t="s">
        <v>94</v>
      </c>
      <c r="K47" s="1" t="s">
        <v>95</v>
      </c>
      <c r="L47" s="10" t="s">
        <v>276</v>
      </c>
      <c r="M47" s="2">
        <v>1</v>
      </c>
      <c r="N47" t="str">
        <f t="shared" si="0"/>
        <v>Thursday</v>
      </c>
      <c r="O47" s="12">
        <f t="shared" si="1"/>
        <v>43576.59097222222</v>
      </c>
    </row>
    <row r="48" spans="1:15" ht="15.75" thickBot="1" x14ac:dyDescent="0.3">
      <c r="A48" s="1">
        <v>4</v>
      </c>
      <c r="B48" s="1">
        <v>21</v>
      </c>
      <c r="C48" s="1">
        <v>2019</v>
      </c>
      <c r="D48" s="9">
        <v>0.89236111111111116</v>
      </c>
      <c r="E48" s="1" t="s">
        <v>96</v>
      </c>
      <c r="F48" s="1" t="s">
        <v>88</v>
      </c>
      <c r="G48" s="1" t="s">
        <v>188</v>
      </c>
      <c r="H48" s="1" t="s">
        <v>189</v>
      </c>
      <c r="I48" s="1" t="s">
        <v>97</v>
      </c>
      <c r="J48" s="1" t="s">
        <v>98</v>
      </c>
      <c r="K48" s="1" t="s">
        <v>86</v>
      </c>
      <c r="L48" s="10" t="s">
        <v>277</v>
      </c>
      <c r="M48" s="2">
        <v>1</v>
      </c>
      <c r="N48" t="str">
        <f t="shared" si="0"/>
        <v>Thursday</v>
      </c>
      <c r="O48" s="12">
        <f t="shared" si="1"/>
        <v>43577.309027777774</v>
      </c>
    </row>
    <row r="49" spans="1:15" ht="15.75" thickBot="1" x14ac:dyDescent="0.3">
      <c r="A49" s="1">
        <v>4</v>
      </c>
      <c r="B49" s="1">
        <v>22</v>
      </c>
      <c r="C49" s="1">
        <v>2019</v>
      </c>
      <c r="D49" s="9">
        <v>0.30486111111111108</v>
      </c>
      <c r="E49" s="1" t="s">
        <v>99</v>
      </c>
      <c r="F49" s="1" t="s">
        <v>88</v>
      </c>
      <c r="G49" s="1" t="s">
        <v>159</v>
      </c>
      <c r="H49" s="1" t="s">
        <v>161</v>
      </c>
      <c r="I49" s="1" t="s">
        <v>100</v>
      </c>
      <c r="J49" s="1" t="s">
        <v>90</v>
      </c>
      <c r="K49" s="1" t="s">
        <v>101</v>
      </c>
      <c r="L49" s="10" t="s">
        <v>278</v>
      </c>
      <c r="M49" s="2">
        <v>1</v>
      </c>
      <c r="N49" t="str">
        <f t="shared" si="0"/>
        <v>Friday</v>
      </c>
      <c r="O49" s="12">
        <f t="shared" si="1"/>
        <v>43577.721527777772</v>
      </c>
    </row>
    <row r="50" spans="1:15" ht="15.75" thickBot="1" x14ac:dyDescent="0.3">
      <c r="A50" s="1">
        <v>4</v>
      </c>
      <c r="B50" s="1">
        <v>22</v>
      </c>
      <c r="C50" s="1">
        <v>2019</v>
      </c>
      <c r="D50" s="9">
        <v>0.81736111111111109</v>
      </c>
      <c r="E50" s="1" t="s">
        <v>102</v>
      </c>
      <c r="F50" s="1" t="s">
        <v>88</v>
      </c>
      <c r="G50" s="1" t="s">
        <v>159</v>
      </c>
      <c r="H50" s="1" t="s">
        <v>190</v>
      </c>
      <c r="I50" s="1" t="s">
        <v>103</v>
      </c>
      <c r="J50" s="1" t="s">
        <v>104</v>
      </c>
      <c r="K50" s="1" t="s">
        <v>86</v>
      </c>
      <c r="L50" s="10" t="s">
        <v>279</v>
      </c>
      <c r="M50" s="2">
        <v>1</v>
      </c>
      <c r="N50" t="str">
        <f t="shared" si="0"/>
        <v>Friday</v>
      </c>
      <c r="O50" s="12">
        <f t="shared" si="1"/>
        <v>43578.234027777777</v>
      </c>
    </row>
    <row r="51" spans="1:15" ht="15.75" thickBot="1" x14ac:dyDescent="0.3">
      <c r="A51" s="1">
        <v>4</v>
      </c>
      <c r="B51" s="1">
        <v>23</v>
      </c>
      <c r="C51" s="1">
        <v>2019</v>
      </c>
      <c r="D51" s="9">
        <v>0.35902777777777778</v>
      </c>
      <c r="E51" s="1" t="s">
        <v>105</v>
      </c>
      <c r="F51" s="1" t="s">
        <v>88</v>
      </c>
      <c r="G51" s="1" t="s">
        <v>165</v>
      </c>
      <c r="H51" s="1" t="s">
        <v>191</v>
      </c>
      <c r="I51" s="1" t="s">
        <v>106</v>
      </c>
      <c r="J51" s="1" t="s">
        <v>107</v>
      </c>
      <c r="K51" s="1" t="s">
        <v>108</v>
      </c>
      <c r="L51" s="10" t="s">
        <v>280</v>
      </c>
      <c r="M51" s="2">
        <v>1</v>
      </c>
      <c r="N51" t="str">
        <f t="shared" si="0"/>
        <v>Saturday</v>
      </c>
      <c r="O51" s="12">
        <f t="shared" si="1"/>
        <v>43578.775694444441</v>
      </c>
    </row>
    <row r="52" spans="1:15" ht="15.75" thickBot="1" x14ac:dyDescent="0.3">
      <c r="A52" s="1">
        <v>4</v>
      </c>
      <c r="B52" s="1">
        <v>23</v>
      </c>
      <c r="C52" s="1">
        <v>2019</v>
      </c>
      <c r="D52" s="9">
        <v>0.7909722222222223</v>
      </c>
      <c r="E52" s="1" t="s">
        <v>109</v>
      </c>
      <c r="F52" s="1" t="s">
        <v>88</v>
      </c>
      <c r="G52" s="1" t="s">
        <v>159</v>
      </c>
      <c r="H52" s="1" t="s">
        <v>192</v>
      </c>
      <c r="I52" s="1" t="s">
        <v>110</v>
      </c>
      <c r="J52" s="1" t="s">
        <v>111</v>
      </c>
      <c r="K52" s="1" t="s">
        <v>112</v>
      </c>
      <c r="L52" s="10" t="s">
        <v>281</v>
      </c>
      <c r="M52" s="2">
        <v>1</v>
      </c>
      <c r="N52" t="str">
        <f t="shared" si="0"/>
        <v>Saturday</v>
      </c>
      <c r="O52" s="12">
        <f t="shared" si="1"/>
        <v>43579.207638888889</v>
      </c>
    </row>
    <row r="53" spans="1:15" ht="15.75" thickBot="1" x14ac:dyDescent="0.3">
      <c r="A53" s="1">
        <v>4</v>
      </c>
      <c r="B53" s="1">
        <v>24</v>
      </c>
      <c r="C53" s="1">
        <v>2019</v>
      </c>
      <c r="D53" s="9">
        <v>0.37222222222222223</v>
      </c>
      <c r="E53" s="1" t="s">
        <v>113</v>
      </c>
      <c r="F53" s="1" t="s">
        <v>88</v>
      </c>
      <c r="G53" s="1" t="s">
        <v>172</v>
      </c>
      <c r="H53" s="1" t="s">
        <v>193</v>
      </c>
      <c r="I53" s="1" t="s">
        <v>114</v>
      </c>
      <c r="J53" s="1" t="s">
        <v>86</v>
      </c>
      <c r="K53" s="1" t="s">
        <v>115</v>
      </c>
      <c r="L53" s="10" t="s">
        <v>282</v>
      </c>
      <c r="M53" s="2">
        <v>1</v>
      </c>
      <c r="N53" t="str">
        <f t="shared" si="0"/>
        <v>Sunday</v>
      </c>
      <c r="O53" s="12">
        <f t="shared" si="1"/>
        <v>43579.788888888885</v>
      </c>
    </row>
    <row r="54" spans="1:15" ht="15.75" thickBot="1" x14ac:dyDescent="0.3">
      <c r="A54" s="1">
        <v>4</v>
      </c>
      <c r="B54" s="1">
        <v>24</v>
      </c>
      <c r="C54" s="1">
        <v>2019</v>
      </c>
      <c r="D54" s="9">
        <v>0.56805555555555554</v>
      </c>
      <c r="E54" s="1" t="s">
        <v>116</v>
      </c>
      <c r="F54" s="1" t="s">
        <v>88</v>
      </c>
      <c r="G54" s="1" t="s">
        <v>159</v>
      </c>
      <c r="H54" s="1" t="s">
        <v>177</v>
      </c>
      <c r="I54" s="1" t="s">
        <v>117</v>
      </c>
      <c r="J54" s="1" t="s">
        <v>101</v>
      </c>
      <c r="K54" s="1" t="s">
        <v>86</v>
      </c>
      <c r="L54" s="10" t="s">
        <v>283</v>
      </c>
      <c r="M54" s="2">
        <v>1</v>
      </c>
      <c r="N54" t="str">
        <f t="shared" si="0"/>
        <v>Sunday</v>
      </c>
      <c r="O54" s="12">
        <f t="shared" si="1"/>
        <v>43579.984722222223</v>
      </c>
    </row>
    <row r="55" spans="1:15" ht="15.75" thickBot="1" x14ac:dyDescent="0.3">
      <c r="A55" s="1">
        <v>4</v>
      </c>
      <c r="B55" s="1">
        <v>28</v>
      </c>
      <c r="C55" s="1">
        <v>2019</v>
      </c>
      <c r="D55" s="9">
        <v>0.63402777777777775</v>
      </c>
      <c r="E55" s="1" t="s">
        <v>58</v>
      </c>
      <c r="F55" s="1" t="s">
        <v>1</v>
      </c>
      <c r="G55" s="1" t="s">
        <v>159</v>
      </c>
      <c r="H55" s="1" t="s">
        <v>195</v>
      </c>
      <c r="I55" s="1" t="s">
        <v>227</v>
      </c>
      <c r="J55" s="1" t="s">
        <v>118</v>
      </c>
      <c r="K55" s="1" t="s">
        <v>119</v>
      </c>
      <c r="L55" s="10" t="s">
        <v>284</v>
      </c>
      <c r="M55" s="2">
        <v>1</v>
      </c>
      <c r="N55" t="str">
        <f t="shared" si="0"/>
        <v>Thursday</v>
      </c>
      <c r="O55" s="12">
        <f t="shared" si="1"/>
        <v>43584.050694444442</v>
      </c>
    </row>
    <row r="56" spans="1:15" ht="15.75" thickBot="1" x14ac:dyDescent="0.3">
      <c r="A56" s="1">
        <v>4</v>
      </c>
      <c r="B56" s="1">
        <v>29</v>
      </c>
      <c r="C56" s="1">
        <v>2019</v>
      </c>
      <c r="D56" s="9">
        <v>0.28402777777777777</v>
      </c>
      <c r="E56" s="1" t="s">
        <v>120</v>
      </c>
      <c r="F56" s="1" t="s">
        <v>1</v>
      </c>
      <c r="G56" s="1" t="s">
        <v>159</v>
      </c>
      <c r="H56" s="1" t="s">
        <v>164</v>
      </c>
      <c r="I56" s="1" t="s">
        <v>121</v>
      </c>
      <c r="J56" s="1" t="s">
        <v>122</v>
      </c>
      <c r="K56" s="1" t="s">
        <v>6</v>
      </c>
      <c r="L56" s="10" t="s">
        <v>285</v>
      </c>
      <c r="M56" s="2">
        <v>1</v>
      </c>
      <c r="N56" t="str">
        <f t="shared" si="0"/>
        <v>Friday</v>
      </c>
      <c r="O56" s="12">
        <f t="shared" si="1"/>
        <v>43584.700694444444</v>
      </c>
    </row>
    <row r="57" spans="1:15" ht="15.75" thickBot="1" x14ac:dyDescent="0.3">
      <c r="A57" s="1">
        <v>4</v>
      </c>
      <c r="B57" s="1">
        <v>30</v>
      </c>
      <c r="C57" s="1">
        <v>2019</v>
      </c>
      <c r="D57" s="9">
        <v>0.35555555555555557</v>
      </c>
      <c r="E57" s="1" t="s">
        <v>123</v>
      </c>
      <c r="F57" s="1" t="s">
        <v>1</v>
      </c>
      <c r="G57" s="1" t="s">
        <v>159</v>
      </c>
      <c r="H57" s="1" t="s">
        <v>167</v>
      </c>
      <c r="I57" s="1" t="s">
        <v>124</v>
      </c>
      <c r="J57" s="1" t="s">
        <v>125</v>
      </c>
      <c r="K57" s="1" t="s">
        <v>119</v>
      </c>
      <c r="L57" s="10" t="s">
        <v>286</v>
      </c>
      <c r="M57" s="2">
        <v>1</v>
      </c>
      <c r="N57" t="str">
        <f t="shared" si="0"/>
        <v>Saturday</v>
      </c>
      <c r="O57" s="12">
        <f t="shared" si="1"/>
        <v>43585.772222222222</v>
      </c>
    </row>
    <row r="58" spans="1:15" ht="15.75" thickBot="1" x14ac:dyDescent="0.3">
      <c r="A58" s="1">
        <v>5</v>
      </c>
      <c r="B58" s="1">
        <v>1</v>
      </c>
      <c r="C58" s="1">
        <v>2019</v>
      </c>
      <c r="D58" s="9">
        <v>0.95000000000000007</v>
      </c>
      <c r="E58" s="1" t="s">
        <v>11</v>
      </c>
      <c r="F58" s="1" t="s">
        <v>1</v>
      </c>
      <c r="G58" s="1" t="s">
        <v>159</v>
      </c>
      <c r="H58" s="1" t="s">
        <v>195</v>
      </c>
      <c r="I58" s="1" t="s">
        <v>126</v>
      </c>
      <c r="J58" s="1" t="s">
        <v>80</v>
      </c>
      <c r="K58" s="1" t="s">
        <v>127</v>
      </c>
      <c r="L58" s="10" t="s">
        <v>287</v>
      </c>
      <c r="M58" s="2">
        <v>1</v>
      </c>
      <c r="N58" t="str">
        <f t="shared" si="0"/>
        <v>Friday</v>
      </c>
      <c r="O58" s="12">
        <f t="shared" si="1"/>
        <v>43587.366666666661</v>
      </c>
    </row>
    <row r="59" spans="1:15" ht="15.75" thickBot="1" x14ac:dyDescent="0.3">
      <c r="A59" s="1">
        <v>5</v>
      </c>
      <c r="B59" s="1">
        <v>2</v>
      </c>
      <c r="C59" s="1">
        <v>2019</v>
      </c>
      <c r="D59" s="9">
        <v>0.31527777777777777</v>
      </c>
      <c r="E59" s="1" t="s">
        <v>55</v>
      </c>
      <c r="F59" s="1" t="s">
        <v>1</v>
      </c>
      <c r="G59" s="1" t="s">
        <v>159</v>
      </c>
      <c r="H59" s="1" t="s">
        <v>195</v>
      </c>
      <c r="I59" s="1" t="s">
        <v>228</v>
      </c>
      <c r="J59" s="1" t="s">
        <v>122</v>
      </c>
      <c r="K59" s="1" t="s">
        <v>119</v>
      </c>
      <c r="L59" s="10" t="s">
        <v>288</v>
      </c>
      <c r="M59" s="2">
        <v>1</v>
      </c>
      <c r="N59" t="str">
        <f t="shared" si="0"/>
        <v>Saturday</v>
      </c>
      <c r="O59" s="12">
        <f t="shared" si="1"/>
        <v>43587.731944444444</v>
      </c>
    </row>
    <row r="60" spans="1:15" ht="15.75" thickBot="1" x14ac:dyDescent="0.3">
      <c r="A60" s="1">
        <v>5</v>
      </c>
      <c r="B60" s="1">
        <v>2</v>
      </c>
      <c r="C60" s="1">
        <v>2019</v>
      </c>
      <c r="D60" s="9">
        <v>0.93680555555555556</v>
      </c>
      <c r="E60" s="1" t="s">
        <v>4</v>
      </c>
      <c r="F60" s="1" t="s">
        <v>1</v>
      </c>
      <c r="G60" s="1" t="s">
        <v>172</v>
      </c>
      <c r="H60" s="1" t="s">
        <v>173</v>
      </c>
      <c r="I60" s="1" t="s">
        <v>229</v>
      </c>
      <c r="J60" s="1" t="s">
        <v>128</v>
      </c>
      <c r="K60" s="1" t="s">
        <v>127</v>
      </c>
      <c r="L60" s="10" t="s">
        <v>289</v>
      </c>
      <c r="M60" s="2">
        <v>1</v>
      </c>
      <c r="N60" t="str">
        <f t="shared" si="0"/>
        <v>Saturday</v>
      </c>
      <c r="O60" s="12">
        <f t="shared" si="1"/>
        <v>43588.353472222218</v>
      </c>
    </row>
    <row r="61" spans="1:15" ht="15.75" thickBot="1" x14ac:dyDescent="0.3">
      <c r="A61" s="1">
        <v>5</v>
      </c>
      <c r="B61" s="1">
        <v>3</v>
      </c>
      <c r="C61" s="1">
        <v>2019</v>
      </c>
      <c r="D61" s="9">
        <v>0.25972222222222224</v>
      </c>
      <c r="E61" s="1" t="s">
        <v>11</v>
      </c>
      <c r="F61" s="1" t="s">
        <v>1</v>
      </c>
      <c r="G61" s="1" t="s">
        <v>172</v>
      </c>
      <c r="H61" s="1" t="s">
        <v>176</v>
      </c>
      <c r="I61" s="1" t="s">
        <v>230</v>
      </c>
      <c r="J61" s="1" t="s">
        <v>129</v>
      </c>
      <c r="K61" s="1" t="s">
        <v>119</v>
      </c>
      <c r="L61" s="10" t="s">
        <v>290</v>
      </c>
      <c r="M61" s="2">
        <v>1</v>
      </c>
      <c r="N61" t="str">
        <f t="shared" si="0"/>
        <v>Sunday</v>
      </c>
      <c r="O61" s="12">
        <f t="shared" si="1"/>
        <v>43588.676388888889</v>
      </c>
    </row>
    <row r="62" spans="1:15" ht="15.75" thickBot="1" x14ac:dyDescent="0.3">
      <c r="A62" s="1">
        <v>5</v>
      </c>
      <c r="B62" s="1">
        <v>5</v>
      </c>
      <c r="C62" s="1">
        <v>2019</v>
      </c>
      <c r="D62" s="9">
        <v>0.87916666666666676</v>
      </c>
      <c r="E62" s="1" t="s">
        <v>130</v>
      </c>
      <c r="F62" s="1" t="s">
        <v>1</v>
      </c>
      <c r="G62" s="1" t="s">
        <v>159</v>
      </c>
      <c r="H62" s="1" t="s">
        <v>160</v>
      </c>
      <c r="I62" s="1" t="s">
        <v>231</v>
      </c>
      <c r="J62" s="1" t="s">
        <v>131</v>
      </c>
      <c r="K62" s="1" t="s">
        <v>132</v>
      </c>
      <c r="L62" s="10" t="s">
        <v>291</v>
      </c>
      <c r="M62" s="2">
        <v>1</v>
      </c>
      <c r="N62" t="str">
        <f t="shared" si="0"/>
        <v>Tuesday</v>
      </c>
      <c r="O62" s="12">
        <f t="shared" si="1"/>
        <v>43591.29583333333</v>
      </c>
    </row>
    <row r="63" spans="1:15" ht="15.75" thickBot="1" x14ac:dyDescent="0.3">
      <c r="A63" s="1">
        <v>5</v>
      </c>
      <c r="B63" s="1">
        <v>6</v>
      </c>
      <c r="C63" s="1">
        <v>2019</v>
      </c>
      <c r="D63" s="9">
        <v>0.34027777777777773</v>
      </c>
      <c r="E63" s="1" t="s">
        <v>133</v>
      </c>
      <c r="F63" s="1" t="s">
        <v>1</v>
      </c>
      <c r="G63" s="1" t="s">
        <v>172</v>
      </c>
      <c r="H63" s="1" t="s">
        <v>173</v>
      </c>
      <c r="I63" s="1" t="s">
        <v>232</v>
      </c>
      <c r="J63" s="1" t="s">
        <v>134</v>
      </c>
      <c r="K63" s="1" t="s">
        <v>119</v>
      </c>
      <c r="L63" s="10" t="s">
        <v>292</v>
      </c>
      <c r="M63" s="2">
        <v>1</v>
      </c>
      <c r="N63" t="str">
        <f t="shared" si="0"/>
        <v>Wednesday</v>
      </c>
      <c r="O63" s="12">
        <f t="shared" si="1"/>
        <v>43591.756944444445</v>
      </c>
    </row>
    <row r="64" spans="1:15" ht="15.75" thickBot="1" x14ac:dyDescent="0.3">
      <c r="A64" s="1">
        <v>5</v>
      </c>
      <c r="B64" s="1">
        <v>6</v>
      </c>
      <c r="C64" s="1">
        <v>2019</v>
      </c>
      <c r="D64" s="9">
        <v>0.93472222222222223</v>
      </c>
      <c r="E64" s="1" t="s">
        <v>135</v>
      </c>
      <c r="F64" s="1" t="s">
        <v>1</v>
      </c>
      <c r="G64" s="1" t="s">
        <v>159</v>
      </c>
      <c r="H64" s="1" t="s">
        <v>195</v>
      </c>
      <c r="I64" s="1" t="s">
        <v>233</v>
      </c>
      <c r="J64" s="1" t="s">
        <v>136</v>
      </c>
      <c r="K64" s="1" t="s">
        <v>127</v>
      </c>
      <c r="L64" s="10" t="s">
        <v>293</v>
      </c>
      <c r="M64" s="2">
        <v>1</v>
      </c>
      <c r="N64" t="str">
        <f t="shared" si="0"/>
        <v>Wednesday</v>
      </c>
      <c r="O64" s="12">
        <f t="shared" si="1"/>
        <v>43592.351388888885</v>
      </c>
    </row>
    <row r="65" spans="1:15" ht="15.75" thickBot="1" x14ac:dyDescent="0.3">
      <c r="A65" s="1">
        <v>5</v>
      </c>
      <c r="B65" s="1">
        <v>7</v>
      </c>
      <c r="C65" s="1">
        <v>2019</v>
      </c>
      <c r="D65" s="9">
        <v>0.35000000000000003</v>
      </c>
      <c r="E65" s="1" t="s">
        <v>137</v>
      </c>
      <c r="F65" s="1" t="s">
        <v>1</v>
      </c>
      <c r="G65" s="1" t="s">
        <v>159</v>
      </c>
      <c r="H65" s="1" t="s">
        <v>195</v>
      </c>
      <c r="I65" s="1" t="s">
        <v>138</v>
      </c>
      <c r="J65" s="1" t="s">
        <v>139</v>
      </c>
      <c r="K65" s="1" t="s">
        <v>119</v>
      </c>
      <c r="L65" s="10" t="s">
        <v>294</v>
      </c>
      <c r="M65" s="2">
        <v>1</v>
      </c>
      <c r="N65" t="str">
        <f t="shared" si="0"/>
        <v>Thursday</v>
      </c>
      <c r="O65" s="12">
        <f t="shared" si="1"/>
        <v>43592.766666666663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3C1B-B1AF-453E-87F6-ABEC7151B111}">
  <dimension ref="C1:V102"/>
  <sheetViews>
    <sheetView topLeftCell="A35" workbookViewId="0">
      <selection activeCell="H39" sqref="H39"/>
    </sheetView>
  </sheetViews>
  <sheetFormatPr defaultRowHeight="15" x14ac:dyDescent="0.25"/>
  <cols>
    <col min="3" max="3" width="11.42578125" bestFit="1" customWidth="1"/>
    <col min="4" max="4" width="14.140625" bestFit="1" customWidth="1"/>
    <col min="5" max="5" width="5.42578125" bestFit="1" customWidth="1"/>
    <col min="7" max="7" width="15.7109375" bestFit="1" customWidth="1"/>
  </cols>
  <sheetData>
    <row r="1" spans="3:22" x14ac:dyDescent="0.25">
      <c r="C1" t="s">
        <v>145</v>
      </c>
      <c r="D1" t="s">
        <v>156</v>
      </c>
      <c r="E1" t="s">
        <v>155</v>
      </c>
    </row>
    <row r="2" spans="3:22" x14ac:dyDescent="0.25">
      <c r="C2" t="s">
        <v>146</v>
      </c>
      <c r="D2">
        <v>1</v>
      </c>
      <c r="E2">
        <f>COUNTIF(Sheet1!$N$2:$N$65,D2)</f>
        <v>0</v>
      </c>
      <c r="G2" t="str">
        <f>"'"&amp;LOWER(C2)&amp;"': "&amp;E2&amp;","</f>
        <v>'sunday': 0,</v>
      </c>
    </row>
    <row r="3" spans="3:22" x14ac:dyDescent="0.25">
      <c r="C3" t="s">
        <v>147</v>
      </c>
      <c r="D3">
        <v>2</v>
      </c>
      <c r="E3">
        <f>COUNTIF(Sheet1!$N$2:$N$65,D3)</f>
        <v>0</v>
      </c>
      <c r="G3" t="str">
        <f t="shared" ref="G3:G8" si="0">"'"&amp;LOWER(C3)&amp;"': "&amp;E3&amp;","</f>
        <v>'monday': 0,</v>
      </c>
    </row>
    <row r="4" spans="3:22" x14ac:dyDescent="0.25">
      <c r="C4" t="s">
        <v>148</v>
      </c>
      <c r="D4">
        <v>3</v>
      </c>
      <c r="E4">
        <f>COUNTIF(Sheet1!$N$2:$N$65,D4)</f>
        <v>0</v>
      </c>
      <c r="G4" t="str">
        <f t="shared" si="0"/>
        <v>'tuesday': 0,</v>
      </c>
    </row>
    <row r="5" spans="3:22" x14ac:dyDescent="0.25">
      <c r="C5" t="s">
        <v>149</v>
      </c>
      <c r="D5">
        <v>4</v>
      </c>
      <c r="E5">
        <f>COUNTIF(Sheet1!$N$2:$N$65,D5)</f>
        <v>0</v>
      </c>
      <c r="G5" t="str">
        <f t="shared" si="0"/>
        <v>'wednesday': 0,</v>
      </c>
    </row>
    <row r="6" spans="3:22" x14ac:dyDescent="0.25">
      <c r="C6" t="s">
        <v>150</v>
      </c>
      <c r="D6">
        <v>5</v>
      </c>
      <c r="E6">
        <f>COUNTIF(Sheet1!$N$2:$N$65,D6)</f>
        <v>0</v>
      </c>
      <c r="G6" t="str">
        <f t="shared" si="0"/>
        <v>'thursday': 0,</v>
      </c>
    </row>
    <row r="7" spans="3:22" x14ac:dyDescent="0.25">
      <c r="C7" t="s">
        <v>151</v>
      </c>
      <c r="D7">
        <v>6</v>
      </c>
      <c r="E7">
        <f>COUNTIF(Sheet1!$N$2:$N$65,D7)</f>
        <v>0</v>
      </c>
      <c r="G7" t="str">
        <f t="shared" si="0"/>
        <v>'friday': 0,</v>
      </c>
    </row>
    <row r="8" spans="3:22" x14ac:dyDescent="0.25">
      <c r="C8" t="s">
        <v>152</v>
      </c>
      <c r="D8">
        <v>7</v>
      </c>
      <c r="E8">
        <f>COUNTIF(Sheet1!$N$2:$N$65,D8)</f>
        <v>0</v>
      </c>
      <c r="G8" t="str">
        <f t="shared" si="0"/>
        <v>'saturday': 0,</v>
      </c>
    </row>
    <row r="10" spans="3:22" x14ac:dyDescent="0.25">
      <c r="C10" t="s">
        <v>153</v>
      </c>
      <c r="D10" t="s">
        <v>154</v>
      </c>
      <c r="E10" t="s">
        <v>155</v>
      </c>
      <c r="G10" s="5"/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</row>
    <row r="11" spans="3:22" x14ac:dyDescent="0.25">
      <c r="C11" s="4">
        <v>4.1666666666666997E-2</v>
      </c>
      <c r="D11" s="6">
        <v>11</v>
      </c>
      <c r="E11">
        <f>COUNTIFS(Sheet1!$D$2:$D$65,"&gt;"&amp;Sheet2!C11,Sheet1!$D$2:$D$65,"&lt;"&amp;Sheet2!C12)</f>
        <v>2</v>
      </c>
      <c r="G11" t="str">
        <f>"'"&amp;LOWER(D11)&amp;"': "&amp;E11&amp;","</f>
        <v>'11': 2,</v>
      </c>
      <c r="H11">
        <f>COUNTIFS(Sheet1!$N$2:$N$65,Sheet2!H$10,Sheet1!$D$2:$D$65,"&gt;"&amp;Sheet2!$C11,Sheet1!$D$2:$D$65,"&lt;"&amp;Sheet2!$C12)</f>
        <v>0</v>
      </c>
      <c r="I11">
        <f>COUNTIFS(Sheet1!$N$2:$N$65,Sheet2!I$10,Sheet1!$D$2:$D$65,"&gt;"&amp;Sheet2!$C11,Sheet1!$D$2:$D$65,"&lt;"&amp;Sheet2!$C12)</f>
        <v>0</v>
      </c>
      <c r="J11">
        <f>COUNTIFS(Sheet1!$N$2:$N$65,Sheet2!J$10,Sheet1!$D$2:$D$65,"&gt;"&amp;Sheet2!$C11,Sheet1!$D$2:$D$65,"&lt;"&amp;Sheet2!$C12)</f>
        <v>0</v>
      </c>
      <c r="K11">
        <f>COUNTIFS(Sheet1!$N$2:$N$65,Sheet2!K$10,Sheet1!$D$2:$D$65,"&gt;"&amp;Sheet2!$C11,Sheet1!$D$2:$D$65,"&lt;"&amp;Sheet2!$C12)</f>
        <v>0</v>
      </c>
      <c r="L11">
        <f>COUNTIFS(Sheet1!$N$2:$N$65,Sheet2!L$10,Sheet1!$D$2:$D$65,"&gt;"&amp;Sheet2!$C11,Sheet1!$D$2:$D$65,"&lt;"&amp;Sheet2!$C12)</f>
        <v>0</v>
      </c>
      <c r="M11">
        <f>COUNTIFS(Sheet1!$N$2:$N$65,Sheet2!M$10,Sheet1!$D$2:$D$65,"&gt;"&amp;Sheet2!$C11,Sheet1!$D$2:$D$65,"&lt;"&amp;Sheet2!$C12)</f>
        <v>0</v>
      </c>
      <c r="N11">
        <f>COUNTIFS(Sheet1!$N$2:$N$65,Sheet2!N$10,Sheet1!$D$2:$D$65,"&gt;"&amp;Sheet2!$C11,Sheet1!$D$2:$D$65,"&lt;"&amp;Sheet2!$C12)</f>
        <v>0</v>
      </c>
      <c r="P11" t="str">
        <f>"{'x':"&amp;H$10&amp;",'y':"&amp;$D11&amp;",'z':"&amp;H11&amp;"},"</f>
        <v>{'x':1,'y':11,'z':0},</v>
      </c>
      <c r="Q11" t="str">
        <f t="shared" ref="Q11:V11" si="1">"{'x':"&amp;I$10&amp;",'y':"&amp;$D11&amp;",'z':"&amp;I11&amp;"},"</f>
        <v>{'x':2,'y':11,'z':0},</v>
      </c>
      <c r="R11" t="str">
        <f t="shared" si="1"/>
        <v>{'x':3,'y':11,'z':0},</v>
      </c>
      <c r="S11" t="str">
        <f t="shared" si="1"/>
        <v>{'x':4,'y':11,'z':0},</v>
      </c>
      <c r="T11" t="str">
        <f t="shared" si="1"/>
        <v>{'x':5,'y':11,'z':0},</v>
      </c>
      <c r="U11" t="str">
        <f t="shared" si="1"/>
        <v>{'x':6,'y':11,'z':0},</v>
      </c>
      <c r="V11" t="str">
        <f t="shared" si="1"/>
        <v>{'x':7,'y':11,'z':0},</v>
      </c>
    </row>
    <row r="12" spans="3:22" x14ac:dyDescent="0.25">
      <c r="C12" s="4">
        <v>8.3333333333332996E-2</v>
      </c>
      <c r="D12" s="6">
        <v>12</v>
      </c>
      <c r="E12">
        <f>COUNTIFS(Sheet1!$D$2:$D$65,"&gt;"&amp;Sheet2!C12,Sheet1!$D$2:$D$65,"&lt;"&amp;Sheet2!C13)</f>
        <v>0</v>
      </c>
      <c r="G12" t="str">
        <f t="shared" ref="G12:G34" si="2">"'"&amp;LOWER(D12)&amp;"': "&amp;E12&amp;","</f>
        <v>'12': 0,</v>
      </c>
      <c r="H12">
        <f>COUNTIFS(Sheet1!$N$2:$N$65,Sheet2!H$10,Sheet1!$D$2:$D$65,"&gt;"&amp;Sheet2!$C12,Sheet1!$D$2:$D$65,"&lt;"&amp;Sheet2!$C13)</f>
        <v>0</v>
      </c>
      <c r="I12">
        <f>COUNTIFS(Sheet1!$N$2:$N$65,Sheet2!I$10,Sheet1!$D$2:$D$65,"&gt;"&amp;Sheet2!$C12,Sheet1!$D$2:$D$65,"&lt;"&amp;Sheet2!$C13)</f>
        <v>0</v>
      </c>
      <c r="J12">
        <f>COUNTIFS(Sheet1!$N$2:$N$65,Sheet2!J$10,Sheet1!$D$2:$D$65,"&gt;"&amp;Sheet2!$C12,Sheet1!$D$2:$D$65,"&lt;"&amp;Sheet2!$C13)</f>
        <v>0</v>
      </c>
      <c r="K12">
        <f>COUNTIFS(Sheet1!$N$2:$N$65,Sheet2!K$10,Sheet1!$D$2:$D$65,"&gt;"&amp;Sheet2!$C12,Sheet1!$D$2:$D$65,"&lt;"&amp;Sheet2!$C13)</f>
        <v>0</v>
      </c>
      <c r="L12">
        <f>COUNTIFS(Sheet1!$N$2:$N$65,Sheet2!L$10,Sheet1!$D$2:$D$65,"&gt;"&amp;Sheet2!$C12,Sheet1!$D$2:$D$65,"&lt;"&amp;Sheet2!$C13)</f>
        <v>0</v>
      </c>
      <c r="M12">
        <f>COUNTIFS(Sheet1!$N$2:$N$65,Sheet2!M$10,Sheet1!$D$2:$D$65,"&gt;"&amp;Sheet2!$C12,Sheet1!$D$2:$D$65,"&lt;"&amp;Sheet2!$C13)</f>
        <v>0</v>
      </c>
      <c r="N12">
        <f>COUNTIFS(Sheet1!$N$2:$N$65,Sheet2!N$10,Sheet1!$D$2:$D$65,"&gt;"&amp;Sheet2!$C12,Sheet1!$D$2:$D$65,"&lt;"&amp;Sheet2!$C13)</f>
        <v>0</v>
      </c>
      <c r="P12" t="str">
        <f t="shared" ref="P12:P34" si="3">"{'x':"&amp;H$10&amp;",'y':"&amp;$D12&amp;",'z':"&amp;H12&amp;"},"</f>
        <v>{'x':1,'y':12,'z':0},</v>
      </c>
      <c r="Q12" t="str">
        <f t="shared" ref="Q12:Q34" si="4">"{'x':"&amp;I$10&amp;",'y':"&amp;$D12&amp;",'z':"&amp;I12&amp;"},"</f>
        <v>{'x':2,'y':12,'z':0},</v>
      </c>
      <c r="R12" t="str">
        <f t="shared" ref="R12:R34" si="5">"{'x':"&amp;J$10&amp;",'y':"&amp;$D12&amp;",'z':"&amp;J12&amp;"},"</f>
        <v>{'x':3,'y':12,'z':0},</v>
      </c>
      <c r="S12" t="str">
        <f t="shared" ref="S12:S34" si="6">"{'x':"&amp;K$10&amp;",'y':"&amp;$D12&amp;",'z':"&amp;K12&amp;"},"</f>
        <v>{'x':4,'y':12,'z':0},</v>
      </c>
      <c r="T12" t="str">
        <f t="shared" ref="T12:T34" si="7">"{'x':"&amp;L$10&amp;",'y':"&amp;$D12&amp;",'z':"&amp;L12&amp;"},"</f>
        <v>{'x':5,'y':12,'z':0},</v>
      </c>
      <c r="U12" t="str">
        <f t="shared" ref="U12:U34" si="8">"{'x':"&amp;M$10&amp;",'y':"&amp;$D12&amp;",'z':"&amp;M12&amp;"},"</f>
        <v>{'x':6,'y':12,'z':0},</v>
      </c>
      <c r="V12" t="str">
        <f t="shared" ref="V12:V34" si="9">"{'x':"&amp;N$10&amp;",'y':"&amp;$D12&amp;",'z':"&amp;N12&amp;"},"</f>
        <v>{'x':7,'y':12,'z':0},</v>
      </c>
    </row>
    <row r="13" spans="3:22" x14ac:dyDescent="0.25">
      <c r="C13" s="4">
        <v>0.125</v>
      </c>
      <c r="D13" s="6">
        <v>13</v>
      </c>
      <c r="E13">
        <f>COUNTIFS(Sheet1!$D$2:$D$65,"&gt;"&amp;Sheet2!C13,Sheet1!$D$2:$D$65,"&lt;"&amp;Sheet2!C14)</f>
        <v>1</v>
      </c>
      <c r="G13" t="str">
        <f t="shared" si="2"/>
        <v>'13': 1,</v>
      </c>
      <c r="H13">
        <f>COUNTIFS(Sheet1!$N$2:$N$65,Sheet2!H$10,Sheet1!$D$2:$D$65,"&gt;"&amp;Sheet2!$C13,Sheet1!$D$2:$D$65,"&lt;"&amp;Sheet2!$C14)</f>
        <v>0</v>
      </c>
      <c r="I13">
        <f>COUNTIFS(Sheet1!$N$2:$N$65,Sheet2!I$10,Sheet1!$D$2:$D$65,"&gt;"&amp;Sheet2!$C13,Sheet1!$D$2:$D$65,"&lt;"&amp;Sheet2!$C14)</f>
        <v>0</v>
      </c>
      <c r="J13">
        <f>COUNTIFS(Sheet1!$N$2:$N$65,Sheet2!J$10,Sheet1!$D$2:$D$65,"&gt;"&amp;Sheet2!$C13,Sheet1!$D$2:$D$65,"&lt;"&amp;Sheet2!$C14)</f>
        <v>0</v>
      </c>
      <c r="K13">
        <f>COUNTIFS(Sheet1!$N$2:$N$65,Sheet2!K$10,Sheet1!$D$2:$D$65,"&gt;"&amp;Sheet2!$C13,Sheet1!$D$2:$D$65,"&lt;"&amp;Sheet2!$C14)</f>
        <v>0</v>
      </c>
      <c r="L13">
        <f>COUNTIFS(Sheet1!$N$2:$N$65,Sheet2!L$10,Sheet1!$D$2:$D$65,"&gt;"&amp;Sheet2!$C13,Sheet1!$D$2:$D$65,"&lt;"&amp;Sheet2!$C14)</f>
        <v>0</v>
      </c>
      <c r="M13">
        <f>COUNTIFS(Sheet1!$N$2:$N$65,Sheet2!M$10,Sheet1!$D$2:$D$65,"&gt;"&amp;Sheet2!$C13,Sheet1!$D$2:$D$65,"&lt;"&amp;Sheet2!$C14)</f>
        <v>0</v>
      </c>
      <c r="N13">
        <f>COUNTIFS(Sheet1!$N$2:$N$65,Sheet2!N$10,Sheet1!$D$2:$D$65,"&gt;"&amp;Sheet2!$C13,Sheet1!$D$2:$D$65,"&lt;"&amp;Sheet2!$C14)</f>
        <v>0</v>
      </c>
      <c r="P13" t="str">
        <f t="shared" si="3"/>
        <v>{'x':1,'y':13,'z':0},</v>
      </c>
      <c r="Q13" t="str">
        <f t="shared" si="4"/>
        <v>{'x':2,'y':13,'z':0},</v>
      </c>
      <c r="R13" t="str">
        <f t="shared" si="5"/>
        <v>{'x':3,'y':13,'z':0},</v>
      </c>
      <c r="S13" t="str">
        <f t="shared" si="6"/>
        <v>{'x':4,'y':13,'z':0},</v>
      </c>
      <c r="T13" t="str">
        <f t="shared" si="7"/>
        <v>{'x':5,'y':13,'z':0},</v>
      </c>
      <c r="U13" t="str">
        <f t="shared" si="8"/>
        <v>{'x':6,'y':13,'z':0},</v>
      </c>
      <c r="V13" t="str">
        <f t="shared" si="9"/>
        <v>{'x':7,'y':13,'z':0},</v>
      </c>
    </row>
    <row r="14" spans="3:22" x14ac:dyDescent="0.25">
      <c r="C14" s="4">
        <v>0.16666666666666699</v>
      </c>
      <c r="D14" s="6">
        <v>14</v>
      </c>
      <c r="E14">
        <f>COUNTIFS(Sheet1!$D$2:$D$65,"&gt;"&amp;Sheet2!C14,Sheet1!$D$2:$D$65,"&lt;"&amp;Sheet2!C15)</f>
        <v>1</v>
      </c>
      <c r="G14" t="str">
        <f t="shared" si="2"/>
        <v>'14': 1,</v>
      </c>
      <c r="H14">
        <f>COUNTIFS(Sheet1!$N$2:$N$65,Sheet2!H$10,Sheet1!$D$2:$D$65,"&gt;"&amp;Sheet2!$C14,Sheet1!$D$2:$D$65,"&lt;"&amp;Sheet2!$C15)</f>
        <v>0</v>
      </c>
      <c r="I14">
        <f>COUNTIFS(Sheet1!$N$2:$N$65,Sheet2!I$10,Sheet1!$D$2:$D$65,"&gt;"&amp;Sheet2!$C14,Sheet1!$D$2:$D$65,"&lt;"&amp;Sheet2!$C15)</f>
        <v>0</v>
      </c>
      <c r="J14">
        <f>COUNTIFS(Sheet1!$N$2:$N$65,Sheet2!J$10,Sheet1!$D$2:$D$65,"&gt;"&amp;Sheet2!$C14,Sheet1!$D$2:$D$65,"&lt;"&amp;Sheet2!$C15)</f>
        <v>0</v>
      </c>
      <c r="K14">
        <f>COUNTIFS(Sheet1!$N$2:$N$65,Sheet2!K$10,Sheet1!$D$2:$D$65,"&gt;"&amp;Sheet2!$C14,Sheet1!$D$2:$D$65,"&lt;"&amp;Sheet2!$C15)</f>
        <v>0</v>
      </c>
      <c r="L14">
        <f>COUNTIFS(Sheet1!$N$2:$N$65,Sheet2!L$10,Sheet1!$D$2:$D$65,"&gt;"&amp;Sheet2!$C14,Sheet1!$D$2:$D$65,"&lt;"&amp;Sheet2!$C15)</f>
        <v>0</v>
      </c>
      <c r="M14">
        <f>COUNTIFS(Sheet1!$N$2:$N$65,Sheet2!M$10,Sheet1!$D$2:$D$65,"&gt;"&amp;Sheet2!$C14,Sheet1!$D$2:$D$65,"&lt;"&amp;Sheet2!$C15)</f>
        <v>0</v>
      </c>
      <c r="N14">
        <f>COUNTIFS(Sheet1!$N$2:$N$65,Sheet2!N$10,Sheet1!$D$2:$D$65,"&gt;"&amp;Sheet2!$C14,Sheet1!$D$2:$D$65,"&lt;"&amp;Sheet2!$C15)</f>
        <v>0</v>
      </c>
      <c r="P14" t="str">
        <f t="shared" si="3"/>
        <v>{'x':1,'y':14,'z':0},</v>
      </c>
      <c r="Q14" t="str">
        <f t="shared" si="4"/>
        <v>{'x':2,'y':14,'z':0},</v>
      </c>
      <c r="R14" t="str">
        <f t="shared" si="5"/>
        <v>{'x':3,'y':14,'z':0},</v>
      </c>
      <c r="S14" t="str">
        <f t="shared" si="6"/>
        <v>{'x':4,'y':14,'z':0},</v>
      </c>
      <c r="T14" t="str">
        <f t="shared" si="7"/>
        <v>{'x':5,'y':14,'z':0},</v>
      </c>
      <c r="U14" t="str">
        <f t="shared" si="8"/>
        <v>{'x':6,'y':14,'z':0},</v>
      </c>
      <c r="V14" t="str">
        <f t="shared" si="9"/>
        <v>{'x':7,'y':14,'z':0},</v>
      </c>
    </row>
    <row r="15" spans="3:22" x14ac:dyDescent="0.25">
      <c r="C15" s="4">
        <v>0.20833333333333301</v>
      </c>
      <c r="D15" s="6">
        <v>15</v>
      </c>
      <c r="E15">
        <f>COUNTIFS(Sheet1!$D$2:$D$65,"&gt;"&amp;Sheet2!C15,Sheet1!$D$2:$D$65,"&lt;"&amp;Sheet2!C16)</f>
        <v>2</v>
      </c>
      <c r="G15" t="str">
        <f t="shared" si="2"/>
        <v>'15': 2,</v>
      </c>
      <c r="H15">
        <f>COUNTIFS(Sheet1!$N$2:$N$65,Sheet2!H$10,Sheet1!$D$2:$D$65,"&gt;"&amp;Sheet2!$C15,Sheet1!$D$2:$D$65,"&lt;"&amp;Sheet2!$C16)</f>
        <v>0</v>
      </c>
      <c r="I15">
        <f>COUNTIFS(Sheet1!$N$2:$N$65,Sheet2!I$10,Sheet1!$D$2:$D$65,"&gt;"&amp;Sheet2!$C15,Sheet1!$D$2:$D$65,"&lt;"&amp;Sheet2!$C16)</f>
        <v>0</v>
      </c>
      <c r="J15">
        <f>COUNTIFS(Sheet1!$N$2:$N$65,Sheet2!J$10,Sheet1!$D$2:$D$65,"&gt;"&amp;Sheet2!$C15,Sheet1!$D$2:$D$65,"&lt;"&amp;Sheet2!$C16)</f>
        <v>0</v>
      </c>
      <c r="K15">
        <f>COUNTIFS(Sheet1!$N$2:$N$65,Sheet2!K$10,Sheet1!$D$2:$D$65,"&gt;"&amp;Sheet2!$C15,Sheet1!$D$2:$D$65,"&lt;"&amp;Sheet2!$C16)</f>
        <v>0</v>
      </c>
      <c r="L15">
        <f>COUNTIFS(Sheet1!$N$2:$N$65,Sheet2!L$10,Sheet1!$D$2:$D$65,"&gt;"&amp;Sheet2!$C15,Sheet1!$D$2:$D$65,"&lt;"&amp;Sheet2!$C16)</f>
        <v>0</v>
      </c>
      <c r="M15">
        <f>COUNTIFS(Sheet1!$N$2:$N$65,Sheet2!M$10,Sheet1!$D$2:$D$65,"&gt;"&amp;Sheet2!$C15,Sheet1!$D$2:$D$65,"&lt;"&amp;Sheet2!$C16)</f>
        <v>0</v>
      </c>
      <c r="N15">
        <f>COUNTIFS(Sheet1!$N$2:$N$65,Sheet2!N$10,Sheet1!$D$2:$D$65,"&gt;"&amp;Sheet2!$C15,Sheet1!$D$2:$D$65,"&lt;"&amp;Sheet2!$C16)</f>
        <v>0</v>
      </c>
      <c r="P15" t="str">
        <f t="shared" si="3"/>
        <v>{'x':1,'y':15,'z':0},</v>
      </c>
      <c r="Q15" t="str">
        <f t="shared" si="4"/>
        <v>{'x':2,'y':15,'z':0},</v>
      </c>
      <c r="R15" t="str">
        <f t="shared" si="5"/>
        <v>{'x':3,'y':15,'z':0},</v>
      </c>
      <c r="S15" t="str">
        <f t="shared" si="6"/>
        <v>{'x':4,'y':15,'z':0},</v>
      </c>
      <c r="T15" t="str">
        <f t="shared" si="7"/>
        <v>{'x':5,'y':15,'z':0},</v>
      </c>
      <c r="U15" t="str">
        <f t="shared" si="8"/>
        <v>{'x':6,'y':15,'z':0},</v>
      </c>
      <c r="V15" t="str">
        <f t="shared" si="9"/>
        <v>{'x':7,'y':15,'z':0},</v>
      </c>
    </row>
    <row r="16" spans="3:22" x14ac:dyDescent="0.25">
      <c r="C16" s="4">
        <v>0.25</v>
      </c>
      <c r="D16" s="6">
        <v>16</v>
      </c>
      <c r="E16">
        <f>COUNTIFS(Sheet1!$D$2:$D$65,"&gt;"&amp;Sheet2!C16,Sheet1!$D$2:$D$65,"&lt;"&amp;Sheet2!C17)</f>
        <v>4</v>
      </c>
      <c r="G16" t="str">
        <f t="shared" si="2"/>
        <v>'16': 4,</v>
      </c>
      <c r="H16">
        <f>COUNTIFS(Sheet1!$N$2:$N$65,Sheet2!H$10,Sheet1!$D$2:$D$65,"&gt;"&amp;Sheet2!$C16,Sheet1!$D$2:$D$65,"&lt;"&amp;Sheet2!$C17)</f>
        <v>0</v>
      </c>
      <c r="I16">
        <f>COUNTIFS(Sheet1!$N$2:$N$65,Sheet2!I$10,Sheet1!$D$2:$D$65,"&gt;"&amp;Sheet2!$C16,Sheet1!$D$2:$D$65,"&lt;"&amp;Sheet2!$C17)</f>
        <v>0</v>
      </c>
      <c r="J16">
        <f>COUNTIFS(Sheet1!$N$2:$N$65,Sheet2!J$10,Sheet1!$D$2:$D$65,"&gt;"&amp;Sheet2!$C16,Sheet1!$D$2:$D$65,"&lt;"&amp;Sheet2!$C17)</f>
        <v>0</v>
      </c>
      <c r="K16">
        <f>COUNTIFS(Sheet1!$N$2:$N$65,Sheet2!K$10,Sheet1!$D$2:$D$65,"&gt;"&amp;Sheet2!$C16,Sheet1!$D$2:$D$65,"&lt;"&amp;Sheet2!$C17)</f>
        <v>0</v>
      </c>
      <c r="L16">
        <f>COUNTIFS(Sheet1!$N$2:$N$65,Sheet2!L$10,Sheet1!$D$2:$D$65,"&gt;"&amp;Sheet2!$C16,Sheet1!$D$2:$D$65,"&lt;"&amp;Sheet2!$C17)</f>
        <v>0</v>
      </c>
      <c r="M16">
        <f>COUNTIFS(Sheet1!$N$2:$N$65,Sheet2!M$10,Sheet1!$D$2:$D$65,"&gt;"&amp;Sheet2!$C16,Sheet1!$D$2:$D$65,"&lt;"&amp;Sheet2!$C17)</f>
        <v>0</v>
      </c>
      <c r="N16">
        <f>COUNTIFS(Sheet1!$N$2:$N$65,Sheet2!N$10,Sheet1!$D$2:$D$65,"&gt;"&amp;Sheet2!$C16,Sheet1!$D$2:$D$65,"&lt;"&amp;Sheet2!$C17)</f>
        <v>0</v>
      </c>
      <c r="P16" t="str">
        <f t="shared" si="3"/>
        <v>{'x':1,'y':16,'z':0},</v>
      </c>
      <c r="Q16" t="str">
        <f t="shared" si="4"/>
        <v>{'x':2,'y':16,'z':0},</v>
      </c>
      <c r="R16" t="str">
        <f t="shared" si="5"/>
        <v>{'x':3,'y':16,'z':0},</v>
      </c>
      <c r="S16" t="str">
        <f t="shared" si="6"/>
        <v>{'x':4,'y':16,'z':0},</v>
      </c>
      <c r="T16" t="str">
        <f t="shared" si="7"/>
        <v>{'x':5,'y':16,'z':0},</v>
      </c>
      <c r="U16" t="str">
        <f t="shared" si="8"/>
        <v>{'x':6,'y':16,'z':0},</v>
      </c>
      <c r="V16" t="str">
        <f t="shared" si="9"/>
        <v>{'x':7,'y':16,'z':0},</v>
      </c>
    </row>
    <row r="17" spans="3:22" x14ac:dyDescent="0.25">
      <c r="C17" s="4">
        <v>0.29166666666666702</v>
      </c>
      <c r="D17" s="6">
        <v>17</v>
      </c>
      <c r="E17">
        <f>COUNTIFS(Sheet1!$D$2:$D$65,"&gt;"&amp;Sheet2!C17,Sheet1!$D$2:$D$65,"&lt;"&amp;Sheet2!C18)</f>
        <v>17</v>
      </c>
      <c r="G17" t="str">
        <f t="shared" si="2"/>
        <v>'17': 17,</v>
      </c>
      <c r="H17">
        <f>COUNTIFS(Sheet1!$N$2:$N$65,Sheet2!H$10,Sheet1!$D$2:$D$65,"&gt;"&amp;Sheet2!$C17,Sheet1!$D$2:$D$65,"&lt;"&amp;Sheet2!$C18)</f>
        <v>0</v>
      </c>
      <c r="I17">
        <f>COUNTIFS(Sheet1!$N$2:$N$65,Sheet2!I$10,Sheet1!$D$2:$D$65,"&gt;"&amp;Sheet2!$C17,Sheet1!$D$2:$D$65,"&lt;"&amp;Sheet2!$C18)</f>
        <v>0</v>
      </c>
      <c r="J17">
        <f>COUNTIFS(Sheet1!$N$2:$N$65,Sheet2!J$10,Sheet1!$D$2:$D$65,"&gt;"&amp;Sheet2!$C17,Sheet1!$D$2:$D$65,"&lt;"&amp;Sheet2!$C18)</f>
        <v>0</v>
      </c>
      <c r="K17">
        <f>COUNTIFS(Sheet1!$N$2:$N$65,Sheet2!K$10,Sheet1!$D$2:$D$65,"&gt;"&amp;Sheet2!$C17,Sheet1!$D$2:$D$65,"&lt;"&amp;Sheet2!$C18)</f>
        <v>0</v>
      </c>
      <c r="L17">
        <f>COUNTIFS(Sheet1!$N$2:$N$65,Sheet2!L$10,Sheet1!$D$2:$D$65,"&gt;"&amp;Sheet2!$C17,Sheet1!$D$2:$D$65,"&lt;"&amp;Sheet2!$C18)</f>
        <v>0</v>
      </c>
      <c r="M17">
        <f>COUNTIFS(Sheet1!$N$2:$N$65,Sheet2!M$10,Sheet1!$D$2:$D$65,"&gt;"&amp;Sheet2!$C17,Sheet1!$D$2:$D$65,"&lt;"&amp;Sheet2!$C18)</f>
        <v>0</v>
      </c>
      <c r="N17">
        <f>COUNTIFS(Sheet1!$N$2:$N$65,Sheet2!N$10,Sheet1!$D$2:$D$65,"&gt;"&amp;Sheet2!$C17,Sheet1!$D$2:$D$65,"&lt;"&amp;Sheet2!$C18)</f>
        <v>0</v>
      </c>
      <c r="P17" t="str">
        <f t="shared" si="3"/>
        <v>{'x':1,'y':17,'z':0},</v>
      </c>
      <c r="Q17" t="str">
        <f t="shared" si="4"/>
        <v>{'x':2,'y':17,'z':0},</v>
      </c>
      <c r="R17" t="str">
        <f t="shared" si="5"/>
        <v>{'x':3,'y':17,'z':0},</v>
      </c>
      <c r="S17" t="str">
        <f t="shared" si="6"/>
        <v>{'x':4,'y':17,'z':0},</v>
      </c>
      <c r="T17" t="str">
        <f t="shared" si="7"/>
        <v>{'x':5,'y':17,'z':0},</v>
      </c>
      <c r="U17" t="str">
        <f t="shared" si="8"/>
        <v>{'x':6,'y':17,'z':0},</v>
      </c>
      <c r="V17" t="str">
        <f t="shared" si="9"/>
        <v>{'x':7,'y':17,'z':0},</v>
      </c>
    </row>
    <row r="18" spans="3:22" x14ac:dyDescent="0.25">
      <c r="C18" s="4">
        <v>0.33333333333333298</v>
      </c>
      <c r="D18" s="6">
        <v>18</v>
      </c>
      <c r="E18">
        <f>COUNTIFS(Sheet1!$D$2:$D$65,"&gt;"&amp;Sheet2!C18,Sheet1!$D$2:$D$65,"&lt;"&amp;Sheet2!C19)</f>
        <v>8</v>
      </c>
      <c r="G18" t="str">
        <f t="shared" si="2"/>
        <v>'18': 8,</v>
      </c>
      <c r="H18">
        <f>COUNTIFS(Sheet1!$N$2:$N$65,Sheet2!H$10,Sheet1!$D$2:$D$65,"&gt;"&amp;Sheet2!$C18,Sheet1!$D$2:$D$65,"&lt;"&amp;Sheet2!$C19)</f>
        <v>0</v>
      </c>
      <c r="I18">
        <f>COUNTIFS(Sheet1!$N$2:$N$65,Sheet2!I$10,Sheet1!$D$2:$D$65,"&gt;"&amp;Sheet2!$C18,Sheet1!$D$2:$D$65,"&lt;"&amp;Sheet2!$C19)</f>
        <v>0</v>
      </c>
      <c r="J18">
        <f>COUNTIFS(Sheet1!$N$2:$N$65,Sheet2!J$10,Sheet1!$D$2:$D$65,"&gt;"&amp;Sheet2!$C18,Sheet1!$D$2:$D$65,"&lt;"&amp;Sheet2!$C19)</f>
        <v>0</v>
      </c>
      <c r="K18">
        <f>COUNTIFS(Sheet1!$N$2:$N$65,Sheet2!K$10,Sheet1!$D$2:$D$65,"&gt;"&amp;Sheet2!$C18,Sheet1!$D$2:$D$65,"&lt;"&amp;Sheet2!$C19)</f>
        <v>0</v>
      </c>
      <c r="L18">
        <f>COUNTIFS(Sheet1!$N$2:$N$65,Sheet2!L$10,Sheet1!$D$2:$D$65,"&gt;"&amp;Sheet2!$C18,Sheet1!$D$2:$D$65,"&lt;"&amp;Sheet2!$C19)</f>
        <v>0</v>
      </c>
      <c r="M18">
        <f>COUNTIFS(Sheet1!$N$2:$N$65,Sheet2!M$10,Sheet1!$D$2:$D$65,"&gt;"&amp;Sheet2!$C18,Sheet1!$D$2:$D$65,"&lt;"&amp;Sheet2!$C19)</f>
        <v>0</v>
      </c>
      <c r="N18">
        <f>COUNTIFS(Sheet1!$N$2:$N$65,Sheet2!N$10,Sheet1!$D$2:$D$65,"&gt;"&amp;Sheet2!$C18,Sheet1!$D$2:$D$65,"&lt;"&amp;Sheet2!$C19)</f>
        <v>0</v>
      </c>
      <c r="P18" t="str">
        <f t="shared" si="3"/>
        <v>{'x':1,'y':18,'z':0},</v>
      </c>
      <c r="Q18" t="str">
        <f t="shared" si="4"/>
        <v>{'x':2,'y':18,'z':0},</v>
      </c>
      <c r="R18" t="str">
        <f t="shared" si="5"/>
        <v>{'x':3,'y':18,'z':0},</v>
      </c>
      <c r="S18" t="str">
        <f t="shared" si="6"/>
        <v>{'x':4,'y':18,'z':0},</v>
      </c>
      <c r="T18" t="str">
        <f t="shared" si="7"/>
        <v>{'x':5,'y':18,'z':0},</v>
      </c>
      <c r="U18" t="str">
        <f t="shared" si="8"/>
        <v>{'x':6,'y':18,'z':0},</v>
      </c>
      <c r="V18" t="str">
        <f t="shared" si="9"/>
        <v>{'x':7,'y':18,'z':0},</v>
      </c>
    </row>
    <row r="19" spans="3:22" x14ac:dyDescent="0.25">
      <c r="C19" s="4">
        <v>0.375</v>
      </c>
      <c r="D19" s="6">
        <v>19</v>
      </c>
      <c r="E19">
        <f>COUNTIFS(Sheet1!$D$2:$D$65,"&gt;"&amp;Sheet2!C19,Sheet1!$D$2:$D$65,"&lt;"&amp;Sheet2!C20)</f>
        <v>2</v>
      </c>
      <c r="G19" t="str">
        <f t="shared" si="2"/>
        <v>'19': 2,</v>
      </c>
      <c r="H19">
        <f>COUNTIFS(Sheet1!$N$2:$N$65,Sheet2!H$10,Sheet1!$D$2:$D$65,"&gt;"&amp;Sheet2!$C19,Sheet1!$D$2:$D$65,"&lt;"&amp;Sheet2!$C20)</f>
        <v>0</v>
      </c>
      <c r="I19">
        <f>COUNTIFS(Sheet1!$N$2:$N$65,Sheet2!I$10,Sheet1!$D$2:$D$65,"&gt;"&amp;Sheet2!$C19,Sheet1!$D$2:$D$65,"&lt;"&amp;Sheet2!$C20)</f>
        <v>0</v>
      </c>
      <c r="J19">
        <f>COUNTIFS(Sheet1!$N$2:$N$65,Sheet2!J$10,Sheet1!$D$2:$D$65,"&gt;"&amp;Sheet2!$C19,Sheet1!$D$2:$D$65,"&lt;"&amp;Sheet2!$C20)</f>
        <v>0</v>
      </c>
      <c r="K19">
        <f>COUNTIFS(Sheet1!$N$2:$N$65,Sheet2!K$10,Sheet1!$D$2:$D$65,"&gt;"&amp;Sheet2!$C19,Sheet1!$D$2:$D$65,"&lt;"&amp;Sheet2!$C20)</f>
        <v>0</v>
      </c>
      <c r="L19">
        <f>COUNTIFS(Sheet1!$N$2:$N$65,Sheet2!L$10,Sheet1!$D$2:$D$65,"&gt;"&amp;Sheet2!$C19,Sheet1!$D$2:$D$65,"&lt;"&amp;Sheet2!$C20)</f>
        <v>0</v>
      </c>
      <c r="M19">
        <f>COUNTIFS(Sheet1!$N$2:$N$65,Sheet2!M$10,Sheet1!$D$2:$D$65,"&gt;"&amp;Sheet2!$C19,Sheet1!$D$2:$D$65,"&lt;"&amp;Sheet2!$C20)</f>
        <v>0</v>
      </c>
      <c r="N19">
        <f>COUNTIFS(Sheet1!$N$2:$N$65,Sheet2!N$10,Sheet1!$D$2:$D$65,"&gt;"&amp;Sheet2!$C19,Sheet1!$D$2:$D$65,"&lt;"&amp;Sheet2!$C20)</f>
        <v>0</v>
      </c>
      <c r="P19" t="str">
        <f t="shared" si="3"/>
        <v>{'x':1,'y':19,'z':0},</v>
      </c>
      <c r="Q19" t="str">
        <f t="shared" si="4"/>
        <v>{'x':2,'y':19,'z':0},</v>
      </c>
      <c r="R19" t="str">
        <f t="shared" si="5"/>
        <v>{'x':3,'y':19,'z':0},</v>
      </c>
      <c r="S19" t="str">
        <f t="shared" si="6"/>
        <v>{'x':4,'y':19,'z':0},</v>
      </c>
      <c r="T19" t="str">
        <f t="shared" si="7"/>
        <v>{'x':5,'y':19,'z':0},</v>
      </c>
      <c r="U19" t="str">
        <f t="shared" si="8"/>
        <v>{'x':6,'y':19,'z':0},</v>
      </c>
      <c r="V19" t="str">
        <f t="shared" si="9"/>
        <v>{'x':7,'y':19,'z':0},</v>
      </c>
    </row>
    <row r="20" spans="3:22" x14ac:dyDescent="0.25">
      <c r="C20" s="4">
        <v>0.41666666666666669</v>
      </c>
      <c r="D20" s="6">
        <v>20</v>
      </c>
      <c r="E20">
        <f>COUNTIFS(Sheet1!$D$2:$D$65,"&gt;"&amp;Sheet2!C20,Sheet1!$D$2:$D$65,"&lt;"&amp;Sheet2!C21)</f>
        <v>1</v>
      </c>
      <c r="G20" t="str">
        <f t="shared" si="2"/>
        <v>'20': 1,</v>
      </c>
      <c r="H20">
        <f>COUNTIFS(Sheet1!$N$2:$N$65,Sheet2!H$10,Sheet1!$D$2:$D$65,"&gt;"&amp;Sheet2!$C20,Sheet1!$D$2:$D$65,"&lt;"&amp;Sheet2!$C21)</f>
        <v>0</v>
      </c>
      <c r="I20">
        <f>COUNTIFS(Sheet1!$N$2:$N$65,Sheet2!I$10,Sheet1!$D$2:$D$65,"&gt;"&amp;Sheet2!$C20,Sheet1!$D$2:$D$65,"&lt;"&amp;Sheet2!$C21)</f>
        <v>0</v>
      </c>
      <c r="J20">
        <f>COUNTIFS(Sheet1!$N$2:$N$65,Sheet2!J$10,Sheet1!$D$2:$D$65,"&gt;"&amp;Sheet2!$C20,Sheet1!$D$2:$D$65,"&lt;"&amp;Sheet2!$C21)</f>
        <v>0</v>
      </c>
      <c r="K20">
        <f>COUNTIFS(Sheet1!$N$2:$N$65,Sheet2!K$10,Sheet1!$D$2:$D$65,"&gt;"&amp;Sheet2!$C20,Sheet1!$D$2:$D$65,"&lt;"&amp;Sheet2!$C21)</f>
        <v>0</v>
      </c>
      <c r="L20">
        <f>COUNTIFS(Sheet1!$N$2:$N$65,Sheet2!L$10,Sheet1!$D$2:$D$65,"&gt;"&amp;Sheet2!$C20,Sheet1!$D$2:$D$65,"&lt;"&amp;Sheet2!$C21)</f>
        <v>0</v>
      </c>
      <c r="M20">
        <f>COUNTIFS(Sheet1!$N$2:$N$65,Sheet2!M$10,Sheet1!$D$2:$D$65,"&gt;"&amp;Sheet2!$C20,Sheet1!$D$2:$D$65,"&lt;"&amp;Sheet2!$C21)</f>
        <v>0</v>
      </c>
      <c r="N20">
        <f>COUNTIFS(Sheet1!$N$2:$N$65,Sheet2!N$10,Sheet1!$D$2:$D$65,"&gt;"&amp;Sheet2!$C20,Sheet1!$D$2:$D$65,"&lt;"&amp;Sheet2!$C21)</f>
        <v>0</v>
      </c>
      <c r="P20" t="str">
        <f t="shared" si="3"/>
        <v>{'x':1,'y':20,'z':0},</v>
      </c>
      <c r="Q20" t="str">
        <f t="shared" si="4"/>
        <v>{'x':2,'y':20,'z':0},</v>
      </c>
      <c r="R20" t="str">
        <f t="shared" si="5"/>
        <v>{'x':3,'y':20,'z':0},</v>
      </c>
      <c r="S20" t="str">
        <f t="shared" si="6"/>
        <v>{'x':4,'y':20,'z':0},</v>
      </c>
      <c r="T20" t="str">
        <f t="shared" si="7"/>
        <v>{'x':5,'y':20,'z':0},</v>
      </c>
      <c r="U20" t="str">
        <f t="shared" si="8"/>
        <v>{'x':6,'y':20,'z':0},</v>
      </c>
      <c r="V20" t="str">
        <f t="shared" si="9"/>
        <v>{'x':7,'y':20,'z':0},</v>
      </c>
    </row>
    <row r="21" spans="3:22" x14ac:dyDescent="0.25">
      <c r="C21" s="4">
        <v>0.45833333333333298</v>
      </c>
      <c r="D21" s="6">
        <v>21</v>
      </c>
      <c r="E21">
        <f>COUNTIFS(Sheet1!$D$2:$D$65,"&gt;"&amp;Sheet2!C21,Sheet1!$D$2:$D$65,"&lt;"&amp;Sheet2!C22)</f>
        <v>0</v>
      </c>
      <c r="G21" t="str">
        <f t="shared" si="2"/>
        <v>'21': 0,</v>
      </c>
      <c r="H21">
        <f>COUNTIFS(Sheet1!$N$2:$N$65,Sheet2!H$10,Sheet1!$D$2:$D$65,"&gt;"&amp;Sheet2!$C21,Sheet1!$D$2:$D$65,"&lt;"&amp;Sheet2!$C22)</f>
        <v>0</v>
      </c>
      <c r="I21">
        <f>COUNTIFS(Sheet1!$N$2:$N$65,Sheet2!I$10,Sheet1!$D$2:$D$65,"&gt;"&amp;Sheet2!$C21,Sheet1!$D$2:$D$65,"&lt;"&amp;Sheet2!$C22)</f>
        <v>0</v>
      </c>
      <c r="J21">
        <f>COUNTIFS(Sheet1!$N$2:$N$65,Sheet2!J$10,Sheet1!$D$2:$D$65,"&gt;"&amp;Sheet2!$C21,Sheet1!$D$2:$D$65,"&lt;"&amp;Sheet2!$C22)</f>
        <v>0</v>
      </c>
      <c r="K21">
        <f>COUNTIFS(Sheet1!$N$2:$N$65,Sheet2!K$10,Sheet1!$D$2:$D$65,"&gt;"&amp;Sheet2!$C21,Sheet1!$D$2:$D$65,"&lt;"&amp;Sheet2!$C22)</f>
        <v>0</v>
      </c>
      <c r="L21">
        <f>COUNTIFS(Sheet1!$N$2:$N$65,Sheet2!L$10,Sheet1!$D$2:$D$65,"&gt;"&amp;Sheet2!$C21,Sheet1!$D$2:$D$65,"&lt;"&amp;Sheet2!$C22)</f>
        <v>0</v>
      </c>
      <c r="M21">
        <f>COUNTIFS(Sheet1!$N$2:$N$65,Sheet2!M$10,Sheet1!$D$2:$D$65,"&gt;"&amp;Sheet2!$C21,Sheet1!$D$2:$D$65,"&lt;"&amp;Sheet2!$C22)</f>
        <v>0</v>
      </c>
      <c r="N21">
        <f>COUNTIFS(Sheet1!$N$2:$N$65,Sheet2!N$10,Sheet1!$D$2:$D$65,"&gt;"&amp;Sheet2!$C21,Sheet1!$D$2:$D$65,"&lt;"&amp;Sheet2!$C22)</f>
        <v>0</v>
      </c>
      <c r="P21" t="str">
        <f t="shared" si="3"/>
        <v>{'x':1,'y':21,'z':0},</v>
      </c>
      <c r="Q21" t="str">
        <f t="shared" si="4"/>
        <v>{'x':2,'y':21,'z':0},</v>
      </c>
      <c r="R21" t="str">
        <f t="shared" si="5"/>
        <v>{'x':3,'y':21,'z':0},</v>
      </c>
      <c r="S21" t="str">
        <f t="shared" si="6"/>
        <v>{'x':4,'y':21,'z':0},</v>
      </c>
      <c r="T21" t="str">
        <f t="shared" si="7"/>
        <v>{'x':5,'y':21,'z':0},</v>
      </c>
      <c r="U21" t="str">
        <f t="shared" si="8"/>
        <v>{'x':6,'y':21,'z':0},</v>
      </c>
      <c r="V21" t="str">
        <f t="shared" si="9"/>
        <v>{'x':7,'y':21,'z':0},</v>
      </c>
    </row>
    <row r="22" spans="3:22" x14ac:dyDescent="0.25">
      <c r="C22" s="4">
        <v>0.5</v>
      </c>
      <c r="D22" s="6">
        <v>22</v>
      </c>
      <c r="E22">
        <f>COUNTIFS(Sheet1!$D$2:$D$65,"&gt;"&amp;Sheet2!C22,Sheet1!$D$2:$D$65,"&lt;"&amp;Sheet2!C23)</f>
        <v>0</v>
      </c>
      <c r="G22" t="str">
        <f t="shared" si="2"/>
        <v>'22': 0,</v>
      </c>
      <c r="H22">
        <f>COUNTIFS(Sheet1!$N$2:$N$65,Sheet2!H$10,Sheet1!$D$2:$D$65,"&gt;"&amp;Sheet2!$C22,Sheet1!$D$2:$D$65,"&lt;"&amp;Sheet2!$C23)</f>
        <v>0</v>
      </c>
      <c r="I22">
        <f>COUNTIFS(Sheet1!$N$2:$N$65,Sheet2!I$10,Sheet1!$D$2:$D$65,"&gt;"&amp;Sheet2!$C22,Sheet1!$D$2:$D$65,"&lt;"&amp;Sheet2!$C23)</f>
        <v>0</v>
      </c>
      <c r="J22">
        <f>COUNTIFS(Sheet1!$N$2:$N$65,Sheet2!J$10,Sheet1!$D$2:$D$65,"&gt;"&amp;Sheet2!$C22,Sheet1!$D$2:$D$65,"&lt;"&amp;Sheet2!$C23)</f>
        <v>0</v>
      </c>
      <c r="K22">
        <f>COUNTIFS(Sheet1!$N$2:$N$65,Sheet2!K$10,Sheet1!$D$2:$D$65,"&gt;"&amp;Sheet2!$C22,Sheet1!$D$2:$D$65,"&lt;"&amp;Sheet2!$C23)</f>
        <v>0</v>
      </c>
      <c r="L22">
        <f>COUNTIFS(Sheet1!$N$2:$N$65,Sheet2!L$10,Sheet1!$D$2:$D$65,"&gt;"&amp;Sheet2!$C22,Sheet1!$D$2:$D$65,"&lt;"&amp;Sheet2!$C23)</f>
        <v>0</v>
      </c>
      <c r="M22">
        <f>COUNTIFS(Sheet1!$N$2:$N$65,Sheet2!M$10,Sheet1!$D$2:$D$65,"&gt;"&amp;Sheet2!$C22,Sheet1!$D$2:$D$65,"&lt;"&amp;Sheet2!$C23)</f>
        <v>0</v>
      </c>
      <c r="N22">
        <f>COUNTIFS(Sheet1!$N$2:$N$65,Sheet2!N$10,Sheet1!$D$2:$D$65,"&gt;"&amp;Sheet2!$C22,Sheet1!$D$2:$D$65,"&lt;"&amp;Sheet2!$C23)</f>
        <v>0</v>
      </c>
      <c r="P22" t="str">
        <f t="shared" si="3"/>
        <v>{'x':1,'y':22,'z':0},</v>
      </c>
      <c r="Q22" t="str">
        <f t="shared" si="4"/>
        <v>{'x':2,'y':22,'z':0},</v>
      </c>
      <c r="R22" t="str">
        <f t="shared" si="5"/>
        <v>{'x':3,'y':22,'z':0},</v>
      </c>
      <c r="S22" t="str">
        <f t="shared" si="6"/>
        <v>{'x':4,'y':22,'z':0},</v>
      </c>
      <c r="T22" t="str">
        <f t="shared" si="7"/>
        <v>{'x':5,'y':22,'z':0},</v>
      </c>
      <c r="U22" t="str">
        <f t="shared" si="8"/>
        <v>{'x':6,'y':22,'z':0},</v>
      </c>
      <c r="V22" t="str">
        <f t="shared" si="9"/>
        <v>{'x':7,'y':22,'z':0},</v>
      </c>
    </row>
    <row r="23" spans="3:22" x14ac:dyDescent="0.25">
      <c r="C23" s="4">
        <v>0.54166666666666696</v>
      </c>
      <c r="D23" s="6">
        <v>23</v>
      </c>
      <c r="E23">
        <f>COUNTIFS(Sheet1!$D$2:$D$65,"&gt;"&amp;Sheet2!C23,Sheet1!$D$2:$D$65,"&lt;"&amp;Sheet2!C24)</f>
        <v>1</v>
      </c>
      <c r="G23" t="str">
        <f t="shared" si="2"/>
        <v>'23': 1,</v>
      </c>
      <c r="H23">
        <f>COUNTIFS(Sheet1!$N$2:$N$65,Sheet2!H$10,Sheet1!$D$2:$D$65,"&gt;"&amp;Sheet2!$C23,Sheet1!$D$2:$D$65,"&lt;"&amp;Sheet2!$C24)</f>
        <v>0</v>
      </c>
      <c r="I23">
        <f>COUNTIFS(Sheet1!$N$2:$N$65,Sheet2!I$10,Sheet1!$D$2:$D$65,"&gt;"&amp;Sheet2!$C23,Sheet1!$D$2:$D$65,"&lt;"&amp;Sheet2!$C24)</f>
        <v>0</v>
      </c>
      <c r="J23">
        <f>COUNTIFS(Sheet1!$N$2:$N$65,Sheet2!J$10,Sheet1!$D$2:$D$65,"&gt;"&amp;Sheet2!$C23,Sheet1!$D$2:$D$65,"&lt;"&amp;Sheet2!$C24)</f>
        <v>0</v>
      </c>
      <c r="K23">
        <f>COUNTIFS(Sheet1!$N$2:$N$65,Sheet2!K$10,Sheet1!$D$2:$D$65,"&gt;"&amp;Sheet2!$C23,Sheet1!$D$2:$D$65,"&lt;"&amp;Sheet2!$C24)</f>
        <v>0</v>
      </c>
      <c r="L23">
        <f>COUNTIFS(Sheet1!$N$2:$N$65,Sheet2!L$10,Sheet1!$D$2:$D$65,"&gt;"&amp;Sheet2!$C23,Sheet1!$D$2:$D$65,"&lt;"&amp;Sheet2!$C24)</f>
        <v>0</v>
      </c>
      <c r="M23">
        <f>COUNTIFS(Sheet1!$N$2:$N$65,Sheet2!M$10,Sheet1!$D$2:$D$65,"&gt;"&amp;Sheet2!$C23,Sheet1!$D$2:$D$65,"&lt;"&amp;Sheet2!$C24)</f>
        <v>0</v>
      </c>
      <c r="N23">
        <f>COUNTIFS(Sheet1!$N$2:$N$65,Sheet2!N$10,Sheet1!$D$2:$D$65,"&gt;"&amp;Sheet2!$C23,Sheet1!$D$2:$D$65,"&lt;"&amp;Sheet2!$C24)</f>
        <v>0</v>
      </c>
      <c r="P23" t="str">
        <f t="shared" si="3"/>
        <v>{'x':1,'y':23,'z':0},</v>
      </c>
      <c r="Q23" t="str">
        <f t="shared" si="4"/>
        <v>{'x':2,'y':23,'z':0},</v>
      </c>
      <c r="R23" t="str">
        <f t="shared" si="5"/>
        <v>{'x':3,'y':23,'z':0},</v>
      </c>
      <c r="S23" t="str">
        <f t="shared" si="6"/>
        <v>{'x':4,'y':23,'z':0},</v>
      </c>
      <c r="T23" t="str">
        <f t="shared" si="7"/>
        <v>{'x':5,'y':23,'z':0},</v>
      </c>
      <c r="U23" t="str">
        <f t="shared" si="8"/>
        <v>{'x':6,'y':23,'z':0},</v>
      </c>
      <c r="V23" t="str">
        <f t="shared" si="9"/>
        <v>{'x':7,'y':23,'z':0},</v>
      </c>
    </row>
    <row r="24" spans="3:22" x14ac:dyDescent="0.25">
      <c r="C24" s="4">
        <v>0.58333333333333304</v>
      </c>
      <c r="D24" s="6">
        <v>24</v>
      </c>
      <c r="E24">
        <f>COUNTIFS(Sheet1!$D$2:$D$65,"&gt;"&amp;Sheet2!C24,Sheet1!$D$2:$D$65,"&lt;"&amp;Sheet2!C25)</f>
        <v>0</v>
      </c>
      <c r="G24" t="str">
        <f t="shared" si="2"/>
        <v>'24': 0,</v>
      </c>
      <c r="H24">
        <f>COUNTIFS(Sheet1!$N$2:$N$65,Sheet2!H$10,Sheet1!$D$2:$D$65,"&gt;"&amp;Sheet2!$C24,Sheet1!$D$2:$D$65,"&lt;"&amp;Sheet2!$C25)</f>
        <v>0</v>
      </c>
      <c r="I24">
        <f>COUNTIFS(Sheet1!$N$2:$N$65,Sheet2!I$10,Sheet1!$D$2:$D$65,"&gt;"&amp;Sheet2!$C24,Sheet1!$D$2:$D$65,"&lt;"&amp;Sheet2!$C25)</f>
        <v>0</v>
      </c>
      <c r="J24">
        <f>COUNTIFS(Sheet1!$N$2:$N$65,Sheet2!J$10,Sheet1!$D$2:$D$65,"&gt;"&amp;Sheet2!$C24,Sheet1!$D$2:$D$65,"&lt;"&amp;Sheet2!$C25)</f>
        <v>0</v>
      </c>
      <c r="K24">
        <f>COUNTIFS(Sheet1!$N$2:$N$65,Sheet2!K$10,Sheet1!$D$2:$D$65,"&gt;"&amp;Sheet2!$C24,Sheet1!$D$2:$D$65,"&lt;"&amp;Sheet2!$C25)</f>
        <v>0</v>
      </c>
      <c r="L24">
        <f>COUNTIFS(Sheet1!$N$2:$N$65,Sheet2!L$10,Sheet1!$D$2:$D$65,"&gt;"&amp;Sheet2!$C24,Sheet1!$D$2:$D$65,"&lt;"&amp;Sheet2!$C25)</f>
        <v>0</v>
      </c>
      <c r="M24">
        <f>COUNTIFS(Sheet1!$N$2:$N$65,Sheet2!M$10,Sheet1!$D$2:$D$65,"&gt;"&amp;Sheet2!$C24,Sheet1!$D$2:$D$65,"&lt;"&amp;Sheet2!$C25)</f>
        <v>0</v>
      </c>
      <c r="N24">
        <f>COUNTIFS(Sheet1!$N$2:$N$65,Sheet2!N$10,Sheet1!$D$2:$D$65,"&gt;"&amp;Sheet2!$C24,Sheet1!$D$2:$D$65,"&lt;"&amp;Sheet2!$C25)</f>
        <v>0</v>
      </c>
      <c r="P24" t="str">
        <f t="shared" si="3"/>
        <v>{'x':1,'y':24,'z':0},</v>
      </c>
      <c r="Q24" t="str">
        <f t="shared" si="4"/>
        <v>{'x':2,'y':24,'z':0},</v>
      </c>
      <c r="R24" t="str">
        <f t="shared" si="5"/>
        <v>{'x':3,'y':24,'z':0},</v>
      </c>
      <c r="S24" t="str">
        <f t="shared" si="6"/>
        <v>{'x':4,'y':24,'z':0},</v>
      </c>
      <c r="T24" t="str">
        <f t="shared" si="7"/>
        <v>{'x':5,'y':24,'z':0},</v>
      </c>
      <c r="U24" t="str">
        <f t="shared" si="8"/>
        <v>{'x':6,'y':24,'z':0},</v>
      </c>
      <c r="V24" t="str">
        <f t="shared" si="9"/>
        <v>{'x':7,'y':24,'z':0},</v>
      </c>
    </row>
    <row r="25" spans="3:22" x14ac:dyDescent="0.25">
      <c r="C25" s="4">
        <v>0.625</v>
      </c>
      <c r="D25" s="6">
        <v>1</v>
      </c>
      <c r="E25">
        <f>COUNTIFS(Sheet1!$D$2:$D$65,"&gt;"&amp;Sheet2!C25,Sheet1!$D$2:$D$65,"&lt;"&amp;Sheet2!C26)</f>
        <v>1</v>
      </c>
      <c r="G25" t="str">
        <f t="shared" si="2"/>
        <v>'1': 1,</v>
      </c>
      <c r="H25">
        <f>COUNTIFS(Sheet1!$N$2:$N$65,Sheet2!H$10,Sheet1!$D$2:$D$65,"&gt;"&amp;Sheet2!$C25,Sheet1!$D$2:$D$65,"&lt;"&amp;Sheet2!$C26)</f>
        <v>0</v>
      </c>
      <c r="I25">
        <f>COUNTIFS(Sheet1!$N$2:$N$65,Sheet2!I$10,Sheet1!$D$2:$D$65,"&gt;"&amp;Sheet2!$C25,Sheet1!$D$2:$D$65,"&lt;"&amp;Sheet2!$C26)</f>
        <v>0</v>
      </c>
      <c r="J25">
        <f>COUNTIFS(Sheet1!$N$2:$N$65,Sheet2!J$10,Sheet1!$D$2:$D$65,"&gt;"&amp;Sheet2!$C25,Sheet1!$D$2:$D$65,"&lt;"&amp;Sheet2!$C26)</f>
        <v>0</v>
      </c>
      <c r="K25">
        <f>COUNTIFS(Sheet1!$N$2:$N$65,Sheet2!K$10,Sheet1!$D$2:$D$65,"&gt;"&amp;Sheet2!$C25,Sheet1!$D$2:$D$65,"&lt;"&amp;Sheet2!$C26)</f>
        <v>0</v>
      </c>
      <c r="L25">
        <f>COUNTIFS(Sheet1!$N$2:$N$65,Sheet2!L$10,Sheet1!$D$2:$D$65,"&gt;"&amp;Sheet2!$C25,Sheet1!$D$2:$D$65,"&lt;"&amp;Sheet2!$C26)</f>
        <v>0</v>
      </c>
      <c r="M25">
        <f>COUNTIFS(Sheet1!$N$2:$N$65,Sheet2!M$10,Sheet1!$D$2:$D$65,"&gt;"&amp;Sheet2!$C25,Sheet1!$D$2:$D$65,"&lt;"&amp;Sheet2!$C26)</f>
        <v>0</v>
      </c>
      <c r="N25">
        <f>COUNTIFS(Sheet1!$N$2:$N$65,Sheet2!N$10,Sheet1!$D$2:$D$65,"&gt;"&amp;Sheet2!$C25,Sheet1!$D$2:$D$65,"&lt;"&amp;Sheet2!$C26)</f>
        <v>0</v>
      </c>
      <c r="P25" t="str">
        <f t="shared" si="3"/>
        <v>{'x':1,'y':1,'z':0},</v>
      </c>
      <c r="Q25" t="str">
        <f t="shared" si="4"/>
        <v>{'x':2,'y':1,'z':0},</v>
      </c>
      <c r="R25" t="str">
        <f t="shared" si="5"/>
        <v>{'x':3,'y':1,'z':0},</v>
      </c>
      <c r="S25" t="str">
        <f t="shared" si="6"/>
        <v>{'x':4,'y':1,'z':0},</v>
      </c>
      <c r="T25" t="str">
        <f t="shared" si="7"/>
        <v>{'x':5,'y':1,'z':0},</v>
      </c>
      <c r="U25" t="str">
        <f t="shared" si="8"/>
        <v>{'x':6,'y':1,'z':0},</v>
      </c>
      <c r="V25" t="str">
        <f t="shared" si="9"/>
        <v>{'x':7,'y':1,'z':0},</v>
      </c>
    </row>
    <row r="26" spans="3:22" x14ac:dyDescent="0.25">
      <c r="C26" s="4">
        <v>0.66666666666666696</v>
      </c>
      <c r="D26" s="6">
        <v>2</v>
      </c>
      <c r="E26">
        <f>COUNTIFS(Sheet1!$D$2:$D$65,"&gt;"&amp;Sheet2!C26,Sheet1!$D$2:$D$65,"&lt;"&amp;Sheet2!C27)</f>
        <v>0</v>
      </c>
      <c r="G26" t="str">
        <f t="shared" si="2"/>
        <v>'2': 0,</v>
      </c>
      <c r="H26">
        <f>COUNTIFS(Sheet1!$N$2:$N$65,Sheet2!H$10,Sheet1!$D$2:$D$65,"&gt;"&amp;Sheet2!$C26,Sheet1!$D$2:$D$65,"&lt;"&amp;Sheet2!$C27)</f>
        <v>0</v>
      </c>
      <c r="I26">
        <f>COUNTIFS(Sheet1!$N$2:$N$65,Sheet2!I$10,Sheet1!$D$2:$D$65,"&gt;"&amp;Sheet2!$C26,Sheet1!$D$2:$D$65,"&lt;"&amp;Sheet2!$C27)</f>
        <v>0</v>
      </c>
      <c r="J26">
        <f>COUNTIFS(Sheet1!$N$2:$N$65,Sheet2!J$10,Sheet1!$D$2:$D$65,"&gt;"&amp;Sheet2!$C26,Sheet1!$D$2:$D$65,"&lt;"&amp;Sheet2!$C27)</f>
        <v>0</v>
      </c>
      <c r="K26">
        <f>COUNTIFS(Sheet1!$N$2:$N$65,Sheet2!K$10,Sheet1!$D$2:$D$65,"&gt;"&amp;Sheet2!$C26,Sheet1!$D$2:$D$65,"&lt;"&amp;Sheet2!$C27)</f>
        <v>0</v>
      </c>
      <c r="L26">
        <f>COUNTIFS(Sheet1!$N$2:$N$65,Sheet2!L$10,Sheet1!$D$2:$D$65,"&gt;"&amp;Sheet2!$C26,Sheet1!$D$2:$D$65,"&lt;"&amp;Sheet2!$C27)</f>
        <v>0</v>
      </c>
      <c r="M26">
        <f>COUNTIFS(Sheet1!$N$2:$N$65,Sheet2!M$10,Sheet1!$D$2:$D$65,"&gt;"&amp;Sheet2!$C26,Sheet1!$D$2:$D$65,"&lt;"&amp;Sheet2!$C27)</f>
        <v>0</v>
      </c>
      <c r="N26">
        <f>COUNTIFS(Sheet1!$N$2:$N$65,Sheet2!N$10,Sheet1!$D$2:$D$65,"&gt;"&amp;Sheet2!$C26,Sheet1!$D$2:$D$65,"&lt;"&amp;Sheet2!$C27)</f>
        <v>0</v>
      </c>
      <c r="P26" t="str">
        <f t="shared" si="3"/>
        <v>{'x':1,'y':2,'z':0},</v>
      </c>
      <c r="Q26" t="str">
        <f t="shared" si="4"/>
        <v>{'x':2,'y':2,'z':0},</v>
      </c>
      <c r="R26" t="str">
        <f t="shared" si="5"/>
        <v>{'x':3,'y':2,'z':0},</v>
      </c>
      <c r="S26" t="str">
        <f t="shared" si="6"/>
        <v>{'x':4,'y':2,'z':0},</v>
      </c>
      <c r="T26" t="str">
        <f t="shared" si="7"/>
        <v>{'x':5,'y':2,'z':0},</v>
      </c>
      <c r="U26" t="str">
        <f t="shared" si="8"/>
        <v>{'x':6,'y':2,'z':0},</v>
      </c>
      <c r="V26" t="str">
        <f t="shared" si="9"/>
        <v>{'x':7,'y':2,'z':0},</v>
      </c>
    </row>
    <row r="27" spans="3:22" x14ac:dyDescent="0.25">
      <c r="C27" s="4">
        <v>0.70833333333333304</v>
      </c>
      <c r="D27" s="6">
        <v>3</v>
      </c>
      <c r="E27">
        <f>COUNTIFS(Sheet1!$D$2:$D$65,"&gt;"&amp;Sheet2!C27,Sheet1!$D$2:$D$65,"&lt;"&amp;Sheet2!C28)</f>
        <v>0</v>
      </c>
      <c r="G27" t="str">
        <f t="shared" si="2"/>
        <v>'3': 0,</v>
      </c>
      <c r="H27">
        <f>COUNTIFS(Sheet1!$N$2:$N$65,Sheet2!H$10,Sheet1!$D$2:$D$65,"&gt;"&amp;Sheet2!$C27,Sheet1!$D$2:$D$65,"&lt;"&amp;Sheet2!$C28)</f>
        <v>0</v>
      </c>
      <c r="I27">
        <f>COUNTIFS(Sheet1!$N$2:$N$65,Sheet2!I$10,Sheet1!$D$2:$D$65,"&gt;"&amp;Sheet2!$C27,Sheet1!$D$2:$D$65,"&lt;"&amp;Sheet2!$C28)</f>
        <v>0</v>
      </c>
      <c r="J27">
        <f>COUNTIFS(Sheet1!$N$2:$N$65,Sheet2!J$10,Sheet1!$D$2:$D$65,"&gt;"&amp;Sheet2!$C27,Sheet1!$D$2:$D$65,"&lt;"&amp;Sheet2!$C28)</f>
        <v>0</v>
      </c>
      <c r="K27">
        <f>COUNTIFS(Sheet1!$N$2:$N$65,Sheet2!K$10,Sheet1!$D$2:$D$65,"&gt;"&amp;Sheet2!$C27,Sheet1!$D$2:$D$65,"&lt;"&amp;Sheet2!$C28)</f>
        <v>0</v>
      </c>
      <c r="L27">
        <f>COUNTIFS(Sheet1!$N$2:$N$65,Sheet2!L$10,Sheet1!$D$2:$D$65,"&gt;"&amp;Sheet2!$C27,Sheet1!$D$2:$D$65,"&lt;"&amp;Sheet2!$C28)</f>
        <v>0</v>
      </c>
      <c r="M27">
        <f>COUNTIFS(Sheet1!$N$2:$N$65,Sheet2!M$10,Sheet1!$D$2:$D$65,"&gt;"&amp;Sheet2!$C27,Sheet1!$D$2:$D$65,"&lt;"&amp;Sheet2!$C28)</f>
        <v>0</v>
      </c>
      <c r="N27">
        <f>COUNTIFS(Sheet1!$N$2:$N$65,Sheet2!N$10,Sheet1!$D$2:$D$65,"&gt;"&amp;Sheet2!$C27,Sheet1!$D$2:$D$65,"&lt;"&amp;Sheet2!$C28)</f>
        <v>0</v>
      </c>
      <c r="P27" t="str">
        <f t="shared" si="3"/>
        <v>{'x':1,'y':3,'z':0},</v>
      </c>
      <c r="Q27" t="str">
        <f t="shared" si="4"/>
        <v>{'x':2,'y':3,'z':0},</v>
      </c>
      <c r="R27" t="str">
        <f t="shared" si="5"/>
        <v>{'x':3,'y':3,'z':0},</v>
      </c>
      <c r="S27" t="str">
        <f t="shared" si="6"/>
        <v>{'x':4,'y':3,'z':0},</v>
      </c>
      <c r="T27" t="str">
        <f t="shared" si="7"/>
        <v>{'x':5,'y':3,'z':0},</v>
      </c>
      <c r="U27" t="str">
        <f t="shared" si="8"/>
        <v>{'x':6,'y':3,'z':0},</v>
      </c>
      <c r="V27" t="str">
        <f t="shared" si="9"/>
        <v>{'x':7,'y':3,'z':0},</v>
      </c>
    </row>
    <row r="28" spans="3:22" x14ac:dyDescent="0.25">
      <c r="C28" s="4">
        <v>0.75</v>
      </c>
      <c r="D28" s="6">
        <v>4</v>
      </c>
      <c r="E28">
        <f>COUNTIFS(Sheet1!$D$2:$D$65,"&gt;"&amp;Sheet2!C28,Sheet1!$D$2:$D$65,"&lt;"&amp;Sheet2!C29)</f>
        <v>1</v>
      </c>
      <c r="G28" t="str">
        <f t="shared" si="2"/>
        <v>'4': 1,</v>
      </c>
      <c r="H28">
        <f>COUNTIFS(Sheet1!$N$2:$N$65,Sheet2!H$10,Sheet1!$D$2:$D$65,"&gt;"&amp;Sheet2!$C28,Sheet1!$D$2:$D$65,"&lt;"&amp;Sheet2!$C29)</f>
        <v>0</v>
      </c>
      <c r="I28">
        <f>COUNTIFS(Sheet1!$N$2:$N$65,Sheet2!I$10,Sheet1!$D$2:$D$65,"&gt;"&amp;Sheet2!$C28,Sheet1!$D$2:$D$65,"&lt;"&amp;Sheet2!$C29)</f>
        <v>0</v>
      </c>
      <c r="J28">
        <f>COUNTIFS(Sheet1!$N$2:$N$65,Sheet2!J$10,Sheet1!$D$2:$D$65,"&gt;"&amp;Sheet2!$C28,Sheet1!$D$2:$D$65,"&lt;"&amp;Sheet2!$C29)</f>
        <v>0</v>
      </c>
      <c r="K28">
        <f>COUNTIFS(Sheet1!$N$2:$N$65,Sheet2!K$10,Sheet1!$D$2:$D$65,"&gt;"&amp;Sheet2!$C28,Sheet1!$D$2:$D$65,"&lt;"&amp;Sheet2!$C29)</f>
        <v>0</v>
      </c>
      <c r="L28">
        <f>COUNTIFS(Sheet1!$N$2:$N$65,Sheet2!L$10,Sheet1!$D$2:$D$65,"&gt;"&amp;Sheet2!$C28,Sheet1!$D$2:$D$65,"&lt;"&amp;Sheet2!$C29)</f>
        <v>0</v>
      </c>
      <c r="M28">
        <f>COUNTIFS(Sheet1!$N$2:$N$65,Sheet2!M$10,Sheet1!$D$2:$D$65,"&gt;"&amp;Sheet2!$C28,Sheet1!$D$2:$D$65,"&lt;"&amp;Sheet2!$C29)</f>
        <v>0</v>
      </c>
      <c r="N28">
        <f>COUNTIFS(Sheet1!$N$2:$N$65,Sheet2!N$10,Sheet1!$D$2:$D$65,"&gt;"&amp;Sheet2!$C28,Sheet1!$D$2:$D$65,"&lt;"&amp;Sheet2!$C29)</f>
        <v>0</v>
      </c>
      <c r="P28" t="str">
        <f t="shared" si="3"/>
        <v>{'x':1,'y':4,'z':0},</v>
      </c>
      <c r="Q28" t="str">
        <f t="shared" si="4"/>
        <v>{'x':2,'y':4,'z':0},</v>
      </c>
      <c r="R28" t="str">
        <f t="shared" si="5"/>
        <v>{'x':3,'y':4,'z':0},</v>
      </c>
      <c r="S28" t="str">
        <f t="shared" si="6"/>
        <v>{'x':4,'y':4,'z':0},</v>
      </c>
      <c r="T28" t="str">
        <f t="shared" si="7"/>
        <v>{'x':5,'y':4,'z':0},</v>
      </c>
      <c r="U28" t="str">
        <f t="shared" si="8"/>
        <v>{'x':6,'y':4,'z':0},</v>
      </c>
      <c r="V28" t="str">
        <f t="shared" si="9"/>
        <v>{'x':7,'y':4,'z':0},</v>
      </c>
    </row>
    <row r="29" spans="3:22" x14ac:dyDescent="0.25">
      <c r="C29" s="4">
        <v>0.79166666666666696</v>
      </c>
      <c r="D29" s="6">
        <v>5</v>
      </c>
      <c r="E29">
        <f>COUNTIFS(Sheet1!$D$2:$D$65,"&gt;"&amp;Sheet2!C29,Sheet1!$D$2:$D$65,"&lt;"&amp;Sheet2!C30)</f>
        <v>1</v>
      </c>
      <c r="G29" t="str">
        <f t="shared" si="2"/>
        <v>'5': 1,</v>
      </c>
      <c r="H29">
        <f>COUNTIFS(Sheet1!$N$2:$N$65,Sheet2!H$10,Sheet1!$D$2:$D$65,"&gt;"&amp;Sheet2!$C29,Sheet1!$D$2:$D$65,"&lt;"&amp;Sheet2!$C30)</f>
        <v>0</v>
      </c>
      <c r="I29">
        <f>COUNTIFS(Sheet1!$N$2:$N$65,Sheet2!I$10,Sheet1!$D$2:$D$65,"&gt;"&amp;Sheet2!$C29,Sheet1!$D$2:$D$65,"&lt;"&amp;Sheet2!$C30)</f>
        <v>0</v>
      </c>
      <c r="J29">
        <f>COUNTIFS(Sheet1!$N$2:$N$65,Sheet2!J$10,Sheet1!$D$2:$D$65,"&gt;"&amp;Sheet2!$C29,Sheet1!$D$2:$D$65,"&lt;"&amp;Sheet2!$C30)</f>
        <v>0</v>
      </c>
      <c r="K29">
        <f>COUNTIFS(Sheet1!$N$2:$N$65,Sheet2!K$10,Sheet1!$D$2:$D$65,"&gt;"&amp;Sheet2!$C29,Sheet1!$D$2:$D$65,"&lt;"&amp;Sheet2!$C30)</f>
        <v>0</v>
      </c>
      <c r="L29">
        <f>COUNTIFS(Sheet1!$N$2:$N$65,Sheet2!L$10,Sheet1!$D$2:$D$65,"&gt;"&amp;Sheet2!$C29,Sheet1!$D$2:$D$65,"&lt;"&amp;Sheet2!$C30)</f>
        <v>0</v>
      </c>
      <c r="M29">
        <f>COUNTIFS(Sheet1!$N$2:$N$65,Sheet2!M$10,Sheet1!$D$2:$D$65,"&gt;"&amp;Sheet2!$C29,Sheet1!$D$2:$D$65,"&lt;"&amp;Sheet2!$C30)</f>
        <v>0</v>
      </c>
      <c r="N29">
        <f>COUNTIFS(Sheet1!$N$2:$N$65,Sheet2!N$10,Sheet1!$D$2:$D$65,"&gt;"&amp;Sheet2!$C29,Sheet1!$D$2:$D$65,"&lt;"&amp;Sheet2!$C30)</f>
        <v>0</v>
      </c>
      <c r="P29" t="str">
        <f t="shared" si="3"/>
        <v>{'x':1,'y':5,'z':0},</v>
      </c>
      <c r="Q29" t="str">
        <f t="shared" si="4"/>
        <v>{'x':2,'y':5,'z':0},</v>
      </c>
      <c r="R29" t="str">
        <f t="shared" si="5"/>
        <v>{'x':3,'y':5,'z':0},</v>
      </c>
      <c r="S29" t="str">
        <f t="shared" si="6"/>
        <v>{'x':4,'y':5,'z':0},</v>
      </c>
      <c r="T29" t="str">
        <f t="shared" si="7"/>
        <v>{'x':5,'y':5,'z':0},</v>
      </c>
      <c r="U29" t="str">
        <f t="shared" si="8"/>
        <v>{'x':6,'y':5,'z':0},</v>
      </c>
      <c r="V29" t="str">
        <f t="shared" si="9"/>
        <v>{'x':7,'y':5,'z':0},</v>
      </c>
    </row>
    <row r="30" spans="3:22" x14ac:dyDescent="0.25">
      <c r="C30" s="4">
        <v>0.83333333333333404</v>
      </c>
      <c r="D30" s="6">
        <v>6</v>
      </c>
      <c r="E30">
        <f>COUNTIFS(Sheet1!$D$2:$D$65,"&gt;"&amp;Sheet2!C30,Sheet1!$D$2:$D$65,"&lt;"&amp;Sheet2!C31)</f>
        <v>3</v>
      </c>
      <c r="G30" t="str">
        <f t="shared" si="2"/>
        <v>'6': 3,</v>
      </c>
      <c r="H30">
        <f>COUNTIFS(Sheet1!$N$2:$N$65,Sheet2!H$10,Sheet1!$D$2:$D$65,"&gt;"&amp;Sheet2!$C30,Sheet1!$D$2:$D$65,"&lt;"&amp;Sheet2!$C31)</f>
        <v>0</v>
      </c>
      <c r="I30">
        <f>COUNTIFS(Sheet1!$N$2:$N$65,Sheet2!I$10,Sheet1!$D$2:$D$65,"&gt;"&amp;Sheet2!$C30,Sheet1!$D$2:$D$65,"&lt;"&amp;Sheet2!$C31)</f>
        <v>0</v>
      </c>
      <c r="J30">
        <f>COUNTIFS(Sheet1!$N$2:$N$65,Sheet2!J$10,Sheet1!$D$2:$D$65,"&gt;"&amp;Sheet2!$C30,Sheet1!$D$2:$D$65,"&lt;"&amp;Sheet2!$C31)</f>
        <v>0</v>
      </c>
      <c r="K30">
        <f>COUNTIFS(Sheet1!$N$2:$N$65,Sheet2!K$10,Sheet1!$D$2:$D$65,"&gt;"&amp;Sheet2!$C30,Sheet1!$D$2:$D$65,"&lt;"&amp;Sheet2!$C31)</f>
        <v>0</v>
      </c>
      <c r="L30">
        <f>COUNTIFS(Sheet1!$N$2:$N$65,Sheet2!L$10,Sheet1!$D$2:$D$65,"&gt;"&amp;Sheet2!$C30,Sheet1!$D$2:$D$65,"&lt;"&amp;Sheet2!$C31)</f>
        <v>0</v>
      </c>
      <c r="M30">
        <f>COUNTIFS(Sheet1!$N$2:$N$65,Sheet2!M$10,Sheet1!$D$2:$D$65,"&gt;"&amp;Sheet2!$C30,Sheet1!$D$2:$D$65,"&lt;"&amp;Sheet2!$C31)</f>
        <v>0</v>
      </c>
      <c r="N30">
        <f>COUNTIFS(Sheet1!$N$2:$N$65,Sheet2!N$10,Sheet1!$D$2:$D$65,"&gt;"&amp;Sheet2!$C30,Sheet1!$D$2:$D$65,"&lt;"&amp;Sheet2!$C31)</f>
        <v>0</v>
      </c>
      <c r="P30" t="str">
        <f t="shared" si="3"/>
        <v>{'x':1,'y':6,'z':0},</v>
      </c>
      <c r="Q30" t="str">
        <f t="shared" si="4"/>
        <v>{'x':2,'y':6,'z':0},</v>
      </c>
      <c r="R30" t="str">
        <f t="shared" si="5"/>
        <v>{'x':3,'y':6,'z':0},</v>
      </c>
      <c r="S30" t="str">
        <f t="shared" si="6"/>
        <v>{'x':4,'y':6,'z':0},</v>
      </c>
      <c r="T30" t="str">
        <f t="shared" si="7"/>
        <v>{'x':5,'y':6,'z':0},</v>
      </c>
      <c r="U30" t="str">
        <f t="shared" si="8"/>
        <v>{'x':6,'y':6,'z':0},</v>
      </c>
      <c r="V30" t="str">
        <f t="shared" si="9"/>
        <v>{'x':7,'y':6,'z':0},</v>
      </c>
    </row>
    <row r="31" spans="3:22" x14ac:dyDescent="0.25">
      <c r="C31" s="4">
        <v>0.875</v>
      </c>
      <c r="D31" s="6">
        <v>7</v>
      </c>
      <c r="E31">
        <f>COUNTIFS(Sheet1!$D$2:$D$65,"&gt;"&amp;Sheet2!C31,Sheet1!$D$2:$D$65,"&lt;"&amp;Sheet2!C32)</f>
        <v>10</v>
      </c>
      <c r="G31" t="str">
        <f t="shared" si="2"/>
        <v>'7': 10,</v>
      </c>
      <c r="H31">
        <f>COUNTIFS(Sheet1!$N$2:$N$65,Sheet2!H$10,Sheet1!$D$2:$D$65,"&gt;"&amp;Sheet2!$C31,Sheet1!$D$2:$D$65,"&lt;"&amp;Sheet2!$C32)</f>
        <v>0</v>
      </c>
      <c r="I31">
        <f>COUNTIFS(Sheet1!$N$2:$N$65,Sheet2!I$10,Sheet1!$D$2:$D$65,"&gt;"&amp;Sheet2!$C31,Sheet1!$D$2:$D$65,"&lt;"&amp;Sheet2!$C32)</f>
        <v>0</v>
      </c>
      <c r="J31">
        <f>COUNTIFS(Sheet1!$N$2:$N$65,Sheet2!J$10,Sheet1!$D$2:$D$65,"&gt;"&amp;Sheet2!$C31,Sheet1!$D$2:$D$65,"&lt;"&amp;Sheet2!$C32)</f>
        <v>0</v>
      </c>
      <c r="K31">
        <f>COUNTIFS(Sheet1!$N$2:$N$65,Sheet2!K$10,Sheet1!$D$2:$D$65,"&gt;"&amp;Sheet2!$C31,Sheet1!$D$2:$D$65,"&lt;"&amp;Sheet2!$C32)</f>
        <v>0</v>
      </c>
      <c r="L31">
        <f>COUNTIFS(Sheet1!$N$2:$N$65,Sheet2!L$10,Sheet1!$D$2:$D$65,"&gt;"&amp;Sheet2!$C31,Sheet1!$D$2:$D$65,"&lt;"&amp;Sheet2!$C32)</f>
        <v>0</v>
      </c>
      <c r="M31">
        <f>COUNTIFS(Sheet1!$N$2:$N$65,Sheet2!M$10,Sheet1!$D$2:$D$65,"&gt;"&amp;Sheet2!$C31,Sheet1!$D$2:$D$65,"&lt;"&amp;Sheet2!$C32)</f>
        <v>0</v>
      </c>
      <c r="N31">
        <f>COUNTIFS(Sheet1!$N$2:$N$65,Sheet2!N$10,Sheet1!$D$2:$D$65,"&gt;"&amp;Sheet2!$C31,Sheet1!$D$2:$D$65,"&lt;"&amp;Sheet2!$C32)</f>
        <v>0</v>
      </c>
      <c r="P31" t="str">
        <f t="shared" si="3"/>
        <v>{'x':1,'y':7,'z':0},</v>
      </c>
      <c r="Q31" t="str">
        <f t="shared" si="4"/>
        <v>{'x':2,'y':7,'z':0},</v>
      </c>
      <c r="R31" t="str">
        <f t="shared" si="5"/>
        <v>{'x':3,'y':7,'z':0},</v>
      </c>
      <c r="S31" t="str">
        <f t="shared" si="6"/>
        <v>{'x':4,'y':7,'z':0},</v>
      </c>
      <c r="T31" t="str">
        <f t="shared" si="7"/>
        <v>{'x':5,'y':7,'z':0},</v>
      </c>
      <c r="U31" t="str">
        <f t="shared" si="8"/>
        <v>{'x':6,'y':7,'z':0},</v>
      </c>
      <c r="V31" t="str">
        <f t="shared" si="9"/>
        <v>{'x':7,'y':7,'z':0},</v>
      </c>
    </row>
    <row r="32" spans="3:22" x14ac:dyDescent="0.25">
      <c r="C32" s="4">
        <v>0.91666666666666696</v>
      </c>
      <c r="D32" s="6">
        <v>8</v>
      </c>
      <c r="E32">
        <f>COUNTIFS(Sheet1!$D$2:$D$65,"&gt;"&amp;Sheet2!C32,Sheet1!$D$2:$D$65,"&lt;"&amp;Sheet2!C33)</f>
        <v>9</v>
      </c>
      <c r="G32" t="str">
        <f t="shared" si="2"/>
        <v>'8': 9,</v>
      </c>
      <c r="H32">
        <f>COUNTIFS(Sheet1!$N$2:$N$65,Sheet2!H$10,Sheet1!$D$2:$D$65,"&gt;"&amp;Sheet2!$C32,Sheet1!$D$2:$D$65,"&lt;"&amp;Sheet2!$C33)</f>
        <v>0</v>
      </c>
      <c r="I32">
        <f>COUNTIFS(Sheet1!$N$2:$N$65,Sheet2!I$10,Sheet1!$D$2:$D$65,"&gt;"&amp;Sheet2!$C32,Sheet1!$D$2:$D$65,"&lt;"&amp;Sheet2!$C33)</f>
        <v>0</v>
      </c>
      <c r="J32">
        <f>COUNTIFS(Sheet1!$N$2:$N$65,Sheet2!J$10,Sheet1!$D$2:$D$65,"&gt;"&amp;Sheet2!$C32,Sheet1!$D$2:$D$65,"&lt;"&amp;Sheet2!$C33)</f>
        <v>0</v>
      </c>
      <c r="K32">
        <f>COUNTIFS(Sheet1!$N$2:$N$65,Sheet2!K$10,Sheet1!$D$2:$D$65,"&gt;"&amp;Sheet2!$C32,Sheet1!$D$2:$D$65,"&lt;"&amp;Sheet2!$C33)</f>
        <v>0</v>
      </c>
      <c r="L32">
        <f>COUNTIFS(Sheet1!$N$2:$N$65,Sheet2!L$10,Sheet1!$D$2:$D$65,"&gt;"&amp;Sheet2!$C32,Sheet1!$D$2:$D$65,"&lt;"&amp;Sheet2!$C33)</f>
        <v>0</v>
      </c>
      <c r="M32">
        <f>COUNTIFS(Sheet1!$N$2:$N$65,Sheet2!M$10,Sheet1!$D$2:$D$65,"&gt;"&amp;Sheet2!$C32,Sheet1!$D$2:$D$65,"&lt;"&amp;Sheet2!$C33)</f>
        <v>0</v>
      </c>
      <c r="N32">
        <f>COUNTIFS(Sheet1!$N$2:$N$65,Sheet2!N$10,Sheet1!$D$2:$D$65,"&gt;"&amp;Sheet2!$C32,Sheet1!$D$2:$D$65,"&lt;"&amp;Sheet2!$C33)</f>
        <v>0</v>
      </c>
      <c r="P32" t="str">
        <f t="shared" si="3"/>
        <v>{'x':1,'y':8,'z':0},</v>
      </c>
      <c r="Q32" t="str">
        <f t="shared" si="4"/>
        <v>{'x':2,'y':8,'z':0},</v>
      </c>
      <c r="R32" t="str">
        <f t="shared" si="5"/>
        <v>{'x':3,'y':8,'z':0},</v>
      </c>
      <c r="S32" t="str">
        <f t="shared" si="6"/>
        <v>{'x':4,'y':8,'z':0},</v>
      </c>
      <c r="T32" t="str">
        <f t="shared" si="7"/>
        <v>{'x':5,'y':8,'z':0},</v>
      </c>
      <c r="U32" t="str">
        <f t="shared" si="8"/>
        <v>{'x':6,'y':8,'z':0},</v>
      </c>
      <c r="V32" t="str">
        <f t="shared" si="9"/>
        <v>{'x':7,'y':8,'z':0},</v>
      </c>
    </row>
    <row r="33" spans="3:22" x14ac:dyDescent="0.25">
      <c r="C33" s="4">
        <v>0.95833333333333404</v>
      </c>
      <c r="D33" s="6">
        <v>9</v>
      </c>
      <c r="E33">
        <f>COUNTIFS(Sheet1!$D$2:$D$65,"&gt;"&amp;Sheet2!C33,Sheet1!$D$2:$D$65,"&lt;"&amp;Sheet2!C34)</f>
        <v>0</v>
      </c>
      <c r="G33" t="str">
        <f t="shared" si="2"/>
        <v>'9': 0,</v>
      </c>
      <c r="H33">
        <f>COUNTIFS(Sheet1!$N$2:$N$65,Sheet2!H$10,Sheet1!$D$2:$D$65,"&gt;"&amp;Sheet2!$C33,Sheet1!$D$2:$D$65,"&lt;"&amp;Sheet2!$C34)</f>
        <v>0</v>
      </c>
      <c r="I33">
        <f>COUNTIFS(Sheet1!$N$2:$N$65,Sheet2!I$10,Sheet1!$D$2:$D$65,"&gt;"&amp;Sheet2!$C33,Sheet1!$D$2:$D$65,"&lt;"&amp;Sheet2!$C34)</f>
        <v>0</v>
      </c>
      <c r="J33">
        <f>COUNTIFS(Sheet1!$N$2:$N$65,Sheet2!J$10,Sheet1!$D$2:$D$65,"&gt;"&amp;Sheet2!$C33,Sheet1!$D$2:$D$65,"&lt;"&amp;Sheet2!$C34)</f>
        <v>0</v>
      </c>
      <c r="K33">
        <f>COUNTIFS(Sheet1!$N$2:$N$65,Sheet2!K$10,Sheet1!$D$2:$D$65,"&gt;"&amp;Sheet2!$C33,Sheet1!$D$2:$D$65,"&lt;"&amp;Sheet2!$C34)</f>
        <v>0</v>
      </c>
      <c r="L33">
        <f>COUNTIFS(Sheet1!$N$2:$N$65,Sheet2!L$10,Sheet1!$D$2:$D$65,"&gt;"&amp;Sheet2!$C33,Sheet1!$D$2:$D$65,"&lt;"&amp;Sheet2!$C34)</f>
        <v>0</v>
      </c>
      <c r="M33">
        <f>COUNTIFS(Sheet1!$N$2:$N$65,Sheet2!M$10,Sheet1!$D$2:$D$65,"&gt;"&amp;Sheet2!$C33,Sheet1!$D$2:$D$65,"&lt;"&amp;Sheet2!$C34)</f>
        <v>0</v>
      </c>
      <c r="N33">
        <f>COUNTIFS(Sheet1!$N$2:$N$65,Sheet2!N$10,Sheet1!$D$2:$D$65,"&gt;"&amp;Sheet2!$C33,Sheet1!$D$2:$D$65,"&lt;"&amp;Sheet2!$C34)</f>
        <v>0</v>
      </c>
      <c r="P33" t="str">
        <f t="shared" si="3"/>
        <v>{'x':1,'y':9,'z':0},</v>
      </c>
      <c r="Q33" t="str">
        <f t="shared" si="4"/>
        <v>{'x':2,'y':9,'z':0},</v>
      </c>
      <c r="R33" t="str">
        <f t="shared" si="5"/>
        <v>{'x':3,'y':9,'z':0},</v>
      </c>
      <c r="S33" t="str">
        <f t="shared" si="6"/>
        <v>{'x':4,'y':9,'z':0},</v>
      </c>
      <c r="T33" t="str">
        <f t="shared" si="7"/>
        <v>{'x':5,'y':9,'z':0},</v>
      </c>
      <c r="U33" t="str">
        <f t="shared" si="8"/>
        <v>{'x':6,'y':9,'z':0},</v>
      </c>
      <c r="V33" t="str">
        <f t="shared" si="9"/>
        <v>{'x':7,'y':9,'z':0},</v>
      </c>
    </row>
    <row r="34" spans="3:22" x14ac:dyDescent="0.25">
      <c r="C34" s="4">
        <v>1</v>
      </c>
      <c r="D34" s="6">
        <v>10</v>
      </c>
      <c r="E34">
        <f>COUNTIFS(Sheet1!$D$2:$D$65,"&gt;"&amp;Sheet2!C34,Sheet1!$D$2:$D$65,"&lt;"&amp;Sheet2!#REF!)</f>
        <v>0</v>
      </c>
      <c r="G34" t="str">
        <f t="shared" si="2"/>
        <v>'10': 0,</v>
      </c>
      <c r="H34">
        <f>COUNTIFS(Sheet1!$N$2:$N$65,Sheet2!H$10,Sheet1!$D$2:$D$65,"&gt;"&amp;Sheet2!$C34,Sheet1!$D$2:$D$65,"&lt;"&amp;Sheet2!$C35)</f>
        <v>0</v>
      </c>
      <c r="I34">
        <f>COUNTIFS(Sheet1!$N$2:$N$65,Sheet2!I$10,Sheet1!$D$2:$D$65,"&gt;"&amp;Sheet2!$C34,Sheet1!$D$2:$D$65,"&lt;"&amp;Sheet2!$C35)</f>
        <v>0</v>
      </c>
      <c r="J34">
        <f>COUNTIFS(Sheet1!$N$2:$N$65,Sheet2!J$10,Sheet1!$D$2:$D$65,"&gt;"&amp;Sheet2!$C34,Sheet1!$D$2:$D$65,"&lt;"&amp;Sheet2!$C35)</f>
        <v>0</v>
      </c>
      <c r="K34">
        <f>COUNTIFS(Sheet1!$N$2:$N$65,Sheet2!K$10,Sheet1!$D$2:$D$65,"&gt;"&amp;Sheet2!$C34,Sheet1!$D$2:$D$65,"&lt;"&amp;Sheet2!$C35)</f>
        <v>0</v>
      </c>
      <c r="L34">
        <f>COUNTIFS(Sheet1!$N$2:$N$65,Sheet2!L$10,Sheet1!$D$2:$D$65,"&gt;"&amp;Sheet2!$C34,Sheet1!$D$2:$D$65,"&lt;"&amp;Sheet2!$C35)</f>
        <v>0</v>
      </c>
      <c r="M34">
        <f>COUNTIFS(Sheet1!$N$2:$N$65,Sheet2!M$10,Sheet1!$D$2:$D$65,"&gt;"&amp;Sheet2!$C34,Sheet1!$D$2:$D$65,"&lt;"&amp;Sheet2!$C35)</f>
        <v>0</v>
      </c>
      <c r="N34">
        <f>COUNTIFS(Sheet1!$N$2:$N$65,Sheet2!N$10,Sheet1!$D$2:$D$65,"&gt;"&amp;Sheet2!$C34,Sheet1!$D$2:$D$65,"&lt;"&amp;Sheet2!$C35)</f>
        <v>0</v>
      </c>
      <c r="P34" t="str">
        <f t="shared" si="3"/>
        <v>{'x':1,'y':10,'z':0},</v>
      </c>
      <c r="Q34" t="str">
        <f t="shared" si="4"/>
        <v>{'x':2,'y':10,'z':0},</v>
      </c>
      <c r="R34" t="str">
        <f t="shared" si="5"/>
        <v>{'x':3,'y':10,'z':0},</v>
      </c>
      <c r="S34" t="str">
        <f t="shared" si="6"/>
        <v>{'x':4,'y':10,'z':0},</v>
      </c>
      <c r="T34" t="str">
        <f t="shared" si="7"/>
        <v>{'x':5,'y':10,'z':0},</v>
      </c>
      <c r="U34" t="str">
        <f t="shared" si="8"/>
        <v>{'x':6,'y':10,'z':0},</v>
      </c>
      <c r="V34" t="str">
        <f t="shared" si="9"/>
        <v>{'x':7,'y':10,'z':0},</v>
      </c>
    </row>
    <row r="38" spans="3:22" ht="15.75" thickBot="1" x14ac:dyDescent="0.3">
      <c r="C38" s="3" t="s">
        <v>157</v>
      </c>
      <c r="D38" s="3" t="s">
        <v>158</v>
      </c>
      <c r="G38" s="3" t="s">
        <v>196</v>
      </c>
    </row>
    <row r="39" spans="3:22" ht="15.75" thickBot="1" x14ac:dyDescent="0.3">
      <c r="C39" s="7" t="s">
        <v>185</v>
      </c>
      <c r="D39" t="s">
        <v>186</v>
      </c>
      <c r="G39" s="7" t="s">
        <v>185</v>
      </c>
    </row>
    <row r="40" spans="3:22" ht="15.75" thickBot="1" x14ac:dyDescent="0.3">
      <c r="C40" s="7" t="s">
        <v>172</v>
      </c>
      <c r="D40" t="s">
        <v>193</v>
      </c>
      <c r="G40" s="7" t="s">
        <v>172</v>
      </c>
    </row>
    <row r="41" spans="3:22" ht="15.75" thickBot="1" x14ac:dyDescent="0.3">
      <c r="C41" s="7" t="s">
        <v>172</v>
      </c>
      <c r="D41" t="s">
        <v>173</v>
      </c>
      <c r="G41" s="7" t="s">
        <v>183</v>
      </c>
    </row>
    <row r="42" spans="3:22" ht="15.75" thickBot="1" x14ac:dyDescent="0.3">
      <c r="C42" s="7" t="s">
        <v>172</v>
      </c>
      <c r="D42" t="s">
        <v>176</v>
      </c>
      <c r="G42" s="7" t="s">
        <v>188</v>
      </c>
    </row>
    <row r="43" spans="3:22" ht="15.75" thickBot="1" x14ac:dyDescent="0.3">
      <c r="C43" s="7" t="s">
        <v>183</v>
      </c>
      <c r="D43" t="s">
        <v>187</v>
      </c>
      <c r="G43" s="7" t="s">
        <v>170</v>
      </c>
    </row>
    <row r="44" spans="3:22" ht="15.75" thickBot="1" x14ac:dyDescent="0.3">
      <c r="C44" s="7" t="s">
        <v>183</v>
      </c>
      <c r="D44" t="s">
        <v>184</v>
      </c>
      <c r="G44" s="7" t="s">
        <v>168</v>
      </c>
    </row>
    <row r="45" spans="3:22" ht="15.75" thickBot="1" x14ac:dyDescent="0.3">
      <c r="C45" s="7" t="s">
        <v>188</v>
      </c>
      <c r="D45" t="s">
        <v>189</v>
      </c>
      <c r="G45" s="7" t="s">
        <v>165</v>
      </c>
    </row>
    <row r="46" spans="3:22" ht="15.75" thickBot="1" x14ac:dyDescent="0.3">
      <c r="C46" s="7" t="s">
        <v>170</v>
      </c>
      <c r="D46" t="s">
        <v>171</v>
      </c>
      <c r="G46" s="7" t="s">
        <v>181</v>
      </c>
    </row>
    <row r="47" spans="3:22" ht="15.75" thickBot="1" x14ac:dyDescent="0.3">
      <c r="C47" s="7" t="s">
        <v>168</v>
      </c>
      <c r="D47" t="s">
        <v>169</v>
      </c>
      <c r="G47" s="7" t="s">
        <v>174</v>
      </c>
    </row>
    <row r="48" spans="3:22" ht="15.75" thickBot="1" x14ac:dyDescent="0.3">
      <c r="C48" s="7" t="s">
        <v>165</v>
      </c>
      <c r="D48" t="s">
        <v>191</v>
      </c>
      <c r="G48" s="7" t="s">
        <v>159</v>
      </c>
    </row>
    <row r="49" spans="3:7" ht="15.75" thickBot="1" x14ac:dyDescent="0.3">
      <c r="C49" s="7" t="s">
        <v>165</v>
      </c>
      <c r="D49" t="s">
        <v>166</v>
      </c>
    </row>
    <row r="50" spans="3:7" ht="15.75" thickBot="1" x14ac:dyDescent="0.3">
      <c r="C50" s="7" t="s">
        <v>181</v>
      </c>
      <c r="D50" t="s">
        <v>182</v>
      </c>
      <c r="G50" s="3" t="s">
        <v>197</v>
      </c>
    </row>
    <row r="51" spans="3:7" ht="15.75" thickBot="1" x14ac:dyDescent="0.3">
      <c r="C51" s="7" t="s">
        <v>174</v>
      </c>
      <c r="D51" t="s">
        <v>178</v>
      </c>
    </row>
    <row r="52" spans="3:7" ht="15.75" thickBot="1" x14ac:dyDescent="0.3">
      <c r="C52" s="7" t="s">
        <v>174</v>
      </c>
      <c r="D52" t="s">
        <v>175</v>
      </c>
    </row>
    <row r="53" spans="3:7" ht="15.75" thickBot="1" x14ac:dyDescent="0.3">
      <c r="C53" s="7" t="s">
        <v>159</v>
      </c>
      <c r="D53" t="s">
        <v>167</v>
      </c>
    </row>
    <row r="54" spans="3:7" ht="15.75" thickBot="1" x14ac:dyDescent="0.3">
      <c r="C54" s="7" t="s">
        <v>159</v>
      </c>
      <c r="D54" t="s">
        <v>190</v>
      </c>
    </row>
    <row r="55" spans="3:7" ht="15.75" thickBot="1" x14ac:dyDescent="0.3">
      <c r="C55" s="7" t="s">
        <v>159</v>
      </c>
      <c r="D55" t="s">
        <v>161</v>
      </c>
    </row>
    <row r="56" spans="3:7" ht="15.75" thickBot="1" x14ac:dyDescent="0.3">
      <c r="C56" s="7" t="s">
        <v>159</v>
      </c>
      <c r="D56" t="s">
        <v>195</v>
      </c>
    </row>
    <row r="57" spans="3:7" ht="15.75" thickBot="1" x14ac:dyDescent="0.3">
      <c r="C57" s="7" t="s">
        <v>159</v>
      </c>
      <c r="D57" t="s">
        <v>194</v>
      </c>
    </row>
    <row r="58" spans="3:7" ht="15.75" thickBot="1" x14ac:dyDescent="0.3">
      <c r="C58" s="7" t="s">
        <v>159</v>
      </c>
      <c r="D58" t="s">
        <v>192</v>
      </c>
    </row>
    <row r="59" spans="3:7" ht="15.75" thickBot="1" x14ac:dyDescent="0.3">
      <c r="C59" s="7" t="s">
        <v>159</v>
      </c>
      <c r="D59" t="s">
        <v>164</v>
      </c>
    </row>
    <row r="60" spans="3:7" ht="15.75" thickBot="1" x14ac:dyDescent="0.3">
      <c r="C60" s="7" t="s">
        <v>159</v>
      </c>
      <c r="D60" t="s">
        <v>163</v>
      </c>
    </row>
    <row r="61" spans="3:7" ht="15.75" thickBot="1" x14ac:dyDescent="0.3">
      <c r="C61" s="7" t="s">
        <v>159</v>
      </c>
      <c r="D61" t="s">
        <v>177</v>
      </c>
    </row>
    <row r="62" spans="3:7" ht="15.75" thickBot="1" x14ac:dyDescent="0.3">
      <c r="C62" s="7" t="s">
        <v>159</v>
      </c>
      <c r="D62" t="s">
        <v>162</v>
      </c>
    </row>
    <row r="63" spans="3:7" ht="15.75" thickBot="1" x14ac:dyDescent="0.3">
      <c r="C63" s="7" t="s">
        <v>159</v>
      </c>
      <c r="D63" t="s">
        <v>180</v>
      </c>
    </row>
    <row r="64" spans="3:7" ht="15.75" thickBot="1" x14ac:dyDescent="0.3">
      <c r="C64" s="7" t="s">
        <v>159</v>
      </c>
      <c r="D64" t="s">
        <v>160</v>
      </c>
    </row>
    <row r="65" spans="3:4" ht="15.75" thickBot="1" x14ac:dyDescent="0.3">
      <c r="C65" s="7" t="s">
        <v>159</v>
      </c>
      <c r="D65" t="s">
        <v>179</v>
      </c>
    </row>
    <row r="66" spans="3:4" x14ac:dyDescent="0.25">
      <c r="C66" s="8"/>
    </row>
    <row r="67" spans="3:4" x14ac:dyDescent="0.25">
      <c r="C67" s="8"/>
    </row>
    <row r="68" spans="3:4" x14ac:dyDescent="0.25">
      <c r="C68" s="8"/>
    </row>
    <row r="69" spans="3:4" x14ac:dyDescent="0.25">
      <c r="C69" s="8"/>
    </row>
    <row r="70" spans="3:4" x14ac:dyDescent="0.25">
      <c r="C70" s="8"/>
    </row>
    <row r="71" spans="3:4" x14ac:dyDescent="0.25">
      <c r="C71" s="8"/>
    </row>
    <row r="72" spans="3:4" x14ac:dyDescent="0.25">
      <c r="C72" s="8"/>
    </row>
    <row r="73" spans="3:4" x14ac:dyDescent="0.25">
      <c r="C73" s="8"/>
    </row>
    <row r="74" spans="3:4" x14ac:dyDescent="0.25">
      <c r="C74" s="8"/>
    </row>
    <row r="75" spans="3:4" x14ac:dyDescent="0.25">
      <c r="C75" s="8"/>
    </row>
    <row r="76" spans="3:4" x14ac:dyDescent="0.25">
      <c r="C76" s="8"/>
    </row>
    <row r="77" spans="3:4" x14ac:dyDescent="0.25">
      <c r="C77" s="8"/>
    </row>
    <row r="78" spans="3:4" x14ac:dyDescent="0.25">
      <c r="C78" s="8"/>
    </row>
    <row r="79" spans="3:4" x14ac:dyDescent="0.25">
      <c r="C79" s="8"/>
    </row>
    <row r="80" spans="3:4" x14ac:dyDescent="0.25">
      <c r="C80" s="8"/>
    </row>
    <row r="81" spans="3:3" x14ac:dyDescent="0.25">
      <c r="C81" s="8"/>
    </row>
    <row r="82" spans="3:3" x14ac:dyDescent="0.25">
      <c r="C82" s="8"/>
    </row>
    <row r="83" spans="3:3" x14ac:dyDescent="0.25">
      <c r="C83" s="8"/>
    </row>
    <row r="84" spans="3:3" x14ac:dyDescent="0.25">
      <c r="C84" s="8"/>
    </row>
    <row r="85" spans="3:3" x14ac:dyDescent="0.25">
      <c r="C85" s="8"/>
    </row>
    <row r="86" spans="3:3" x14ac:dyDescent="0.25">
      <c r="C86" s="8"/>
    </row>
    <row r="87" spans="3:3" x14ac:dyDescent="0.25">
      <c r="C87" s="8"/>
    </row>
    <row r="88" spans="3:3" x14ac:dyDescent="0.25">
      <c r="C88" s="8"/>
    </row>
    <row r="89" spans="3:3" x14ac:dyDescent="0.25">
      <c r="C89" s="8"/>
    </row>
    <row r="90" spans="3:3" x14ac:dyDescent="0.25">
      <c r="C90" s="8"/>
    </row>
    <row r="91" spans="3:3" x14ac:dyDescent="0.25">
      <c r="C91" s="8"/>
    </row>
    <row r="92" spans="3:3" x14ac:dyDescent="0.25">
      <c r="C92" s="8"/>
    </row>
    <row r="93" spans="3:3" x14ac:dyDescent="0.25">
      <c r="C93" s="8"/>
    </row>
    <row r="94" spans="3:3" x14ac:dyDescent="0.25">
      <c r="C94" s="8"/>
    </row>
    <row r="95" spans="3:3" x14ac:dyDescent="0.25">
      <c r="C95" s="8"/>
    </row>
    <row r="96" spans="3:3" x14ac:dyDescent="0.25">
      <c r="C96" s="8"/>
    </row>
    <row r="97" spans="3:3" x14ac:dyDescent="0.25">
      <c r="C97" s="8"/>
    </row>
    <row r="98" spans="3:3" x14ac:dyDescent="0.25">
      <c r="C98" s="8"/>
    </row>
    <row r="99" spans="3:3" x14ac:dyDescent="0.25">
      <c r="C99" s="8"/>
    </row>
    <row r="100" spans="3:3" x14ac:dyDescent="0.25">
      <c r="C100" s="8"/>
    </row>
    <row r="101" spans="3:3" x14ac:dyDescent="0.25">
      <c r="C101" s="8"/>
    </row>
    <row r="102" spans="3:3" x14ac:dyDescent="0.25">
      <c r="C102" s="8"/>
    </row>
  </sheetData>
  <sortState xmlns:xlrd2="http://schemas.microsoft.com/office/spreadsheetml/2017/richdata2" ref="C39:D65">
    <sortCondition ref="C39:C65"/>
    <sortCondition ref="D39:D65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S. Slade</dc:creator>
  <cp:lastModifiedBy>Timothy S. Slade</cp:lastModifiedBy>
  <dcterms:created xsi:type="dcterms:W3CDTF">2019-05-29T13:39:13Z</dcterms:created>
  <dcterms:modified xsi:type="dcterms:W3CDTF">2019-06-20T20:33:33Z</dcterms:modified>
</cp:coreProperties>
</file>