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66c95a83fbf4bb/Documenten/TU Delft Aerospace Engineering/Msc2/AE5222 - Thesis/Software/Conceptual-Investigation-of-Alternative-Electric-Ducted-Fan-Architectures/Validation/"/>
    </mc:Choice>
  </mc:AlternateContent>
  <xr:revisionPtr revIDLastSave="74" documentId="13_ncr:1_{85ED6776-C4D8-4E62-AB2A-AD3DD39C3C1A}" xr6:coauthVersionLast="47" xr6:coauthVersionMax="47" xr10:uidLastSave="{F19FF47B-95FF-466B-AAB6-86FD57B766AC}"/>
  <bookViews>
    <workbookView xWindow="-110" yWindow="-110" windowWidth="38620" windowHeight="21100" activeTab="1" xr2:uid="{09A38DA9-5803-4F4A-AC50-1ACCD92E16A7}"/>
  </bookViews>
  <sheets>
    <sheet name="Sheet2" sheetId="2" r:id="rId1"/>
    <sheet name="Performance" sheetId="4" r:id="rId2"/>
    <sheet name="Airfoil (NACA 2408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M4" i="2"/>
  <c r="K5" i="2"/>
  <c r="L5" i="2"/>
  <c r="K6" i="2"/>
  <c r="L6" i="2"/>
  <c r="K7" i="2"/>
  <c r="L7" i="2"/>
  <c r="K8" i="2"/>
  <c r="L8" i="2"/>
  <c r="M8" i="2"/>
  <c r="K9" i="2"/>
  <c r="L9" i="2"/>
  <c r="M9" i="2"/>
  <c r="K10" i="2"/>
  <c r="L10" i="2"/>
  <c r="K11" i="2"/>
  <c r="L11" i="2"/>
  <c r="M11" i="2"/>
  <c r="K12" i="2"/>
  <c r="L12" i="2"/>
  <c r="K13" i="2"/>
  <c r="L13" i="2"/>
  <c r="K14" i="2"/>
  <c r="L14" i="2"/>
  <c r="K15" i="2"/>
  <c r="L15" i="2"/>
  <c r="M15" i="2"/>
  <c r="K16" i="2"/>
  <c r="L16" i="2"/>
  <c r="M16" i="2"/>
  <c r="K17" i="2"/>
  <c r="L17" i="2"/>
  <c r="M17" i="2"/>
  <c r="K18" i="2"/>
  <c r="L18" i="2"/>
  <c r="L2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M3" i="2" s="1"/>
  <c r="D4" i="2"/>
  <c r="D5" i="2"/>
  <c r="M5" i="2" s="1"/>
  <c r="D6" i="2"/>
  <c r="M6" i="2" s="1"/>
  <c r="D7" i="2"/>
  <c r="M7" i="2" s="1"/>
  <c r="D8" i="2"/>
  <c r="D9" i="2"/>
  <c r="D10" i="2"/>
  <c r="M10" i="2" s="1"/>
  <c r="D11" i="2"/>
  <c r="D12" i="2"/>
  <c r="M12" i="2" s="1"/>
  <c r="D13" i="2"/>
  <c r="M13" i="2" s="1"/>
  <c r="D14" i="2"/>
  <c r="M14" i="2" s="1"/>
  <c r="D15" i="2"/>
  <c r="D16" i="2"/>
  <c r="D17" i="2"/>
  <c r="D18" i="2"/>
  <c r="M18" i="2" s="1"/>
  <c r="D2" i="2"/>
  <c r="M2" i="2" s="1"/>
  <c r="F2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F2" i="3"/>
  <c r="G2" i="3"/>
  <c r="E2" i="3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5" i="4"/>
  <c r="G12" i="2"/>
  <c r="G6" i="2"/>
  <c r="G2" i="2"/>
  <c r="B3" i="2" s="1"/>
  <c r="B17" i="2" l="1"/>
  <c r="B15" i="2"/>
  <c r="B13" i="2"/>
  <c r="B12" i="2"/>
  <c r="B11" i="2"/>
  <c r="B2" i="2"/>
  <c r="B18" i="2"/>
  <c r="B16" i="2"/>
  <c r="B14" i="2"/>
  <c r="B10" i="2"/>
  <c r="B9" i="2"/>
  <c r="B8" i="2"/>
  <c r="B7" i="2"/>
  <c r="B6" i="2"/>
  <c r="B5" i="2"/>
  <c r="B4" i="2"/>
  <c r="G9" i="2"/>
</calcChain>
</file>

<file path=xl/sharedStrings.xml><?xml version="1.0" encoding="utf-8"?>
<sst xmlns="http://schemas.openxmlformats.org/spreadsheetml/2006/main" count="29" uniqueCount="26">
  <si>
    <t>r/R</t>
  </si>
  <si>
    <t>β</t>
  </si>
  <si>
    <t>b</t>
  </si>
  <si>
    <t>D</t>
  </si>
  <si>
    <t>J</t>
  </si>
  <si>
    <t>c (m)</t>
  </si>
  <si>
    <t>c duct</t>
  </si>
  <si>
    <t>c/R</t>
  </si>
  <si>
    <t>x</t>
  </si>
  <si>
    <t>y</t>
  </si>
  <si>
    <t>x prop</t>
  </si>
  <si>
    <t>CT</t>
  </si>
  <si>
    <t>CP</t>
  </si>
  <si>
    <t>REF</t>
  </si>
  <si>
    <t>DFDC</t>
  </si>
  <si>
    <t>CT DFDC</t>
  </si>
  <si>
    <t>CP DFDC</t>
  </si>
  <si>
    <t>1200 rpm</t>
  </si>
  <si>
    <t>z</t>
  </si>
  <si>
    <t>r</t>
  </si>
  <si>
    <t>r (m)</t>
  </si>
  <si>
    <t>β- tip based</t>
  </si>
  <si>
    <t>β geom</t>
  </si>
  <si>
    <t>β0 - 75%</t>
  </si>
  <si>
    <t>β0 - tip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</si>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</sst>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Performance!$H$4</c:f>
              <c:strCache>
                <c:ptCount val="1"/>
                <c:pt idx="0">
                  <c:v>CT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Performance!$H$5:$H$18</c:f>
              <c:numCache>
                <c:formatCode>General</c:formatCode>
                <c:ptCount val="14"/>
                <c:pt idx="0">
                  <c:v>0.31390000000000001</c:v>
                </c:pt>
                <c:pt idx="2">
                  <c:v>0.26895000000000002</c:v>
                </c:pt>
                <c:pt idx="4">
                  <c:v>0.2288</c:v>
                </c:pt>
                <c:pt idx="5">
                  <c:v>0.19238</c:v>
                </c:pt>
                <c:pt idx="6">
                  <c:v>0.15866</c:v>
                </c:pt>
                <c:pt idx="7">
                  <c:v>0.12678</c:v>
                </c:pt>
                <c:pt idx="8">
                  <c:v>9.5920000000000005E-2</c:v>
                </c:pt>
                <c:pt idx="9">
                  <c:v>6.5379999999999994E-2</c:v>
                </c:pt>
                <c:pt idx="10">
                  <c:v>2.6759999999999999E-2</c:v>
                </c:pt>
                <c:pt idx="11">
                  <c:v>2.9099999999999998E-3</c:v>
                </c:pt>
                <c:pt idx="12">
                  <c:v>-2.1569999999999999E-2</c:v>
                </c:pt>
                <c:pt idx="13">
                  <c:v>-4.6859999999999999E-2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9-4185-B004-454B16C1B4C0}"/>
            </c:ext>
          </c:extLst>
        </c:ser>
        <c:ser>
          <c:idx val="1"/>
          <c:order val="1"/>
          <c:tx>
            <c:strRef>
              <c:f>Performance!$I$4</c:f>
              <c:strCache>
                <c:ptCount val="1"/>
                <c:pt idx="0">
                  <c:v>CP DFDC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Performance!$G$5:$G$18</c:f>
              <c:numCache>
                <c:formatCode>General</c:formatCode>
                <c:ptCount val="14"/>
                <c:pt idx="0">
                  <c:v>0</c:v>
                </c:pt>
                <c:pt idx="1">
                  <c:v>4.641E-2</c:v>
                </c:pt>
                <c:pt idx="2">
                  <c:v>9.282E-2</c:v>
                </c:pt>
                <c:pt idx="3">
                  <c:v>0.13922999999999999</c:v>
                </c:pt>
                <c:pt idx="4">
                  <c:v>0.18564</c:v>
                </c:pt>
                <c:pt idx="5">
                  <c:v>0.27845999999999999</c:v>
                </c:pt>
                <c:pt idx="6">
                  <c:v>0.37128</c:v>
                </c:pt>
                <c:pt idx="7">
                  <c:v>0.46410000000000001</c:v>
                </c:pt>
                <c:pt idx="8">
                  <c:v>0.55691999999999997</c:v>
                </c:pt>
                <c:pt idx="9">
                  <c:v>0.64973999999999998</c:v>
                </c:pt>
                <c:pt idx="10">
                  <c:v>0.76576</c:v>
                </c:pt>
                <c:pt idx="11">
                  <c:v>0.83538000000000001</c:v>
                </c:pt>
                <c:pt idx="12">
                  <c:v>0.90498999999999996</c:v>
                </c:pt>
                <c:pt idx="13">
                  <c:v>0.97460999999999998</c:v>
                </c:pt>
              </c:numCache>
            </c:numRef>
          </c:xVal>
          <c:yVal>
            <c:numRef>
              <c:f>Performance!$I$5:$I$18</c:f>
              <c:numCache>
                <c:formatCode>General</c:formatCode>
                <c:ptCount val="14"/>
                <c:pt idx="0">
                  <c:v>0.10351</c:v>
                </c:pt>
                <c:pt idx="1">
                  <c:v>0.10356</c:v>
                </c:pt>
                <c:pt idx="2">
                  <c:v>0.10315000000000001</c:v>
                </c:pt>
                <c:pt idx="3">
                  <c:v>0.10224999999999999</c:v>
                </c:pt>
                <c:pt idx="4">
                  <c:v>0.10087</c:v>
                </c:pt>
                <c:pt idx="5">
                  <c:v>9.6540000000000001E-2</c:v>
                </c:pt>
                <c:pt idx="6">
                  <c:v>8.9889999999999998E-2</c:v>
                </c:pt>
                <c:pt idx="7">
                  <c:v>8.0649999999999999E-2</c:v>
                </c:pt>
                <c:pt idx="8">
                  <c:v>6.8419999999999995E-2</c:v>
                </c:pt>
                <c:pt idx="9">
                  <c:v>5.2789999999999997E-2</c:v>
                </c:pt>
                <c:pt idx="10">
                  <c:v>2.777E-2</c:v>
                </c:pt>
                <c:pt idx="11">
                  <c:v>9.4699999999999993E-3</c:v>
                </c:pt>
                <c:pt idx="12">
                  <c:v>-1.155E-2</c:v>
                </c:pt>
                <c:pt idx="13">
                  <c:v>-3.5479999999999998E-2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9-4185-B004-454B16C1B4C0}"/>
            </c:ext>
          </c:extLst>
        </c:ser>
        <c:ser>
          <c:idx val="2"/>
          <c:order val="2"/>
          <c:tx>
            <c:strRef>
              <c:f>Performance!$C$4</c:f>
              <c:strCache>
                <c:ptCount val="1"/>
                <c:pt idx="0">
                  <c:v>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Performance!$A$5:$A$20</c:f>
              <c:numCache>
                <c:formatCode>General</c:formatCode>
                <c:ptCount val="16"/>
                <c:pt idx="0">
                  <c:v>0</c:v>
                </c:pt>
                <c:pt idx="1">
                  <c:v>9.9000000000000005E-2</c:v>
                </c:pt>
                <c:pt idx="2">
                  <c:v>0.193</c:v>
                </c:pt>
                <c:pt idx="3">
                  <c:v>0.30299999999999999</c:v>
                </c:pt>
                <c:pt idx="4">
                  <c:v>0.39600000000000002</c:v>
                </c:pt>
                <c:pt idx="5">
                  <c:v>0.48399999999999999</c:v>
                </c:pt>
                <c:pt idx="6">
                  <c:v>0.55600000000000005</c:v>
                </c:pt>
                <c:pt idx="7">
                  <c:v>0.6</c:v>
                </c:pt>
                <c:pt idx="8">
                  <c:v>0.64400000000000002</c:v>
                </c:pt>
                <c:pt idx="9">
                  <c:v>0.71</c:v>
                </c:pt>
                <c:pt idx="10">
                  <c:v>0.76500000000000001</c:v>
                </c:pt>
                <c:pt idx="11">
                  <c:v>0.81399999999999995</c:v>
                </c:pt>
                <c:pt idx="12">
                  <c:v>0.86399999999999999</c:v>
                </c:pt>
                <c:pt idx="13">
                  <c:v>0.91300000000000003</c:v>
                </c:pt>
                <c:pt idx="14">
                  <c:v>0.95199999999999996</c:v>
                </c:pt>
                <c:pt idx="15">
                  <c:v>0.99</c:v>
                </c:pt>
              </c:numCache>
            </c:numRef>
          </c:xVal>
          <c:yVal>
            <c:numRef>
              <c:f>Performance!$C$5:$C$20</c:f>
              <c:numCache>
                <c:formatCode>General</c:formatCode>
                <c:ptCount val="16"/>
                <c:pt idx="0">
                  <c:v>0.30000000000000004</c:v>
                </c:pt>
                <c:pt idx="1">
                  <c:v>0.25</c:v>
                </c:pt>
                <c:pt idx="2">
                  <c:v>0.21999999999999997</c:v>
                </c:pt>
                <c:pt idx="3">
                  <c:v>0.17999999999999994</c:v>
                </c:pt>
                <c:pt idx="4">
                  <c:v>0.1399999999999999</c:v>
                </c:pt>
                <c:pt idx="5">
                  <c:v>0.10000000000000009</c:v>
                </c:pt>
                <c:pt idx="6">
                  <c:v>8.0000000000000071E-2</c:v>
                </c:pt>
                <c:pt idx="7">
                  <c:v>5.0000000000000044E-2</c:v>
                </c:pt>
                <c:pt idx="8">
                  <c:v>4.0000000000000036E-2</c:v>
                </c:pt>
                <c:pt idx="9">
                  <c:v>2.0000000000000018E-2</c:v>
                </c:pt>
                <c:pt idx="10">
                  <c:v>-4.0000000000000036E-3</c:v>
                </c:pt>
                <c:pt idx="11">
                  <c:v>-2.300000000000002E-2</c:v>
                </c:pt>
                <c:pt idx="12">
                  <c:v>-4.8000000000000043E-2</c:v>
                </c:pt>
                <c:pt idx="13">
                  <c:v>-6.7999999999999949E-2</c:v>
                </c:pt>
                <c:pt idx="14">
                  <c:v>-8.0999999999999961E-2</c:v>
                </c:pt>
                <c:pt idx="15">
                  <c:v>-0.10099999999999998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9-4185-B004-454B16C1B4C0}"/>
            </c:ext>
          </c:extLst>
        </c:ser>
        <c:ser>
          <c:idx val="3"/>
          <c:order val="3"/>
          <c:tx>
            <c:strRef>
              <c:f>Performance!$E$4</c:f>
              <c:strCache>
                <c:ptCount val="1"/>
                <c:pt idx="0">
                  <c:v>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Performance!$D$5:$D$26</c:f>
              <c:numCache>
                <c:formatCode>General</c:formatCode>
                <c:ptCount val="22"/>
                <c:pt idx="0">
                  <c:v>0</c:v>
                </c:pt>
                <c:pt idx="1">
                  <c:v>4.9500000000000002E-2</c:v>
                </c:pt>
                <c:pt idx="2">
                  <c:v>9.35E-2</c:v>
                </c:pt>
                <c:pt idx="3">
                  <c:v>0.16</c:v>
                </c:pt>
                <c:pt idx="4">
                  <c:v>0.19800000000000001</c:v>
                </c:pt>
                <c:pt idx="5">
                  <c:v>0.23699999999999999</c:v>
                </c:pt>
                <c:pt idx="6">
                  <c:v>0.29699999999999999</c:v>
                </c:pt>
                <c:pt idx="7">
                  <c:v>0.34699999999999998</c:v>
                </c:pt>
                <c:pt idx="8">
                  <c:v>0.40699999999999997</c:v>
                </c:pt>
                <c:pt idx="9">
                  <c:v>0.44600000000000001</c:v>
                </c:pt>
                <c:pt idx="10">
                  <c:v>0.47899999999999998</c:v>
                </c:pt>
                <c:pt idx="11">
                  <c:v>0.52300000000000002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0.64900000000000002</c:v>
                </c:pt>
                <c:pt idx="15">
                  <c:v>0.69299999999999995</c:v>
                </c:pt>
                <c:pt idx="16">
                  <c:v>0.754</c:v>
                </c:pt>
                <c:pt idx="17">
                  <c:v>0.80300000000000005</c:v>
                </c:pt>
                <c:pt idx="18">
                  <c:v>0.85799999999999998</c:v>
                </c:pt>
                <c:pt idx="19">
                  <c:v>0.90800000000000003</c:v>
                </c:pt>
                <c:pt idx="20">
                  <c:v>0.93500000000000005</c:v>
                </c:pt>
                <c:pt idx="21">
                  <c:v>0.99</c:v>
                </c:pt>
              </c:numCache>
            </c:numRef>
          </c:xVal>
          <c:yVal>
            <c:numRef>
              <c:f>Performance!$E$5:$E$26</c:f>
              <c:numCache>
                <c:formatCode>General</c:formatCode>
                <c:ptCount val="22"/>
                <c:pt idx="0">
                  <c:v>0.11799999999999999</c:v>
                </c:pt>
                <c:pt idx="1">
                  <c:v>0.11</c:v>
                </c:pt>
                <c:pt idx="2">
                  <c:v>0.10100000000000001</c:v>
                </c:pt>
                <c:pt idx="3">
                  <c:v>0.10100000000000001</c:v>
                </c:pt>
                <c:pt idx="4">
                  <c:v>9.8500000000000004E-2</c:v>
                </c:pt>
                <c:pt idx="5">
                  <c:v>9.8400000000000001E-2</c:v>
                </c:pt>
                <c:pt idx="6">
                  <c:v>9.5500000000000002E-2</c:v>
                </c:pt>
                <c:pt idx="7">
                  <c:v>8.9899999999999994E-2</c:v>
                </c:pt>
                <c:pt idx="8">
                  <c:v>8.1500000000000003E-2</c:v>
                </c:pt>
                <c:pt idx="9">
                  <c:v>7.5899999999999995E-2</c:v>
                </c:pt>
                <c:pt idx="10">
                  <c:v>7.2999999999999995E-2</c:v>
                </c:pt>
                <c:pt idx="11">
                  <c:v>7.2900000000000006E-2</c:v>
                </c:pt>
                <c:pt idx="12">
                  <c:v>5.91E-2</c:v>
                </c:pt>
                <c:pt idx="13">
                  <c:v>6.1699999999999998E-2</c:v>
                </c:pt>
                <c:pt idx="14">
                  <c:v>5.0599999999999999E-2</c:v>
                </c:pt>
                <c:pt idx="15">
                  <c:v>3.95E-2</c:v>
                </c:pt>
                <c:pt idx="16">
                  <c:v>3.1099999999999999E-2</c:v>
                </c:pt>
                <c:pt idx="17">
                  <c:v>1.72E-2</c:v>
                </c:pt>
                <c:pt idx="18">
                  <c:v>8.8500000000000002E-3</c:v>
                </c:pt>
                <c:pt idx="19">
                  <c:v>-2.2699999999999999E-3</c:v>
                </c:pt>
                <c:pt idx="20">
                  <c:v>-1.61E-2</c:v>
                </c:pt>
                <c:pt idx="21">
                  <c:v>-2.7199999999999998E-2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9-4185-B004-454B16C1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02608"/>
        <c:axId val="1345003088"/>
      </c:scatterChart>
      <c:valAx>
        <c:axId val="1345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3088"/>
        <c:crosses val="autoZero"/>
        <c:crossBetween val="midCat"/>
      </c:valAx>
      <c:valAx>
        <c:axId val="13450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7054620355863"/>
          <c:y val="0.13122174832312627"/>
          <c:w val="0.78220380749349561"/>
          <c:h val="0.6666042395742198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'Airfoil (NACA 2408)'!$B$2:$B$93</c:f>
              <c:numCache>
                <c:formatCode>General</c:formatCode>
                <c:ptCount val="92"/>
                <c:pt idx="0">
                  <c:v>1</c:v>
                </c:pt>
                <c:pt idx="1">
                  <c:v>0.99884534999999997</c:v>
                </c:pt>
                <c:pt idx="2">
                  <c:v>0.99521939999999998</c:v>
                </c:pt>
                <c:pt idx="3">
                  <c:v>0.98919497000000001</c:v>
                </c:pt>
                <c:pt idx="4">
                  <c:v>0.98080018999999996</c:v>
                </c:pt>
                <c:pt idx="5">
                  <c:v>0.97007436000000002</c:v>
                </c:pt>
                <c:pt idx="6">
                  <c:v>0.95706776999999998</c:v>
                </c:pt>
                <c:pt idx="7">
                  <c:v>0.94184157000000002</c:v>
                </c:pt>
                <c:pt idx="8">
                  <c:v>0.9244675</c:v>
                </c:pt>
                <c:pt idx="9">
                  <c:v>0.90502766999999995</c:v>
                </c:pt>
                <c:pt idx="10">
                  <c:v>0.88361425000000005</c:v>
                </c:pt>
                <c:pt idx="11">
                  <c:v>0.86032903000000005</c:v>
                </c:pt>
                <c:pt idx="12">
                  <c:v>0.83528303999999998</c:v>
                </c:pt>
                <c:pt idx="13">
                  <c:v>0.80859605999999995</c:v>
                </c:pt>
                <c:pt idx="14">
                  <c:v>0.78039608000000005</c:v>
                </c:pt>
                <c:pt idx="15">
                  <c:v>0.75081872000000005</c:v>
                </c:pt>
                <c:pt idx="16">
                  <c:v>0.72000659</c:v>
                </c:pt>
                <c:pt idx="17">
                  <c:v>0.68810868000000003</c:v>
                </c:pt>
                <c:pt idx="18">
                  <c:v>0.65527957999999997</c:v>
                </c:pt>
                <c:pt idx="19">
                  <c:v>0.62167886000000006</c:v>
                </c:pt>
                <c:pt idx="20">
                  <c:v>0.58747024000000003</c:v>
                </c:pt>
                <c:pt idx="21">
                  <c:v>0.55282085000000003</c:v>
                </c:pt>
                <c:pt idx="22">
                  <c:v>0.51790042000000003</c:v>
                </c:pt>
                <c:pt idx="23">
                  <c:v>0.48288049</c:v>
                </c:pt>
                <c:pt idx="24">
                  <c:v>0.44793350999999998</c:v>
                </c:pt>
                <c:pt idx="25">
                  <c:v>0.41323204000000002</c:v>
                </c:pt>
                <c:pt idx="26">
                  <c:v>0.37883383999999998</c:v>
                </c:pt>
                <c:pt idx="27">
                  <c:v>0.34495033000000003</c:v>
                </c:pt>
                <c:pt idx="28">
                  <c:v>0.31182416000000002</c:v>
                </c:pt>
                <c:pt idx="29">
                  <c:v>0.27962441999999998</c:v>
                </c:pt>
                <c:pt idx="30">
                  <c:v>0.24851572999999999</c:v>
                </c:pt>
                <c:pt idx="31">
                  <c:v>0.21865712000000001</c:v>
                </c:pt>
                <c:pt idx="32">
                  <c:v>0.19020097999999999</c:v>
                </c:pt>
                <c:pt idx="33">
                  <c:v>0.16329202000000001</c:v>
                </c:pt>
                <c:pt idx="34">
                  <c:v>0.13806635</c:v>
                </c:pt>
                <c:pt idx="35">
                  <c:v>0.11465060000000001</c:v>
                </c:pt>
                <c:pt idx="36">
                  <c:v>9.31612E-2</c:v>
                </c:pt>
                <c:pt idx="37">
                  <c:v>7.3703710000000006E-2</c:v>
                </c:pt>
                <c:pt idx="38">
                  <c:v>5.637238E-2</c:v>
                </c:pt>
                <c:pt idx="39">
                  <c:v>4.1249750000000002E-2</c:v>
                </c:pt>
                <c:pt idx="40">
                  <c:v>2.840641E-2</c:v>
                </c:pt>
                <c:pt idx="41">
                  <c:v>1.7900840000000001E-2</c:v>
                </c:pt>
                <c:pt idx="42">
                  <c:v>9.7793199999999993E-3</c:v>
                </c:pt>
                <c:pt idx="43">
                  <c:v>4.0760099999999997E-3</c:v>
                </c:pt>
                <c:pt idx="44">
                  <c:v>8.1291999999999996E-4</c:v>
                </c:pt>
                <c:pt idx="45">
                  <c:v>0</c:v>
                </c:pt>
                <c:pt idx="46">
                  <c:v>1.6230299999999999E-3</c:v>
                </c:pt>
                <c:pt idx="47">
                  <c:v>5.65592E-3</c:v>
                </c:pt>
                <c:pt idx="48">
                  <c:v>1.207308E-2</c:v>
                </c:pt>
                <c:pt idx="49">
                  <c:v>2.083747E-2</c:v>
                </c:pt>
                <c:pt idx="50">
                  <c:v>3.1900970000000001E-2</c:v>
                </c:pt>
                <c:pt idx="51">
                  <c:v>4.5204790000000002E-2</c:v>
                </c:pt>
                <c:pt idx="52">
                  <c:v>6.0680030000000003E-2</c:v>
                </c:pt>
                <c:pt idx="53">
                  <c:v>7.8248200000000004E-2</c:v>
                </c:pt>
                <c:pt idx="54">
                  <c:v>9.7821809999999995E-2</c:v>
                </c:pt>
                <c:pt idx="55">
                  <c:v>0.11930495000000001</c:v>
                </c:pt>
                <c:pt idx="56">
                  <c:v>0.14259384999999999</c:v>
                </c:pt>
                <c:pt idx="57">
                  <c:v>0.16757738</c:v>
                </c:pt>
                <c:pt idx="58">
                  <c:v>0.19413754999999999</c:v>
                </c:pt>
                <c:pt idx="59">
                  <c:v>0.22214998</c:v>
                </c:pt>
                <c:pt idx="60">
                  <c:v>0.25148427000000001</c:v>
                </c:pt>
                <c:pt idx="61">
                  <c:v>0.28200442999999997</c:v>
                </c:pt>
                <c:pt idx="62">
                  <c:v>0.31356925000000002</c:v>
                </c:pt>
                <c:pt idx="63">
                  <c:v>0.34603266999999999</c:v>
                </c:pt>
                <c:pt idx="64">
                  <c:v>0.37924426</c:v>
                </c:pt>
                <c:pt idx="65">
                  <c:v>0.41311977999999999</c:v>
                </c:pt>
                <c:pt idx="66">
                  <c:v>0.44753802999999998</c:v>
                </c:pt>
                <c:pt idx="67">
                  <c:v>0.48222002000000003</c:v>
                </c:pt>
                <c:pt idx="68">
                  <c:v>0.51699907000000001</c:v>
                </c:pt>
                <c:pt idx="69">
                  <c:v>0.55170761000000001</c:v>
                </c:pt>
                <c:pt idx="70">
                  <c:v>0.58617792999999996</c:v>
                </c:pt>
                <c:pt idx="71">
                  <c:v>0.62024303000000003</c:v>
                </c:pt>
                <c:pt idx="72">
                  <c:v>0.65373740999999996</c:v>
                </c:pt>
                <c:pt idx="73">
                  <c:v>0.68649791999999998</c:v>
                </c:pt>
                <c:pt idx="74">
                  <c:v>0.71836454999999999</c:v>
                </c:pt>
                <c:pt idx="75">
                  <c:v>0.74918127999999995</c:v>
                </c:pt>
                <c:pt idx="76">
                  <c:v>0.77879681999999995</c:v>
                </c:pt>
                <c:pt idx="77">
                  <c:v>0.80706540999999998</c:v>
                </c:pt>
                <c:pt idx="78">
                  <c:v>0.83384756999999998</c:v>
                </c:pt>
                <c:pt idx="79">
                  <c:v>0.85901077000000003</c:v>
                </c:pt>
                <c:pt idx="80">
                  <c:v>0.88243019</c:v>
                </c:pt>
                <c:pt idx="81">
                  <c:v>0.90398931999999999</c:v>
                </c:pt>
                <c:pt idx="82">
                  <c:v>0.92358059999999997</c:v>
                </c:pt>
                <c:pt idx="83">
                  <c:v>0.94110603000000004</c:v>
                </c:pt>
                <c:pt idx="84">
                  <c:v>0.95647768</c:v>
                </c:pt>
                <c:pt idx="85">
                  <c:v>0.96961825999999995</c:v>
                </c:pt>
                <c:pt idx="86">
                  <c:v>0.98046149999999999</c:v>
                </c:pt>
                <c:pt idx="87">
                  <c:v>0.98895263</c:v>
                </c:pt>
                <c:pt idx="88">
                  <c:v>0.99504866999999997</c:v>
                </c:pt>
                <c:pt idx="89">
                  <c:v>0.99871869999999996</c:v>
                </c:pt>
                <c:pt idx="90">
                  <c:v>1</c:v>
                </c:pt>
              </c:numCache>
            </c:numRef>
          </c:xVal>
          <c:yVal>
            <c:numRef>
              <c:f>'Airfoil (NACA 2408)'!$C$2:$C$93</c:f>
              <c:numCache>
                <c:formatCode>General</c:formatCode>
                <c:ptCount val="92"/>
                <c:pt idx="0">
                  <c:v>0</c:v>
                </c:pt>
                <c:pt idx="1">
                  <c:v>1.9568E-4</c:v>
                </c:pt>
                <c:pt idx="2">
                  <c:v>7.7992999999999997E-4</c:v>
                </c:pt>
                <c:pt idx="3">
                  <c:v>1.74391E-3</c:v>
                </c:pt>
                <c:pt idx="4">
                  <c:v>3.0732799999999998E-3</c:v>
                </c:pt>
                <c:pt idx="5">
                  <c:v>4.7484600000000004E-3</c:v>
                </c:pt>
                <c:pt idx="6">
                  <c:v>6.7451500000000001E-3</c:v>
                </c:pt>
                <c:pt idx="7">
                  <c:v>9.0348700000000004E-3</c:v>
                </c:pt>
                <c:pt idx="8">
                  <c:v>1.1585649999999999E-2</c:v>
                </c:pt>
                <c:pt idx="9">
                  <c:v>1.4362639999999999E-2</c:v>
                </c:pt>
                <c:pt idx="10">
                  <c:v>1.7328799999999998E-2</c:v>
                </c:pt>
                <c:pt idx="11">
                  <c:v>2.044547E-2</c:v>
                </c:pt>
                <c:pt idx="12">
                  <c:v>2.3672990000000001E-2</c:v>
                </c:pt>
                <c:pt idx="13">
                  <c:v>2.6971120000000001E-2</c:v>
                </c:pt>
                <c:pt idx="14">
                  <c:v>3.02995E-2</c:v>
                </c:pt>
                <c:pt idx="15">
                  <c:v>3.3617950000000001E-2</c:v>
                </c:pt>
                <c:pt idx="16">
                  <c:v>3.6886710000000003E-2</c:v>
                </c:pt>
                <c:pt idx="17">
                  <c:v>4.0066669999999999E-2</c:v>
                </c:pt>
                <c:pt idx="18">
                  <c:v>4.3119570000000003E-2</c:v>
                </c:pt>
                <c:pt idx="19">
                  <c:v>4.6008109999999998E-2</c:v>
                </c:pt>
                <c:pt idx="20">
                  <c:v>4.869619E-2</c:v>
                </c:pt>
                <c:pt idx="21">
                  <c:v>5.1149170000000001E-2</c:v>
                </c:pt>
                <c:pt idx="22">
                  <c:v>5.3334119999999999E-2</c:v>
                </c:pt>
                <c:pt idx="23">
                  <c:v>5.5220239999999997E-2</c:v>
                </c:pt>
                <c:pt idx="24">
                  <c:v>5.6779290000000003E-2</c:v>
                </c:pt>
                <c:pt idx="25">
                  <c:v>5.7986120000000002E-2</c:v>
                </c:pt>
                <c:pt idx="26">
                  <c:v>5.878837E-2</c:v>
                </c:pt>
                <c:pt idx="27">
                  <c:v>5.9052279999999999E-2</c:v>
                </c:pt>
                <c:pt idx="28">
                  <c:v>5.8763410000000002E-2</c:v>
                </c:pt>
                <c:pt idx="29">
                  <c:v>5.7927770000000003E-2</c:v>
                </c:pt>
                <c:pt idx="30">
                  <c:v>5.6559669999999999E-2</c:v>
                </c:pt>
                <c:pt idx="31">
                  <c:v>5.468158E-2</c:v>
                </c:pt>
                <c:pt idx="32">
                  <c:v>5.2323870000000001E-2</c:v>
                </c:pt>
                <c:pt idx="33">
                  <c:v>4.9524249999999999E-2</c:v>
                </c:pt>
                <c:pt idx="34">
                  <c:v>4.6326920000000001E-2</c:v>
                </c:pt>
                <c:pt idx="35">
                  <c:v>4.2781550000000002E-2</c:v>
                </c:pt>
                <c:pt idx="36">
                  <c:v>3.8941959999999998E-2</c:v>
                </c:pt>
                <c:pt idx="37">
                  <c:v>3.4864600000000003E-2</c:v>
                </c:pt>
                <c:pt idx="38">
                  <c:v>3.0606950000000001E-2</c:v>
                </c:pt>
                <c:pt idx="39">
                  <c:v>2.6225749999999999E-2</c:v>
                </c:pt>
                <c:pt idx="40">
                  <c:v>2.1775220000000001E-2</c:v>
                </c:pt>
                <c:pt idx="41">
                  <c:v>1.7305359999999999E-2</c:v>
                </c:pt>
                <c:pt idx="42">
                  <c:v>1.286033E-2</c:v>
                </c:pt>
                <c:pt idx="43">
                  <c:v>8.47702E-3</c:v>
                </c:pt>
                <c:pt idx="44">
                  <c:v>4.1838600000000002E-3</c:v>
                </c:pt>
                <c:pt idx="45">
                  <c:v>0</c:v>
                </c:pt>
                <c:pt idx="46">
                  <c:v>-3.9399600000000002E-3</c:v>
                </c:pt>
                <c:pt idx="47">
                  <c:v>-7.50842E-3</c:v>
                </c:pt>
                <c:pt idx="48">
                  <c:v>-1.0703020000000001E-2</c:v>
                </c:pt>
                <c:pt idx="49">
                  <c:v>-1.3522859999999999E-2</c:v>
                </c:pt>
                <c:pt idx="50">
                  <c:v>-1.5968860000000001E-2</c:v>
                </c:pt>
                <c:pt idx="51">
                  <c:v>-1.8044129999999999E-2</c:v>
                </c:pt>
                <c:pt idx="52">
                  <c:v>-1.975443E-2</c:v>
                </c:pt>
                <c:pt idx="53">
                  <c:v>-2.1108680000000001E-2</c:v>
                </c:pt>
                <c:pt idx="54">
                  <c:v>-2.2119409999999999E-2</c:v>
                </c:pt>
                <c:pt idx="55">
                  <c:v>-2.2803049999999998E-2</c:v>
                </c:pt>
                <c:pt idx="56">
                  <c:v>-2.3180240000000001E-2</c:v>
                </c:pt>
                <c:pt idx="57">
                  <c:v>-2.3275879999999999E-2</c:v>
                </c:pt>
                <c:pt idx="58">
                  <c:v>-2.3118980000000001E-2</c:v>
                </c:pt>
                <c:pt idx="59">
                  <c:v>-2.2742370000000001E-2</c:v>
                </c:pt>
                <c:pt idx="60">
                  <c:v>-2.2182179999999999E-2</c:v>
                </c:pt>
                <c:pt idx="61">
                  <c:v>-2.1477079999999999E-2</c:v>
                </c:pt>
                <c:pt idx="62">
                  <c:v>-2.0667410000000001E-2</c:v>
                </c:pt>
                <c:pt idx="63">
                  <c:v>-1.9794160000000002E-2</c:v>
                </c:pt>
                <c:pt idx="64">
                  <c:v>-1.8897870000000001E-2</c:v>
                </c:pt>
                <c:pt idx="65">
                  <c:v>-1.8005500000000001E-2</c:v>
                </c:pt>
                <c:pt idx="66">
                  <c:v>-1.7032809999999999E-2</c:v>
                </c:pt>
                <c:pt idx="67">
                  <c:v>-1.5977970000000001E-2</c:v>
                </c:pt>
                <c:pt idx="68">
                  <c:v>-1.48676E-2</c:v>
                </c:pt>
                <c:pt idx="69">
                  <c:v>-1.3726149999999999E-2</c:v>
                </c:pt>
                <c:pt idx="70">
                  <c:v>-1.257541E-2</c:v>
                </c:pt>
                <c:pt idx="71">
                  <c:v>-1.143417E-2</c:v>
                </c:pt>
                <c:pt idx="72">
                  <c:v>-1.0318040000000001E-2</c:v>
                </c:pt>
                <c:pt idx="73">
                  <c:v>-9.2394899999999995E-3</c:v>
                </c:pt>
                <c:pt idx="74">
                  <c:v>-8.2080199999999999E-3</c:v>
                </c:pt>
                <c:pt idx="75">
                  <c:v>-7.2304300000000004E-3</c:v>
                </c:pt>
                <c:pt idx="76">
                  <c:v>-6.3112300000000001E-3</c:v>
                </c:pt>
                <c:pt idx="77">
                  <c:v>-5.45306E-3</c:v>
                </c:pt>
                <c:pt idx="78">
                  <c:v>-4.6571900000000003E-3</c:v>
                </c:pt>
                <c:pt idx="79">
                  <c:v>-3.9239599999999998E-3</c:v>
                </c:pt>
                <c:pt idx="80">
                  <c:v>-3.25318E-3</c:v>
                </c:pt>
                <c:pt idx="81">
                  <c:v>-2.6445000000000001E-3</c:v>
                </c:pt>
                <c:pt idx="82">
                  <c:v>-2.09764E-3</c:v>
                </c:pt>
                <c:pt idx="83">
                  <c:v>-1.61258E-3</c:v>
                </c:pt>
                <c:pt idx="84">
                  <c:v>-1.1896299999999999E-3</c:v>
                </c:pt>
                <c:pt idx="85">
                  <c:v>-8.2938E-4</c:v>
                </c:pt>
                <c:pt idx="86">
                  <c:v>-5.3269999999999999E-4</c:v>
                </c:pt>
                <c:pt idx="87">
                  <c:v>-3.0055000000000001E-4</c:v>
                </c:pt>
                <c:pt idx="88">
                  <c:v>-1.339E-4</c:v>
                </c:pt>
                <c:pt idx="89">
                  <c:v>-3.3559999999999997E-5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4110-B785-580A9B25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16271"/>
        <c:axId val="672517231"/>
      </c:scatterChart>
      <c:valAx>
        <c:axId val="67251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7231"/>
        <c:crosses val="autoZero"/>
        <c:crossBetween val="midCat"/>
        <c:majorUnit val="0.2"/>
      </c:valAx>
      <c:valAx>
        <c:axId val="67251723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627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/>
      <a:srcRect/>
      <a:tile tx="0" ty="0" sx="50000" sy="5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339090</xdr:colOff>
      <xdr:row>6</xdr:row>
      <xdr:rowOff>152399</xdr:rowOff>
    </xdr:from>
    <xdr:to>
      <xdr:col>19</xdr:col>
      <xdr:colOff>466725</xdr:colOff>
      <xdr:row>42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1A196-3AAC-E243-8983-7F5FEE3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152400</xdr:rowOff>
    </xdr:from>
    <xdr:to>
      <xdr:col>17</xdr:col>
      <xdr:colOff>662940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648CA-65CB-31FC-9355-DBE22ADC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FA60-43DF-4342-887B-332FC6F471CF}">
  <dimension ref="A1:M18"/>
  <sheetViews>
    <sheetView zoomScale="130" zoomScaleNormal="130" workbookViewId="0">
      <selection activeCell="K2" sqref="K2:M18"/>
    </sheetView>
  </sheetViews>
  <sheetFormatPr defaultRowHeight="14.5" x14ac:dyDescent="0.35"/>
  <cols>
    <col min="3" max="3" width="11.7265625" bestFit="1" customWidth="1"/>
    <col min="4" max="5" width="10.26953125" bestFit="1" customWidth="1"/>
  </cols>
  <sheetData>
    <row r="1" spans="1:13" x14ac:dyDescent="0.35">
      <c r="A1" t="s">
        <v>0</v>
      </c>
      <c r="B1" t="s">
        <v>20</v>
      </c>
      <c r="C1" t="s">
        <v>22</v>
      </c>
      <c r="D1" t="s">
        <v>21</v>
      </c>
      <c r="E1" t="s">
        <v>21</v>
      </c>
      <c r="F1" t="s">
        <v>5</v>
      </c>
      <c r="G1" t="s">
        <v>3</v>
      </c>
      <c r="K1" t="s">
        <v>19</v>
      </c>
      <c r="L1" t="s">
        <v>25</v>
      </c>
      <c r="M1" t="s">
        <v>1</v>
      </c>
    </row>
    <row r="2" spans="1:13" x14ac:dyDescent="0.35">
      <c r="A2">
        <v>0.2</v>
      </c>
      <c r="B2">
        <f>A2*$G$2/2</f>
        <v>0.21335999999999999</v>
      </c>
      <c r="C2">
        <v>53.6</v>
      </c>
      <c r="D2">
        <f>$G$4+(C2-$C$13)</f>
        <v>62.6</v>
      </c>
      <c r="E2">
        <f>$H$4+(C2-$C$18)</f>
        <v>52.6</v>
      </c>
      <c r="F2">
        <f>0.351</f>
        <v>0.35099999999999998</v>
      </c>
      <c r="G2">
        <f>7*0.3048</f>
        <v>2.1335999999999999</v>
      </c>
      <c r="K2">
        <f>B2</f>
        <v>0.21335999999999999</v>
      </c>
      <c r="L2">
        <f>F2</f>
        <v>0.35099999999999998</v>
      </c>
      <c r="M2">
        <f>D2</f>
        <v>62.6</v>
      </c>
    </row>
    <row r="3" spans="1:13" x14ac:dyDescent="0.35">
      <c r="A3">
        <v>0.25</v>
      </c>
      <c r="B3">
        <f>A3*$G$2/2</f>
        <v>0.26669999999999999</v>
      </c>
      <c r="C3">
        <v>50</v>
      </c>
      <c r="D3">
        <f t="shared" ref="D3:D18" si="0">$G$4+(C3-$C$13)</f>
        <v>59</v>
      </c>
      <c r="E3">
        <f t="shared" ref="E3:E18" si="1">$H$4+(C3-$C$18)</f>
        <v>49</v>
      </c>
      <c r="F3">
        <v>0.33019999999999999</v>
      </c>
      <c r="G3" t="s">
        <v>23</v>
      </c>
      <c r="H3" t="s">
        <v>24</v>
      </c>
      <c r="K3">
        <f t="shared" ref="K3:K18" si="2">B3</f>
        <v>0.26669999999999999</v>
      </c>
      <c r="L3">
        <f t="shared" ref="L3:L18" si="3">F3</f>
        <v>0.33019999999999999</v>
      </c>
      <c r="M3">
        <f t="shared" ref="M3:M18" si="4">D3</f>
        <v>59</v>
      </c>
    </row>
    <row r="4" spans="1:13" x14ac:dyDescent="0.35">
      <c r="A4">
        <v>0.3</v>
      </c>
      <c r="B4">
        <f>A4*$G$2/2</f>
        <v>0.32003999999999999</v>
      </c>
      <c r="C4">
        <v>46.8</v>
      </c>
      <c r="D4">
        <f t="shared" si="0"/>
        <v>55.8</v>
      </c>
      <c r="E4">
        <f t="shared" si="1"/>
        <v>45.8</v>
      </c>
      <c r="F4">
        <v>0.31519999999999998</v>
      </c>
      <c r="G4">
        <v>29</v>
      </c>
      <c r="H4">
        <v>14.5</v>
      </c>
      <c r="K4">
        <f t="shared" si="2"/>
        <v>0.32003999999999999</v>
      </c>
      <c r="L4">
        <f t="shared" si="3"/>
        <v>0.31519999999999998</v>
      </c>
      <c r="M4">
        <f t="shared" si="4"/>
        <v>55.8</v>
      </c>
    </row>
    <row r="5" spans="1:13" x14ac:dyDescent="0.35">
      <c r="A5">
        <v>0.35</v>
      </c>
      <c r="B5">
        <f>A5*$G$2/2</f>
        <v>0.37337999999999999</v>
      </c>
      <c r="C5">
        <v>43.2</v>
      </c>
      <c r="D5">
        <f t="shared" si="0"/>
        <v>52.2</v>
      </c>
      <c r="E5">
        <f t="shared" si="1"/>
        <v>42.2</v>
      </c>
      <c r="F5">
        <v>0.29559999999999997</v>
      </c>
      <c r="G5" t="s">
        <v>6</v>
      </c>
      <c r="K5">
        <f t="shared" si="2"/>
        <v>0.37337999999999999</v>
      </c>
      <c r="L5">
        <f t="shared" si="3"/>
        <v>0.29559999999999997</v>
      </c>
      <c r="M5">
        <f t="shared" si="4"/>
        <v>52.2</v>
      </c>
    </row>
    <row r="6" spans="1:13" x14ac:dyDescent="0.35">
      <c r="A6">
        <v>0.4</v>
      </c>
      <c r="B6">
        <f>A6*$G$2/2</f>
        <v>0.42671999999999999</v>
      </c>
      <c r="C6">
        <v>39.5</v>
      </c>
      <c r="D6">
        <f t="shared" si="0"/>
        <v>48.5</v>
      </c>
      <c r="E6">
        <f t="shared" si="1"/>
        <v>38.5</v>
      </c>
      <c r="F6">
        <v>0.27939999999999998</v>
      </c>
      <c r="G6">
        <f>49 * 0.0254</f>
        <v>1.2445999999999999</v>
      </c>
      <c r="K6">
        <f t="shared" si="2"/>
        <v>0.42671999999999999</v>
      </c>
      <c r="L6">
        <f t="shared" si="3"/>
        <v>0.27939999999999998</v>
      </c>
      <c r="M6">
        <f t="shared" si="4"/>
        <v>48.5</v>
      </c>
    </row>
    <row r="7" spans="1:13" x14ac:dyDescent="0.35">
      <c r="A7">
        <v>0.45</v>
      </c>
      <c r="B7">
        <f>A7*$G$2/2</f>
        <v>0.48005999999999999</v>
      </c>
      <c r="C7">
        <v>35.9</v>
      </c>
      <c r="D7">
        <f t="shared" si="0"/>
        <v>44.9</v>
      </c>
      <c r="E7">
        <f t="shared" si="1"/>
        <v>34.9</v>
      </c>
      <c r="F7">
        <v>0.26440000000000002</v>
      </c>
      <c r="K7">
        <f t="shared" si="2"/>
        <v>0.48005999999999999</v>
      </c>
      <c r="L7">
        <f t="shared" si="3"/>
        <v>0.26440000000000002</v>
      </c>
      <c r="M7">
        <f t="shared" si="4"/>
        <v>44.9</v>
      </c>
    </row>
    <row r="8" spans="1:13" x14ac:dyDescent="0.35">
      <c r="A8">
        <v>0.5</v>
      </c>
      <c r="B8">
        <f>A8*$G$2/2</f>
        <v>0.53339999999999999</v>
      </c>
      <c r="C8">
        <v>32.299999999999997</v>
      </c>
      <c r="D8">
        <f t="shared" si="0"/>
        <v>41.3</v>
      </c>
      <c r="E8">
        <f t="shared" si="1"/>
        <v>31.299999999999997</v>
      </c>
      <c r="F8">
        <v>0.25280000000000002</v>
      </c>
      <c r="G8" t="s">
        <v>7</v>
      </c>
      <c r="K8">
        <f t="shared" si="2"/>
        <v>0.53339999999999999</v>
      </c>
      <c r="L8">
        <f t="shared" si="3"/>
        <v>0.25280000000000002</v>
      </c>
      <c r="M8">
        <f t="shared" si="4"/>
        <v>41.3</v>
      </c>
    </row>
    <row r="9" spans="1:13" x14ac:dyDescent="0.35">
      <c r="A9">
        <v>0.55000000000000004</v>
      </c>
      <c r="B9">
        <f>A9*$G$2/2</f>
        <v>0.58674000000000004</v>
      </c>
      <c r="C9">
        <v>29.1</v>
      </c>
      <c r="D9">
        <f t="shared" si="0"/>
        <v>38.1</v>
      </c>
      <c r="E9">
        <f t="shared" si="1"/>
        <v>28.1</v>
      </c>
      <c r="F9">
        <v>0.24479999999999999</v>
      </c>
      <c r="G9">
        <f>G6/G2/2</f>
        <v>0.29166666666666669</v>
      </c>
      <c r="K9">
        <f t="shared" si="2"/>
        <v>0.58674000000000004</v>
      </c>
      <c r="L9">
        <f t="shared" si="3"/>
        <v>0.24479999999999999</v>
      </c>
      <c r="M9">
        <f t="shared" si="4"/>
        <v>38.1</v>
      </c>
    </row>
    <row r="10" spans="1:13" x14ac:dyDescent="0.35">
      <c r="A10">
        <v>0.6</v>
      </c>
      <c r="B10">
        <f>A10*$G$2/2</f>
        <v>0.64007999999999998</v>
      </c>
      <c r="C10">
        <v>26.4</v>
      </c>
      <c r="D10">
        <f t="shared" si="0"/>
        <v>35.4</v>
      </c>
      <c r="E10">
        <f t="shared" si="1"/>
        <v>25.4</v>
      </c>
      <c r="F10">
        <v>0.24129999999999999</v>
      </c>
      <c r="K10">
        <f t="shared" si="2"/>
        <v>0.64007999999999998</v>
      </c>
      <c r="L10">
        <f t="shared" si="3"/>
        <v>0.24129999999999999</v>
      </c>
      <c r="M10">
        <f t="shared" si="4"/>
        <v>35.4</v>
      </c>
    </row>
    <row r="11" spans="1:13" x14ac:dyDescent="0.35">
      <c r="A11">
        <v>0.65</v>
      </c>
      <c r="B11">
        <f>A11*$G$2/2</f>
        <v>0.69342000000000004</v>
      </c>
      <c r="C11">
        <v>24.1</v>
      </c>
      <c r="D11">
        <f t="shared" si="0"/>
        <v>33.1</v>
      </c>
      <c r="E11">
        <f t="shared" si="1"/>
        <v>23.1</v>
      </c>
      <c r="F11">
        <v>0.23899999999999999</v>
      </c>
      <c r="G11" t="s">
        <v>10</v>
      </c>
      <c r="K11">
        <f t="shared" si="2"/>
        <v>0.69342000000000004</v>
      </c>
      <c r="L11">
        <f t="shared" si="3"/>
        <v>0.23899999999999999</v>
      </c>
      <c r="M11">
        <f t="shared" si="4"/>
        <v>33.1</v>
      </c>
    </row>
    <row r="12" spans="1:13" x14ac:dyDescent="0.35">
      <c r="A12">
        <v>0.7</v>
      </c>
      <c r="B12">
        <f>A12*$G$2/2</f>
        <v>0.74675999999999998</v>
      </c>
      <c r="C12">
        <v>21.8</v>
      </c>
      <c r="D12">
        <f t="shared" si="0"/>
        <v>30.8</v>
      </c>
      <c r="E12">
        <f t="shared" si="1"/>
        <v>20.8</v>
      </c>
      <c r="F12">
        <v>0.23669999999999999</v>
      </c>
      <c r="G12">
        <f>14*2.54/100</f>
        <v>0.35560000000000003</v>
      </c>
      <c r="K12">
        <f t="shared" si="2"/>
        <v>0.74675999999999998</v>
      </c>
      <c r="L12">
        <f t="shared" si="3"/>
        <v>0.23669999999999999</v>
      </c>
      <c r="M12">
        <f t="shared" si="4"/>
        <v>30.8</v>
      </c>
    </row>
    <row r="13" spans="1:13" x14ac:dyDescent="0.35">
      <c r="A13">
        <v>0.75</v>
      </c>
      <c r="B13">
        <f>A13*$G$2/2</f>
        <v>0.80010000000000003</v>
      </c>
      <c r="C13">
        <v>20</v>
      </c>
      <c r="D13">
        <f t="shared" si="0"/>
        <v>29</v>
      </c>
      <c r="E13">
        <f t="shared" si="1"/>
        <v>19</v>
      </c>
      <c r="F13">
        <v>0.23319999999999999</v>
      </c>
      <c r="K13">
        <f t="shared" si="2"/>
        <v>0.80010000000000003</v>
      </c>
      <c r="L13">
        <f t="shared" si="3"/>
        <v>0.23319999999999999</v>
      </c>
      <c r="M13">
        <f t="shared" si="4"/>
        <v>29</v>
      </c>
    </row>
    <row r="14" spans="1:13" x14ac:dyDescent="0.35">
      <c r="A14">
        <v>0.8</v>
      </c>
      <c r="B14">
        <f>A14*$G$2/2</f>
        <v>0.85343999999999998</v>
      </c>
      <c r="C14">
        <v>19.100000000000001</v>
      </c>
      <c r="D14">
        <f t="shared" si="0"/>
        <v>28.1</v>
      </c>
      <c r="E14">
        <f t="shared" si="1"/>
        <v>18.100000000000001</v>
      </c>
      <c r="F14">
        <v>0.23089999999999999</v>
      </c>
      <c r="K14">
        <f t="shared" si="2"/>
        <v>0.85343999999999998</v>
      </c>
      <c r="L14">
        <f t="shared" si="3"/>
        <v>0.23089999999999999</v>
      </c>
      <c r="M14">
        <f t="shared" si="4"/>
        <v>28.1</v>
      </c>
    </row>
    <row r="15" spans="1:13" x14ac:dyDescent="0.35">
      <c r="A15">
        <v>0.85</v>
      </c>
      <c r="B15">
        <f>A15*$G$2/2</f>
        <v>0.90677999999999992</v>
      </c>
      <c r="C15">
        <v>17.7</v>
      </c>
      <c r="D15">
        <f t="shared" si="0"/>
        <v>26.7</v>
      </c>
      <c r="E15">
        <f t="shared" si="1"/>
        <v>16.7</v>
      </c>
      <c r="F15">
        <v>0.2286</v>
      </c>
      <c r="K15">
        <f t="shared" si="2"/>
        <v>0.90677999999999992</v>
      </c>
      <c r="L15">
        <f t="shared" si="3"/>
        <v>0.2286</v>
      </c>
      <c r="M15">
        <f t="shared" si="4"/>
        <v>26.7</v>
      </c>
    </row>
    <row r="16" spans="1:13" x14ac:dyDescent="0.35">
      <c r="A16">
        <v>0.9</v>
      </c>
      <c r="B16">
        <f>A16*$G$2/2</f>
        <v>0.96011999999999997</v>
      </c>
      <c r="C16">
        <v>16.8</v>
      </c>
      <c r="D16">
        <f t="shared" si="0"/>
        <v>25.8</v>
      </c>
      <c r="E16">
        <f t="shared" si="1"/>
        <v>15.8</v>
      </c>
      <c r="F16">
        <v>0.22509999999999999</v>
      </c>
      <c r="K16">
        <f t="shared" si="2"/>
        <v>0.96011999999999997</v>
      </c>
      <c r="L16">
        <f t="shared" si="3"/>
        <v>0.22509999999999999</v>
      </c>
      <c r="M16">
        <f t="shared" si="4"/>
        <v>25.8</v>
      </c>
    </row>
    <row r="17" spans="1:13" x14ac:dyDescent="0.35">
      <c r="A17">
        <v>0.95</v>
      </c>
      <c r="B17">
        <f>A17*$G$2/2</f>
        <v>1.01346</v>
      </c>
      <c r="C17">
        <v>15.9</v>
      </c>
      <c r="D17">
        <f t="shared" si="0"/>
        <v>24.9</v>
      </c>
      <c r="E17">
        <f t="shared" si="1"/>
        <v>14.9</v>
      </c>
      <c r="F17">
        <v>0.22170000000000001</v>
      </c>
      <c r="K17">
        <f t="shared" si="2"/>
        <v>1.01346</v>
      </c>
      <c r="L17">
        <f t="shared" si="3"/>
        <v>0.22170000000000001</v>
      </c>
      <c r="M17">
        <f t="shared" si="4"/>
        <v>24.9</v>
      </c>
    </row>
    <row r="18" spans="1:13" x14ac:dyDescent="0.35">
      <c r="A18">
        <v>1</v>
      </c>
      <c r="B18">
        <f>A18*$G$2/2</f>
        <v>1.0668</v>
      </c>
      <c r="C18">
        <v>15.5</v>
      </c>
      <c r="D18">
        <f t="shared" si="0"/>
        <v>24.5</v>
      </c>
      <c r="E18">
        <f t="shared" si="1"/>
        <v>14.5</v>
      </c>
      <c r="F18">
        <v>0.2205</v>
      </c>
      <c r="K18">
        <f t="shared" si="2"/>
        <v>1.0668</v>
      </c>
      <c r="L18">
        <f t="shared" si="3"/>
        <v>0.2205</v>
      </c>
      <c r="M18">
        <f t="shared" si="4"/>
        <v>24.5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B089-28A8-4FC7-8E68-349A1BA111DD}">
  <dimension ref="A2:I26"/>
  <sheetViews>
    <sheetView tabSelected="1" workbookViewId="0">
      <selection activeCell="I5" sqref="I5"/>
    </sheetView>
  </sheetViews>
  <sheetFormatPr defaultRowHeight="14.5" x14ac:dyDescent="0.35"/>
  <sheetData>
    <row r="2" spans="1:9" x14ac:dyDescent="0.35">
      <c r="A2" t="s">
        <v>2</v>
      </c>
      <c r="B2">
        <v>19</v>
      </c>
    </row>
    <row r="3" spans="1:9" x14ac:dyDescent="0.35">
      <c r="C3" t="s">
        <v>13</v>
      </c>
      <c r="G3" t="s">
        <v>14</v>
      </c>
      <c r="H3" t="s">
        <v>17</v>
      </c>
    </row>
    <row r="4" spans="1:9" x14ac:dyDescent="0.35">
      <c r="A4" t="s">
        <v>4</v>
      </c>
      <c r="C4" t="s">
        <v>11</v>
      </c>
      <c r="D4" t="s">
        <v>4</v>
      </c>
      <c r="E4" t="s">
        <v>12</v>
      </c>
      <c r="G4" t="s">
        <v>4</v>
      </c>
      <c r="H4" t="s">
        <v>15</v>
      </c>
      <c r="I4" t="s">
        <v>16</v>
      </c>
    </row>
    <row r="5" spans="1:9" x14ac:dyDescent="0.35">
      <c r="A5">
        <v>0</v>
      </c>
      <c r="B5">
        <v>1.3</v>
      </c>
      <c r="C5">
        <f>B5-1</f>
        <v>0.30000000000000004</v>
      </c>
      <c r="D5">
        <v>0</v>
      </c>
      <c r="E5">
        <v>0.11799999999999999</v>
      </c>
      <c r="G5">
        <v>0</v>
      </c>
      <c r="H5">
        <v>0.31390000000000001</v>
      </c>
      <c r="I5">
        <v>0.10351</v>
      </c>
    </row>
    <row r="6" spans="1:9" x14ac:dyDescent="0.35">
      <c r="A6">
        <v>9.9000000000000005E-2</v>
      </c>
      <c r="B6">
        <v>1.25</v>
      </c>
      <c r="C6">
        <f t="shared" ref="C6:C20" si="0">B6-1</f>
        <v>0.25</v>
      </c>
      <c r="D6">
        <v>4.9500000000000002E-2</v>
      </c>
      <c r="E6">
        <v>0.11</v>
      </c>
      <c r="G6">
        <v>4.641E-2</v>
      </c>
      <c r="I6">
        <v>0.10356</v>
      </c>
    </row>
    <row r="7" spans="1:9" x14ac:dyDescent="0.35">
      <c r="A7">
        <v>0.193</v>
      </c>
      <c r="B7">
        <v>1.22</v>
      </c>
      <c r="C7">
        <f t="shared" si="0"/>
        <v>0.21999999999999997</v>
      </c>
      <c r="D7">
        <v>9.35E-2</v>
      </c>
      <c r="E7">
        <v>0.10100000000000001</v>
      </c>
      <c r="G7">
        <v>9.282E-2</v>
      </c>
      <c r="H7">
        <v>0.26895000000000002</v>
      </c>
      <c r="I7">
        <v>0.10315000000000001</v>
      </c>
    </row>
    <row r="8" spans="1:9" x14ac:dyDescent="0.35">
      <c r="A8">
        <v>0.30299999999999999</v>
      </c>
      <c r="B8">
        <v>1.18</v>
      </c>
      <c r="C8">
        <f t="shared" si="0"/>
        <v>0.17999999999999994</v>
      </c>
      <c r="D8">
        <v>0.16</v>
      </c>
      <c r="E8">
        <v>0.10100000000000001</v>
      </c>
      <c r="G8">
        <v>0.13922999999999999</v>
      </c>
      <c r="I8">
        <v>0.10224999999999999</v>
      </c>
    </row>
    <row r="9" spans="1:9" x14ac:dyDescent="0.35">
      <c r="A9">
        <v>0.39600000000000002</v>
      </c>
      <c r="B9">
        <v>1.1399999999999999</v>
      </c>
      <c r="C9">
        <f t="shared" si="0"/>
        <v>0.1399999999999999</v>
      </c>
      <c r="D9">
        <v>0.19800000000000001</v>
      </c>
      <c r="E9">
        <v>9.8500000000000004E-2</v>
      </c>
      <c r="G9">
        <v>0.18564</v>
      </c>
      <c r="H9">
        <v>0.2288</v>
      </c>
      <c r="I9">
        <v>0.10087</v>
      </c>
    </row>
    <row r="10" spans="1:9" x14ac:dyDescent="0.35">
      <c r="A10">
        <v>0.48399999999999999</v>
      </c>
      <c r="B10">
        <v>1.1000000000000001</v>
      </c>
      <c r="C10">
        <f t="shared" si="0"/>
        <v>0.10000000000000009</v>
      </c>
      <c r="D10">
        <v>0.23699999999999999</v>
      </c>
      <c r="E10">
        <v>9.8400000000000001E-2</v>
      </c>
      <c r="G10">
        <v>0.27845999999999999</v>
      </c>
      <c r="H10">
        <v>0.19238</v>
      </c>
      <c r="I10">
        <v>9.6540000000000001E-2</v>
      </c>
    </row>
    <row r="11" spans="1:9" x14ac:dyDescent="0.35">
      <c r="A11">
        <v>0.55600000000000005</v>
      </c>
      <c r="B11">
        <v>1.08</v>
      </c>
      <c r="C11">
        <f t="shared" si="0"/>
        <v>8.0000000000000071E-2</v>
      </c>
      <c r="D11">
        <v>0.29699999999999999</v>
      </c>
      <c r="E11">
        <v>9.5500000000000002E-2</v>
      </c>
      <c r="G11">
        <v>0.37128</v>
      </c>
      <c r="H11">
        <v>0.15866</v>
      </c>
      <c r="I11">
        <v>8.9889999999999998E-2</v>
      </c>
    </row>
    <row r="12" spans="1:9" x14ac:dyDescent="0.35">
      <c r="A12">
        <v>0.6</v>
      </c>
      <c r="B12">
        <v>1.05</v>
      </c>
      <c r="C12">
        <f t="shared" si="0"/>
        <v>5.0000000000000044E-2</v>
      </c>
      <c r="D12">
        <v>0.34699999999999998</v>
      </c>
      <c r="E12">
        <v>8.9899999999999994E-2</v>
      </c>
      <c r="G12">
        <v>0.46410000000000001</v>
      </c>
      <c r="H12">
        <v>0.12678</v>
      </c>
      <c r="I12">
        <v>8.0649999999999999E-2</v>
      </c>
    </row>
    <row r="13" spans="1:9" x14ac:dyDescent="0.35">
      <c r="A13">
        <v>0.64400000000000002</v>
      </c>
      <c r="B13">
        <v>1.04</v>
      </c>
      <c r="C13">
        <f t="shared" si="0"/>
        <v>4.0000000000000036E-2</v>
      </c>
      <c r="D13">
        <v>0.40699999999999997</v>
      </c>
      <c r="E13">
        <v>8.1500000000000003E-2</v>
      </c>
      <c r="G13">
        <v>0.55691999999999997</v>
      </c>
      <c r="H13">
        <v>9.5920000000000005E-2</v>
      </c>
      <c r="I13">
        <v>6.8419999999999995E-2</v>
      </c>
    </row>
    <row r="14" spans="1:9" x14ac:dyDescent="0.35">
      <c r="A14">
        <v>0.71</v>
      </c>
      <c r="B14">
        <v>1.02</v>
      </c>
      <c r="C14">
        <f t="shared" si="0"/>
        <v>2.0000000000000018E-2</v>
      </c>
      <c r="D14">
        <v>0.44600000000000001</v>
      </c>
      <c r="E14">
        <v>7.5899999999999995E-2</v>
      </c>
      <c r="G14">
        <v>0.64973999999999998</v>
      </c>
      <c r="H14">
        <v>6.5379999999999994E-2</v>
      </c>
      <c r="I14">
        <v>5.2789999999999997E-2</v>
      </c>
    </row>
    <row r="15" spans="1:9" x14ac:dyDescent="0.35">
      <c r="A15">
        <v>0.76500000000000001</v>
      </c>
      <c r="B15">
        <v>0.996</v>
      </c>
      <c r="C15">
        <f t="shared" si="0"/>
        <v>-4.0000000000000036E-3</v>
      </c>
      <c r="D15">
        <v>0.47899999999999998</v>
      </c>
      <c r="E15">
        <v>7.2999999999999995E-2</v>
      </c>
      <c r="G15">
        <v>0.76576</v>
      </c>
      <c r="H15">
        <v>2.6759999999999999E-2</v>
      </c>
      <c r="I15">
        <v>2.777E-2</v>
      </c>
    </row>
    <row r="16" spans="1:9" x14ac:dyDescent="0.35">
      <c r="A16">
        <v>0.81399999999999995</v>
      </c>
      <c r="B16">
        <v>0.97699999999999998</v>
      </c>
      <c r="C16">
        <f t="shared" si="0"/>
        <v>-2.300000000000002E-2</v>
      </c>
      <c r="D16">
        <v>0.52300000000000002</v>
      </c>
      <c r="E16">
        <v>7.2900000000000006E-2</v>
      </c>
      <c r="G16">
        <v>0.83538000000000001</v>
      </c>
      <c r="H16">
        <v>2.9099999999999998E-3</v>
      </c>
      <c r="I16">
        <v>9.4699999999999993E-3</v>
      </c>
    </row>
    <row r="17" spans="1:9" x14ac:dyDescent="0.35">
      <c r="A17">
        <v>0.86399999999999999</v>
      </c>
      <c r="B17">
        <v>0.95199999999999996</v>
      </c>
      <c r="C17">
        <f t="shared" si="0"/>
        <v>-4.8000000000000043E-2</v>
      </c>
      <c r="D17">
        <v>0.55000000000000004</v>
      </c>
      <c r="E17">
        <v>5.91E-2</v>
      </c>
      <c r="G17">
        <v>0.90498999999999996</v>
      </c>
      <c r="H17">
        <v>-2.1569999999999999E-2</v>
      </c>
      <c r="I17">
        <v>-1.155E-2</v>
      </c>
    </row>
    <row r="18" spans="1:9" x14ac:dyDescent="0.35">
      <c r="A18">
        <v>0.91300000000000003</v>
      </c>
      <c r="B18">
        <v>0.93200000000000005</v>
      </c>
      <c r="C18">
        <f t="shared" si="0"/>
        <v>-6.7999999999999949E-2</v>
      </c>
      <c r="D18">
        <v>0.6</v>
      </c>
      <c r="E18">
        <v>6.1699999999999998E-2</v>
      </c>
      <c r="G18">
        <v>0.97460999999999998</v>
      </c>
      <c r="H18">
        <v>-4.6859999999999999E-2</v>
      </c>
      <c r="I18">
        <v>-3.5479999999999998E-2</v>
      </c>
    </row>
    <row r="19" spans="1:9" x14ac:dyDescent="0.35">
      <c r="A19">
        <v>0.95199999999999996</v>
      </c>
      <c r="B19">
        <v>0.91900000000000004</v>
      </c>
      <c r="C19">
        <f t="shared" si="0"/>
        <v>-8.0999999999999961E-2</v>
      </c>
      <c r="D19">
        <v>0.64900000000000002</v>
      </c>
      <c r="E19">
        <v>5.0599999999999999E-2</v>
      </c>
    </row>
    <row r="20" spans="1:9" x14ac:dyDescent="0.35">
      <c r="A20">
        <v>0.99</v>
      </c>
      <c r="B20">
        <v>0.89900000000000002</v>
      </c>
      <c r="C20">
        <f t="shared" si="0"/>
        <v>-0.10099999999999998</v>
      </c>
      <c r="D20">
        <v>0.69299999999999995</v>
      </c>
      <c r="E20">
        <v>3.95E-2</v>
      </c>
    </row>
    <row r="21" spans="1:9" x14ac:dyDescent="0.35">
      <c r="D21">
        <v>0.754</v>
      </c>
      <c r="E21">
        <v>3.1099999999999999E-2</v>
      </c>
    </row>
    <row r="22" spans="1:9" x14ac:dyDescent="0.35">
      <c r="D22">
        <v>0.80300000000000005</v>
      </c>
      <c r="E22">
        <v>1.72E-2</v>
      </c>
    </row>
    <row r="23" spans="1:9" x14ac:dyDescent="0.35">
      <c r="D23">
        <v>0.85799999999999998</v>
      </c>
      <c r="E23">
        <v>8.8500000000000002E-3</v>
      </c>
    </row>
    <row r="24" spans="1:9" x14ac:dyDescent="0.35">
      <c r="D24">
        <v>0.90800000000000003</v>
      </c>
      <c r="E24">
        <v>-2.2699999999999999E-3</v>
      </c>
    </row>
    <row r="25" spans="1:9" x14ac:dyDescent="0.35">
      <c r="D25">
        <v>0.93500000000000005</v>
      </c>
      <c r="E25">
        <v>-1.61E-2</v>
      </c>
    </row>
    <row r="26" spans="1:9" x14ac:dyDescent="0.35">
      <c r="D26">
        <v>0.99</v>
      </c>
      <c r="E26">
        <v>-2.7199999999999998E-2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DE15-BB59-4315-AE6B-B1752C876129}">
  <dimension ref="A1:G92"/>
  <sheetViews>
    <sheetView workbookViewId="0">
      <selection activeCell="E2" sqref="E2:G92"/>
    </sheetView>
  </sheetViews>
  <sheetFormatPr defaultRowHeight="14.5" x14ac:dyDescent="0.35"/>
  <sheetData>
    <row r="1" spans="1:7" x14ac:dyDescent="0.35">
      <c r="A1" t="s">
        <v>18</v>
      </c>
      <c r="B1" t="s">
        <v>8</v>
      </c>
      <c r="C1" t="s">
        <v>9</v>
      </c>
    </row>
    <row r="2" spans="1:7" x14ac:dyDescent="0.35">
      <c r="A2">
        <v>0</v>
      </c>
      <c r="B2">
        <v>1</v>
      </c>
      <c r="C2">
        <v>0</v>
      </c>
      <c r="E2">
        <f>A2*1000</f>
        <v>0</v>
      </c>
      <c r="F2">
        <f t="shared" ref="F2:G2" si="0">B2*1000</f>
        <v>1000</v>
      </c>
      <c r="G2">
        <f t="shared" si="0"/>
        <v>0</v>
      </c>
    </row>
    <row r="3" spans="1:7" x14ac:dyDescent="0.35">
      <c r="A3">
        <v>0</v>
      </c>
      <c r="B3">
        <v>0.99884534999999997</v>
      </c>
      <c r="C3">
        <v>1.9568E-4</v>
      </c>
      <c r="E3">
        <f t="shared" ref="E3:E66" si="1">A3*1000</f>
        <v>0</v>
      </c>
      <c r="F3">
        <f t="shared" ref="F3:F66" si="2">B3*1000</f>
        <v>998.84534999999994</v>
      </c>
      <c r="G3">
        <f t="shared" ref="G3:G66" si="3">C3*1000</f>
        <v>0.19567999999999999</v>
      </c>
    </row>
    <row r="4" spans="1:7" x14ac:dyDescent="0.35">
      <c r="A4">
        <v>0</v>
      </c>
      <c r="B4">
        <v>0.99521939999999998</v>
      </c>
      <c r="C4">
        <v>7.7992999999999997E-4</v>
      </c>
      <c r="E4">
        <f t="shared" si="1"/>
        <v>0</v>
      </c>
      <c r="F4">
        <f t="shared" si="2"/>
        <v>995.21939999999995</v>
      </c>
      <c r="G4">
        <f t="shared" si="3"/>
        <v>0.77993000000000001</v>
      </c>
    </row>
    <row r="5" spans="1:7" x14ac:dyDescent="0.35">
      <c r="A5">
        <v>0</v>
      </c>
      <c r="B5">
        <v>0.98919497000000001</v>
      </c>
      <c r="C5">
        <v>1.74391E-3</v>
      </c>
      <c r="E5">
        <f t="shared" si="1"/>
        <v>0</v>
      </c>
      <c r="F5">
        <f t="shared" si="2"/>
        <v>989.19497000000001</v>
      </c>
      <c r="G5">
        <f t="shared" si="3"/>
        <v>1.7439100000000001</v>
      </c>
    </row>
    <row r="6" spans="1:7" x14ac:dyDescent="0.35">
      <c r="A6">
        <v>0</v>
      </c>
      <c r="B6">
        <v>0.98080018999999996</v>
      </c>
      <c r="C6">
        <v>3.0732799999999998E-3</v>
      </c>
      <c r="E6">
        <f t="shared" si="1"/>
        <v>0</v>
      </c>
      <c r="F6">
        <f t="shared" si="2"/>
        <v>980.80018999999993</v>
      </c>
      <c r="G6">
        <f t="shared" si="3"/>
        <v>3.07328</v>
      </c>
    </row>
    <row r="7" spans="1:7" x14ac:dyDescent="0.35">
      <c r="A7">
        <v>0</v>
      </c>
      <c r="B7">
        <v>0.97007436000000002</v>
      </c>
      <c r="C7">
        <v>4.7484600000000004E-3</v>
      </c>
      <c r="E7">
        <f t="shared" si="1"/>
        <v>0</v>
      </c>
      <c r="F7">
        <f t="shared" si="2"/>
        <v>970.07436000000007</v>
      </c>
      <c r="G7">
        <f t="shared" si="3"/>
        <v>4.7484600000000006</v>
      </c>
    </row>
    <row r="8" spans="1:7" x14ac:dyDescent="0.35">
      <c r="A8">
        <v>0</v>
      </c>
      <c r="B8">
        <v>0.95706776999999998</v>
      </c>
      <c r="C8">
        <v>6.7451500000000001E-3</v>
      </c>
      <c r="E8">
        <f t="shared" si="1"/>
        <v>0</v>
      </c>
      <c r="F8">
        <f t="shared" si="2"/>
        <v>957.06777</v>
      </c>
      <c r="G8">
        <f t="shared" si="3"/>
        <v>6.7451499999999998</v>
      </c>
    </row>
    <row r="9" spans="1:7" x14ac:dyDescent="0.35">
      <c r="A9">
        <v>0</v>
      </c>
      <c r="B9">
        <v>0.94184157000000002</v>
      </c>
      <c r="C9">
        <v>9.0348700000000004E-3</v>
      </c>
      <c r="E9">
        <f t="shared" si="1"/>
        <v>0</v>
      </c>
      <c r="F9">
        <f t="shared" si="2"/>
        <v>941.84157000000005</v>
      </c>
      <c r="G9">
        <f t="shared" si="3"/>
        <v>9.0348699999999997</v>
      </c>
    </row>
    <row r="10" spans="1:7" x14ac:dyDescent="0.35">
      <c r="A10">
        <v>0</v>
      </c>
      <c r="B10">
        <v>0.9244675</v>
      </c>
      <c r="C10">
        <v>1.1585649999999999E-2</v>
      </c>
      <c r="E10">
        <f t="shared" si="1"/>
        <v>0</v>
      </c>
      <c r="F10">
        <f t="shared" si="2"/>
        <v>924.46749999999997</v>
      </c>
      <c r="G10">
        <f t="shared" si="3"/>
        <v>11.585649999999999</v>
      </c>
    </row>
    <row r="11" spans="1:7" x14ac:dyDescent="0.35">
      <c r="A11">
        <v>0</v>
      </c>
      <c r="B11">
        <v>0.90502766999999995</v>
      </c>
      <c r="C11">
        <v>1.4362639999999999E-2</v>
      </c>
      <c r="E11">
        <f t="shared" si="1"/>
        <v>0</v>
      </c>
      <c r="F11">
        <f t="shared" si="2"/>
        <v>905.02766999999994</v>
      </c>
      <c r="G11">
        <f t="shared" si="3"/>
        <v>14.362639999999999</v>
      </c>
    </row>
    <row r="12" spans="1:7" x14ac:dyDescent="0.35">
      <c r="A12">
        <v>0</v>
      </c>
      <c r="B12">
        <v>0.88361425000000005</v>
      </c>
      <c r="C12">
        <v>1.7328799999999998E-2</v>
      </c>
      <c r="E12">
        <f t="shared" si="1"/>
        <v>0</v>
      </c>
      <c r="F12">
        <f t="shared" si="2"/>
        <v>883.61425000000008</v>
      </c>
      <c r="G12">
        <f t="shared" si="3"/>
        <v>17.328799999999998</v>
      </c>
    </row>
    <row r="13" spans="1:7" x14ac:dyDescent="0.35">
      <c r="A13">
        <v>0</v>
      </c>
      <c r="B13">
        <v>0.86032903000000005</v>
      </c>
      <c r="C13">
        <v>2.044547E-2</v>
      </c>
      <c r="E13">
        <f t="shared" si="1"/>
        <v>0</v>
      </c>
      <c r="F13">
        <f t="shared" si="2"/>
        <v>860.3290300000001</v>
      </c>
      <c r="G13">
        <f t="shared" si="3"/>
        <v>20.44547</v>
      </c>
    </row>
    <row r="14" spans="1:7" x14ac:dyDescent="0.35">
      <c r="A14">
        <v>0</v>
      </c>
      <c r="B14">
        <v>0.83528303999999998</v>
      </c>
      <c r="C14">
        <v>2.3672990000000001E-2</v>
      </c>
      <c r="E14">
        <f t="shared" si="1"/>
        <v>0</v>
      </c>
      <c r="F14">
        <f t="shared" si="2"/>
        <v>835.28304000000003</v>
      </c>
      <c r="G14">
        <f t="shared" si="3"/>
        <v>23.672990000000002</v>
      </c>
    </row>
    <row r="15" spans="1:7" x14ac:dyDescent="0.35">
      <c r="A15">
        <v>0</v>
      </c>
      <c r="B15">
        <v>0.80859605999999995</v>
      </c>
      <c r="C15">
        <v>2.6971120000000001E-2</v>
      </c>
      <c r="E15">
        <f t="shared" si="1"/>
        <v>0</v>
      </c>
      <c r="F15">
        <f t="shared" si="2"/>
        <v>808.59605999999997</v>
      </c>
      <c r="G15">
        <f t="shared" si="3"/>
        <v>26.971120000000003</v>
      </c>
    </row>
    <row r="16" spans="1:7" x14ac:dyDescent="0.35">
      <c r="A16">
        <v>0</v>
      </c>
      <c r="B16">
        <v>0.78039608000000005</v>
      </c>
      <c r="C16">
        <v>3.02995E-2</v>
      </c>
      <c r="E16">
        <f t="shared" si="1"/>
        <v>0</v>
      </c>
      <c r="F16">
        <f t="shared" si="2"/>
        <v>780.3960800000001</v>
      </c>
      <c r="G16">
        <f t="shared" si="3"/>
        <v>30.299499999999998</v>
      </c>
    </row>
    <row r="17" spans="1:7" x14ac:dyDescent="0.35">
      <c r="A17">
        <v>0</v>
      </c>
      <c r="B17">
        <v>0.75081872000000005</v>
      </c>
      <c r="C17">
        <v>3.3617950000000001E-2</v>
      </c>
      <c r="E17">
        <f t="shared" si="1"/>
        <v>0</v>
      </c>
      <c r="F17">
        <f t="shared" si="2"/>
        <v>750.8187200000001</v>
      </c>
      <c r="G17">
        <f t="shared" si="3"/>
        <v>33.61795</v>
      </c>
    </row>
    <row r="18" spans="1:7" x14ac:dyDescent="0.35">
      <c r="A18">
        <v>0</v>
      </c>
      <c r="B18">
        <v>0.72000659</v>
      </c>
      <c r="C18">
        <v>3.6886710000000003E-2</v>
      </c>
      <c r="E18">
        <f t="shared" si="1"/>
        <v>0</v>
      </c>
      <c r="F18">
        <f t="shared" si="2"/>
        <v>720.00658999999996</v>
      </c>
      <c r="G18">
        <f t="shared" si="3"/>
        <v>36.886710000000001</v>
      </c>
    </row>
    <row r="19" spans="1:7" x14ac:dyDescent="0.35">
      <c r="A19">
        <v>0</v>
      </c>
      <c r="B19">
        <v>0.68810868000000003</v>
      </c>
      <c r="C19">
        <v>4.0066669999999999E-2</v>
      </c>
      <c r="E19">
        <f t="shared" si="1"/>
        <v>0</v>
      </c>
      <c r="F19">
        <f t="shared" si="2"/>
        <v>688.10868000000005</v>
      </c>
      <c r="G19">
        <f t="shared" si="3"/>
        <v>40.066670000000002</v>
      </c>
    </row>
    <row r="20" spans="1:7" x14ac:dyDescent="0.35">
      <c r="A20">
        <v>0</v>
      </c>
      <c r="B20">
        <v>0.65527957999999997</v>
      </c>
      <c r="C20">
        <v>4.3119570000000003E-2</v>
      </c>
      <c r="E20">
        <f t="shared" si="1"/>
        <v>0</v>
      </c>
      <c r="F20">
        <f t="shared" si="2"/>
        <v>655.27958000000001</v>
      </c>
      <c r="G20">
        <f t="shared" si="3"/>
        <v>43.119570000000003</v>
      </c>
    </row>
    <row r="21" spans="1:7" x14ac:dyDescent="0.35">
      <c r="A21">
        <v>0</v>
      </c>
      <c r="B21">
        <v>0.62167886000000006</v>
      </c>
      <c r="C21">
        <v>4.6008109999999998E-2</v>
      </c>
      <c r="E21">
        <f t="shared" si="1"/>
        <v>0</v>
      </c>
      <c r="F21">
        <f t="shared" si="2"/>
        <v>621.6788600000001</v>
      </c>
      <c r="G21">
        <f t="shared" si="3"/>
        <v>46.008109999999995</v>
      </c>
    </row>
    <row r="22" spans="1:7" x14ac:dyDescent="0.35">
      <c r="A22">
        <v>0</v>
      </c>
      <c r="B22">
        <v>0.58747024000000003</v>
      </c>
      <c r="C22">
        <v>4.869619E-2</v>
      </c>
      <c r="E22">
        <f t="shared" si="1"/>
        <v>0</v>
      </c>
      <c r="F22">
        <f t="shared" si="2"/>
        <v>587.47023999999999</v>
      </c>
      <c r="G22">
        <f t="shared" si="3"/>
        <v>48.696190000000001</v>
      </c>
    </row>
    <row r="23" spans="1:7" x14ac:dyDescent="0.35">
      <c r="A23">
        <v>0</v>
      </c>
      <c r="B23">
        <v>0.55282085000000003</v>
      </c>
      <c r="C23">
        <v>5.1149170000000001E-2</v>
      </c>
      <c r="E23">
        <f t="shared" si="1"/>
        <v>0</v>
      </c>
      <c r="F23">
        <f t="shared" si="2"/>
        <v>552.82085000000006</v>
      </c>
      <c r="G23">
        <f t="shared" si="3"/>
        <v>51.149169999999998</v>
      </c>
    </row>
    <row r="24" spans="1:7" x14ac:dyDescent="0.35">
      <c r="A24">
        <v>0</v>
      </c>
      <c r="B24">
        <v>0.51790042000000003</v>
      </c>
      <c r="C24">
        <v>5.3334119999999999E-2</v>
      </c>
      <c r="E24">
        <f t="shared" si="1"/>
        <v>0</v>
      </c>
      <c r="F24">
        <f t="shared" si="2"/>
        <v>517.90042000000005</v>
      </c>
      <c r="G24">
        <f t="shared" si="3"/>
        <v>53.334119999999999</v>
      </c>
    </row>
    <row r="25" spans="1:7" x14ac:dyDescent="0.35">
      <c r="A25">
        <v>0</v>
      </c>
      <c r="B25">
        <v>0.48288049</v>
      </c>
      <c r="C25">
        <v>5.5220239999999997E-2</v>
      </c>
      <c r="E25">
        <f t="shared" si="1"/>
        <v>0</v>
      </c>
      <c r="F25">
        <f t="shared" si="2"/>
        <v>482.88049000000001</v>
      </c>
      <c r="G25">
        <f t="shared" si="3"/>
        <v>55.220239999999997</v>
      </c>
    </row>
    <row r="26" spans="1:7" x14ac:dyDescent="0.35">
      <c r="A26">
        <v>0</v>
      </c>
      <c r="B26">
        <v>0.44793350999999998</v>
      </c>
      <c r="C26">
        <v>5.6779290000000003E-2</v>
      </c>
      <c r="E26">
        <f t="shared" si="1"/>
        <v>0</v>
      </c>
      <c r="F26">
        <f t="shared" si="2"/>
        <v>447.93350999999996</v>
      </c>
      <c r="G26">
        <f t="shared" si="3"/>
        <v>56.779290000000003</v>
      </c>
    </row>
    <row r="27" spans="1:7" x14ac:dyDescent="0.35">
      <c r="A27">
        <v>0</v>
      </c>
      <c r="B27">
        <v>0.41323204000000002</v>
      </c>
      <c r="C27">
        <v>5.7986120000000002E-2</v>
      </c>
      <c r="E27">
        <f t="shared" si="1"/>
        <v>0</v>
      </c>
      <c r="F27">
        <f t="shared" si="2"/>
        <v>413.23204000000004</v>
      </c>
      <c r="G27">
        <f t="shared" si="3"/>
        <v>57.98612</v>
      </c>
    </row>
    <row r="28" spans="1:7" x14ac:dyDescent="0.35">
      <c r="A28">
        <v>0</v>
      </c>
      <c r="B28">
        <v>0.37883383999999998</v>
      </c>
      <c r="C28">
        <v>5.878837E-2</v>
      </c>
      <c r="E28">
        <f t="shared" si="1"/>
        <v>0</v>
      </c>
      <c r="F28">
        <f t="shared" si="2"/>
        <v>378.83383999999995</v>
      </c>
      <c r="G28">
        <f t="shared" si="3"/>
        <v>58.78837</v>
      </c>
    </row>
    <row r="29" spans="1:7" x14ac:dyDescent="0.35">
      <c r="A29">
        <v>0</v>
      </c>
      <c r="B29">
        <v>0.34495033000000003</v>
      </c>
      <c r="C29">
        <v>5.9052279999999999E-2</v>
      </c>
      <c r="E29">
        <f t="shared" si="1"/>
        <v>0</v>
      </c>
      <c r="F29">
        <f t="shared" si="2"/>
        <v>344.95033000000001</v>
      </c>
      <c r="G29">
        <f t="shared" si="3"/>
        <v>59.052279999999996</v>
      </c>
    </row>
    <row r="30" spans="1:7" x14ac:dyDescent="0.35">
      <c r="A30">
        <v>0</v>
      </c>
      <c r="B30">
        <v>0.31182416000000002</v>
      </c>
      <c r="C30">
        <v>5.8763410000000002E-2</v>
      </c>
      <c r="E30">
        <f t="shared" si="1"/>
        <v>0</v>
      </c>
      <c r="F30">
        <f t="shared" si="2"/>
        <v>311.82416000000001</v>
      </c>
      <c r="G30">
        <f t="shared" si="3"/>
        <v>58.76341</v>
      </c>
    </row>
    <row r="31" spans="1:7" x14ac:dyDescent="0.35">
      <c r="A31">
        <v>0</v>
      </c>
      <c r="B31">
        <v>0.27962441999999998</v>
      </c>
      <c r="C31">
        <v>5.7927770000000003E-2</v>
      </c>
      <c r="E31">
        <f t="shared" si="1"/>
        <v>0</v>
      </c>
      <c r="F31">
        <f t="shared" si="2"/>
        <v>279.62441999999999</v>
      </c>
      <c r="G31">
        <f t="shared" si="3"/>
        <v>57.927770000000002</v>
      </c>
    </row>
    <row r="32" spans="1:7" x14ac:dyDescent="0.35">
      <c r="A32">
        <v>0</v>
      </c>
      <c r="B32">
        <v>0.24851572999999999</v>
      </c>
      <c r="C32">
        <v>5.6559669999999999E-2</v>
      </c>
      <c r="E32">
        <f t="shared" si="1"/>
        <v>0</v>
      </c>
      <c r="F32">
        <f t="shared" si="2"/>
        <v>248.51572999999999</v>
      </c>
      <c r="G32">
        <f t="shared" si="3"/>
        <v>56.559669999999997</v>
      </c>
    </row>
    <row r="33" spans="1:7" x14ac:dyDescent="0.35">
      <c r="A33">
        <v>0</v>
      </c>
      <c r="B33">
        <v>0.21865712000000001</v>
      </c>
      <c r="C33">
        <v>5.468158E-2</v>
      </c>
      <c r="E33">
        <f t="shared" si="1"/>
        <v>0</v>
      </c>
      <c r="F33">
        <f t="shared" si="2"/>
        <v>218.65712000000002</v>
      </c>
      <c r="G33">
        <f t="shared" si="3"/>
        <v>54.681580000000004</v>
      </c>
    </row>
    <row r="34" spans="1:7" x14ac:dyDescent="0.35">
      <c r="A34">
        <v>0</v>
      </c>
      <c r="B34">
        <v>0.19020097999999999</v>
      </c>
      <c r="C34">
        <v>5.2323870000000001E-2</v>
      </c>
      <c r="E34">
        <f t="shared" si="1"/>
        <v>0</v>
      </c>
      <c r="F34">
        <f t="shared" si="2"/>
        <v>190.20097999999999</v>
      </c>
      <c r="G34">
        <f t="shared" si="3"/>
        <v>52.323869999999999</v>
      </c>
    </row>
    <row r="35" spans="1:7" x14ac:dyDescent="0.35">
      <c r="A35">
        <v>0</v>
      </c>
      <c r="B35">
        <v>0.16329202000000001</v>
      </c>
      <c r="C35">
        <v>4.9524249999999999E-2</v>
      </c>
      <c r="E35">
        <f t="shared" si="1"/>
        <v>0</v>
      </c>
      <c r="F35">
        <f t="shared" si="2"/>
        <v>163.29202000000001</v>
      </c>
      <c r="G35">
        <f t="shared" si="3"/>
        <v>49.524250000000002</v>
      </c>
    </row>
    <row r="36" spans="1:7" x14ac:dyDescent="0.35">
      <c r="A36">
        <v>0</v>
      </c>
      <c r="B36">
        <v>0.13806635</v>
      </c>
      <c r="C36">
        <v>4.6326920000000001E-2</v>
      </c>
      <c r="E36">
        <f t="shared" si="1"/>
        <v>0</v>
      </c>
      <c r="F36">
        <f t="shared" si="2"/>
        <v>138.06635</v>
      </c>
      <c r="G36">
        <f t="shared" si="3"/>
        <v>46.326920000000001</v>
      </c>
    </row>
    <row r="37" spans="1:7" x14ac:dyDescent="0.35">
      <c r="A37">
        <v>0</v>
      </c>
      <c r="B37">
        <v>0.11465060000000001</v>
      </c>
      <c r="C37">
        <v>4.2781550000000002E-2</v>
      </c>
      <c r="E37">
        <f t="shared" si="1"/>
        <v>0</v>
      </c>
      <c r="F37">
        <f t="shared" si="2"/>
        <v>114.65060000000001</v>
      </c>
      <c r="G37">
        <f t="shared" si="3"/>
        <v>42.781550000000003</v>
      </c>
    </row>
    <row r="38" spans="1:7" x14ac:dyDescent="0.35">
      <c r="A38">
        <v>0</v>
      </c>
      <c r="B38">
        <v>9.31612E-2</v>
      </c>
      <c r="C38">
        <v>3.8941959999999998E-2</v>
      </c>
      <c r="E38">
        <f t="shared" si="1"/>
        <v>0</v>
      </c>
      <c r="F38">
        <f t="shared" si="2"/>
        <v>93.161199999999994</v>
      </c>
      <c r="G38">
        <f t="shared" si="3"/>
        <v>38.941959999999995</v>
      </c>
    </row>
    <row r="39" spans="1:7" x14ac:dyDescent="0.35">
      <c r="A39">
        <v>0</v>
      </c>
      <c r="B39">
        <v>7.3703710000000006E-2</v>
      </c>
      <c r="C39">
        <v>3.4864600000000003E-2</v>
      </c>
      <c r="E39">
        <f t="shared" si="1"/>
        <v>0</v>
      </c>
      <c r="F39">
        <f t="shared" si="2"/>
        <v>73.703710000000001</v>
      </c>
      <c r="G39">
        <f t="shared" si="3"/>
        <v>34.864600000000003</v>
      </c>
    </row>
    <row r="40" spans="1:7" x14ac:dyDescent="0.35">
      <c r="A40">
        <v>0</v>
      </c>
      <c r="B40">
        <v>5.637238E-2</v>
      </c>
      <c r="C40">
        <v>3.0606950000000001E-2</v>
      </c>
      <c r="E40">
        <f t="shared" si="1"/>
        <v>0</v>
      </c>
      <c r="F40">
        <f t="shared" si="2"/>
        <v>56.37238</v>
      </c>
      <c r="G40">
        <f t="shared" si="3"/>
        <v>30.606950000000001</v>
      </c>
    </row>
    <row r="41" spans="1:7" x14ac:dyDescent="0.35">
      <c r="A41">
        <v>0</v>
      </c>
      <c r="B41">
        <v>4.1249750000000002E-2</v>
      </c>
      <c r="C41">
        <v>2.6225749999999999E-2</v>
      </c>
      <c r="E41">
        <f t="shared" si="1"/>
        <v>0</v>
      </c>
      <c r="F41">
        <f t="shared" si="2"/>
        <v>41.249749999999999</v>
      </c>
      <c r="G41">
        <f t="shared" si="3"/>
        <v>26.225749999999998</v>
      </c>
    </row>
    <row r="42" spans="1:7" x14ac:dyDescent="0.35">
      <c r="A42">
        <v>0</v>
      </c>
      <c r="B42">
        <v>2.840641E-2</v>
      </c>
      <c r="C42">
        <v>2.1775220000000001E-2</v>
      </c>
      <c r="E42">
        <f t="shared" si="1"/>
        <v>0</v>
      </c>
      <c r="F42">
        <f t="shared" si="2"/>
        <v>28.406410000000001</v>
      </c>
      <c r="G42">
        <f t="shared" si="3"/>
        <v>21.775220000000001</v>
      </c>
    </row>
    <row r="43" spans="1:7" x14ac:dyDescent="0.35">
      <c r="A43">
        <v>0</v>
      </c>
      <c r="B43">
        <v>1.7900840000000001E-2</v>
      </c>
      <c r="C43">
        <v>1.7305359999999999E-2</v>
      </c>
      <c r="E43">
        <f t="shared" si="1"/>
        <v>0</v>
      </c>
      <c r="F43">
        <f t="shared" si="2"/>
        <v>17.900840000000002</v>
      </c>
      <c r="G43">
        <f t="shared" si="3"/>
        <v>17.30536</v>
      </c>
    </row>
    <row r="44" spans="1:7" x14ac:dyDescent="0.35">
      <c r="A44">
        <v>0</v>
      </c>
      <c r="B44">
        <v>9.7793199999999993E-3</v>
      </c>
      <c r="C44">
        <v>1.286033E-2</v>
      </c>
      <c r="E44">
        <f t="shared" si="1"/>
        <v>0</v>
      </c>
      <c r="F44">
        <f t="shared" si="2"/>
        <v>9.7793199999999985</v>
      </c>
      <c r="G44">
        <f t="shared" si="3"/>
        <v>12.860329999999999</v>
      </c>
    </row>
    <row r="45" spans="1:7" x14ac:dyDescent="0.35">
      <c r="A45">
        <v>0</v>
      </c>
      <c r="B45">
        <v>4.0760099999999997E-3</v>
      </c>
      <c r="C45">
        <v>8.47702E-3</v>
      </c>
      <c r="E45">
        <f t="shared" si="1"/>
        <v>0</v>
      </c>
      <c r="F45">
        <f t="shared" si="2"/>
        <v>4.0760100000000001</v>
      </c>
      <c r="G45">
        <f t="shared" si="3"/>
        <v>8.4770199999999996</v>
      </c>
    </row>
    <row r="46" spans="1:7" x14ac:dyDescent="0.35">
      <c r="A46">
        <v>0</v>
      </c>
      <c r="B46">
        <v>8.1291999999999996E-4</v>
      </c>
      <c r="C46">
        <v>4.1838600000000002E-3</v>
      </c>
      <c r="E46">
        <f t="shared" si="1"/>
        <v>0</v>
      </c>
      <c r="F46">
        <f t="shared" si="2"/>
        <v>0.81291999999999998</v>
      </c>
      <c r="G46">
        <f t="shared" si="3"/>
        <v>4.1838600000000001</v>
      </c>
    </row>
    <row r="47" spans="1:7" x14ac:dyDescent="0.35">
      <c r="A47">
        <v>0</v>
      </c>
      <c r="B47">
        <v>0</v>
      </c>
      <c r="C47">
        <v>0</v>
      </c>
      <c r="E47">
        <f t="shared" si="1"/>
        <v>0</v>
      </c>
      <c r="F47">
        <f t="shared" si="2"/>
        <v>0</v>
      </c>
      <c r="G47">
        <f t="shared" si="3"/>
        <v>0</v>
      </c>
    </row>
    <row r="48" spans="1:7" x14ac:dyDescent="0.35">
      <c r="A48">
        <v>0</v>
      </c>
      <c r="B48">
        <v>1.6230299999999999E-3</v>
      </c>
      <c r="C48">
        <v>-3.9399600000000002E-3</v>
      </c>
      <c r="E48">
        <f t="shared" si="1"/>
        <v>0</v>
      </c>
      <c r="F48">
        <f t="shared" si="2"/>
        <v>1.62303</v>
      </c>
      <c r="G48">
        <f t="shared" si="3"/>
        <v>-3.9399600000000001</v>
      </c>
    </row>
    <row r="49" spans="1:7" x14ac:dyDescent="0.35">
      <c r="A49">
        <v>0</v>
      </c>
      <c r="B49">
        <v>5.65592E-3</v>
      </c>
      <c r="C49">
        <v>-7.50842E-3</v>
      </c>
      <c r="E49">
        <f t="shared" si="1"/>
        <v>0</v>
      </c>
      <c r="F49">
        <f t="shared" si="2"/>
        <v>5.6559200000000001</v>
      </c>
      <c r="G49">
        <f t="shared" si="3"/>
        <v>-7.5084200000000001</v>
      </c>
    </row>
    <row r="50" spans="1:7" x14ac:dyDescent="0.35">
      <c r="A50">
        <v>0</v>
      </c>
      <c r="B50">
        <v>1.207308E-2</v>
      </c>
      <c r="C50">
        <v>-1.0703020000000001E-2</v>
      </c>
      <c r="E50">
        <f t="shared" si="1"/>
        <v>0</v>
      </c>
      <c r="F50">
        <f t="shared" si="2"/>
        <v>12.073079999999999</v>
      </c>
      <c r="G50">
        <f t="shared" si="3"/>
        <v>-10.70302</v>
      </c>
    </row>
    <row r="51" spans="1:7" x14ac:dyDescent="0.35">
      <c r="A51">
        <v>0</v>
      </c>
      <c r="B51">
        <v>2.083747E-2</v>
      </c>
      <c r="C51">
        <v>-1.3522859999999999E-2</v>
      </c>
      <c r="E51">
        <f t="shared" si="1"/>
        <v>0</v>
      </c>
      <c r="F51">
        <f t="shared" si="2"/>
        <v>20.83747</v>
      </c>
      <c r="G51">
        <f t="shared" si="3"/>
        <v>-13.52286</v>
      </c>
    </row>
    <row r="52" spans="1:7" x14ac:dyDescent="0.35">
      <c r="A52">
        <v>0</v>
      </c>
      <c r="B52">
        <v>3.1900970000000001E-2</v>
      </c>
      <c r="C52">
        <v>-1.5968860000000001E-2</v>
      </c>
      <c r="E52">
        <f t="shared" si="1"/>
        <v>0</v>
      </c>
      <c r="F52">
        <f t="shared" si="2"/>
        <v>31.900970000000001</v>
      </c>
      <c r="G52">
        <f t="shared" si="3"/>
        <v>-15.968860000000001</v>
      </c>
    </row>
    <row r="53" spans="1:7" x14ac:dyDescent="0.35">
      <c r="A53">
        <v>0</v>
      </c>
      <c r="B53">
        <v>4.5204790000000002E-2</v>
      </c>
      <c r="C53">
        <v>-1.8044129999999999E-2</v>
      </c>
      <c r="E53">
        <f t="shared" si="1"/>
        <v>0</v>
      </c>
      <c r="F53">
        <f t="shared" si="2"/>
        <v>45.204790000000003</v>
      </c>
      <c r="G53">
        <f t="shared" si="3"/>
        <v>-18.044129999999999</v>
      </c>
    </row>
    <row r="54" spans="1:7" x14ac:dyDescent="0.35">
      <c r="A54">
        <v>0</v>
      </c>
      <c r="B54">
        <v>6.0680030000000003E-2</v>
      </c>
      <c r="C54">
        <v>-1.975443E-2</v>
      </c>
      <c r="E54">
        <f t="shared" si="1"/>
        <v>0</v>
      </c>
      <c r="F54">
        <f t="shared" si="2"/>
        <v>60.680030000000002</v>
      </c>
      <c r="G54">
        <f t="shared" si="3"/>
        <v>-19.754429999999999</v>
      </c>
    </row>
    <row r="55" spans="1:7" x14ac:dyDescent="0.35">
      <c r="A55">
        <v>0</v>
      </c>
      <c r="B55">
        <v>7.8248200000000004E-2</v>
      </c>
      <c r="C55">
        <v>-2.1108680000000001E-2</v>
      </c>
      <c r="E55">
        <f t="shared" si="1"/>
        <v>0</v>
      </c>
      <c r="F55">
        <f t="shared" si="2"/>
        <v>78.248199999999997</v>
      </c>
      <c r="G55">
        <f t="shared" si="3"/>
        <v>-21.10868</v>
      </c>
    </row>
    <row r="56" spans="1:7" x14ac:dyDescent="0.35">
      <c r="A56">
        <v>0</v>
      </c>
      <c r="B56">
        <v>9.7821809999999995E-2</v>
      </c>
      <c r="C56">
        <v>-2.2119409999999999E-2</v>
      </c>
      <c r="E56">
        <f t="shared" si="1"/>
        <v>0</v>
      </c>
      <c r="F56">
        <f t="shared" si="2"/>
        <v>97.821809999999999</v>
      </c>
      <c r="G56">
        <f t="shared" si="3"/>
        <v>-22.119409999999998</v>
      </c>
    </row>
    <row r="57" spans="1:7" x14ac:dyDescent="0.35">
      <c r="A57">
        <v>0</v>
      </c>
      <c r="B57">
        <v>0.11930495000000001</v>
      </c>
      <c r="C57">
        <v>-2.2803049999999998E-2</v>
      </c>
      <c r="E57">
        <f t="shared" si="1"/>
        <v>0</v>
      </c>
      <c r="F57">
        <f t="shared" si="2"/>
        <v>119.30495000000001</v>
      </c>
      <c r="G57">
        <f t="shared" si="3"/>
        <v>-22.803049999999999</v>
      </c>
    </row>
    <row r="58" spans="1:7" x14ac:dyDescent="0.35">
      <c r="A58">
        <v>0</v>
      </c>
      <c r="B58">
        <v>0.14259384999999999</v>
      </c>
      <c r="C58">
        <v>-2.3180240000000001E-2</v>
      </c>
      <c r="E58">
        <f t="shared" si="1"/>
        <v>0</v>
      </c>
      <c r="F58">
        <f t="shared" si="2"/>
        <v>142.59385</v>
      </c>
      <c r="G58">
        <f t="shared" si="3"/>
        <v>-23.180240000000001</v>
      </c>
    </row>
    <row r="59" spans="1:7" x14ac:dyDescent="0.35">
      <c r="A59">
        <v>0</v>
      </c>
      <c r="B59">
        <v>0.16757738</v>
      </c>
      <c r="C59">
        <v>-2.3275879999999999E-2</v>
      </c>
      <c r="E59">
        <f t="shared" si="1"/>
        <v>0</v>
      </c>
      <c r="F59">
        <f t="shared" si="2"/>
        <v>167.57738000000001</v>
      </c>
      <c r="G59">
        <f t="shared" si="3"/>
        <v>-23.275879999999997</v>
      </c>
    </row>
    <row r="60" spans="1:7" x14ac:dyDescent="0.35">
      <c r="A60">
        <v>0</v>
      </c>
      <c r="B60">
        <v>0.19413754999999999</v>
      </c>
      <c r="C60">
        <v>-2.3118980000000001E-2</v>
      </c>
      <c r="E60">
        <f t="shared" si="1"/>
        <v>0</v>
      </c>
      <c r="F60">
        <f t="shared" si="2"/>
        <v>194.13755</v>
      </c>
      <c r="G60">
        <f t="shared" si="3"/>
        <v>-23.118980000000001</v>
      </c>
    </row>
    <row r="61" spans="1:7" x14ac:dyDescent="0.35">
      <c r="A61">
        <v>0</v>
      </c>
      <c r="B61">
        <v>0.22214998</v>
      </c>
      <c r="C61">
        <v>-2.2742370000000001E-2</v>
      </c>
      <c r="E61">
        <f t="shared" si="1"/>
        <v>0</v>
      </c>
      <c r="F61">
        <f t="shared" si="2"/>
        <v>222.14998</v>
      </c>
      <c r="G61">
        <f t="shared" si="3"/>
        <v>-22.742370000000001</v>
      </c>
    </row>
    <row r="62" spans="1:7" x14ac:dyDescent="0.35">
      <c r="A62">
        <v>0</v>
      </c>
      <c r="B62">
        <v>0.25148427000000001</v>
      </c>
      <c r="C62">
        <v>-2.2182179999999999E-2</v>
      </c>
      <c r="E62">
        <f t="shared" si="1"/>
        <v>0</v>
      </c>
      <c r="F62">
        <f t="shared" si="2"/>
        <v>251.48427000000001</v>
      </c>
      <c r="G62">
        <f t="shared" si="3"/>
        <v>-22.182179999999999</v>
      </c>
    </row>
    <row r="63" spans="1:7" x14ac:dyDescent="0.35">
      <c r="A63">
        <v>0</v>
      </c>
      <c r="B63">
        <v>0.28200442999999997</v>
      </c>
      <c r="C63">
        <v>-2.1477079999999999E-2</v>
      </c>
      <c r="E63">
        <f t="shared" si="1"/>
        <v>0</v>
      </c>
      <c r="F63">
        <f t="shared" si="2"/>
        <v>282.00442999999996</v>
      </c>
      <c r="G63">
        <f t="shared" si="3"/>
        <v>-21.477080000000001</v>
      </c>
    </row>
    <row r="64" spans="1:7" x14ac:dyDescent="0.35">
      <c r="A64">
        <v>0</v>
      </c>
      <c r="B64">
        <v>0.31356925000000002</v>
      </c>
      <c r="C64">
        <v>-2.0667410000000001E-2</v>
      </c>
      <c r="E64">
        <f t="shared" si="1"/>
        <v>0</v>
      </c>
      <c r="F64">
        <f t="shared" si="2"/>
        <v>313.56925000000001</v>
      </c>
      <c r="G64">
        <f t="shared" si="3"/>
        <v>-20.66741</v>
      </c>
    </row>
    <row r="65" spans="1:7" x14ac:dyDescent="0.35">
      <c r="A65">
        <v>0</v>
      </c>
      <c r="B65">
        <v>0.34603266999999999</v>
      </c>
      <c r="C65">
        <v>-1.9794160000000002E-2</v>
      </c>
      <c r="E65">
        <f t="shared" si="1"/>
        <v>0</v>
      </c>
      <c r="F65">
        <f t="shared" si="2"/>
        <v>346.03267</v>
      </c>
      <c r="G65">
        <f t="shared" si="3"/>
        <v>-19.794160000000002</v>
      </c>
    </row>
    <row r="66" spans="1:7" x14ac:dyDescent="0.35">
      <c r="A66">
        <v>0</v>
      </c>
      <c r="B66">
        <v>0.37924426</v>
      </c>
      <c r="C66">
        <v>-1.8897870000000001E-2</v>
      </c>
      <c r="E66">
        <f t="shared" si="1"/>
        <v>0</v>
      </c>
      <c r="F66">
        <f t="shared" si="2"/>
        <v>379.24426</v>
      </c>
      <c r="G66">
        <f t="shared" si="3"/>
        <v>-18.897870000000001</v>
      </c>
    </row>
    <row r="67" spans="1:7" x14ac:dyDescent="0.35">
      <c r="A67">
        <v>0</v>
      </c>
      <c r="B67">
        <v>0.41311977999999999</v>
      </c>
      <c r="C67">
        <v>-1.8005500000000001E-2</v>
      </c>
      <c r="E67">
        <f t="shared" ref="E67:E92" si="4">A67*1000</f>
        <v>0</v>
      </c>
      <c r="F67">
        <f t="shared" ref="F67:F92" si="5">B67*1000</f>
        <v>413.11977999999999</v>
      </c>
      <c r="G67">
        <f t="shared" ref="G67:G92" si="6">C67*1000</f>
        <v>-18.005500000000001</v>
      </c>
    </row>
    <row r="68" spans="1:7" x14ac:dyDescent="0.35">
      <c r="A68">
        <v>0</v>
      </c>
      <c r="B68">
        <v>0.44753802999999998</v>
      </c>
      <c r="C68">
        <v>-1.7032809999999999E-2</v>
      </c>
      <c r="E68">
        <f t="shared" si="4"/>
        <v>0</v>
      </c>
      <c r="F68">
        <f t="shared" si="5"/>
        <v>447.53802999999999</v>
      </c>
      <c r="G68">
        <f t="shared" si="6"/>
        <v>-17.032809999999998</v>
      </c>
    </row>
    <row r="69" spans="1:7" x14ac:dyDescent="0.35">
      <c r="A69">
        <v>0</v>
      </c>
      <c r="B69">
        <v>0.48222002000000003</v>
      </c>
      <c r="C69">
        <v>-1.5977970000000001E-2</v>
      </c>
      <c r="E69">
        <f t="shared" si="4"/>
        <v>0</v>
      </c>
      <c r="F69">
        <f t="shared" si="5"/>
        <v>482.22002000000003</v>
      </c>
      <c r="G69">
        <f t="shared" si="6"/>
        <v>-15.977970000000001</v>
      </c>
    </row>
    <row r="70" spans="1:7" x14ac:dyDescent="0.35">
      <c r="A70">
        <v>0</v>
      </c>
      <c r="B70">
        <v>0.51699907000000001</v>
      </c>
      <c r="C70">
        <v>-1.48676E-2</v>
      </c>
      <c r="E70">
        <f t="shared" si="4"/>
        <v>0</v>
      </c>
      <c r="F70">
        <f t="shared" si="5"/>
        <v>516.99906999999996</v>
      </c>
      <c r="G70">
        <f t="shared" si="6"/>
        <v>-14.867599999999999</v>
      </c>
    </row>
    <row r="71" spans="1:7" x14ac:dyDescent="0.35">
      <c r="A71">
        <v>0</v>
      </c>
      <c r="B71">
        <v>0.55170761000000001</v>
      </c>
      <c r="C71">
        <v>-1.3726149999999999E-2</v>
      </c>
      <c r="E71">
        <f t="shared" si="4"/>
        <v>0</v>
      </c>
      <c r="F71">
        <f t="shared" si="5"/>
        <v>551.70761000000005</v>
      </c>
      <c r="G71">
        <f t="shared" si="6"/>
        <v>-13.726149999999999</v>
      </c>
    </row>
    <row r="72" spans="1:7" x14ac:dyDescent="0.35">
      <c r="A72">
        <v>0</v>
      </c>
      <c r="B72">
        <v>0.58617792999999996</v>
      </c>
      <c r="C72">
        <v>-1.257541E-2</v>
      </c>
      <c r="E72">
        <f t="shared" si="4"/>
        <v>0</v>
      </c>
      <c r="F72">
        <f t="shared" si="5"/>
        <v>586.17792999999995</v>
      </c>
      <c r="G72">
        <f t="shared" si="6"/>
        <v>-12.57541</v>
      </c>
    </row>
    <row r="73" spans="1:7" x14ac:dyDescent="0.35">
      <c r="A73">
        <v>0</v>
      </c>
      <c r="B73">
        <v>0.62024303000000003</v>
      </c>
      <c r="C73">
        <v>-1.143417E-2</v>
      </c>
      <c r="E73">
        <f t="shared" si="4"/>
        <v>0</v>
      </c>
      <c r="F73">
        <f t="shared" si="5"/>
        <v>620.24302999999998</v>
      </c>
      <c r="G73">
        <f t="shared" si="6"/>
        <v>-11.43417</v>
      </c>
    </row>
    <row r="74" spans="1:7" x14ac:dyDescent="0.35">
      <c r="A74">
        <v>0</v>
      </c>
      <c r="B74">
        <v>0.65373740999999996</v>
      </c>
      <c r="C74">
        <v>-1.0318040000000001E-2</v>
      </c>
      <c r="E74">
        <f t="shared" si="4"/>
        <v>0</v>
      </c>
      <c r="F74">
        <f t="shared" si="5"/>
        <v>653.73740999999995</v>
      </c>
      <c r="G74">
        <f t="shared" si="6"/>
        <v>-10.31804</v>
      </c>
    </row>
    <row r="75" spans="1:7" x14ac:dyDescent="0.35">
      <c r="A75">
        <v>0</v>
      </c>
      <c r="B75">
        <v>0.68649791999999998</v>
      </c>
      <c r="C75">
        <v>-9.2394899999999995E-3</v>
      </c>
      <c r="E75">
        <f t="shared" si="4"/>
        <v>0</v>
      </c>
      <c r="F75">
        <f t="shared" si="5"/>
        <v>686.49792000000002</v>
      </c>
      <c r="G75">
        <f t="shared" si="6"/>
        <v>-9.23949</v>
      </c>
    </row>
    <row r="76" spans="1:7" x14ac:dyDescent="0.35">
      <c r="A76">
        <v>0</v>
      </c>
      <c r="B76">
        <v>0.71836454999999999</v>
      </c>
      <c r="C76">
        <v>-8.2080199999999999E-3</v>
      </c>
      <c r="E76">
        <f t="shared" si="4"/>
        <v>0</v>
      </c>
      <c r="F76">
        <f t="shared" si="5"/>
        <v>718.36455000000001</v>
      </c>
      <c r="G76">
        <f t="shared" si="6"/>
        <v>-8.2080199999999994</v>
      </c>
    </row>
    <row r="77" spans="1:7" x14ac:dyDescent="0.35">
      <c r="A77">
        <v>0</v>
      </c>
      <c r="B77">
        <v>0.74918127999999995</v>
      </c>
      <c r="C77">
        <v>-7.2304300000000004E-3</v>
      </c>
      <c r="E77">
        <f t="shared" si="4"/>
        <v>0</v>
      </c>
      <c r="F77">
        <f t="shared" si="5"/>
        <v>749.1812799999999</v>
      </c>
      <c r="G77">
        <f t="shared" si="6"/>
        <v>-7.2304300000000001</v>
      </c>
    </row>
    <row r="78" spans="1:7" x14ac:dyDescent="0.35">
      <c r="A78">
        <v>0</v>
      </c>
      <c r="B78">
        <v>0.77879681999999995</v>
      </c>
      <c r="C78">
        <v>-6.3112300000000001E-3</v>
      </c>
      <c r="E78">
        <f t="shared" si="4"/>
        <v>0</v>
      </c>
      <c r="F78">
        <f t="shared" si="5"/>
        <v>778.79681999999991</v>
      </c>
      <c r="G78">
        <f t="shared" si="6"/>
        <v>-6.3112300000000001</v>
      </c>
    </row>
    <row r="79" spans="1:7" x14ac:dyDescent="0.35">
      <c r="A79">
        <v>0</v>
      </c>
      <c r="B79">
        <v>0.80706540999999998</v>
      </c>
      <c r="C79">
        <v>-5.45306E-3</v>
      </c>
      <c r="E79">
        <f t="shared" si="4"/>
        <v>0</v>
      </c>
      <c r="F79">
        <f t="shared" si="5"/>
        <v>807.06540999999993</v>
      </c>
      <c r="G79">
        <f t="shared" si="6"/>
        <v>-5.4530599999999998</v>
      </c>
    </row>
    <row r="80" spans="1:7" x14ac:dyDescent="0.35">
      <c r="A80">
        <v>0</v>
      </c>
      <c r="B80">
        <v>0.83384756999999998</v>
      </c>
      <c r="C80">
        <v>-4.6571900000000003E-3</v>
      </c>
      <c r="E80">
        <f t="shared" si="4"/>
        <v>0</v>
      </c>
      <c r="F80">
        <f t="shared" si="5"/>
        <v>833.84757000000002</v>
      </c>
      <c r="G80">
        <f t="shared" si="6"/>
        <v>-4.6571899999999999</v>
      </c>
    </row>
    <row r="81" spans="1:7" x14ac:dyDescent="0.35">
      <c r="A81">
        <v>0</v>
      </c>
      <c r="B81">
        <v>0.85901077000000003</v>
      </c>
      <c r="C81">
        <v>-3.9239599999999998E-3</v>
      </c>
      <c r="E81">
        <f t="shared" si="4"/>
        <v>0</v>
      </c>
      <c r="F81">
        <f t="shared" si="5"/>
        <v>859.01076999999998</v>
      </c>
      <c r="G81">
        <f t="shared" si="6"/>
        <v>-3.9239599999999997</v>
      </c>
    </row>
    <row r="82" spans="1:7" x14ac:dyDescent="0.35">
      <c r="A82">
        <v>0</v>
      </c>
      <c r="B82">
        <v>0.88243019</v>
      </c>
      <c r="C82">
        <v>-3.25318E-3</v>
      </c>
      <c r="E82">
        <f t="shared" si="4"/>
        <v>0</v>
      </c>
      <c r="F82">
        <f t="shared" si="5"/>
        <v>882.43019000000004</v>
      </c>
      <c r="G82">
        <f t="shared" si="6"/>
        <v>-3.25318</v>
      </c>
    </row>
    <row r="83" spans="1:7" x14ac:dyDescent="0.35">
      <c r="A83">
        <v>0</v>
      </c>
      <c r="B83">
        <v>0.90398931999999999</v>
      </c>
      <c r="C83">
        <v>-2.6445000000000001E-3</v>
      </c>
      <c r="E83">
        <f t="shared" si="4"/>
        <v>0</v>
      </c>
      <c r="F83">
        <f t="shared" si="5"/>
        <v>903.98932000000002</v>
      </c>
      <c r="G83">
        <f t="shared" si="6"/>
        <v>-2.6445000000000003</v>
      </c>
    </row>
    <row r="84" spans="1:7" x14ac:dyDescent="0.35">
      <c r="A84">
        <v>0</v>
      </c>
      <c r="B84">
        <v>0.92358059999999997</v>
      </c>
      <c r="C84">
        <v>-2.09764E-3</v>
      </c>
      <c r="E84">
        <f t="shared" si="4"/>
        <v>0</v>
      </c>
      <c r="F84">
        <f t="shared" si="5"/>
        <v>923.5806</v>
      </c>
      <c r="G84">
        <f t="shared" si="6"/>
        <v>-2.0976400000000002</v>
      </c>
    </row>
    <row r="85" spans="1:7" x14ac:dyDescent="0.35">
      <c r="A85">
        <v>0</v>
      </c>
      <c r="B85">
        <v>0.94110603000000004</v>
      </c>
      <c r="C85">
        <v>-1.61258E-3</v>
      </c>
      <c r="E85">
        <f t="shared" si="4"/>
        <v>0</v>
      </c>
      <c r="F85">
        <f t="shared" si="5"/>
        <v>941.10603000000003</v>
      </c>
      <c r="G85">
        <f t="shared" si="6"/>
        <v>-1.6125799999999999</v>
      </c>
    </row>
    <row r="86" spans="1:7" x14ac:dyDescent="0.35">
      <c r="A86">
        <v>0</v>
      </c>
      <c r="B86">
        <v>0.95647768</v>
      </c>
      <c r="C86">
        <v>-1.1896299999999999E-3</v>
      </c>
      <c r="E86">
        <f t="shared" si="4"/>
        <v>0</v>
      </c>
      <c r="F86">
        <f t="shared" si="5"/>
        <v>956.47767999999996</v>
      </c>
      <c r="G86">
        <f t="shared" si="6"/>
        <v>-1.18963</v>
      </c>
    </row>
    <row r="87" spans="1:7" x14ac:dyDescent="0.35">
      <c r="A87">
        <v>0</v>
      </c>
      <c r="B87">
        <v>0.96961825999999995</v>
      </c>
      <c r="C87">
        <v>-8.2938E-4</v>
      </c>
      <c r="E87">
        <f t="shared" si="4"/>
        <v>0</v>
      </c>
      <c r="F87">
        <f t="shared" si="5"/>
        <v>969.61825999999996</v>
      </c>
      <c r="G87">
        <f t="shared" si="6"/>
        <v>-0.82938000000000001</v>
      </c>
    </row>
    <row r="88" spans="1:7" x14ac:dyDescent="0.35">
      <c r="A88">
        <v>0</v>
      </c>
      <c r="B88">
        <v>0.98046149999999999</v>
      </c>
      <c r="C88">
        <v>-5.3269999999999999E-4</v>
      </c>
      <c r="E88">
        <f t="shared" si="4"/>
        <v>0</v>
      </c>
      <c r="F88">
        <f t="shared" si="5"/>
        <v>980.4615</v>
      </c>
      <c r="G88">
        <f t="shared" si="6"/>
        <v>-0.53269999999999995</v>
      </c>
    </row>
    <row r="89" spans="1:7" x14ac:dyDescent="0.35">
      <c r="A89">
        <v>0</v>
      </c>
      <c r="B89">
        <v>0.98895263</v>
      </c>
      <c r="C89">
        <v>-3.0055000000000001E-4</v>
      </c>
      <c r="E89">
        <f t="shared" si="4"/>
        <v>0</v>
      </c>
      <c r="F89">
        <f t="shared" si="5"/>
        <v>988.95263</v>
      </c>
      <c r="G89">
        <f t="shared" si="6"/>
        <v>-0.30055000000000004</v>
      </c>
    </row>
    <row r="90" spans="1:7" x14ac:dyDescent="0.35">
      <c r="A90">
        <v>0</v>
      </c>
      <c r="B90">
        <v>0.99504866999999997</v>
      </c>
      <c r="C90">
        <v>-1.339E-4</v>
      </c>
      <c r="E90">
        <f t="shared" si="4"/>
        <v>0</v>
      </c>
      <c r="F90">
        <f t="shared" si="5"/>
        <v>995.04867000000002</v>
      </c>
      <c r="G90">
        <f t="shared" si="6"/>
        <v>-0.13389999999999999</v>
      </c>
    </row>
    <row r="91" spans="1:7" x14ac:dyDescent="0.35">
      <c r="A91">
        <v>0</v>
      </c>
      <c r="B91">
        <v>0.99871869999999996</v>
      </c>
      <c r="C91">
        <v>-3.3559999999999997E-5</v>
      </c>
      <c r="E91">
        <f t="shared" si="4"/>
        <v>0</v>
      </c>
      <c r="F91">
        <f t="shared" si="5"/>
        <v>998.71870000000001</v>
      </c>
      <c r="G91">
        <f t="shared" si="6"/>
        <v>-3.356E-2</v>
      </c>
    </row>
    <row r="92" spans="1:7" x14ac:dyDescent="0.35">
      <c r="A92">
        <v>0</v>
      </c>
      <c r="B92">
        <v>1</v>
      </c>
      <c r="C92">
        <v>0</v>
      </c>
      <c r="E92">
        <f t="shared" si="4"/>
        <v>0</v>
      </c>
      <c r="F92">
        <f t="shared" si="5"/>
        <v>1000</v>
      </c>
      <c r="G9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Performance</vt:lpstr>
      <vt:lpstr>Airfoil (NACA 2408)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Meijerink</dc:creator>
  <cp:lastModifiedBy>Thomas Vermeulen</cp:lastModifiedBy>
  <dcterms:created xsi:type="dcterms:W3CDTF">2025-01-28T13:30:25Z</dcterms:created>
  <dcterms:modified xsi:type="dcterms:W3CDTF">2025-06-08T20:31:10Z</dcterms:modified>
</cp:coreProperties>
</file>