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62D55EF-EB5E-4F30-8E41-3A915144244E}" xr6:coauthVersionLast="31" xr6:coauthVersionMax="40" xr10:uidLastSave="{00000000-0000-0000-0000-000000000000}"/>
  <bookViews>
    <workbookView xWindow="0" yWindow="0" windowWidth="28800" windowHeight="12225" xr2:uid="{00000000-000D-0000-FFFF-FFFF00000000}"/>
  </bookViews>
  <sheets>
    <sheet name="Arkusz1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2" i="2" l="1"/>
  <c r="C143" i="2"/>
  <c r="C150" i="2"/>
  <c r="C151" i="2"/>
  <c r="C158" i="2"/>
  <c r="C159" i="2"/>
  <c r="F133" i="2"/>
  <c r="C136" i="2" s="1"/>
  <c r="C141" i="2" l="1"/>
  <c r="C140" i="2"/>
  <c r="C155" i="2"/>
  <c r="C162" i="2"/>
  <c r="Q162" i="2" s="1"/>
  <c r="C154" i="2"/>
  <c r="Q154" i="2" s="1"/>
  <c r="C146" i="2"/>
  <c r="C138" i="2"/>
  <c r="Q138" i="2" s="1"/>
  <c r="C157" i="2"/>
  <c r="Q157" i="2" s="1"/>
  <c r="C156" i="2"/>
  <c r="C139" i="2"/>
  <c r="C161" i="2"/>
  <c r="C153" i="2"/>
  <c r="Q153" i="2" s="1"/>
  <c r="C145" i="2"/>
  <c r="C137" i="2"/>
  <c r="C149" i="2"/>
  <c r="C135" i="2"/>
  <c r="Q135" i="2" s="1"/>
  <c r="C148" i="2"/>
  <c r="C163" i="2"/>
  <c r="C147" i="2"/>
  <c r="C160" i="2"/>
  <c r="Q160" i="2" s="1"/>
  <c r="C152" i="2"/>
  <c r="C144" i="2"/>
  <c r="Q144" i="2" s="1"/>
  <c r="Q148" i="2"/>
  <c r="Q150" i="2"/>
  <c r="Q151" i="2"/>
  <c r="Q158" i="2"/>
  <c r="Q159" i="2"/>
  <c r="Q136" i="2"/>
  <c r="Q137" i="2"/>
  <c r="Q141" i="2"/>
  <c r="Q152" i="2"/>
  <c r="Q161" i="2"/>
  <c r="Q142" i="2"/>
  <c r="Q145" i="2"/>
  <c r="Q146" i="2"/>
  <c r="Q139" i="2"/>
  <c r="Q140" i="2"/>
  <c r="Q147" i="2"/>
  <c r="Q149" i="2"/>
  <c r="Q155" i="2"/>
  <c r="Q156" i="2"/>
  <c r="Q163" i="2"/>
  <c r="T138" i="2"/>
  <c r="M163" i="2" l="1"/>
  <c r="O163" i="2" s="1"/>
  <c r="M162" i="2"/>
  <c r="O162" i="2" s="1"/>
  <c r="M161" i="2"/>
  <c r="O161" i="2" s="1"/>
  <c r="M160" i="2"/>
  <c r="O160" i="2" s="1"/>
  <c r="M159" i="2"/>
  <c r="O159" i="2" s="1"/>
  <c r="M158" i="2"/>
  <c r="O158" i="2" s="1"/>
  <c r="M157" i="2"/>
  <c r="O157" i="2" s="1"/>
  <c r="M156" i="2"/>
  <c r="O156" i="2" s="1"/>
  <c r="M155" i="2"/>
  <c r="O155" i="2" s="1"/>
  <c r="M154" i="2"/>
  <c r="O154" i="2" s="1"/>
  <c r="M153" i="2"/>
  <c r="O153" i="2" s="1"/>
  <c r="M152" i="2"/>
  <c r="O152" i="2" s="1"/>
  <c r="M151" i="2"/>
  <c r="O151" i="2" s="1"/>
  <c r="M150" i="2"/>
  <c r="O150" i="2" s="1"/>
  <c r="M149" i="2"/>
  <c r="O149" i="2" s="1"/>
  <c r="M148" i="2"/>
  <c r="O148" i="2" s="1"/>
  <c r="M147" i="2"/>
  <c r="O147" i="2" s="1"/>
  <c r="M146" i="2"/>
  <c r="O146" i="2" s="1"/>
  <c r="M145" i="2"/>
  <c r="O145" i="2" s="1"/>
  <c r="M144" i="2"/>
  <c r="O144" i="2" s="1"/>
  <c r="M143" i="2"/>
  <c r="O143" i="2" s="1"/>
  <c r="T143" i="2" s="1"/>
  <c r="Q143" i="2"/>
  <c r="S143" i="2" s="1"/>
  <c r="M142" i="2"/>
  <c r="O142" i="2" s="1"/>
  <c r="M141" i="2"/>
  <c r="O141" i="2" s="1"/>
  <c r="M140" i="2"/>
  <c r="O140" i="2" s="1"/>
  <c r="M139" i="2"/>
  <c r="O139" i="2" s="1"/>
  <c r="M138" i="2"/>
  <c r="O138" i="2" s="1"/>
  <c r="M137" i="2"/>
  <c r="O137" i="2" s="1"/>
  <c r="M136" i="2"/>
  <c r="O136" i="2" s="1"/>
  <c r="M135" i="2"/>
  <c r="O135" i="2" s="1"/>
  <c r="P137" i="2" l="1"/>
  <c r="P139" i="2"/>
  <c r="P157" i="2"/>
  <c r="P163" i="2"/>
  <c r="P155" i="2"/>
  <c r="P147" i="2"/>
  <c r="P158" i="2"/>
  <c r="P148" i="2"/>
  <c r="P149" i="2"/>
  <c r="P138" i="2"/>
  <c r="P150" i="2"/>
  <c r="P136" i="2"/>
  <c r="P152" i="2"/>
  <c r="P143" i="2"/>
  <c r="P156" i="2"/>
  <c r="P153" i="2"/>
  <c r="P141" i="2"/>
  <c r="P160" i="2"/>
  <c r="P159" i="2"/>
  <c r="P142" i="2"/>
  <c r="P144" i="2"/>
  <c r="P151" i="2"/>
  <c r="P161" i="2"/>
  <c r="P145" i="2"/>
  <c r="P135" i="2"/>
  <c r="P162" i="2"/>
  <c r="P154" i="2"/>
  <c r="P146" i="2"/>
  <c r="P140" i="2"/>
  <c r="M103" i="2"/>
  <c r="O103" i="2" s="1"/>
  <c r="M104" i="2"/>
  <c r="M105" i="2"/>
  <c r="M106" i="2"/>
  <c r="M107" i="2"/>
  <c r="M108" i="2"/>
  <c r="M109" i="2"/>
  <c r="M110" i="2"/>
  <c r="O110" i="2" s="1"/>
  <c r="M111" i="2"/>
  <c r="O111" i="2" s="1"/>
  <c r="M112" i="2"/>
  <c r="M113" i="2"/>
  <c r="M114" i="2"/>
  <c r="M115" i="2"/>
  <c r="M116" i="2"/>
  <c r="M117" i="2"/>
  <c r="M118" i="2"/>
  <c r="M119" i="2"/>
  <c r="O119" i="2" s="1"/>
  <c r="M120" i="2"/>
  <c r="M121" i="2"/>
  <c r="M122" i="2"/>
  <c r="M123" i="2"/>
  <c r="O123" i="2" s="1"/>
  <c r="M124" i="2"/>
  <c r="M125" i="2"/>
  <c r="M126" i="2"/>
  <c r="O126" i="2" s="1"/>
  <c r="M127" i="2"/>
  <c r="O127" i="2" s="1"/>
  <c r="M128" i="2"/>
  <c r="M129" i="2"/>
  <c r="M130" i="2"/>
  <c r="M102" i="2"/>
  <c r="O102" i="2" s="1"/>
  <c r="M70" i="2"/>
  <c r="M71" i="2"/>
  <c r="M72" i="2"/>
  <c r="M73" i="2"/>
  <c r="O73" i="2" s="1"/>
  <c r="M74" i="2"/>
  <c r="M75" i="2"/>
  <c r="M76" i="2"/>
  <c r="M77" i="2"/>
  <c r="O77" i="2" s="1"/>
  <c r="M78" i="2"/>
  <c r="M79" i="2"/>
  <c r="M80" i="2"/>
  <c r="M81" i="2"/>
  <c r="O81" i="2" s="1"/>
  <c r="M82" i="2"/>
  <c r="M83" i="2"/>
  <c r="M84" i="2"/>
  <c r="M85" i="2"/>
  <c r="O85" i="2" s="1"/>
  <c r="M86" i="2"/>
  <c r="M87" i="2"/>
  <c r="M88" i="2"/>
  <c r="M89" i="2"/>
  <c r="O89" i="2" s="1"/>
  <c r="M90" i="2"/>
  <c r="M91" i="2"/>
  <c r="M92" i="2"/>
  <c r="O92" i="2" s="1"/>
  <c r="M93" i="2"/>
  <c r="O93" i="2" s="1"/>
  <c r="M94" i="2"/>
  <c r="M95" i="2"/>
  <c r="M96" i="2"/>
  <c r="M97" i="2"/>
  <c r="O97" i="2" s="1"/>
  <c r="M69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3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" i="2"/>
  <c r="O104" i="2"/>
  <c r="O108" i="2"/>
  <c r="O112" i="2"/>
  <c r="O116" i="2"/>
  <c r="O118" i="2"/>
  <c r="O120" i="2"/>
  <c r="O124" i="2"/>
  <c r="O128" i="2"/>
  <c r="O74" i="2"/>
  <c r="O76" i="2"/>
  <c r="O84" i="2"/>
  <c r="O69" i="2"/>
  <c r="C104" i="2"/>
  <c r="Q104" i="2" s="1"/>
  <c r="C105" i="2"/>
  <c r="Q105" i="2" s="1"/>
  <c r="C106" i="2"/>
  <c r="Q106" i="2" s="1"/>
  <c r="C107" i="2"/>
  <c r="Q107" i="2" s="1"/>
  <c r="C108" i="2"/>
  <c r="Q108" i="2" s="1"/>
  <c r="C109" i="2"/>
  <c r="Q109" i="2" s="1"/>
  <c r="C110" i="2"/>
  <c r="Q110" i="2" s="1"/>
  <c r="C111" i="2"/>
  <c r="Q111" i="2" s="1"/>
  <c r="C112" i="2"/>
  <c r="Q112" i="2" s="1"/>
  <c r="C113" i="2"/>
  <c r="Q113" i="2" s="1"/>
  <c r="C114" i="2"/>
  <c r="Q114" i="2" s="1"/>
  <c r="C115" i="2"/>
  <c r="Q115" i="2" s="1"/>
  <c r="C116" i="2"/>
  <c r="Q116" i="2" s="1"/>
  <c r="S116" i="2" s="1"/>
  <c r="C117" i="2"/>
  <c r="Q117" i="2" s="1"/>
  <c r="C118" i="2"/>
  <c r="Q118" i="2" s="1"/>
  <c r="C119" i="2"/>
  <c r="Q119" i="2" s="1"/>
  <c r="C120" i="2"/>
  <c r="Q120" i="2" s="1"/>
  <c r="C121" i="2"/>
  <c r="Q121" i="2" s="1"/>
  <c r="C122" i="2"/>
  <c r="Q122" i="2" s="1"/>
  <c r="C123" i="2"/>
  <c r="Q123" i="2" s="1"/>
  <c r="C124" i="2"/>
  <c r="Q124" i="2" s="1"/>
  <c r="C125" i="2"/>
  <c r="Q125" i="2" s="1"/>
  <c r="C126" i="2"/>
  <c r="Q126" i="2" s="1"/>
  <c r="C127" i="2"/>
  <c r="Q127" i="2" s="1"/>
  <c r="C128" i="2"/>
  <c r="Q128" i="2" s="1"/>
  <c r="C129" i="2"/>
  <c r="Q129" i="2" s="1"/>
  <c r="C130" i="2"/>
  <c r="Q130" i="2" s="1"/>
  <c r="C103" i="2"/>
  <c r="Q103" i="2" s="1"/>
  <c r="C102" i="2"/>
  <c r="Q102" i="2" s="1"/>
  <c r="O130" i="2"/>
  <c r="O129" i="2"/>
  <c r="O125" i="2"/>
  <c r="O122" i="2"/>
  <c r="O121" i="2"/>
  <c r="O117" i="2"/>
  <c r="O115" i="2"/>
  <c r="O114" i="2"/>
  <c r="O113" i="2"/>
  <c r="O109" i="2"/>
  <c r="O107" i="2"/>
  <c r="O106" i="2"/>
  <c r="O105" i="2"/>
  <c r="C71" i="2"/>
  <c r="Q71" i="2" s="1"/>
  <c r="C72" i="2"/>
  <c r="Q72" i="2" s="1"/>
  <c r="C73" i="2"/>
  <c r="Q73" i="2" s="1"/>
  <c r="C74" i="2"/>
  <c r="Q74" i="2" s="1"/>
  <c r="C75" i="2"/>
  <c r="Q75" i="2" s="1"/>
  <c r="C76" i="2"/>
  <c r="Q76" i="2" s="1"/>
  <c r="C77" i="2"/>
  <c r="Q77" i="2" s="1"/>
  <c r="C78" i="2"/>
  <c r="Q78" i="2" s="1"/>
  <c r="C79" i="2"/>
  <c r="Q79" i="2" s="1"/>
  <c r="C80" i="2"/>
  <c r="Q80" i="2" s="1"/>
  <c r="C81" i="2"/>
  <c r="Q81" i="2" s="1"/>
  <c r="C82" i="2"/>
  <c r="Q82" i="2" s="1"/>
  <c r="C83" i="2"/>
  <c r="Q83" i="2" s="1"/>
  <c r="S83" i="2" s="1"/>
  <c r="C84" i="2"/>
  <c r="Q84" i="2" s="1"/>
  <c r="C85" i="2"/>
  <c r="Q85" i="2" s="1"/>
  <c r="C86" i="2"/>
  <c r="Q86" i="2" s="1"/>
  <c r="C87" i="2"/>
  <c r="Q87" i="2" s="1"/>
  <c r="C88" i="2"/>
  <c r="Q88" i="2" s="1"/>
  <c r="C89" i="2"/>
  <c r="Q89" i="2" s="1"/>
  <c r="C90" i="2"/>
  <c r="Q90" i="2" s="1"/>
  <c r="C91" i="2"/>
  <c r="Q91" i="2" s="1"/>
  <c r="C92" i="2"/>
  <c r="Q92" i="2" s="1"/>
  <c r="C93" i="2"/>
  <c r="Q93" i="2" s="1"/>
  <c r="C94" i="2"/>
  <c r="Q94" i="2" s="1"/>
  <c r="C95" i="2"/>
  <c r="Q95" i="2" s="1"/>
  <c r="C96" i="2"/>
  <c r="Q96" i="2" s="1"/>
  <c r="C97" i="2"/>
  <c r="Q97" i="2" s="1"/>
  <c r="C70" i="2"/>
  <c r="Q70" i="2" s="1"/>
  <c r="C69" i="2"/>
  <c r="Q69" i="2" s="1"/>
  <c r="O70" i="2"/>
  <c r="O72" i="2"/>
  <c r="O78" i="2"/>
  <c r="O80" i="2"/>
  <c r="O86" i="2"/>
  <c r="O91" i="2"/>
  <c r="O94" i="2"/>
  <c r="O96" i="2"/>
  <c r="O95" i="2"/>
  <c r="O90" i="2"/>
  <c r="O88" i="2"/>
  <c r="O87" i="2"/>
  <c r="O83" i="2"/>
  <c r="O82" i="2"/>
  <c r="O79" i="2"/>
  <c r="O75" i="2"/>
  <c r="O71" i="2"/>
  <c r="T116" i="2" l="1"/>
  <c r="P124" i="2" s="1"/>
  <c r="T83" i="2"/>
  <c r="P92" i="2" s="1"/>
  <c r="C38" i="2"/>
  <c r="Q38" i="2" s="1"/>
  <c r="C39" i="2"/>
  <c r="Q39" i="2" s="1"/>
  <c r="C40" i="2"/>
  <c r="Q40" i="2" s="1"/>
  <c r="C41" i="2"/>
  <c r="Q41" i="2" s="1"/>
  <c r="C42" i="2"/>
  <c r="Q42" i="2" s="1"/>
  <c r="C43" i="2"/>
  <c r="Q43" i="2" s="1"/>
  <c r="C44" i="2"/>
  <c r="Q44" i="2" s="1"/>
  <c r="C45" i="2"/>
  <c r="Q45" i="2" s="1"/>
  <c r="C46" i="2"/>
  <c r="Q46" i="2" s="1"/>
  <c r="C47" i="2"/>
  <c r="Q47" i="2" s="1"/>
  <c r="C48" i="2"/>
  <c r="Q48" i="2" s="1"/>
  <c r="C49" i="2"/>
  <c r="Q49" i="2" s="1"/>
  <c r="C50" i="2"/>
  <c r="Q50" i="2" s="1"/>
  <c r="C51" i="2"/>
  <c r="Q51" i="2" s="1"/>
  <c r="C52" i="2"/>
  <c r="Q52" i="2" s="1"/>
  <c r="C53" i="2"/>
  <c r="Q53" i="2" s="1"/>
  <c r="C54" i="2"/>
  <c r="Q54" i="2" s="1"/>
  <c r="C55" i="2"/>
  <c r="Q55" i="2" s="1"/>
  <c r="C56" i="2"/>
  <c r="Q56" i="2" s="1"/>
  <c r="C57" i="2"/>
  <c r="Q57" i="2" s="1"/>
  <c r="C58" i="2"/>
  <c r="Q58" i="2" s="1"/>
  <c r="C59" i="2"/>
  <c r="Q59" i="2" s="1"/>
  <c r="C60" i="2"/>
  <c r="Q60" i="2" s="1"/>
  <c r="C61" i="2"/>
  <c r="Q61" i="2" s="1"/>
  <c r="C62" i="2"/>
  <c r="Q62" i="2" s="1"/>
  <c r="C63" i="2"/>
  <c r="Q63" i="2" s="1"/>
  <c r="C64" i="2"/>
  <c r="Q64" i="2" s="1"/>
  <c r="C37" i="2"/>
  <c r="Q37" i="2" s="1"/>
  <c r="C36" i="2"/>
  <c r="Q36" i="2" s="1"/>
  <c r="C5" i="2"/>
  <c r="Q5" i="2" s="1"/>
  <c r="C6" i="2"/>
  <c r="Q6" i="2" s="1"/>
  <c r="C7" i="2"/>
  <c r="Q7" i="2" s="1"/>
  <c r="C8" i="2"/>
  <c r="Q8" i="2" s="1"/>
  <c r="C9" i="2"/>
  <c r="Q9" i="2" s="1"/>
  <c r="C10" i="2"/>
  <c r="Q10" i="2" s="1"/>
  <c r="C11" i="2"/>
  <c r="Q11" i="2" s="1"/>
  <c r="C12" i="2"/>
  <c r="Q12" i="2" s="1"/>
  <c r="C13" i="2"/>
  <c r="Q13" i="2" s="1"/>
  <c r="C14" i="2"/>
  <c r="Q14" i="2" s="1"/>
  <c r="C15" i="2"/>
  <c r="Q15" i="2" s="1"/>
  <c r="C16" i="2"/>
  <c r="Q16" i="2" s="1"/>
  <c r="C17" i="2"/>
  <c r="Q17" i="2" s="1"/>
  <c r="S17" i="2" s="1"/>
  <c r="C18" i="2"/>
  <c r="Q18" i="2" s="1"/>
  <c r="C19" i="2"/>
  <c r="Q19" i="2" s="1"/>
  <c r="C20" i="2"/>
  <c r="Q20" i="2" s="1"/>
  <c r="C21" i="2"/>
  <c r="Q21" i="2" s="1"/>
  <c r="C22" i="2"/>
  <c r="Q22" i="2" s="1"/>
  <c r="C23" i="2"/>
  <c r="Q23" i="2" s="1"/>
  <c r="C24" i="2"/>
  <c r="Q24" i="2" s="1"/>
  <c r="C25" i="2"/>
  <c r="Q25" i="2" s="1"/>
  <c r="C26" i="2"/>
  <c r="Q26" i="2" s="1"/>
  <c r="C27" i="2"/>
  <c r="Q27" i="2" s="1"/>
  <c r="C28" i="2"/>
  <c r="Q28" i="2" s="1"/>
  <c r="C29" i="2"/>
  <c r="Q29" i="2" s="1"/>
  <c r="C30" i="2"/>
  <c r="Q30" i="2" s="1"/>
  <c r="C31" i="2"/>
  <c r="Q31" i="2" s="1"/>
  <c r="C4" i="2"/>
  <c r="Q4" i="2" s="1"/>
  <c r="C3" i="2"/>
  <c r="Q3" i="2" s="1"/>
  <c r="O53" i="2"/>
  <c r="O51" i="2"/>
  <c r="O54" i="2"/>
  <c r="O55" i="2"/>
  <c r="O56" i="2"/>
  <c r="O57" i="2"/>
  <c r="O58" i="2"/>
  <c r="O59" i="2"/>
  <c r="O60" i="2"/>
  <c r="O61" i="2"/>
  <c r="O62" i="2"/>
  <c r="O63" i="2"/>
  <c r="O64" i="2"/>
  <c r="O52" i="2"/>
  <c r="O20" i="2"/>
  <c r="O21" i="2"/>
  <c r="O22" i="2"/>
  <c r="O23" i="2"/>
  <c r="O24" i="2"/>
  <c r="O25" i="2"/>
  <c r="O26" i="2"/>
  <c r="O27" i="2"/>
  <c r="O28" i="2"/>
  <c r="O29" i="2"/>
  <c r="O30" i="2"/>
  <c r="O31" i="2"/>
  <c r="P119" i="2" l="1"/>
  <c r="P102" i="2"/>
  <c r="P113" i="2"/>
  <c r="P122" i="2"/>
  <c r="P109" i="2"/>
  <c r="P116" i="2"/>
  <c r="P83" i="2"/>
  <c r="P104" i="2"/>
  <c r="P110" i="2"/>
  <c r="P112" i="2"/>
  <c r="P105" i="2"/>
  <c r="P111" i="2"/>
  <c r="P115" i="2"/>
  <c r="P121" i="2"/>
  <c r="P103" i="2"/>
  <c r="P129" i="2"/>
  <c r="P130" i="2"/>
  <c r="P128" i="2"/>
  <c r="P114" i="2"/>
  <c r="P125" i="2"/>
  <c r="P117" i="2"/>
  <c r="P106" i="2"/>
  <c r="P127" i="2"/>
  <c r="P126" i="2"/>
  <c r="P120" i="2"/>
  <c r="P107" i="2"/>
  <c r="P123" i="2"/>
  <c r="P118" i="2"/>
  <c r="P108" i="2"/>
  <c r="P84" i="2"/>
  <c r="P95" i="2"/>
  <c r="P90" i="2"/>
  <c r="P88" i="2"/>
  <c r="P91" i="2"/>
  <c r="P97" i="2"/>
  <c r="P86" i="2"/>
  <c r="P72" i="2"/>
  <c r="P80" i="2"/>
  <c r="P73" i="2"/>
  <c r="P81" i="2"/>
  <c r="P74" i="2"/>
  <c r="P82" i="2"/>
  <c r="P77" i="2"/>
  <c r="P78" i="2"/>
  <c r="P79" i="2"/>
  <c r="P75" i="2"/>
  <c r="P94" i="2"/>
  <c r="P76" i="2"/>
  <c r="P69" i="2"/>
  <c r="P70" i="2"/>
  <c r="P71" i="2"/>
  <c r="P85" i="2"/>
  <c r="P93" i="2"/>
  <c r="P87" i="2"/>
  <c r="P96" i="2"/>
  <c r="P89" i="2"/>
  <c r="O19" i="2"/>
  <c r="O18" i="2"/>
  <c r="S50" i="2"/>
  <c r="O43" i="2"/>
  <c r="O36" i="2"/>
  <c r="O37" i="2"/>
  <c r="O38" i="2"/>
  <c r="O39" i="2"/>
  <c r="O40" i="2"/>
  <c r="O41" i="2"/>
  <c r="O42" i="2"/>
  <c r="O44" i="2"/>
  <c r="O45" i="2"/>
  <c r="O46" i="2"/>
  <c r="O47" i="2"/>
  <c r="O48" i="2"/>
  <c r="O49" i="2"/>
  <c r="O50" i="2"/>
  <c r="T50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T17" i="2" s="1"/>
  <c r="P50" i="2" l="1"/>
  <c r="P22" i="2"/>
  <c r="P29" i="2"/>
  <c r="P51" i="2"/>
  <c r="P21" i="2"/>
  <c r="P20" i="2"/>
  <c r="P23" i="2"/>
  <c r="P31" i="2"/>
  <c r="P26" i="2"/>
  <c r="P30" i="2"/>
  <c r="P27" i="2"/>
  <c r="P24" i="2"/>
  <c r="P28" i="2"/>
  <c r="P25" i="2"/>
  <c r="P60" i="2"/>
  <c r="P54" i="2"/>
  <c r="P61" i="2"/>
  <c r="P52" i="2"/>
  <c r="P62" i="2"/>
  <c r="P53" i="2"/>
  <c r="P64" i="2"/>
  <c r="P55" i="2"/>
  <c r="P58" i="2"/>
  <c r="P59" i="2"/>
  <c r="P56" i="2"/>
  <c r="P63" i="2"/>
  <c r="P57" i="2"/>
  <c r="O3" i="2"/>
  <c r="P3" i="2" s="1"/>
  <c r="P19" i="2"/>
  <c r="P18" i="2"/>
  <c r="P36" i="2"/>
  <c r="P37" i="2"/>
  <c r="P38" i="2"/>
  <c r="P40" i="2"/>
  <c r="P41" i="2"/>
  <c r="P43" i="2"/>
  <c r="P42" i="2"/>
  <c r="P44" i="2"/>
  <c r="P46" i="2"/>
  <c r="P47" i="2"/>
  <c r="P45" i="2"/>
  <c r="P39" i="2"/>
  <c r="P48" i="2"/>
  <c r="P49" i="2"/>
  <c r="P10" i="2"/>
  <c r="P11" i="2"/>
  <c r="P4" i="2"/>
  <c r="P5" i="2"/>
  <c r="P13" i="2"/>
  <c r="P6" i="2"/>
  <c r="P14" i="2"/>
  <c r="P15" i="2"/>
  <c r="P16" i="2"/>
  <c r="P17" i="2"/>
  <c r="P12" i="2"/>
  <c r="P7" i="2"/>
  <c r="P8" i="2"/>
  <c r="P9" i="2"/>
</calcChain>
</file>

<file path=xl/sharedStrings.xml><?xml version="1.0" encoding="utf-8"?>
<sst xmlns="http://schemas.openxmlformats.org/spreadsheetml/2006/main" count="90" uniqueCount="21">
  <si>
    <t>q(n)</t>
  </si>
  <si>
    <t>N</t>
  </si>
  <si>
    <t>Pomiar 1</t>
  </si>
  <si>
    <t>Pomiar 2</t>
  </si>
  <si>
    <t>Pomiar 3</t>
  </si>
  <si>
    <t>Pomiar 4</t>
  </si>
  <si>
    <t>Pomiar 5</t>
  </si>
  <si>
    <t>Pomiar 6</t>
  </si>
  <si>
    <t>Pomiar 8</t>
  </si>
  <si>
    <t>Pomiar 7</t>
  </si>
  <si>
    <t>Pomiar 9</t>
  </si>
  <si>
    <t>Dla maksymalnego podzbioru = 1/4 całości</t>
  </si>
  <si>
    <t>Dla maksymalnego podzbioru = całość</t>
  </si>
  <si>
    <t>x</t>
  </si>
  <si>
    <t>t(n) [ms]</t>
  </si>
  <si>
    <t>Średnio K</t>
  </si>
  <si>
    <t>Obliczenia</t>
  </si>
  <si>
    <t>Średnia</t>
  </si>
  <si>
    <t>średnia</t>
  </si>
  <si>
    <t>C</t>
  </si>
  <si>
    <t>Dla maksymalnego podzbioru = 1/3 całości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</si>
</sst>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Liberation Sans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6" borderId="1" xfId="2" applyBorder="1" applyAlignment="1">
      <alignment horizontal="right" vertical="center" wrapText="1"/>
    </xf>
    <xf numFmtId="0" fontId="3" fillId="6" borderId="0" xfId="2"/>
    <xf numFmtId="0" fontId="4" fillId="5" borderId="1" xfId="1" applyFont="1" applyBorder="1" applyAlignment="1">
      <alignment horizontal="right" vertical="center" wrapText="1"/>
    </xf>
    <xf numFmtId="2" fontId="0" fillId="0" borderId="0" xfId="0" applyNumberFormat="1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6" borderId="4" xfId="2" applyBorder="1" applyAlignment="1">
      <alignment horizontal="right" vertical="center" wrapText="1"/>
    </xf>
    <xf numFmtId="0" fontId="0" fillId="0" borderId="5" xfId="0" applyBorder="1"/>
    <xf numFmtId="0" fontId="4" fillId="5" borderId="6" xfId="1" applyFont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 wrapText="1"/>
    </xf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w zależności od N. </a:t>
            </a:r>
          </a:p>
          <a:p>
            <a:pPr>
              <a:defRPr/>
            </a:pPr>
            <a:r>
              <a:rPr lang="pl-PL"/>
              <a:t>Max. rozmiar = 1/4 N;  C = 2N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wykonywania w zależności od N. (Max. rozmiar = 1/4;  K = 2N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Arkusz1!$B$3:$B$31</c:f>
              <c:numCache>
                <c:formatCode>General</c:formatCode>
                <c:ptCount val="2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</c:numCache>
            </c:numRef>
          </c:cat>
          <c:val>
            <c:numRef>
              <c:f>Arkusz1!$M$3:$M$31</c:f>
              <c:numCache>
                <c:formatCode>General</c:formatCode>
                <c:ptCount val="29"/>
                <c:pt idx="0">
                  <c:v>6.9444444444444441E-3</c:v>
                </c:pt>
                <c:pt idx="1">
                  <c:v>2.2569444444444444E-2</c:v>
                </c:pt>
                <c:pt idx="2">
                  <c:v>4.5138888888888888E-2</c:v>
                </c:pt>
                <c:pt idx="3">
                  <c:v>4.197916666666667</c:v>
                </c:pt>
                <c:pt idx="4">
                  <c:v>0.19097222222222221</c:v>
                </c:pt>
                <c:pt idx="5">
                  <c:v>0.25</c:v>
                </c:pt>
                <c:pt idx="6">
                  <c:v>0.35069444444444442</c:v>
                </c:pt>
                <c:pt idx="7">
                  <c:v>0.51388888888888884</c:v>
                </c:pt>
                <c:pt idx="8">
                  <c:v>0.60069444444444442</c:v>
                </c:pt>
                <c:pt idx="9">
                  <c:v>0.74479166666666663</c:v>
                </c:pt>
                <c:pt idx="10">
                  <c:v>0.91319444444444442</c:v>
                </c:pt>
                <c:pt idx="11">
                  <c:v>1.1267361111111112</c:v>
                </c:pt>
                <c:pt idx="12">
                  <c:v>1.5364583333333333</c:v>
                </c:pt>
                <c:pt idx="13">
                  <c:v>2.2447916666666665</c:v>
                </c:pt>
                <c:pt idx="14">
                  <c:v>2.578125</c:v>
                </c:pt>
                <c:pt idx="15">
                  <c:v>3.1875</c:v>
                </c:pt>
                <c:pt idx="16">
                  <c:v>3.421875</c:v>
                </c:pt>
                <c:pt idx="17">
                  <c:v>3.6736111111111112</c:v>
                </c:pt>
                <c:pt idx="18">
                  <c:v>3.9444444444444446</c:v>
                </c:pt>
                <c:pt idx="19">
                  <c:v>4.7586805555555554</c:v>
                </c:pt>
                <c:pt idx="20">
                  <c:v>4.9253472222222223</c:v>
                </c:pt>
                <c:pt idx="21">
                  <c:v>5.572916666666667</c:v>
                </c:pt>
                <c:pt idx="22">
                  <c:v>6.1875</c:v>
                </c:pt>
                <c:pt idx="23">
                  <c:v>6.833333333333333</c:v>
                </c:pt>
                <c:pt idx="24">
                  <c:v>7.3871527777777777</c:v>
                </c:pt>
                <c:pt idx="25">
                  <c:v>8.1440972222222214</c:v>
                </c:pt>
                <c:pt idx="26">
                  <c:v>8.9513888888888893</c:v>
                </c:pt>
                <c:pt idx="27">
                  <c:v>9.7777777777777786</c:v>
                </c:pt>
                <c:pt idx="28">
                  <c:v>10.928819444444445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C2C-A0B3-4FE7C28E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241448"/>
        <c:axId val="542244072"/>
      </c:lineChart>
      <c:catAx>
        <c:axId val="5422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244072"/>
        <c:crosses val="autoZero"/>
        <c:auto val="1"/>
        <c:lblAlgn val="ctr"/>
        <c:lblOffset val="100"/>
        <c:noMultiLvlLbl val="0"/>
      </c:catAx>
      <c:valAx>
        <c:axId val="5422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24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Czas wykonywania w zależności od N. </a:t>
            </a:r>
          </a:p>
          <a:p>
            <a:pPr>
              <a:defRPr/>
            </a:pPr>
            <a:r>
              <a:rPr lang="pl-PL" sz="1800" b="0" i="0" baseline="0">
                <a:effectLst/>
              </a:rPr>
              <a:t>Max. rozmiar = N;  C = 2N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Arkusz1!$B$36:$B$64</c:f>
              <c:numCache>
                <c:formatCode>General</c:formatCode>
                <c:ptCount val="2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</c:numCache>
            </c:numRef>
          </c:cat>
          <c:val>
            <c:numRef>
              <c:f>Arkusz1!$M$36:$M$64</c:f>
              <c:numCache>
                <c:formatCode>General</c:formatCode>
                <c:ptCount val="29"/>
                <c:pt idx="0">
                  <c:v>1.2152777777777778E-2</c:v>
                </c:pt>
                <c:pt idx="1">
                  <c:v>4.1666666666666664E-2</c:v>
                </c:pt>
                <c:pt idx="2">
                  <c:v>0.10416666666666667</c:v>
                </c:pt>
                <c:pt idx="3">
                  <c:v>0.24305555555555555</c:v>
                </c:pt>
                <c:pt idx="4">
                  <c:v>0.40104166666666669</c:v>
                </c:pt>
                <c:pt idx="5">
                  <c:v>0.56076388888888884</c:v>
                </c:pt>
                <c:pt idx="6">
                  <c:v>0.765625</c:v>
                </c:pt>
                <c:pt idx="7">
                  <c:v>1.1041666666666667</c:v>
                </c:pt>
                <c:pt idx="8">
                  <c:v>1.2951388888888888</c:v>
                </c:pt>
                <c:pt idx="9">
                  <c:v>1.7465277777777777</c:v>
                </c:pt>
                <c:pt idx="10">
                  <c:v>2.1267361111111112</c:v>
                </c:pt>
                <c:pt idx="11">
                  <c:v>2.5590277777777777</c:v>
                </c:pt>
                <c:pt idx="12">
                  <c:v>4.1059027777777777</c:v>
                </c:pt>
                <c:pt idx="13">
                  <c:v>5.7309027777777777</c:v>
                </c:pt>
                <c:pt idx="14">
                  <c:v>7.3715277777777777</c:v>
                </c:pt>
                <c:pt idx="15">
                  <c:v>8.9583333333333339</c:v>
                </c:pt>
                <c:pt idx="16">
                  <c:v>10.289930555555555</c:v>
                </c:pt>
                <c:pt idx="17">
                  <c:v>9.4704861111111107</c:v>
                </c:pt>
                <c:pt idx="18">
                  <c:v>9.0503472222222214</c:v>
                </c:pt>
                <c:pt idx="19">
                  <c:v>10.397569444444445</c:v>
                </c:pt>
                <c:pt idx="20">
                  <c:v>10.923611111111111</c:v>
                </c:pt>
                <c:pt idx="21">
                  <c:v>12.822916666666666</c:v>
                </c:pt>
                <c:pt idx="22">
                  <c:v>14.463541666666666</c:v>
                </c:pt>
                <c:pt idx="23">
                  <c:v>14.526041666666666</c:v>
                </c:pt>
                <c:pt idx="24">
                  <c:v>16.390625</c:v>
                </c:pt>
                <c:pt idx="25">
                  <c:v>19.111111111111111</c:v>
                </c:pt>
                <c:pt idx="26">
                  <c:v>21.449652777777779</c:v>
                </c:pt>
                <c:pt idx="27">
                  <c:v>23.057291666666668</c:v>
                </c:pt>
                <c:pt idx="28">
                  <c:v>25.055555555555557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E-4B06-8D0F-2061CE14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67168"/>
        <c:axId val="541768480"/>
      </c:lineChart>
      <c:catAx>
        <c:axId val="5417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768480"/>
        <c:crosses val="autoZero"/>
        <c:auto val="1"/>
        <c:lblAlgn val="ctr"/>
        <c:lblOffset val="100"/>
        <c:noMultiLvlLbl val="0"/>
      </c:catAx>
      <c:valAx>
        <c:axId val="5417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7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w zależności od N. </a:t>
            </a:r>
          </a:p>
          <a:p>
            <a:pPr>
              <a:defRPr/>
            </a:pPr>
            <a:r>
              <a:rPr lang="pl-PL"/>
              <a:t>Max.</a:t>
            </a:r>
            <a:r>
              <a:rPr lang="pl-PL" baseline="0"/>
              <a:t> rozmiar = 1/4 N;  C = 3N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Arkusz1!$A$69:$A$97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Arkusz1!$M$69:$M$97</c:f>
              <c:numCache>
                <c:formatCode>General</c:formatCode>
                <c:ptCount val="29"/>
                <c:pt idx="0">
                  <c:v>80.163194444444443</c:v>
                </c:pt>
                <c:pt idx="1">
                  <c:v>3.4722222222222224E-2</c:v>
                </c:pt>
                <c:pt idx="2">
                  <c:v>40.074652777777779</c:v>
                </c:pt>
                <c:pt idx="3">
                  <c:v>0.20659722222222221</c:v>
                </c:pt>
                <c:pt idx="4">
                  <c:v>0.27604166666666669</c:v>
                </c:pt>
                <c:pt idx="5">
                  <c:v>0.4392361111111111</c:v>
                </c:pt>
                <c:pt idx="6">
                  <c:v>0.60416666666666663</c:v>
                </c:pt>
                <c:pt idx="7">
                  <c:v>0.82638888888888884</c:v>
                </c:pt>
                <c:pt idx="8">
                  <c:v>1.1145833333333333</c:v>
                </c:pt>
                <c:pt idx="9">
                  <c:v>1.3472222222222223</c:v>
                </c:pt>
                <c:pt idx="10">
                  <c:v>1.65625</c:v>
                </c:pt>
                <c:pt idx="11">
                  <c:v>2.0364583333333335</c:v>
                </c:pt>
                <c:pt idx="12">
                  <c:v>2.8315972222222223</c:v>
                </c:pt>
                <c:pt idx="13">
                  <c:v>3.8038194444444446</c:v>
                </c:pt>
                <c:pt idx="14">
                  <c:v>4.390625</c:v>
                </c:pt>
                <c:pt idx="15">
                  <c:v>5.1336805555555554</c:v>
                </c:pt>
                <c:pt idx="16">
                  <c:v>5.7743055555555554</c:v>
                </c:pt>
                <c:pt idx="17">
                  <c:v>6.5069444444444446</c:v>
                </c:pt>
                <c:pt idx="18">
                  <c:v>7.5451388888888893</c:v>
                </c:pt>
                <c:pt idx="19">
                  <c:v>8.0920138888888893</c:v>
                </c:pt>
                <c:pt idx="20">
                  <c:v>9.2482638888888893</c:v>
                </c:pt>
                <c:pt idx="21">
                  <c:v>10.517361111111111</c:v>
                </c:pt>
                <c:pt idx="22">
                  <c:v>10.482638888888889</c:v>
                </c:pt>
                <c:pt idx="23">
                  <c:v>11.067708333333334</c:v>
                </c:pt>
                <c:pt idx="24">
                  <c:v>12.28125</c:v>
                </c:pt>
                <c:pt idx="25">
                  <c:v>13.857638888888889</c:v>
                </c:pt>
                <c:pt idx="26">
                  <c:v>15.649305555555555</c:v>
                </c:pt>
                <c:pt idx="27">
                  <c:v>17.595486111111111</c:v>
                </c:pt>
                <c:pt idx="28">
                  <c:v>18.647569444444443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4-46C3-A434-237F8A67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08088"/>
        <c:axId val="597508416"/>
      </c:lineChart>
      <c:catAx>
        <c:axId val="59750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08416"/>
        <c:crosses val="autoZero"/>
        <c:auto val="1"/>
        <c:lblAlgn val="ctr"/>
        <c:lblOffset val="100"/>
        <c:noMultiLvlLbl val="0"/>
      </c:catAx>
      <c:valAx>
        <c:axId val="597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0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w zależności od N. </a:t>
            </a:r>
          </a:p>
          <a:p>
            <a:pPr>
              <a:defRPr/>
            </a:pPr>
            <a:r>
              <a:rPr lang="pl-PL"/>
              <a:t>Max. rozmiar = N;  C = 3N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wykonywania w zależności od N. (Max. rozmiar = 1/4;  K = 2N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Arkusz1!$A$102:$A$130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Arkusz1!$M$102:$M$130</c:f>
              <c:numCache>
                <c:formatCode>General</c:formatCode>
                <c:ptCount val="29"/>
                <c:pt idx="0">
                  <c:v>2.0833333333333332E-2</c:v>
                </c:pt>
                <c:pt idx="1">
                  <c:v>7.8125E-2</c:v>
                </c:pt>
                <c:pt idx="2">
                  <c:v>0.19791666666666666</c:v>
                </c:pt>
                <c:pt idx="3">
                  <c:v>0.4357638888888889</c:v>
                </c:pt>
                <c:pt idx="4">
                  <c:v>0.65625</c:v>
                </c:pt>
                <c:pt idx="5">
                  <c:v>1.0121527777777777</c:v>
                </c:pt>
                <c:pt idx="6">
                  <c:v>1.3836805555555556</c:v>
                </c:pt>
                <c:pt idx="7">
                  <c:v>1.8263888888888888</c:v>
                </c:pt>
                <c:pt idx="8">
                  <c:v>2.5052083333333335</c:v>
                </c:pt>
                <c:pt idx="9">
                  <c:v>2.9965277777777777</c:v>
                </c:pt>
                <c:pt idx="10">
                  <c:v>3.7447916666666665</c:v>
                </c:pt>
                <c:pt idx="11">
                  <c:v>4.5625</c:v>
                </c:pt>
                <c:pt idx="12">
                  <c:v>6.53125</c:v>
                </c:pt>
                <c:pt idx="13">
                  <c:v>8.7204861111111107</c:v>
                </c:pt>
                <c:pt idx="14">
                  <c:v>9.3368055555555554</c:v>
                </c:pt>
                <c:pt idx="15">
                  <c:v>11.980902777777779</c:v>
                </c:pt>
                <c:pt idx="16">
                  <c:v>12.489583333333334</c:v>
                </c:pt>
                <c:pt idx="17">
                  <c:v>14.177083333333334</c:v>
                </c:pt>
                <c:pt idx="18">
                  <c:v>16.972222222222221</c:v>
                </c:pt>
                <c:pt idx="19">
                  <c:v>19.296875</c:v>
                </c:pt>
                <c:pt idx="20">
                  <c:v>21.118055555555557</c:v>
                </c:pt>
                <c:pt idx="21">
                  <c:v>24.612847222222221</c:v>
                </c:pt>
                <c:pt idx="22">
                  <c:v>27.982638888888889</c:v>
                </c:pt>
                <c:pt idx="23">
                  <c:v>30.185763888888889</c:v>
                </c:pt>
                <c:pt idx="24">
                  <c:v>58.423611111111114</c:v>
                </c:pt>
                <c:pt idx="25">
                  <c:v>86.684027777777771</c:v>
                </c:pt>
                <c:pt idx="26">
                  <c:v>101.19791666666667</c:v>
                </c:pt>
                <c:pt idx="27">
                  <c:v>130.03645833333334</c:v>
                </c:pt>
                <c:pt idx="28">
                  <c:v>181.57291666666666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7-42BB-B8F7-BD3CFC52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08088"/>
        <c:axId val="597508416"/>
      </c:lineChart>
      <c:catAx>
        <c:axId val="59750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08416"/>
        <c:crosses val="autoZero"/>
        <c:auto val="1"/>
        <c:lblAlgn val="ctr"/>
        <c:lblOffset val="100"/>
        <c:noMultiLvlLbl val="0"/>
      </c:catAx>
      <c:valAx>
        <c:axId val="597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0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</xdr:row>
      <xdr:rowOff>38100</xdr:rowOff>
    </xdr:from>
    <xdr:to>
      <xdr:col>28</xdr:col>
      <xdr:colOff>590550</xdr:colOff>
      <xdr:row>30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72D741-C51D-42D6-A9CC-B7A58D0EB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34</xdr:row>
      <xdr:rowOff>28575</xdr:rowOff>
    </xdr:from>
    <xdr:to>
      <xdr:col>28</xdr:col>
      <xdr:colOff>571500</xdr:colOff>
      <xdr:row>63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BC892E-ACB5-4377-A8B3-FAAFD86B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67</xdr:row>
      <xdr:rowOff>28575</xdr:rowOff>
    </xdr:from>
    <xdr:to>
      <xdr:col>28</xdr:col>
      <xdr:colOff>600076</xdr:colOff>
      <xdr:row>96</xdr:row>
      <xdr:rowOff>190500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591C63D-B2B3-4870-A3CE-6B62B8DA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100</xdr:row>
      <xdr:rowOff>38100</xdr:rowOff>
    </xdr:from>
    <xdr:to>
      <xdr:col>28</xdr:col>
      <xdr:colOff>600075</xdr:colOff>
      <xdr:row>129</xdr:row>
      <xdr:rowOff>195263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90A831-BEFD-45BA-9075-2D344983A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B02C-0D1B-4B07-936C-762893FA6D96}">
  <dimension ref="A1:T163"/>
  <sheetViews>
    <sheetView tabSelected="1" topLeftCell="A64" workbookViewId="0">
      <selection activeCell="S84" sqref="S84"/>
    </sheetView>
  </sheetViews>
  <sheetFormatPr defaultRowHeight="15"/>
  <cols>
    <col min="1" max="2" width="9.28515625" bestFit="1" customWidth="1"/>
    <col min="3" max="3" width="11.5703125" bestFit="1" customWidth="1"/>
    <col min="4" max="4" width="9.5703125" bestFit="1" customWidth="1"/>
    <col min="5" max="7" width="9.28515625" bestFit="1" customWidth="1"/>
    <col min="8" max="8" width="9.5703125" bestFit="1" customWidth="1"/>
    <col min="9" max="12" width="9.28515625" bestFit="1" customWidth="1"/>
    <col min="13" max="13" width="11.7109375" bestFit="1" customWidth="1"/>
    <col min="14" max="14" width="2" bestFit="1" customWidth="1"/>
    <col min="15" max="15" width="12.5703125" customWidth="1"/>
    <col min="16" max="16" width="11.5703125" bestFit="1" customWidth="1"/>
    <col min="17" max="17" width="12" bestFit="1" customWidth="1"/>
    <col min="19" max="19" width="11" bestFit="1" customWidth="1"/>
  </cols>
  <sheetData>
    <row r="1" spans="1:17" ht="15.75" thickBot="1">
      <c r="A1" t="s">
        <v>11</v>
      </c>
      <c r="F1">
        <v>0.25</v>
      </c>
    </row>
    <row r="2" spans="1:17" ht="15.75" thickBot="1">
      <c r="A2" s="1" t="s">
        <v>1</v>
      </c>
      <c r="B2" s="1" t="s">
        <v>19</v>
      </c>
      <c r="C2" s="1" t="s">
        <v>15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8</v>
      </c>
      <c r="L2" s="1" t="s">
        <v>10</v>
      </c>
      <c r="M2" s="1" t="s">
        <v>17</v>
      </c>
      <c r="O2" s="1" t="s">
        <v>14</v>
      </c>
      <c r="P2" s="6" t="s">
        <v>0</v>
      </c>
      <c r="Q2" s="1" t="s">
        <v>16</v>
      </c>
    </row>
    <row r="3" spans="1:17" ht="15.75" thickBot="1">
      <c r="A3" s="1">
        <v>100</v>
      </c>
      <c r="B3" s="1">
        <v>200</v>
      </c>
      <c r="C3" s="1">
        <f>B3*A3*$F$1*0.5</f>
        <v>2500</v>
      </c>
      <c r="D3" s="1">
        <v>1.5625E-2</v>
      </c>
      <c r="E3" s="1">
        <v>0</v>
      </c>
      <c r="F3" s="1">
        <v>0</v>
      </c>
      <c r="G3" s="1">
        <v>1.5625E-2</v>
      </c>
      <c r="H3" s="1">
        <v>1.5625E-2</v>
      </c>
      <c r="I3" s="1">
        <v>0</v>
      </c>
      <c r="J3" s="1">
        <v>0</v>
      </c>
      <c r="K3" s="1">
        <v>0</v>
      </c>
      <c r="L3" s="1">
        <v>1.5625E-2</v>
      </c>
      <c r="M3" s="1">
        <f>AVERAGE(D3:L3)</f>
        <v>6.9444444444444441E-3</v>
      </c>
      <c r="O3" s="1">
        <f t="shared" ref="O3:O31" si="0">M3*1000</f>
        <v>6.9444444444444438</v>
      </c>
      <c r="P3" s="6">
        <f>(O3*$S$17)/(Q3*$T$17)</f>
        <v>1.025598667019153</v>
      </c>
      <c r="Q3" s="3">
        <f t="shared" ref="Q3:Q16" si="1">C3*LOG(C3,2)</f>
        <v>28219.28094887362</v>
      </c>
    </row>
    <row r="4" spans="1:17" ht="15.75" thickBot="1">
      <c r="A4" s="2">
        <v>200</v>
      </c>
      <c r="B4" s="2">
        <v>400</v>
      </c>
      <c r="C4" s="2">
        <f>A4*B4*$F$1*0.5</f>
        <v>10000</v>
      </c>
      <c r="D4" s="2">
        <v>1.5625E-2</v>
      </c>
      <c r="E4" s="2">
        <v>3.125E-2</v>
      </c>
      <c r="F4" s="2">
        <v>3.125E-2</v>
      </c>
      <c r="G4" s="2">
        <v>3.125E-2</v>
      </c>
      <c r="H4" s="2">
        <v>3.125E-2</v>
      </c>
      <c r="I4" s="2">
        <v>1.5625E-2</v>
      </c>
      <c r="J4" s="2">
        <v>1.5625E-2</v>
      </c>
      <c r="K4" s="2">
        <v>1.5625E-2</v>
      </c>
      <c r="L4" s="2">
        <v>1.5625E-2</v>
      </c>
      <c r="M4" s="1">
        <f t="shared" ref="M4:M31" si="2">AVERAGE(D4:L4)</f>
        <v>2.2569444444444444E-2</v>
      </c>
      <c r="O4" s="1">
        <f t="shared" si="0"/>
        <v>22.569444444444443</v>
      </c>
      <c r="P4" s="6">
        <f>(O4*$S$17)/(Q4*$T$17)</f>
        <v>0.70787493227447151</v>
      </c>
      <c r="Q4" s="3">
        <f t="shared" si="1"/>
        <v>132877.1237954945</v>
      </c>
    </row>
    <row r="5" spans="1:17" ht="15.75" thickBot="1">
      <c r="A5" s="1">
        <v>300</v>
      </c>
      <c r="B5" s="1">
        <v>600</v>
      </c>
      <c r="C5" s="1">
        <f t="shared" ref="C5" si="3">B5*A5*$F$1*0.5</f>
        <v>22500</v>
      </c>
      <c r="D5" s="1">
        <v>4.6875E-2</v>
      </c>
      <c r="E5" s="1">
        <v>4.6875E-2</v>
      </c>
      <c r="F5" s="1">
        <v>4.6875E-2</v>
      </c>
      <c r="G5" s="1">
        <v>4.6875E-2</v>
      </c>
      <c r="H5" s="1">
        <v>4.6875E-2</v>
      </c>
      <c r="I5" s="1">
        <v>4.6875E-2</v>
      </c>
      <c r="J5" s="1">
        <v>4.6875E-2</v>
      </c>
      <c r="K5" s="1">
        <v>4.6875E-2</v>
      </c>
      <c r="L5" s="1">
        <v>3.125E-2</v>
      </c>
      <c r="M5" s="1">
        <f t="shared" si="2"/>
        <v>4.5138888888888888E-2</v>
      </c>
      <c r="O5" s="1">
        <f t="shared" si="0"/>
        <v>45.138888888888886</v>
      </c>
      <c r="P5" s="6">
        <f>(O5*$S$17)/(Q5*$T$17)</f>
        <v>0.5783049395592027</v>
      </c>
      <c r="Q5" s="3">
        <f t="shared" si="1"/>
        <v>325296.84107231459</v>
      </c>
    </row>
    <row r="6" spans="1:17" ht="15.75" thickBot="1">
      <c r="A6" s="2">
        <v>400</v>
      </c>
      <c r="B6" s="2">
        <v>800</v>
      </c>
      <c r="C6" s="2">
        <f t="shared" ref="C6" si="4">A6*B6*$F$1*0.5</f>
        <v>40000</v>
      </c>
      <c r="D6" s="2">
        <v>7.8125E-2</v>
      </c>
      <c r="E6" s="2">
        <v>0.109375</v>
      </c>
      <c r="F6" s="2">
        <v>0.109375</v>
      </c>
      <c r="G6" s="2">
        <v>0.125</v>
      </c>
      <c r="H6" s="2">
        <v>0.109375</v>
      </c>
      <c r="I6" s="2">
        <v>0.109375</v>
      </c>
      <c r="J6" s="2">
        <v>0.125</v>
      </c>
      <c r="K6" s="2">
        <v>36.890625</v>
      </c>
      <c r="L6" s="2">
        <v>0.125</v>
      </c>
      <c r="M6" s="1">
        <f t="shared" si="2"/>
        <v>4.197916666666667</v>
      </c>
      <c r="O6" s="1">
        <f t="shared" si="0"/>
        <v>4197.916666666667</v>
      </c>
      <c r="P6" s="6">
        <f>(O6*$S$17)/(Q6*$T$17)</f>
        <v>28.609956769611511</v>
      </c>
      <c r="Q6" s="3">
        <f t="shared" si="1"/>
        <v>611508.49518197798</v>
      </c>
    </row>
    <row r="7" spans="1:17" ht="15.75" thickBot="1">
      <c r="A7" s="1">
        <v>500</v>
      </c>
      <c r="B7" s="1">
        <v>1000</v>
      </c>
      <c r="C7" s="1">
        <f t="shared" ref="C7" si="5">B7*A7*$F$1*0.5</f>
        <v>62500</v>
      </c>
      <c r="D7" s="1">
        <v>0.203125</v>
      </c>
      <c r="E7" s="1">
        <v>0.1875</v>
      </c>
      <c r="F7" s="1">
        <v>0.203125</v>
      </c>
      <c r="G7" s="1">
        <v>0.203125</v>
      </c>
      <c r="H7" s="1">
        <v>0.21875</v>
      </c>
      <c r="I7" s="1">
        <v>0.1875</v>
      </c>
      <c r="J7" s="1">
        <v>0.15625</v>
      </c>
      <c r="K7" s="1">
        <v>0.1875</v>
      </c>
      <c r="L7" s="1">
        <v>0.171875</v>
      </c>
      <c r="M7" s="1">
        <f t="shared" si="2"/>
        <v>0.19097222222222221</v>
      </c>
      <c r="O7" s="1">
        <f t="shared" si="0"/>
        <v>190.9722222222222</v>
      </c>
      <c r="P7" s="6">
        <f>(O7*$S$17)/(Q7*$T$17)</f>
        <v>0.79931420385669238</v>
      </c>
      <c r="Q7" s="3">
        <f t="shared" si="1"/>
        <v>995723.03558276093</v>
      </c>
    </row>
    <row r="8" spans="1:17" ht="15.75" thickBot="1">
      <c r="A8" s="2">
        <v>600</v>
      </c>
      <c r="B8" s="2">
        <v>1200</v>
      </c>
      <c r="C8" s="2">
        <f t="shared" ref="C8" si="6">A8*B8*$F$1*0.5</f>
        <v>90000</v>
      </c>
      <c r="D8" s="2">
        <v>0.25</v>
      </c>
      <c r="E8" s="2">
        <v>0.28125</v>
      </c>
      <c r="F8" s="2">
        <v>0.234375</v>
      </c>
      <c r="G8" s="2">
        <v>0.234375</v>
      </c>
      <c r="H8" s="2">
        <v>0.25</v>
      </c>
      <c r="I8" s="2">
        <v>0.234375</v>
      </c>
      <c r="J8" s="2">
        <v>0.25</v>
      </c>
      <c r="K8" s="2">
        <v>0.25</v>
      </c>
      <c r="L8" s="2">
        <v>0.265625</v>
      </c>
      <c r="M8" s="1">
        <f t="shared" si="2"/>
        <v>0.25</v>
      </c>
      <c r="O8" s="1">
        <f t="shared" si="0"/>
        <v>250</v>
      </c>
      <c r="P8" s="6">
        <f>(O8*$S$17)/(Q8*$T$17)</f>
        <v>0.70342191300996326</v>
      </c>
      <c r="Q8" s="3">
        <f t="shared" si="1"/>
        <v>1481187.3642892586</v>
      </c>
    </row>
    <row r="9" spans="1:17" ht="15.75" thickBot="1">
      <c r="A9" s="1">
        <v>700</v>
      </c>
      <c r="B9" s="1">
        <v>1400</v>
      </c>
      <c r="C9" s="1">
        <f t="shared" ref="C9" si="7">B9*A9*$F$1*0.5</f>
        <v>122500</v>
      </c>
      <c r="D9" s="1">
        <v>0.34375</v>
      </c>
      <c r="E9" s="1">
        <v>0.328125</v>
      </c>
      <c r="F9" s="1">
        <v>0.375</v>
      </c>
      <c r="G9" s="1">
        <v>0.375</v>
      </c>
      <c r="H9" s="1">
        <v>0.34375</v>
      </c>
      <c r="I9" s="1">
        <v>0.34375</v>
      </c>
      <c r="J9" s="1">
        <v>0.34375</v>
      </c>
      <c r="K9" s="1">
        <v>0.375</v>
      </c>
      <c r="L9" s="1">
        <v>0.328125</v>
      </c>
      <c r="M9" s="1">
        <f t="shared" si="2"/>
        <v>0.35069444444444442</v>
      </c>
      <c r="O9" s="1">
        <f t="shared" si="0"/>
        <v>350.6944444444444</v>
      </c>
      <c r="P9" s="6">
        <f>(O9*$S$17)/(Q9*$T$17)</f>
        <v>0.70587814267699522</v>
      </c>
      <c r="Q9" s="3">
        <f t="shared" si="1"/>
        <v>2070546.7223989207</v>
      </c>
    </row>
    <row r="10" spans="1:17" ht="15.75" thickBot="1">
      <c r="A10" s="2">
        <v>800</v>
      </c>
      <c r="B10" s="2">
        <v>1600</v>
      </c>
      <c r="C10" s="2">
        <f t="shared" ref="C10" si="8">A10*B10*$F$1*0.5</f>
        <v>160000</v>
      </c>
      <c r="D10" s="2">
        <v>0.421875</v>
      </c>
      <c r="E10" s="2">
        <v>0.453125</v>
      </c>
      <c r="F10" s="2">
        <v>0.625</v>
      </c>
      <c r="G10" s="2">
        <v>0.515625</v>
      </c>
      <c r="H10" s="2">
        <v>0.546875</v>
      </c>
      <c r="I10" s="2">
        <v>0.546875</v>
      </c>
      <c r="J10" s="2">
        <v>0.515625</v>
      </c>
      <c r="K10" s="2">
        <v>0.546875</v>
      </c>
      <c r="L10" s="2">
        <v>0.453125</v>
      </c>
      <c r="M10" s="1">
        <f t="shared" si="2"/>
        <v>0.51388888888888884</v>
      </c>
      <c r="O10" s="1">
        <f t="shared" si="0"/>
        <v>513.8888888888888</v>
      </c>
      <c r="P10" s="6">
        <f>(O10*$S$17)/(Q10*$T$17)</f>
        <v>0.77427921254831122</v>
      </c>
      <c r="Q10" s="3">
        <f t="shared" si="1"/>
        <v>2766033.9807279119</v>
      </c>
    </row>
    <row r="11" spans="1:17" ht="15.75" thickBot="1">
      <c r="A11" s="1">
        <v>900</v>
      </c>
      <c r="B11" s="1">
        <v>1800</v>
      </c>
      <c r="C11" s="1">
        <f t="shared" ref="C11" si="9">B11*A11*$F$1*0.5</f>
        <v>202500</v>
      </c>
      <c r="D11" s="1">
        <v>0.5625</v>
      </c>
      <c r="E11" s="1">
        <v>0.578125</v>
      </c>
      <c r="F11" s="1">
        <v>0.6875</v>
      </c>
      <c r="G11" s="1">
        <v>0.59375</v>
      </c>
      <c r="H11" s="1">
        <v>0.5625</v>
      </c>
      <c r="I11" s="1">
        <v>0.625</v>
      </c>
      <c r="J11" s="1">
        <v>0.59375</v>
      </c>
      <c r="K11" s="1">
        <v>0.65625</v>
      </c>
      <c r="L11" s="1">
        <v>0.546875</v>
      </c>
      <c r="M11" s="1">
        <f t="shared" si="2"/>
        <v>0.60069444444444442</v>
      </c>
      <c r="O11" s="1">
        <f t="shared" si="0"/>
        <v>600.69444444444446</v>
      </c>
      <c r="P11" s="6">
        <f>(O11*$S$17)/(Q11*$T$17)</f>
        <v>0.7013296674956736</v>
      </c>
      <c r="Q11" s="3">
        <f t="shared" si="1"/>
        <v>3569581.3824429</v>
      </c>
    </row>
    <row r="12" spans="1:17" ht="15.75" thickBot="1">
      <c r="A12" s="2">
        <v>1000</v>
      </c>
      <c r="B12" s="2">
        <v>2000</v>
      </c>
      <c r="C12" s="2">
        <f t="shared" ref="C12" si="10">A12*B12*$F$1*0.5</f>
        <v>250000</v>
      </c>
      <c r="D12" s="2">
        <v>0.734375</v>
      </c>
      <c r="E12" s="2">
        <v>0.796875</v>
      </c>
      <c r="F12" s="2">
        <v>0.765625</v>
      </c>
      <c r="G12" s="2">
        <v>0.71875</v>
      </c>
      <c r="H12" s="2">
        <v>0.765625</v>
      </c>
      <c r="I12" s="2">
        <v>0.78125</v>
      </c>
      <c r="J12" s="2">
        <v>0.6875</v>
      </c>
      <c r="K12" s="2">
        <v>0.796875</v>
      </c>
      <c r="L12" s="2">
        <v>0.65625</v>
      </c>
      <c r="M12" s="1">
        <f t="shared" si="2"/>
        <v>0.74479166666666663</v>
      </c>
      <c r="O12" s="1">
        <f t="shared" si="0"/>
        <v>744.79166666666663</v>
      </c>
      <c r="P12" s="6">
        <f>(O12*$S$17)/(Q12*$T$17)</f>
        <v>0.6924085181392563</v>
      </c>
      <c r="Q12" s="3">
        <f t="shared" si="1"/>
        <v>4482892.1423310433</v>
      </c>
    </row>
    <row r="13" spans="1:17" ht="15.75" thickBot="1">
      <c r="A13" s="1">
        <v>1100</v>
      </c>
      <c r="B13" s="1">
        <v>2200</v>
      </c>
      <c r="C13" s="1">
        <f t="shared" ref="C13" si="11">B13*A13*$F$1*0.5</f>
        <v>302500</v>
      </c>
      <c r="D13" s="1">
        <v>0.859375</v>
      </c>
      <c r="E13" s="1">
        <v>0.890625</v>
      </c>
      <c r="F13" s="1">
        <v>0.859375</v>
      </c>
      <c r="G13" s="1">
        <v>0.9375</v>
      </c>
      <c r="H13" s="1">
        <v>0.984375</v>
      </c>
      <c r="I13" s="1">
        <v>0.921875</v>
      </c>
      <c r="J13" s="1">
        <v>0.890625</v>
      </c>
      <c r="K13" s="1">
        <v>0.921875</v>
      </c>
      <c r="L13" s="1">
        <v>0.953125</v>
      </c>
      <c r="M13" s="1">
        <f t="shared" si="2"/>
        <v>0.91319444444444442</v>
      </c>
      <c r="O13" s="1">
        <f t="shared" si="0"/>
        <v>913.19444444444446</v>
      </c>
      <c r="P13" s="6">
        <f>(O13*$S$17)/(Q13*$T$17)</f>
        <v>0.69102776236892405</v>
      </c>
      <c r="Q13" s="3">
        <f t="shared" si="1"/>
        <v>5507489.1240892727</v>
      </c>
    </row>
    <row r="14" spans="1:17" ht="15.75" thickBot="1">
      <c r="A14" s="2">
        <v>1200</v>
      </c>
      <c r="B14" s="2">
        <v>2400</v>
      </c>
      <c r="C14" s="2">
        <f t="shared" ref="C14" si="12">A14*B14*$F$1*0.5</f>
        <v>360000</v>
      </c>
      <c r="D14" s="2">
        <v>1.03125</v>
      </c>
      <c r="E14" s="2">
        <v>1.15625</v>
      </c>
      <c r="F14" s="2">
        <v>1.09375</v>
      </c>
      <c r="G14" s="2">
        <v>1.109375</v>
      </c>
      <c r="H14" s="2">
        <v>1.3125</v>
      </c>
      <c r="I14" s="2">
        <v>1.078125</v>
      </c>
      <c r="J14" s="2">
        <v>1.09375</v>
      </c>
      <c r="K14" s="2">
        <v>1.203125</v>
      </c>
      <c r="L14" s="2">
        <v>1.0625</v>
      </c>
      <c r="M14" s="1">
        <f t="shared" si="2"/>
        <v>1.1267361111111112</v>
      </c>
      <c r="O14" s="1">
        <f t="shared" si="0"/>
        <v>1126.7361111111111</v>
      </c>
      <c r="P14" s="6">
        <f>(O14*$S$17)/(Q14*$T$17)</f>
        <v>0.70669087923081142</v>
      </c>
      <c r="Q14" s="3">
        <f t="shared" si="1"/>
        <v>6644749.4571570344</v>
      </c>
    </row>
    <row r="15" spans="1:17" ht="15.75" thickBot="1">
      <c r="A15" s="1">
        <v>1300</v>
      </c>
      <c r="B15" s="1">
        <v>2600</v>
      </c>
      <c r="C15" s="1">
        <f t="shared" ref="C15" si="13">B15*A15*$F$1*0.5</f>
        <v>422500</v>
      </c>
      <c r="D15" s="1">
        <v>1.421875</v>
      </c>
      <c r="E15" s="1">
        <v>1.4375</v>
      </c>
      <c r="F15" s="1">
        <v>1.421875</v>
      </c>
      <c r="G15" s="1">
        <v>1.390625</v>
      </c>
      <c r="H15" s="1">
        <v>1.546875</v>
      </c>
      <c r="I15" s="1">
        <v>1.921875</v>
      </c>
      <c r="J15" s="1">
        <v>1.5625</v>
      </c>
      <c r="K15" s="1">
        <v>1.5625</v>
      </c>
      <c r="L15" s="1">
        <v>1.5625</v>
      </c>
      <c r="M15" s="1">
        <f t="shared" si="2"/>
        <v>1.5364583333333333</v>
      </c>
      <c r="O15" s="1">
        <f t="shared" si="0"/>
        <v>1536.4583333333333</v>
      </c>
      <c r="P15" s="6">
        <f>(O15*$S$17)/(Q15*$T$17)</f>
        <v>0.81096736679932435</v>
      </c>
      <c r="Q15" s="3">
        <f t="shared" si="1"/>
        <v>7895930.0421888661</v>
      </c>
    </row>
    <row r="16" spans="1:17" ht="15.75" thickBot="1">
      <c r="A16" s="2">
        <v>1400</v>
      </c>
      <c r="B16" s="2">
        <v>2800</v>
      </c>
      <c r="C16" s="2">
        <f t="shared" ref="C16" si="14">A16*B16*$F$1*0.5</f>
        <v>490000</v>
      </c>
      <c r="D16" s="2">
        <v>2.09375</v>
      </c>
      <c r="E16" s="2">
        <v>2.28125</v>
      </c>
      <c r="F16" s="2">
        <v>2.390625</v>
      </c>
      <c r="G16" s="2">
        <v>2.265625</v>
      </c>
      <c r="H16" s="2">
        <v>2.1875</v>
      </c>
      <c r="I16" s="2">
        <v>2.140625</v>
      </c>
      <c r="J16" s="2">
        <v>2.25</v>
      </c>
      <c r="K16" s="2">
        <v>2.234375</v>
      </c>
      <c r="L16" s="2">
        <v>2.359375</v>
      </c>
      <c r="M16" s="1">
        <f t="shared" si="2"/>
        <v>2.2447916666666665</v>
      </c>
      <c r="O16" s="1">
        <f t="shared" si="0"/>
        <v>2244.7916666666665</v>
      </c>
      <c r="P16" s="6">
        <f>(O16*$S$17)/(Q16*$T$17)</f>
        <v>1.010062819143261</v>
      </c>
      <c r="Q16" s="3">
        <f t="shared" si="1"/>
        <v>9262186.8895956818</v>
      </c>
    </row>
    <row r="17" spans="1:20" ht="15.75" thickBot="1">
      <c r="A17" s="4">
        <v>1500</v>
      </c>
      <c r="B17" s="4">
        <v>3000</v>
      </c>
      <c r="C17" s="4">
        <f t="shared" ref="C17" si="15">B17*A17*$F$1*0.5</f>
        <v>562500</v>
      </c>
      <c r="D17" s="4">
        <v>2.484375</v>
      </c>
      <c r="E17" s="4">
        <v>2.5</v>
      </c>
      <c r="F17" s="4">
        <v>2.53125</v>
      </c>
      <c r="G17" s="4">
        <v>2.28125</v>
      </c>
      <c r="H17" s="4">
        <v>2.3125</v>
      </c>
      <c r="I17" s="4">
        <v>2.5</v>
      </c>
      <c r="J17" s="4">
        <v>3.171875</v>
      </c>
      <c r="K17" s="4">
        <v>2.671875</v>
      </c>
      <c r="L17" s="4">
        <v>2.75</v>
      </c>
      <c r="M17" s="4">
        <f t="shared" si="2"/>
        <v>2.578125</v>
      </c>
      <c r="N17" s="5" t="s">
        <v>13</v>
      </c>
      <c r="O17" s="4">
        <f t="shared" si="0"/>
        <v>2578.125</v>
      </c>
      <c r="P17" s="6">
        <f>(O17*$S$17)/(Q17*$T$17)</f>
        <v>1</v>
      </c>
      <c r="Q17" s="3">
        <f>C17*LOG(C17,2)</f>
        <v>10744590.133556148</v>
      </c>
      <c r="S17">
        <f>Q17</f>
        <v>10744590.133556148</v>
      </c>
      <c r="T17">
        <f>O17</f>
        <v>2578.125</v>
      </c>
    </row>
    <row r="18" spans="1:20" ht="15.75" thickBot="1">
      <c r="A18" s="2">
        <v>1600</v>
      </c>
      <c r="B18" s="2">
        <v>3200</v>
      </c>
      <c r="C18" s="2">
        <f t="shared" ref="C18" si="16">A18*B18*$F$1*0.5</f>
        <v>640000</v>
      </c>
      <c r="D18" s="2">
        <v>3.46875</v>
      </c>
      <c r="E18" s="2">
        <v>3.078125</v>
      </c>
      <c r="F18" s="2">
        <v>2.8125</v>
      </c>
      <c r="G18" s="2">
        <v>3.3125</v>
      </c>
      <c r="H18" s="2">
        <v>3.390625</v>
      </c>
      <c r="I18" s="2">
        <v>3</v>
      </c>
      <c r="J18" s="2">
        <v>2.9375</v>
      </c>
      <c r="K18" s="2">
        <v>3.484375</v>
      </c>
      <c r="L18" s="2">
        <v>3.203125</v>
      </c>
      <c r="M18" s="1">
        <f t="shared" si="2"/>
        <v>3.1875</v>
      </c>
      <c r="O18" s="1">
        <f t="shared" si="0"/>
        <v>3187.5</v>
      </c>
      <c r="P18" s="6">
        <f>(O18*$S$17)/(Q18*$T$17)</f>
        <v>1.0761563718772582</v>
      </c>
      <c r="Q18" s="3">
        <f t="shared" ref="Q18:Q31" si="17">C18*LOG(C18,2)</f>
        <v>12344135.922911648</v>
      </c>
    </row>
    <row r="19" spans="1:20" ht="15.75" thickBot="1">
      <c r="A19" s="1">
        <v>1700</v>
      </c>
      <c r="B19" s="1">
        <v>3400</v>
      </c>
      <c r="C19" s="1">
        <f t="shared" ref="C19" si="18">B19*A19*$F$1*0.5</f>
        <v>722500</v>
      </c>
      <c r="D19" s="1">
        <v>3.609375</v>
      </c>
      <c r="E19" s="1">
        <v>3.4375</v>
      </c>
      <c r="F19" s="1">
        <v>3.53125</v>
      </c>
      <c r="G19" s="1">
        <v>3.359375</v>
      </c>
      <c r="H19" s="1">
        <v>3.5</v>
      </c>
      <c r="I19" s="1">
        <v>3.15625</v>
      </c>
      <c r="J19" s="1">
        <v>3.546875</v>
      </c>
      <c r="K19" s="1">
        <v>3.09375</v>
      </c>
      <c r="L19" s="1">
        <v>3.5625</v>
      </c>
      <c r="M19" s="1">
        <f t="shared" si="2"/>
        <v>3.421875</v>
      </c>
      <c r="O19" s="1">
        <f t="shared" si="0"/>
        <v>3421.875</v>
      </c>
      <c r="P19" s="6">
        <f>(O19*$S$17)/(Q19*$T$17)</f>
        <v>1.0141693149962123</v>
      </c>
      <c r="Q19" s="3">
        <f t="shared" si="17"/>
        <v>14061755.999831218</v>
      </c>
    </row>
    <row r="20" spans="1:20" ht="15.75" thickBot="1">
      <c r="A20" s="2">
        <v>1800</v>
      </c>
      <c r="B20" s="2">
        <v>3600</v>
      </c>
      <c r="C20" s="2">
        <f t="shared" ref="C20" si="19">A20*B20*$F$1*0.5</f>
        <v>810000</v>
      </c>
      <c r="D20" s="2">
        <v>3.640625</v>
      </c>
      <c r="E20" s="2">
        <v>3.625</v>
      </c>
      <c r="F20" s="2">
        <v>3.859375</v>
      </c>
      <c r="G20" s="2">
        <v>4.34375</v>
      </c>
      <c r="H20" s="2">
        <v>3.625</v>
      </c>
      <c r="I20" s="2">
        <v>3.46875</v>
      </c>
      <c r="J20" s="2">
        <v>3.6875</v>
      </c>
      <c r="K20" s="2">
        <v>3.421875</v>
      </c>
      <c r="L20" s="2">
        <v>3.390625</v>
      </c>
      <c r="M20" s="1">
        <f t="shared" si="2"/>
        <v>3.6736111111111112</v>
      </c>
      <c r="O20" s="1">
        <f t="shared" si="0"/>
        <v>3673.6111111111113</v>
      </c>
      <c r="P20" s="6">
        <f>(O20*$S$17)/(Q20*$T$17)</f>
        <v>0.96300308386996158</v>
      </c>
      <c r="Q20" s="3">
        <f t="shared" si="17"/>
        <v>15898325.5297716</v>
      </c>
    </row>
    <row r="21" spans="1:20" ht="15.75" thickBot="1">
      <c r="A21" s="1">
        <v>1900</v>
      </c>
      <c r="B21" s="1">
        <v>3800</v>
      </c>
      <c r="C21" s="1">
        <f t="shared" ref="C21" si="20">B21*A21*$F$1*0.5</f>
        <v>902500</v>
      </c>
      <c r="D21" s="1">
        <v>4.015625</v>
      </c>
      <c r="E21" s="1">
        <v>4.109375</v>
      </c>
      <c r="F21" s="1">
        <v>4.03125</v>
      </c>
      <c r="G21" s="1">
        <v>3.859375</v>
      </c>
      <c r="H21" s="1">
        <v>4.078125</v>
      </c>
      <c r="I21" s="1">
        <v>3.765625</v>
      </c>
      <c r="J21" s="1">
        <v>3.921875</v>
      </c>
      <c r="K21" s="1">
        <v>3.828125</v>
      </c>
      <c r="L21" s="1">
        <v>3.890625</v>
      </c>
      <c r="M21" s="1">
        <f t="shared" si="2"/>
        <v>3.9444444444444446</v>
      </c>
      <c r="O21" s="1">
        <f t="shared" si="0"/>
        <v>3944.4444444444448</v>
      </c>
      <c r="P21" s="6">
        <f>(O21*$S$17)/(Q21*$T$17)</f>
        <v>0.92070374397048815</v>
      </c>
      <c r="Q21" s="3">
        <f t="shared" si="17"/>
        <v>17854669.584309049</v>
      </c>
    </row>
    <row r="22" spans="1:20" ht="15.75" thickBot="1">
      <c r="A22" s="2">
        <v>2000</v>
      </c>
      <c r="B22" s="2">
        <v>4000</v>
      </c>
      <c r="C22" s="2">
        <f t="shared" ref="C22" si="21">A22*B22*$F$1*0.5</f>
        <v>1000000</v>
      </c>
      <c r="D22" s="2">
        <v>4.375</v>
      </c>
      <c r="E22" s="2">
        <v>4.546875</v>
      </c>
      <c r="F22" s="2">
        <v>5.03125</v>
      </c>
      <c r="G22" s="2">
        <v>4.875</v>
      </c>
      <c r="H22" s="2">
        <v>4.875</v>
      </c>
      <c r="I22" s="2">
        <v>4.9375</v>
      </c>
      <c r="J22" s="2">
        <v>4.96875</v>
      </c>
      <c r="K22" s="2">
        <v>4.546875</v>
      </c>
      <c r="L22" s="2">
        <v>4.671875</v>
      </c>
      <c r="M22" s="1">
        <f t="shared" si="2"/>
        <v>4.7586805555555554</v>
      </c>
      <c r="O22" s="1">
        <f t="shared" si="0"/>
        <v>4758.6805555555557</v>
      </c>
      <c r="P22" s="6">
        <f>(O22*$S$17)/(Q22*$T$17)</f>
        <v>0.9950180458278598</v>
      </c>
      <c r="Q22" s="3">
        <f t="shared" si="17"/>
        <v>19931568.569324173</v>
      </c>
    </row>
    <row r="23" spans="1:20" ht="15.75" thickBot="1">
      <c r="A23" s="1">
        <v>2100</v>
      </c>
      <c r="B23" s="1">
        <v>4200</v>
      </c>
      <c r="C23" s="1">
        <f t="shared" ref="C23" si="22">B23*A23*$F$1*0.5</f>
        <v>1102500</v>
      </c>
      <c r="D23" s="1">
        <v>5.078125</v>
      </c>
      <c r="E23" s="1">
        <v>4.75</v>
      </c>
      <c r="F23" s="1">
        <v>4.875</v>
      </c>
      <c r="G23" s="1">
        <v>5.109375</v>
      </c>
      <c r="H23" s="1">
        <v>4.828125</v>
      </c>
      <c r="I23" s="1">
        <v>4.671875</v>
      </c>
      <c r="J23" s="1">
        <v>5.203125</v>
      </c>
      <c r="K23" s="1">
        <v>4.78125</v>
      </c>
      <c r="L23" s="1">
        <v>5.03125</v>
      </c>
      <c r="M23" s="1">
        <f t="shared" si="2"/>
        <v>4.9253472222222223</v>
      </c>
      <c r="O23" s="1">
        <f t="shared" si="0"/>
        <v>4925.3472222222226</v>
      </c>
      <c r="P23" s="6">
        <f>(O23*$S$17)/(Q23*$T$17)</f>
        <v>0.92756846719558816</v>
      </c>
      <c r="Q23" s="3">
        <f t="shared" si="17"/>
        <v>22129762.815680433</v>
      </c>
    </row>
    <row r="24" spans="1:20" ht="15.75" thickBot="1">
      <c r="A24" s="2">
        <v>2200</v>
      </c>
      <c r="B24" s="2">
        <v>4400</v>
      </c>
      <c r="C24" s="2">
        <f t="shared" ref="C24" si="23">A24*B24*$F$1*0.5</f>
        <v>1210000</v>
      </c>
      <c r="D24" s="2">
        <v>4.96875</v>
      </c>
      <c r="E24" s="2">
        <v>5.15625</v>
      </c>
      <c r="F24" s="2">
        <v>5.1875</v>
      </c>
      <c r="G24" s="2">
        <v>5.53125</v>
      </c>
      <c r="H24" s="2">
        <v>6.625</v>
      </c>
      <c r="I24" s="2">
        <v>5.859375</v>
      </c>
      <c r="J24" s="2">
        <v>5.8125</v>
      </c>
      <c r="K24" s="2">
        <v>5.34375</v>
      </c>
      <c r="L24" s="2">
        <v>5.671875</v>
      </c>
      <c r="M24" s="1">
        <f t="shared" si="2"/>
        <v>5.572916666666667</v>
      </c>
      <c r="O24" s="1">
        <f t="shared" si="0"/>
        <v>5572.916666666667</v>
      </c>
      <c r="P24" s="6">
        <f>(O24*$S$17)/(Q24*$T$17)</f>
        <v>0.94992723958821856</v>
      </c>
      <c r="Q24" s="3">
        <f t="shared" si="17"/>
        <v>24449956.496357091</v>
      </c>
    </row>
    <row r="25" spans="1:20" ht="15.75" thickBot="1">
      <c r="A25" s="1">
        <v>2300</v>
      </c>
      <c r="B25" s="1">
        <v>4600</v>
      </c>
      <c r="C25" s="1">
        <f t="shared" ref="C25" si="24">B25*A25*$F$1*0.5</f>
        <v>1322500</v>
      </c>
      <c r="D25" s="1">
        <v>6.4375</v>
      </c>
      <c r="E25" s="1">
        <v>6.46875</v>
      </c>
      <c r="F25" s="1">
        <v>6.234375</v>
      </c>
      <c r="G25" s="1">
        <v>6.453125</v>
      </c>
      <c r="H25" s="1">
        <v>5.46875</v>
      </c>
      <c r="I25" s="1">
        <v>5.953125</v>
      </c>
      <c r="J25" s="1">
        <v>6.109375</v>
      </c>
      <c r="K25" s="1">
        <v>5.765625</v>
      </c>
      <c r="L25" s="1">
        <v>6.796875</v>
      </c>
      <c r="M25" s="1">
        <f t="shared" si="2"/>
        <v>6.1875</v>
      </c>
      <c r="O25" s="1">
        <f t="shared" si="0"/>
        <v>6187.5</v>
      </c>
      <c r="P25" s="6">
        <f>(O25*$S$17)/(Q25*$T$17)</f>
        <v>0.9588810457866811</v>
      </c>
      <c r="Q25" s="3">
        <f t="shared" si="17"/>
        <v>26892820.99572495</v>
      </c>
    </row>
    <row r="26" spans="1:20" ht="15.75" thickBot="1">
      <c r="A26" s="1">
        <v>2400</v>
      </c>
      <c r="B26" s="1">
        <v>4800</v>
      </c>
      <c r="C26" s="2">
        <f t="shared" ref="C26" si="25">A26*B26*$F$1*0.5</f>
        <v>1440000</v>
      </c>
      <c r="D26" s="1">
        <v>7.359375</v>
      </c>
      <c r="E26" s="1">
        <v>7.3125</v>
      </c>
      <c r="F26" s="1">
        <v>6.5</v>
      </c>
      <c r="G26" s="1">
        <v>7.3125</v>
      </c>
      <c r="H26" s="1">
        <v>6.265625</v>
      </c>
      <c r="I26" s="1">
        <v>7.078125</v>
      </c>
      <c r="J26" s="1">
        <v>6.625</v>
      </c>
      <c r="K26" s="1">
        <v>6.5625</v>
      </c>
      <c r="L26" s="1">
        <v>6.484375</v>
      </c>
      <c r="M26" s="1">
        <f t="shared" si="2"/>
        <v>6.833333333333333</v>
      </c>
      <c r="O26" s="1">
        <f t="shared" si="0"/>
        <v>6833.333333333333</v>
      </c>
      <c r="P26" s="6">
        <f>(O26*$S$17)/(Q26*$T$17)</f>
        <v>0.96671959379833095</v>
      </c>
      <c r="Q26" s="3">
        <f t="shared" si="17"/>
        <v>29458997.828628138</v>
      </c>
    </row>
    <row r="27" spans="1:20" ht="15.75" thickBot="1">
      <c r="A27" s="2">
        <v>2500</v>
      </c>
      <c r="B27" s="2">
        <v>5000</v>
      </c>
      <c r="C27" s="1">
        <f t="shared" ref="C27" si="26">B27*A27*$F$1*0.5</f>
        <v>1562500</v>
      </c>
      <c r="D27" s="2">
        <v>6.90625</v>
      </c>
      <c r="E27" s="2">
        <v>8.40625</v>
      </c>
      <c r="F27" s="2">
        <v>7.328125</v>
      </c>
      <c r="G27" s="2">
        <v>7.34375</v>
      </c>
      <c r="H27" s="2">
        <v>8.234375</v>
      </c>
      <c r="I27" s="2">
        <v>6.71875</v>
      </c>
      <c r="J27" s="2">
        <v>7.609375</v>
      </c>
      <c r="K27" s="2">
        <v>6.984375</v>
      </c>
      <c r="L27" s="2">
        <v>6.953125</v>
      </c>
      <c r="M27" s="1">
        <f t="shared" si="2"/>
        <v>7.3871527777777777</v>
      </c>
      <c r="O27" s="1">
        <f t="shared" si="0"/>
        <v>7387.1527777777774</v>
      </c>
      <c r="P27" s="6">
        <f>(O27*$S$17)/(Q27*$T$17)</f>
        <v>0.95762203043227956</v>
      </c>
      <c r="Q27" s="3">
        <f t="shared" si="17"/>
        <v>32149101.186092027</v>
      </c>
    </row>
    <row r="28" spans="1:20" ht="15.75" thickBot="1">
      <c r="A28" s="1">
        <v>2600</v>
      </c>
      <c r="B28" s="1">
        <v>5200</v>
      </c>
      <c r="C28" s="2">
        <f t="shared" ref="C28" si="27">A28*B28*$F$1*0.5</f>
        <v>1690000</v>
      </c>
      <c r="D28" s="1">
        <v>8.265625</v>
      </c>
      <c r="E28" s="1">
        <v>7.765625</v>
      </c>
      <c r="F28" s="1">
        <v>7.828125</v>
      </c>
      <c r="G28" s="1">
        <v>8.328125</v>
      </c>
      <c r="H28" s="1">
        <v>8.4375</v>
      </c>
      <c r="I28" s="1">
        <v>8.171875</v>
      </c>
      <c r="J28" s="1">
        <v>7.984375</v>
      </c>
      <c r="K28" s="1">
        <v>8.09375</v>
      </c>
      <c r="L28" s="1">
        <v>8.421875</v>
      </c>
      <c r="M28" s="1">
        <f t="shared" si="2"/>
        <v>8.1440972222222214</v>
      </c>
      <c r="O28" s="1">
        <f t="shared" si="0"/>
        <v>8144.0972222222217</v>
      </c>
      <c r="P28" s="6">
        <f>(O28*$S$17)/(Q28*$T$17)</f>
        <v>0.97075848895502159</v>
      </c>
      <c r="Q28" s="3">
        <f t="shared" si="17"/>
        <v>34963720.168755464</v>
      </c>
    </row>
    <row r="29" spans="1:20" ht="15.75" thickBot="1">
      <c r="A29" s="2">
        <v>2700</v>
      </c>
      <c r="B29" s="2">
        <v>5400</v>
      </c>
      <c r="C29" s="1">
        <f t="shared" ref="C29" si="28">B29*A29*$F$1*0.5</f>
        <v>1822500</v>
      </c>
      <c r="D29" s="2">
        <v>8.515625</v>
      </c>
      <c r="E29" s="2">
        <v>8.90625</v>
      </c>
      <c r="F29" s="2">
        <v>8.875</v>
      </c>
      <c r="G29" s="2">
        <v>8.796875</v>
      </c>
      <c r="H29" s="2">
        <v>8.90625</v>
      </c>
      <c r="I29" s="2">
        <v>9.625</v>
      </c>
      <c r="J29" s="2">
        <v>8.953125</v>
      </c>
      <c r="K29" s="2">
        <v>9.328125</v>
      </c>
      <c r="L29" s="2">
        <v>8.65625</v>
      </c>
      <c r="M29" s="1">
        <f t="shared" si="2"/>
        <v>8.9513888888888893</v>
      </c>
      <c r="O29" s="1">
        <f t="shared" si="0"/>
        <v>8951.3888888888887</v>
      </c>
      <c r="P29" s="6">
        <f>(O29*$S$17)/(Q29*$T$17)</f>
        <v>0.98423295395687782</v>
      </c>
      <c r="Q29" s="3">
        <f t="shared" si="17"/>
        <v>37903420.757114716</v>
      </c>
    </row>
    <row r="30" spans="1:20" ht="15.75" thickBot="1">
      <c r="A30" s="1">
        <v>2800</v>
      </c>
      <c r="B30" s="1">
        <v>5600</v>
      </c>
      <c r="C30" s="2">
        <f t="shared" ref="C30" si="29">A30*B30*$F$1*0.5</f>
        <v>1960000</v>
      </c>
      <c r="D30" s="1">
        <v>9.96875</v>
      </c>
      <c r="E30" s="1">
        <v>9.9375</v>
      </c>
      <c r="F30" s="1">
        <v>9.734375</v>
      </c>
      <c r="G30" s="1">
        <v>9.640625</v>
      </c>
      <c r="H30" s="1">
        <v>9.984375</v>
      </c>
      <c r="I30" s="1">
        <v>9.4375</v>
      </c>
      <c r="J30" s="1">
        <v>9.765625</v>
      </c>
      <c r="K30" s="1">
        <v>10.40625</v>
      </c>
      <c r="L30" s="1">
        <v>9.125</v>
      </c>
      <c r="M30" s="1">
        <f t="shared" si="2"/>
        <v>9.7777777777777786</v>
      </c>
      <c r="O30" s="1">
        <f t="shared" si="0"/>
        <v>9777.7777777777792</v>
      </c>
      <c r="P30" s="6">
        <f>(O30*$S$17)/(Q30*$T$17)</f>
        <v>0.99465703443576625</v>
      </c>
      <c r="Q30" s="3">
        <f t="shared" si="17"/>
        <v>40968747.558382727</v>
      </c>
    </row>
    <row r="31" spans="1:20" ht="15.75" thickBot="1">
      <c r="A31" s="1">
        <v>2900</v>
      </c>
      <c r="B31" s="1">
        <v>5800</v>
      </c>
      <c r="C31" s="1">
        <f t="shared" ref="C31" si="30">B31*A31*$F$1*0.5</f>
        <v>2102500</v>
      </c>
      <c r="D31" s="1">
        <v>10.921875</v>
      </c>
      <c r="E31" s="1">
        <v>10.375</v>
      </c>
      <c r="F31" s="1">
        <v>9.390625</v>
      </c>
      <c r="G31" s="1">
        <v>10.796875</v>
      </c>
      <c r="H31" s="1">
        <v>12.046875</v>
      </c>
      <c r="I31" s="1">
        <v>11.953125</v>
      </c>
      <c r="J31" s="1">
        <v>11.609375</v>
      </c>
      <c r="K31" s="1">
        <v>10.640625</v>
      </c>
      <c r="L31" s="1">
        <v>10.625</v>
      </c>
      <c r="M31" s="1">
        <f t="shared" si="2"/>
        <v>10.928819444444445</v>
      </c>
      <c r="O31" s="1">
        <f t="shared" si="0"/>
        <v>10928.819444444445</v>
      </c>
      <c r="P31" s="6">
        <f>(O31*$S$17)/(Q31*$T$17)</f>
        <v>1.0314017243448474</v>
      </c>
      <c r="Q31" s="3">
        <f t="shared" si="17"/>
        <v>44160225.362514161</v>
      </c>
    </row>
    <row r="34" spans="1:17" ht="15.75" thickBot="1">
      <c r="A34" t="s">
        <v>12</v>
      </c>
      <c r="F34">
        <v>1</v>
      </c>
    </row>
    <row r="35" spans="1:17" ht="15.75" thickBot="1">
      <c r="A35" s="1" t="s">
        <v>1</v>
      </c>
      <c r="B35" s="1" t="s">
        <v>19</v>
      </c>
      <c r="C35" s="1" t="s">
        <v>15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9</v>
      </c>
      <c r="K35" s="1" t="s">
        <v>8</v>
      </c>
      <c r="L35" s="1" t="s">
        <v>10</v>
      </c>
      <c r="M35" s="1" t="s">
        <v>17</v>
      </c>
      <c r="O35" s="1" t="s">
        <v>14</v>
      </c>
      <c r="P35" s="6" t="s">
        <v>0</v>
      </c>
      <c r="Q35" s="1" t="s">
        <v>16</v>
      </c>
    </row>
    <row r="36" spans="1:17" ht="15.75" thickBot="1">
      <c r="A36" s="1">
        <v>100</v>
      </c>
      <c r="B36" s="1">
        <v>200</v>
      </c>
      <c r="C36" s="1">
        <f>A36*B36*$F$34*0.5</f>
        <v>10000</v>
      </c>
      <c r="D36" s="1">
        <v>1.5625E-2</v>
      </c>
      <c r="E36" s="1">
        <v>0</v>
      </c>
      <c r="F36" s="1">
        <v>0</v>
      </c>
      <c r="G36" s="1">
        <v>1.5625E-2</v>
      </c>
      <c r="H36" s="1">
        <v>1.5625E-2</v>
      </c>
      <c r="I36" s="1">
        <v>1.5625E-2</v>
      </c>
      <c r="J36" s="1">
        <v>1.5625E-2</v>
      </c>
      <c r="K36" s="1">
        <v>1.5625E-2</v>
      </c>
      <c r="L36" s="1">
        <v>1.5625E-2</v>
      </c>
      <c r="M36" s="1">
        <f>AVERAGE(D36:L36)</f>
        <v>1.2152777777777778E-2</v>
      </c>
      <c r="O36" s="1">
        <f t="shared" ref="O36:O64" si="31">M36*1000</f>
        <v>12.152777777777779</v>
      </c>
      <c r="P36" s="6">
        <f t="shared" ref="P36:P64" si="32">(O36*$S$50)/(Q36*$T$50)</f>
        <v>0.58906544194685573</v>
      </c>
      <c r="Q36" s="3">
        <f t="shared" ref="Q36:Q49" si="33">C36*LOG(C36,2)</f>
        <v>132877.1237954945</v>
      </c>
    </row>
    <row r="37" spans="1:17" ht="15.75" thickBot="1">
      <c r="A37" s="2">
        <v>200</v>
      </c>
      <c r="B37" s="2">
        <v>400</v>
      </c>
      <c r="C37" s="2">
        <f>A37*B37*$F$34*0.5</f>
        <v>40000</v>
      </c>
      <c r="D37" s="2">
        <v>4.6875E-2</v>
      </c>
      <c r="E37" s="2">
        <v>6.25E-2</v>
      </c>
      <c r="F37" s="2">
        <v>3.125E-2</v>
      </c>
      <c r="G37" s="2">
        <v>3.125E-2</v>
      </c>
      <c r="H37" s="2">
        <v>3.125E-2</v>
      </c>
      <c r="I37" s="2">
        <v>4.6875E-2</v>
      </c>
      <c r="J37" s="2">
        <v>4.6875E-2</v>
      </c>
      <c r="K37" s="2">
        <v>4.6875E-2</v>
      </c>
      <c r="L37" s="2">
        <v>3.125E-2</v>
      </c>
      <c r="M37" s="1">
        <f t="shared" ref="M37:M64" si="34">AVERAGE(D37:L37)</f>
        <v>4.1666666666666664E-2</v>
      </c>
      <c r="O37" s="1">
        <f t="shared" si="31"/>
        <v>41.666666666666664</v>
      </c>
      <c r="P37" s="6">
        <f t="shared" si="32"/>
        <v>0.43885845634858905</v>
      </c>
      <c r="Q37" s="3">
        <f t="shared" si="33"/>
        <v>611508.49518197798</v>
      </c>
    </row>
    <row r="38" spans="1:17" ht="15.75" thickBot="1">
      <c r="A38" s="1">
        <v>300</v>
      </c>
      <c r="B38" s="1">
        <v>600</v>
      </c>
      <c r="C38" s="1">
        <f t="shared" ref="C38:C64" si="35">A38*B38*$F$34*0.5</f>
        <v>90000</v>
      </c>
      <c r="D38" s="1">
        <v>0.125</v>
      </c>
      <c r="E38" s="1">
        <v>0.109375</v>
      </c>
      <c r="F38" s="1">
        <v>0.109375</v>
      </c>
      <c r="G38" s="1">
        <v>9.375E-2</v>
      </c>
      <c r="H38" s="1">
        <v>9.375E-2</v>
      </c>
      <c r="I38" s="1">
        <v>9.375E-2</v>
      </c>
      <c r="J38" s="1">
        <v>9.375E-2</v>
      </c>
      <c r="K38" s="1">
        <v>0.109375</v>
      </c>
      <c r="L38" s="1">
        <v>0.109375</v>
      </c>
      <c r="M38" s="1">
        <f t="shared" si="34"/>
        <v>0.10416666666666667</v>
      </c>
      <c r="O38" s="1">
        <f t="shared" si="31"/>
        <v>104.16666666666667</v>
      </c>
      <c r="P38" s="6">
        <f t="shared" si="32"/>
        <v>0.45295700042712966</v>
      </c>
      <c r="Q38" s="3">
        <f t="shared" si="33"/>
        <v>1481187.3642892586</v>
      </c>
    </row>
    <row r="39" spans="1:17" ht="15.75" thickBot="1">
      <c r="A39" s="2">
        <v>400</v>
      </c>
      <c r="B39" s="2">
        <v>800</v>
      </c>
      <c r="C39" s="2">
        <f t="shared" si="35"/>
        <v>160000</v>
      </c>
      <c r="D39" s="2">
        <v>0.25</v>
      </c>
      <c r="E39" s="2">
        <v>0.234375</v>
      </c>
      <c r="F39" s="2">
        <v>0.25</v>
      </c>
      <c r="G39" s="2">
        <v>0.265625</v>
      </c>
      <c r="H39" s="2">
        <v>0.25</v>
      </c>
      <c r="I39" s="2">
        <v>0.234375</v>
      </c>
      <c r="J39" s="2">
        <v>0.25</v>
      </c>
      <c r="K39" s="2">
        <v>0.234375</v>
      </c>
      <c r="L39" s="2">
        <v>0.21875</v>
      </c>
      <c r="M39" s="1">
        <f t="shared" si="34"/>
        <v>0.24305555555555555</v>
      </c>
      <c r="O39" s="1">
        <f t="shared" si="31"/>
        <v>243.05555555555554</v>
      </c>
      <c r="P39" s="6">
        <f t="shared" si="32"/>
        <v>0.56596066569378534</v>
      </c>
      <c r="Q39" s="3">
        <f t="shared" si="33"/>
        <v>2766033.9807279119</v>
      </c>
    </row>
    <row r="40" spans="1:17" ht="15.75" thickBot="1">
      <c r="A40" s="1">
        <v>500</v>
      </c>
      <c r="B40" s="1">
        <v>1000</v>
      </c>
      <c r="C40" s="1">
        <f t="shared" si="35"/>
        <v>250000</v>
      </c>
      <c r="D40" s="1">
        <v>0.390625</v>
      </c>
      <c r="E40" s="1">
        <v>0.421875</v>
      </c>
      <c r="F40" s="1">
        <v>0.390625</v>
      </c>
      <c r="G40" s="1">
        <v>0.34375</v>
      </c>
      <c r="H40" s="1">
        <v>0.375</v>
      </c>
      <c r="I40" s="1">
        <v>0.421875</v>
      </c>
      <c r="J40" s="1">
        <v>0.40625</v>
      </c>
      <c r="K40" s="1">
        <v>0.5</v>
      </c>
      <c r="L40" s="1">
        <v>0.359375</v>
      </c>
      <c r="M40" s="1">
        <f t="shared" si="34"/>
        <v>0.40104166666666669</v>
      </c>
      <c r="O40" s="1">
        <f t="shared" si="31"/>
        <v>401.04166666666669</v>
      </c>
      <c r="P40" s="6">
        <f t="shared" si="32"/>
        <v>0.57619490555334341</v>
      </c>
      <c r="Q40" s="3">
        <f t="shared" si="33"/>
        <v>4482892.1423310433</v>
      </c>
    </row>
    <row r="41" spans="1:17" ht="15.75" thickBot="1">
      <c r="A41" s="2">
        <v>600</v>
      </c>
      <c r="B41" s="2">
        <v>1200</v>
      </c>
      <c r="C41" s="2">
        <f t="shared" si="35"/>
        <v>360000</v>
      </c>
      <c r="D41" s="2">
        <v>0.578125</v>
      </c>
      <c r="E41" s="2">
        <v>0.625</v>
      </c>
      <c r="F41" s="2">
        <v>0.5</v>
      </c>
      <c r="G41" s="2">
        <v>0.59375</v>
      </c>
      <c r="H41" s="2">
        <v>0.515625</v>
      </c>
      <c r="I41" s="2">
        <v>0.546875</v>
      </c>
      <c r="J41" s="2">
        <v>0.59375</v>
      </c>
      <c r="K41" s="2">
        <v>0.546875</v>
      </c>
      <c r="L41" s="2">
        <v>0.546875</v>
      </c>
      <c r="M41" s="1">
        <f t="shared" si="34"/>
        <v>0.56076388888888884</v>
      </c>
      <c r="O41" s="1">
        <f t="shared" si="31"/>
        <v>560.7638888888888</v>
      </c>
      <c r="P41" s="6">
        <f t="shared" si="32"/>
        <v>0.54355017031548569</v>
      </c>
      <c r="Q41" s="3">
        <f t="shared" si="33"/>
        <v>6644749.4571570344</v>
      </c>
    </row>
    <row r="42" spans="1:17" ht="15.75" thickBot="1">
      <c r="A42" s="1">
        <v>700</v>
      </c>
      <c r="B42" s="1">
        <v>1400</v>
      </c>
      <c r="C42" s="1">
        <f t="shared" si="35"/>
        <v>490000</v>
      </c>
      <c r="D42" s="1">
        <v>0.703125</v>
      </c>
      <c r="E42" s="1">
        <v>0.75</v>
      </c>
      <c r="F42" s="1">
        <v>0.859375</v>
      </c>
      <c r="G42" s="1">
        <v>0.78125</v>
      </c>
      <c r="H42" s="1">
        <v>0.703125</v>
      </c>
      <c r="I42" s="1">
        <v>0.6875</v>
      </c>
      <c r="J42" s="1">
        <v>0.796875</v>
      </c>
      <c r="K42" s="1">
        <v>0.75</v>
      </c>
      <c r="L42" s="1">
        <v>0.859375</v>
      </c>
      <c r="M42" s="1">
        <f t="shared" si="34"/>
        <v>0.765625</v>
      </c>
      <c r="O42" s="1">
        <f t="shared" si="31"/>
        <v>765.625</v>
      </c>
      <c r="P42" s="6">
        <f t="shared" si="32"/>
        <v>0.53240334306924364</v>
      </c>
      <c r="Q42" s="3">
        <f t="shared" si="33"/>
        <v>9262186.8895956818</v>
      </c>
    </row>
    <row r="43" spans="1:17" ht="15.75" thickBot="1">
      <c r="A43" s="2">
        <v>800</v>
      </c>
      <c r="B43" s="2">
        <v>1600</v>
      </c>
      <c r="C43" s="2">
        <f t="shared" si="35"/>
        <v>640000</v>
      </c>
      <c r="D43" s="2">
        <v>1.25</v>
      </c>
      <c r="E43" s="2">
        <v>1.125</v>
      </c>
      <c r="F43" s="2">
        <v>0.953125</v>
      </c>
      <c r="G43" s="2">
        <v>1.046875</v>
      </c>
      <c r="H43" s="2">
        <v>1.125</v>
      </c>
      <c r="I43" s="2">
        <v>1.125</v>
      </c>
      <c r="J43" s="2">
        <v>1.140625</v>
      </c>
      <c r="K43" s="2">
        <v>0.96875</v>
      </c>
      <c r="L43" s="2">
        <v>1.203125</v>
      </c>
      <c r="M43" s="1">
        <f t="shared" si="34"/>
        <v>1.1041666666666667</v>
      </c>
      <c r="O43" s="1">
        <f t="shared" si="31"/>
        <v>1104.1666666666667</v>
      </c>
      <c r="P43" s="6">
        <f t="shared" si="32"/>
        <v>0.5761189290009251</v>
      </c>
      <c r="Q43" s="3">
        <f t="shared" si="33"/>
        <v>12344135.922911648</v>
      </c>
    </row>
    <row r="44" spans="1:17" ht="15.75" thickBot="1">
      <c r="A44" s="1">
        <v>900</v>
      </c>
      <c r="B44" s="1">
        <v>1800</v>
      </c>
      <c r="C44" s="1">
        <f t="shared" si="35"/>
        <v>810000</v>
      </c>
      <c r="D44" s="1">
        <v>1.265625</v>
      </c>
      <c r="E44" s="1">
        <v>1.40625</v>
      </c>
      <c r="F44" s="1">
        <v>1.34375</v>
      </c>
      <c r="G44" s="1">
        <v>1.34375</v>
      </c>
      <c r="H44" s="1">
        <v>1.15625</v>
      </c>
      <c r="I44" s="1">
        <v>1.25</v>
      </c>
      <c r="J44" s="1">
        <v>1.359375</v>
      </c>
      <c r="K44" s="1">
        <v>1.21875</v>
      </c>
      <c r="L44" s="1">
        <v>1.3125</v>
      </c>
      <c r="M44" s="1">
        <f t="shared" si="34"/>
        <v>1.2951388888888888</v>
      </c>
      <c r="O44" s="1">
        <f t="shared" si="31"/>
        <v>1295.1388888888889</v>
      </c>
      <c r="P44" s="6">
        <f t="shared" si="32"/>
        <v>0.52469045824943739</v>
      </c>
      <c r="Q44" s="3">
        <f t="shared" si="33"/>
        <v>15898325.5297716</v>
      </c>
    </row>
    <row r="45" spans="1:17" ht="15.75" thickBot="1">
      <c r="A45" s="2">
        <v>1000</v>
      </c>
      <c r="B45" s="2">
        <v>2000</v>
      </c>
      <c r="C45" s="2">
        <f t="shared" si="35"/>
        <v>1000000</v>
      </c>
      <c r="D45" s="2">
        <v>1.828125</v>
      </c>
      <c r="E45" s="2">
        <v>2.078125</v>
      </c>
      <c r="F45" s="2">
        <v>1.75</v>
      </c>
      <c r="G45" s="2">
        <v>1.859375</v>
      </c>
      <c r="H45" s="2">
        <v>1.6875</v>
      </c>
      <c r="I45" s="2">
        <v>1.59375</v>
      </c>
      <c r="J45" s="2">
        <v>1.4375</v>
      </c>
      <c r="K45" s="2">
        <v>1.921875</v>
      </c>
      <c r="L45" s="2">
        <v>1.5625</v>
      </c>
      <c r="M45" s="1">
        <f t="shared" si="34"/>
        <v>1.7465277777777777</v>
      </c>
      <c r="O45" s="1">
        <f t="shared" si="31"/>
        <v>1746.5277777777776</v>
      </c>
      <c r="P45" s="6">
        <f t="shared" si="32"/>
        <v>0.56438079485574921</v>
      </c>
      <c r="Q45" s="3">
        <f t="shared" si="33"/>
        <v>19931568.569324173</v>
      </c>
    </row>
    <row r="46" spans="1:17" ht="15.75" thickBot="1">
      <c r="A46" s="1">
        <v>1100</v>
      </c>
      <c r="B46" s="1">
        <v>2200</v>
      </c>
      <c r="C46" s="1">
        <f t="shared" si="35"/>
        <v>1210000</v>
      </c>
      <c r="D46" s="1">
        <v>2.390625</v>
      </c>
      <c r="E46" s="1">
        <v>1.71875</v>
      </c>
      <c r="F46" s="1">
        <v>2.375</v>
      </c>
      <c r="G46" s="1">
        <v>2.09375</v>
      </c>
      <c r="H46" s="1">
        <v>2.390625</v>
      </c>
      <c r="I46" s="1">
        <v>2.421875</v>
      </c>
      <c r="J46" s="1">
        <v>1.859375</v>
      </c>
      <c r="K46" s="1">
        <v>1.9375</v>
      </c>
      <c r="L46" s="1">
        <v>1.953125</v>
      </c>
      <c r="M46" s="1">
        <f t="shared" si="34"/>
        <v>2.1267361111111112</v>
      </c>
      <c r="O46" s="1">
        <f t="shared" si="31"/>
        <v>2126.7361111111113</v>
      </c>
      <c r="P46" s="6">
        <f t="shared" si="32"/>
        <v>0.5602394953690164</v>
      </c>
      <c r="Q46" s="3">
        <f t="shared" si="33"/>
        <v>24449956.496357091</v>
      </c>
    </row>
    <row r="47" spans="1:17" ht="15.75" thickBot="1">
      <c r="A47" s="2">
        <v>1200</v>
      </c>
      <c r="B47" s="2">
        <v>2400</v>
      </c>
      <c r="C47" s="2">
        <f t="shared" si="35"/>
        <v>1440000</v>
      </c>
      <c r="D47" s="2">
        <v>2.59375</v>
      </c>
      <c r="E47" s="2">
        <v>2.734375</v>
      </c>
      <c r="F47" s="2">
        <v>2.515625</v>
      </c>
      <c r="G47" s="2">
        <v>2.34375</v>
      </c>
      <c r="H47" s="2">
        <v>2.53125</v>
      </c>
      <c r="I47" s="2">
        <v>2.546875</v>
      </c>
      <c r="J47" s="2">
        <v>2.65625</v>
      </c>
      <c r="K47" s="2">
        <v>2.421875</v>
      </c>
      <c r="L47" s="2">
        <v>2.6875</v>
      </c>
      <c r="M47" s="1">
        <f t="shared" si="34"/>
        <v>2.5590277777777777</v>
      </c>
      <c r="O47" s="1">
        <f t="shared" si="31"/>
        <v>2559.0277777777778</v>
      </c>
      <c r="P47" s="6">
        <f t="shared" si="32"/>
        <v>0.55949374976809996</v>
      </c>
      <c r="Q47" s="3">
        <f t="shared" si="33"/>
        <v>29458997.828628138</v>
      </c>
    </row>
    <row r="48" spans="1:17" ht="15.75" thickBot="1">
      <c r="A48" s="1">
        <v>1300</v>
      </c>
      <c r="B48" s="1">
        <v>2600</v>
      </c>
      <c r="C48" s="1">
        <f t="shared" si="35"/>
        <v>1690000</v>
      </c>
      <c r="D48" s="1">
        <v>3.859375</v>
      </c>
      <c r="E48" s="1">
        <v>4.03125</v>
      </c>
      <c r="F48" s="1">
        <v>3.796875</v>
      </c>
      <c r="G48" s="1">
        <v>4.15625</v>
      </c>
      <c r="H48" s="1">
        <v>4.234375</v>
      </c>
      <c r="I48" s="1">
        <v>4.703125</v>
      </c>
      <c r="J48" s="1">
        <v>3.96875</v>
      </c>
      <c r="K48" s="1">
        <v>4.1875</v>
      </c>
      <c r="L48" s="1">
        <v>4.015625</v>
      </c>
      <c r="M48" s="1">
        <f t="shared" si="34"/>
        <v>4.1059027777777777</v>
      </c>
      <c r="O48" s="1">
        <f t="shared" si="31"/>
        <v>4105.9027777777774</v>
      </c>
      <c r="P48" s="6">
        <f t="shared" si="32"/>
        <v>0.75636118490981397</v>
      </c>
      <c r="Q48" s="3">
        <f t="shared" si="33"/>
        <v>34963720.168755464</v>
      </c>
    </row>
    <row r="49" spans="1:20" ht="15.75" thickBot="1">
      <c r="A49" s="2">
        <v>1400</v>
      </c>
      <c r="B49" s="2">
        <v>2800</v>
      </c>
      <c r="C49" s="2">
        <f t="shared" si="35"/>
        <v>1960000</v>
      </c>
      <c r="D49" s="2">
        <v>5.84375</v>
      </c>
      <c r="E49" s="2">
        <v>6</v>
      </c>
      <c r="F49" s="2">
        <v>5.09375</v>
      </c>
      <c r="G49" s="2">
        <v>6.203125</v>
      </c>
      <c r="H49" s="2">
        <v>6.421875</v>
      </c>
      <c r="I49" s="2">
        <v>5.328125</v>
      </c>
      <c r="J49" s="2">
        <v>5.796875</v>
      </c>
      <c r="K49" s="2">
        <v>5.453125</v>
      </c>
      <c r="L49" s="2">
        <v>5.4375</v>
      </c>
      <c r="M49" s="1">
        <f t="shared" si="34"/>
        <v>5.7309027777777777</v>
      </c>
      <c r="O49" s="1">
        <f t="shared" si="31"/>
        <v>5730.9027777777774</v>
      </c>
      <c r="P49" s="6">
        <f t="shared" si="32"/>
        <v>0.90096632947929434</v>
      </c>
      <c r="Q49" s="3">
        <f t="shared" si="33"/>
        <v>40968747.558382727</v>
      </c>
    </row>
    <row r="50" spans="1:20" ht="15.75" thickBot="1">
      <c r="A50" s="4">
        <v>1500</v>
      </c>
      <c r="B50" s="4">
        <v>3000</v>
      </c>
      <c r="C50" s="4">
        <f t="shared" si="35"/>
        <v>2250000</v>
      </c>
      <c r="D50" s="4">
        <v>7.171875</v>
      </c>
      <c r="E50" s="4">
        <v>7.109375</v>
      </c>
      <c r="F50" s="4">
        <v>7.734375</v>
      </c>
      <c r="G50" s="4">
        <v>7.03125</v>
      </c>
      <c r="H50" s="4">
        <v>6.703125</v>
      </c>
      <c r="I50" s="4">
        <v>7.84375</v>
      </c>
      <c r="J50" s="4">
        <v>8.46875</v>
      </c>
      <c r="K50" s="4">
        <v>6.84375</v>
      </c>
      <c r="L50" s="4">
        <v>7.4375</v>
      </c>
      <c r="M50" s="4">
        <f t="shared" si="34"/>
        <v>7.3715277777777777</v>
      </c>
      <c r="N50" s="5" t="s">
        <v>13</v>
      </c>
      <c r="O50" s="4">
        <f t="shared" si="31"/>
        <v>7371.5277777777774</v>
      </c>
      <c r="P50" s="6">
        <f>(O50*$S$50)/(Q50*$T$50)</f>
        <v>1</v>
      </c>
      <c r="Q50" s="3">
        <f>C50*LOG(C50,2)</f>
        <v>47478360.534224592</v>
      </c>
      <c r="S50">
        <f>Q50</f>
        <v>47478360.534224592</v>
      </c>
      <c r="T50">
        <f>O50</f>
        <v>7371.5277777777774</v>
      </c>
    </row>
    <row r="51" spans="1:20" ht="15.75" thickBot="1">
      <c r="A51" s="2">
        <v>1600</v>
      </c>
      <c r="B51" s="2">
        <v>3200</v>
      </c>
      <c r="C51" s="2">
        <f t="shared" si="35"/>
        <v>2560000</v>
      </c>
      <c r="D51" s="2">
        <v>9.359375</v>
      </c>
      <c r="E51" s="2">
        <v>8.140625</v>
      </c>
      <c r="F51" s="2">
        <v>8.734375</v>
      </c>
      <c r="G51" s="2">
        <v>9.453125</v>
      </c>
      <c r="H51" s="2">
        <v>8.46875</v>
      </c>
      <c r="I51" s="2">
        <v>8.484375</v>
      </c>
      <c r="J51" s="2">
        <v>8.96875</v>
      </c>
      <c r="K51" s="2">
        <v>9.78125</v>
      </c>
      <c r="L51" s="2">
        <v>9.234375</v>
      </c>
      <c r="M51" s="1">
        <f t="shared" si="34"/>
        <v>8.9583333333333339</v>
      </c>
      <c r="O51" s="1">
        <f t="shared" si="31"/>
        <v>8958.3333333333339</v>
      </c>
      <c r="P51" s="6">
        <f t="shared" si="32"/>
        <v>1.0587574193326448</v>
      </c>
      <c r="Q51" s="3">
        <f t="shared" ref="Q51:Q64" si="36">C51*LOG(C51,2)</f>
        <v>54496543.691646591</v>
      </c>
    </row>
    <row r="52" spans="1:20" ht="15.75" thickBot="1">
      <c r="A52" s="1">
        <v>1700</v>
      </c>
      <c r="B52" s="1">
        <v>3400</v>
      </c>
      <c r="C52" s="1">
        <f t="shared" si="35"/>
        <v>2890000</v>
      </c>
      <c r="D52" s="1">
        <v>10.375</v>
      </c>
      <c r="E52" s="1">
        <v>9.96875</v>
      </c>
      <c r="F52" s="1">
        <v>9.65625</v>
      </c>
      <c r="G52" s="1">
        <v>10.546875</v>
      </c>
      <c r="H52" s="1">
        <v>10.390625</v>
      </c>
      <c r="I52" s="1">
        <v>10.6875</v>
      </c>
      <c r="J52" s="1">
        <v>10.1875</v>
      </c>
      <c r="K52" s="1">
        <v>10.578125</v>
      </c>
      <c r="L52" s="1">
        <v>10.21875</v>
      </c>
      <c r="M52" s="1">
        <f t="shared" si="34"/>
        <v>10.289930555555555</v>
      </c>
      <c r="O52" s="1">
        <f t="shared" si="31"/>
        <v>10289.930555555555</v>
      </c>
      <c r="P52" s="6">
        <f t="shared" si="32"/>
        <v>1.0684881421170886</v>
      </c>
      <c r="Q52" s="3">
        <f t="shared" si="36"/>
        <v>62027023.999324873</v>
      </c>
    </row>
    <row r="53" spans="1:20" ht="15.75" thickBot="1">
      <c r="A53" s="2">
        <v>1800</v>
      </c>
      <c r="B53" s="2">
        <v>3600</v>
      </c>
      <c r="C53" s="2">
        <f t="shared" si="35"/>
        <v>3240000</v>
      </c>
      <c r="D53" s="2">
        <v>11.21875</v>
      </c>
      <c r="E53" s="2">
        <v>9.375</v>
      </c>
      <c r="F53" s="2">
        <v>8.015625</v>
      </c>
      <c r="G53" s="2">
        <v>9.71875</v>
      </c>
      <c r="H53" s="2">
        <v>10.546875</v>
      </c>
      <c r="I53" s="2">
        <v>10.453125</v>
      </c>
      <c r="J53" s="2">
        <v>8.484375</v>
      </c>
      <c r="K53" s="2">
        <v>8.109375</v>
      </c>
      <c r="L53" s="2">
        <v>9.3125</v>
      </c>
      <c r="M53" s="1">
        <f t="shared" si="34"/>
        <v>9.4704861111111107</v>
      </c>
      <c r="O53" s="1">
        <f t="shared" si="31"/>
        <v>9470.4861111111113</v>
      </c>
      <c r="P53" s="6">
        <f t="shared" si="32"/>
        <v>0.87047819254161751</v>
      </c>
      <c r="Q53" s="3">
        <f t="shared" si="36"/>
        <v>70073302.1190864</v>
      </c>
    </row>
    <row r="54" spans="1:20" ht="15.75" thickBot="1">
      <c r="A54" s="1">
        <v>1900</v>
      </c>
      <c r="B54" s="1">
        <v>3800</v>
      </c>
      <c r="C54" s="1">
        <f t="shared" si="35"/>
        <v>3610000</v>
      </c>
      <c r="D54" s="1">
        <v>10.1875</v>
      </c>
      <c r="E54" s="1">
        <v>8.34375</v>
      </c>
      <c r="F54" s="1">
        <v>8.703125</v>
      </c>
      <c r="G54" s="1">
        <v>9.859375</v>
      </c>
      <c r="H54" s="1">
        <v>8.078125</v>
      </c>
      <c r="I54" s="1">
        <v>9.046875</v>
      </c>
      <c r="J54" s="1">
        <v>9.6875</v>
      </c>
      <c r="K54" s="1">
        <v>8.359375</v>
      </c>
      <c r="L54" s="1">
        <v>9.1875</v>
      </c>
      <c r="M54" s="1">
        <f t="shared" si="34"/>
        <v>9.0503472222222214</v>
      </c>
      <c r="O54" s="1">
        <f t="shared" si="31"/>
        <v>9050.3472222222208</v>
      </c>
      <c r="P54" s="6">
        <f t="shared" si="32"/>
        <v>0.741254330031902</v>
      </c>
      <c r="Q54" s="3">
        <f t="shared" si="36"/>
        <v>78638678.337236196</v>
      </c>
    </row>
    <row r="55" spans="1:20" ht="15.75" thickBot="1">
      <c r="A55" s="2">
        <v>2000</v>
      </c>
      <c r="B55" s="2">
        <v>4000</v>
      </c>
      <c r="C55" s="2">
        <f t="shared" si="35"/>
        <v>4000000</v>
      </c>
      <c r="D55" s="2">
        <v>9.765625</v>
      </c>
      <c r="E55" s="2">
        <v>10.3125</v>
      </c>
      <c r="F55" s="2">
        <v>10.515625</v>
      </c>
      <c r="G55" s="2">
        <v>9.796875</v>
      </c>
      <c r="H55" s="2">
        <v>9.59375</v>
      </c>
      <c r="I55" s="2">
        <v>10.390625</v>
      </c>
      <c r="J55" s="2">
        <v>10.78125</v>
      </c>
      <c r="K55" s="2">
        <v>12.0625</v>
      </c>
      <c r="L55" s="2">
        <v>10.359375</v>
      </c>
      <c r="M55" s="1">
        <f t="shared" si="34"/>
        <v>10.397569444444445</v>
      </c>
      <c r="O55" s="1">
        <f t="shared" si="31"/>
        <v>10397.569444444445</v>
      </c>
      <c r="P55" s="6">
        <f t="shared" si="32"/>
        <v>0.7633792518555369</v>
      </c>
      <c r="Q55" s="3">
        <f t="shared" si="36"/>
        <v>87726274.277296692</v>
      </c>
    </row>
    <row r="56" spans="1:20" ht="15.75" thickBot="1">
      <c r="A56" s="1">
        <v>2100</v>
      </c>
      <c r="B56" s="1">
        <v>4200</v>
      </c>
      <c r="C56" s="1">
        <f t="shared" si="35"/>
        <v>4410000</v>
      </c>
      <c r="D56" s="1">
        <v>9.96875</v>
      </c>
      <c r="E56" s="1">
        <v>11.34375</v>
      </c>
      <c r="F56" s="1">
        <v>11.0625</v>
      </c>
      <c r="G56" s="1">
        <v>12.828125</v>
      </c>
      <c r="H56" s="1">
        <v>11.28125</v>
      </c>
      <c r="I56" s="1">
        <v>10.34375</v>
      </c>
      <c r="J56" s="1">
        <v>11.25</v>
      </c>
      <c r="K56" s="1">
        <v>9.625</v>
      </c>
      <c r="L56" s="1">
        <v>10.609375</v>
      </c>
      <c r="M56" s="1">
        <f t="shared" si="34"/>
        <v>10.923611111111111</v>
      </c>
      <c r="O56" s="1">
        <f t="shared" si="31"/>
        <v>10923.611111111111</v>
      </c>
      <c r="P56" s="6">
        <f t="shared" si="32"/>
        <v>0.72279864402270133</v>
      </c>
      <c r="Q56" s="3">
        <f t="shared" si="36"/>
        <v>97339051.262721732</v>
      </c>
    </row>
    <row r="57" spans="1:20" ht="15.75" thickBot="1">
      <c r="A57" s="2">
        <v>2200</v>
      </c>
      <c r="B57" s="2">
        <v>4400</v>
      </c>
      <c r="C57" s="2">
        <f t="shared" si="35"/>
        <v>4840000</v>
      </c>
      <c r="D57" s="2">
        <v>10.703125</v>
      </c>
      <c r="E57" s="2">
        <v>11.828125</v>
      </c>
      <c r="F57" s="2">
        <v>12.28125</v>
      </c>
      <c r="G57" s="2">
        <v>14.140625</v>
      </c>
      <c r="H57" s="2">
        <v>12.59375</v>
      </c>
      <c r="I57" s="2">
        <v>12.75</v>
      </c>
      <c r="J57" s="2">
        <v>14.5</v>
      </c>
      <c r="K57" s="2">
        <v>13.171875</v>
      </c>
      <c r="L57" s="2">
        <v>13.4375</v>
      </c>
      <c r="M57" s="1">
        <f t="shared" si="34"/>
        <v>12.822916666666666</v>
      </c>
      <c r="O57" s="1">
        <f t="shared" si="31"/>
        <v>12822.916666666666</v>
      </c>
      <c r="P57" s="6">
        <f t="shared" si="32"/>
        <v>0.76841896132617049</v>
      </c>
      <c r="Q57" s="3">
        <f t="shared" si="36"/>
        <v>107479825.98542836</v>
      </c>
    </row>
    <row r="58" spans="1:20" ht="15.75" thickBot="1">
      <c r="A58" s="1">
        <v>2300</v>
      </c>
      <c r="B58" s="1">
        <v>4600</v>
      </c>
      <c r="C58" s="1">
        <f t="shared" si="35"/>
        <v>5290000</v>
      </c>
      <c r="D58" s="1">
        <v>15.296875</v>
      </c>
      <c r="E58" s="1">
        <v>13.78125</v>
      </c>
      <c r="F58" s="1">
        <v>14.640625</v>
      </c>
      <c r="G58" s="1">
        <v>14.109375</v>
      </c>
      <c r="H58" s="1">
        <v>14.546875</v>
      </c>
      <c r="I58" s="1">
        <v>14.109375</v>
      </c>
      <c r="J58" s="1">
        <v>14.609375</v>
      </c>
      <c r="K58" s="1">
        <v>13.96875</v>
      </c>
      <c r="L58" s="1">
        <v>15.109375</v>
      </c>
      <c r="M58" s="1">
        <f t="shared" si="34"/>
        <v>14.463541666666666</v>
      </c>
      <c r="O58" s="1">
        <f t="shared" si="31"/>
        <v>14463.541666666666</v>
      </c>
      <c r="P58" s="6">
        <f t="shared" si="32"/>
        <v>0.7884504639315455</v>
      </c>
      <c r="Q58" s="3">
        <f t="shared" si="36"/>
        <v>118151283.9828998</v>
      </c>
    </row>
    <row r="59" spans="1:20" ht="15.75" thickBot="1">
      <c r="A59" s="2">
        <v>2400</v>
      </c>
      <c r="B59" s="2">
        <v>4800</v>
      </c>
      <c r="C59" s="2">
        <f t="shared" si="35"/>
        <v>5760000</v>
      </c>
      <c r="D59" s="2">
        <v>14.3125</v>
      </c>
      <c r="E59" s="2">
        <v>13.8125</v>
      </c>
      <c r="F59" s="2">
        <v>15.109375</v>
      </c>
      <c r="G59" s="2">
        <v>14.609375</v>
      </c>
      <c r="H59" s="2">
        <v>14.75</v>
      </c>
      <c r="I59" s="2">
        <v>13.9375</v>
      </c>
      <c r="J59" s="2">
        <v>14.515625</v>
      </c>
      <c r="K59" s="2">
        <v>14.421875</v>
      </c>
      <c r="L59" s="2">
        <v>15.265625</v>
      </c>
      <c r="M59" s="1">
        <f t="shared" si="34"/>
        <v>14.526041666666666</v>
      </c>
      <c r="O59" s="1">
        <f t="shared" si="31"/>
        <v>14526.041666666666</v>
      </c>
      <c r="P59" s="6">
        <f t="shared" si="32"/>
        <v>0.72326749021085424</v>
      </c>
      <c r="Q59" s="3">
        <f t="shared" si="36"/>
        <v>129355991.31451255</v>
      </c>
    </row>
    <row r="60" spans="1:20" ht="15.75" thickBot="1">
      <c r="A60" s="1">
        <v>2500</v>
      </c>
      <c r="B60" s="1">
        <v>5000</v>
      </c>
      <c r="C60" s="1">
        <f t="shared" si="35"/>
        <v>6250000</v>
      </c>
      <c r="D60" s="1">
        <v>17.265625</v>
      </c>
      <c r="E60" s="1">
        <v>16.5625</v>
      </c>
      <c r="F60" s="1">
        <v>17.515625</v>
      </c>
      <c r="G60" s="1">
        <v>16.015625</v>
      </c>
      <c r="H60" s="1">
        <v>15.59375</v>
      </c>
      <c r="I60" s="1">
        <v>15.828125</v>
      </c>
      <c r="J60" s="1">
        <v>16.125</v>
      </c>
      <c r="K60" s="1">
        <v>17.125</v>
      </c>
      <c r="L60" s="1">
        <v>15.484375</v>
      </c>
      <c r="M60" s="1">
        <f t="shared" si="34"/>
        <v>16.390625</v>
      </c>
      <c r="O60" s="1">
        <f t="shared" si="31"/>
        <v>16390.625</v>
      </c>
      <c r="P60" s="6">
        <f t="shared" si="32"/>
        <v>0.748200121011382</v>
      </c>
      <c r="Q60" s="3">
        <f t="shared" si="36"/>
        <v>141096404.74436811</v>
      </c>
    </row>
    <row r="61" spans="1:20" ht="15.75" thickBot="1">
      <c r="A61" s="2">
        <v>2600</v>
      </c>
      <c r="B61" s="2">
        <v>5200</v>
      </c>
      <c r="C61" s="2">
        <f t="shared" si="35"/>
        <v>6760000</v>
      </c>
      <c r="D61" s="2">
        <v>18.21875</v>
      </c>
      <c r="E61" s="2">
        <v>18.375</v>
      </c>
      <c r="F61" s="2">
        <v>18.375</v>
      </c>
      <c r="G61" s="2">
        <v>20.0625</v>
      </c>
      <c r="H61" s="2">
        <v>19.765625</v>
      </c>
      <c r="I61" s="2">
        <v>19.921875</v>
      </c>
      <c r="J61" s="2">
        <v>19.796875</v>
      </c>
      <c r="K61" s="2">
        <v>18.609375</v>
      </c>
      <c r="L61" s="2">
        <v>18.875</v>
      </c>
      <c r="M61" s="1">
        <f t="shared" si="34"/>
        <v>19.111111111111111</v>
      </c>
      <c r="O61" s="1">
        <f t="shared" si="31"/>
        <v>19111.111111111109</v>
      </c>
      <c r="P61" s="6">
        <f t="shared" si="32"/>
        <v>0.80254594956813696</v>
      </c>
      <c r="Q61" s="3">
        <f t="shared" si="36"/>
        <v>153374880.67502186</v>
      </c>
    </row>
    <row r="62" spans="1:20" ht="15.75" thickBot="1">
      <c r="A62" s="1">
        <v>2700</v>
      </c>
      <c r="B62" s="1">
        <v>5400</v>
      </c>
      <c r="C62" s="1">
        <f t="shared" si="35"/>
        <v>7290000</v>
      </c>
      <c r="D62" s="1">
        <v>20.5</v>
      </c>
      <c r="E62" s="1">
        <v>23.953125</v>
      </c>
      <c r="F62" s="1">
        <v>20.0625</v>
      </c>
      <c r="G62" s="1">
        <v>21.46875</v>
      </c>
      <c r="H62" s="1">
        <v>21.859375</v>
      </c>
      <c r="I62" s="1">
        <v>20.640625</v>
      </c>
      <c r="J62" s="1">
        <v>21.078125</v>
      </c>
      <c r="K62" s="1">
        <v>21.90625</v>
      </c>
      <c r="L62" s="1">
        <v>21.578125</v>
      </c>
      <c r="M62" s="1">
        <f t="shared" si="34"/>
        <v>21.449652777777779</v>
      </c>
      <c r="O62" s="1">
        <f t="shared" si="31"/>
        <v>21449.652777777777</v>
      </c>
      <c r="P62" s="6">
        <f t="shared" si="32"/>
        <v>0.83127354903300521</v>
      </c>
      <c r="Q62" s="3">
        <f t="shared" si="36"/>
        <v>166193683.02845886</v>
      </c>
    </row>
    <row r="63" spans="1:20" ht="15.75" thickBot="1">
      <c r="A63" s="2">
        <v>2800</v>
      </c>
      <c r="B63" s="2">
        <v>5600</v>
      </c>
      <c r="C63" s="2">
        <f t="shared" si="35"/>
        <v>7840000</v>
      </c>
      <c r="D63" s="2">
        <v>22.15625</v>
      </c>
      <c r="E63" s="2">
        <v>24.671875</v>
      </c>
      <c r="F63" s="2">
        <v>24.34375</v>
      </c>
      <c r="G63" s="2">
        <v>22.5</v>
      </c>
      <c r="H63" s="2">
        <v>22.984375</v>
      </c>
      <c r="I63" s="2">
        <v>22.90625</v>
      </c>
      <c r="J63" s="2">
        <v>21.265625</v>
      </c>
      <c r="K63" s="2">
        <v>22.796875</v>
      </c>
      <c r="L63" s="2">
        <v>23.890625</v>
      </c>
      <c r="M63" s="1">
        <f t="shared" si="34"/>
        <v>23.057291666666668</v>
      </c>
      <c r="O63" s="1">
        <f t="shared" si="31"/>
        <v>23057.291666666668</v>
      </c>
      <c r="P63" s="6">
        <f t="shared" si="32"/>
        <v>0.82708286073918413</v>
      </c>
      <c r="Q63" s="3">
        <f t="shared" si="36"/>
        <v>179554990.23353091</v>
      </c>
    </row>
    <row r="64" spans="1:20" ht="15.75" thickBot="1">
      <c r="A64" s="1">
        <v>2900</v>
      </c>
      <c r="B64" s="1">
        <v>5800</v>
      </c>
      <c r="C64" s="1">
        <f t="shared" si="35"/>
        <v>8410000</v>
      </c>
      <c r="D64" s="1">
        <v>25.59375</v>
      </c>
      <c r="E64" s="1">
        <v>24.546875</v>
      </c>
      <c r="F64" s="1">
        <v>23.953125</v>
      </c>
      <c r="G64" s="1">
        <v>26.375</v>
      </c>
      <c r="H64" s="1">
        <v>24.25</v>
      </c>
      <c r="I64" s="1">
        <v>24.84375</v>
      </c>
      <c r="J64" s="1">
        <v>27.765625</v>
      </c>
      <c r="K64" s="1">
        <v>24.140625</v>
      </c>
      <c r="L64" s="1">
        <v>24.03125</v>
      </c>
      <c r="M64" s="1">
        <f t="shared" si="34"/>
        <v>25.055555555555557</v>
      </c>
      <c r="O64" s="1">
        <f t="shared" si="31"/>
        <v>25055.555555555558</v>
      </c>
      <c r="P64" s="6">
        <f t="shared" si="32"/>
        <v>0.83415937914676652</v>
      </c>
      <c r="Q64" s="3">
        <f t="shared" si="36"/>
        <v>193460901.45005664</v>
      </c>
    </row>
    <row r="67" spans="1:17" ht="15.75" thickBot="1">
      <c r="A67" t="s">
        <v>11</v>
      </c>
      <c r="F67">
        <v>0.25</v>
      </c>
    </row>
    <row r="68" spans="1:17" ht="15.75" thickBot="1">
      <c r="A68" s="1" t="s">
        <v>1</v>
      </c>
      <c r="B68" s="1" t="s">
        <v>19</v>
      </c>
      <c r="C68" s="1" t="s">
        <v>15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9</v>
      </c>
      <c r="K68" s="1" t="s">
        <v>8</v>
      </c>
      <c r="L68" s="1" t="s">
        <v>10</v>
      </c>
      <c r="M68" s="1" t="s">
        <v>17</v>
      </c>
      <c r="O68" s="1" t="s">
        <v>14</v>
      </c>
      <c r="P68" s="6" t="s">
        <v>0</v>
      </c>
      <c r="Q68" s="1" t="s">
        <v>16</v>
      </c>
    </row>
    <row r="69" spans="1:17" ht="15.75" thickBot="1">
      <c r="A69" s="1">
        <v>100</v>
      </c>
      <c r="B69" s="1">
        <v>300</v>
      </c>
      <c r="C69" s="1">
        <f>A69*B69*$F$67*0.5</f>
        <v>3750</v>
      </c>
      <c r="D69" s="1">
        <v>1.5625E-2</v>
      </c>
      <c r="E69" s="1">
        <v>1.5625E-2</v>
      </c>
      <c r="F69" s="1">
        <v>1.5625E-2</v>
      </c>
      <c r="G69" s="1">
        <v>1.5625E-2</v>
      </c>
      <c r="H69" s="1">
        <v>360.015625</v>
      </c>
      <c r="I69" s="1">
        <v>1.5625E-2</v>
      </c>
      <c r="J69" s="1">
        <v>360.015625</v>
      </c>
      <c r="K69" s="1">
        <v>1.34375</v>
      </c>
      <c r="L69" s="1">
        <v>1.5625E-2</v>
      </c>
      <c r="M69" s="1">
        <f>AVERAGE(D69:L69)</f>
        <v>80.163194444444443</v>
      </c>
      <c r="O69" s="1">
        <f t="shared" ref="O69:O97" si="37">M69*1000</f>
        <v>80163.194444444438</v>
      </c>
      <c r="P69" s="6">
        <f t="shared" ref="P69:P82" si="38">(O69*$S$83)/(Q69*$T$83)</f>
        <v>6811.6159563322444</v>
      </c>
      <c r="Q69" s="3">
        <f t="shared" ref="Q69:Q82" si="39">(C69)*LOG(C69,2)</f>
        <v>44522.530801014778</v>
      </c>
    </row>
    <row r="70" spans="1:17" ht="15.75" thickBot="1">
      <c r="A70" s="2">
        <v>200</v>
      </c>
      <c r="B70" s="2">
        <v>600</v>
      </c>
      <c r="C70" s="2">
        <f>A70*B70*$F$67*0.5</f>
        <v>15000</v>
      </c>
      <c r="D70" s="2">
        <v>3.125E-2</v>
      </c>
      <c r="E70" s="2">
        <v>3.125E-2</v>
      </c>
      <c r="F70" s="2">
        <v>3.125E-2</v>
      </c>
      <c r="G70" s="2">
        <v>3.125E-2</v>
      </c>
      <c r="H70" s="2">
        <v>4.6875E-2</v>
      </c>
      <c r="I70" s="2">
        <v>4.6875E-2</v>
      </c>
      <c r="J70" s="2">
        <v>3.125E-2</v>
      </c>
      <c r="K70" s="2">
        <v>3.125E-2</v>
      </c>
      <c r="L70" s="2">
        <v>3.125E-2</v>
      </c>
      <c r="M70" s="1">
        <f t="shared" ref="M70:M97" si="40">AVERAGE(D70:L70)</f>
        <v>3.4722222222222224E-2</v>
      </c>
      <c r="O70" s="1">
        <f t="shared" si="37"/>
        <v>34.722222222222221</v>
      </c>
      <c r="P70" s="6">
        <f t="shared" si="38"/>
        <v>0.63126400583008802</v>
      </c>
      <c r="Q70" s="3">
        <f t="shared" si="39"/>
        <v>208090.12320405911</v>
      </c>
    </row>
    <row r="71" spans="1:17" ht="15.75" thickBot="1">
      <c r="A71" s="1">
        <v>300</v>
      </c>
      <c r="B71" s="1">
        <v>900</v>
      </c>
      <c r="C71" s="1">
        <f t="shared" ref="C71:C97" si="41">A71*B71*$F$67*0.5</f>
        <v>33750</v>
      </c>
      <c r="D71" s="1">
        <v>360.015625</v>
      </c>
      <c r="E71" s="1">
        <v>7.8125E-2</v>
      </c>
      <c r="F71" s="1">
        <v>7.8125E-2</v>
      </c>
      <c r="G71" s="1">
        <v>7.8125E-2</v>
      </c>
      <c r="H71" s="1">
        <v>7.8125E-2</v>
      </c>
      <c r="I71" s="1">
        <v>9.375E-2</v>
      </c>
      <c r="J71" s="1">
        <v>7.8125E-2</v>
      </c>
      <c r="K71" s="1">
        <v>9.375E-2</v>
      </c>
      <c r="L71" s="1">
        <v>7.8125E-2</v>
      </c>
      <c r="M71" s="1">
        <f t="shared" si="40"/>
        <v>40.074652777777779</v>
      </c>
      <c r="O71" s="1">
        <f t="shared" si="37"/>
        <v>40074.652777777781</v>
      </c>
      <c r="P71" s="6">
        <f t="shared" si="38"/>
        <v>298.6263108406028</v>
      </c>
      <c r="Q71" s="3">
        <f t="shared" si="39"/>
        <v>507687.74600781099</v>
      </c>
    </row>
    <row r="72" spans="1:17" ht="15.75" thickBot="1">
      <c r="A72" s="2">
        <v>400</v>
      </c>
      <c r="B72" s="2">
        <v>1200</v>
      </c>
      <c r="C72" s="2">
        <f t="shared" si="41"/>
        <v>60000</v>
      </c>
      <c r="D72" s="2">
        <v>0.203125</v>
      </c>
      <c r="E72" s="2">
        <v>0.171875</v>
      </c>
      <c r="F72" s="2">
        <v>0.1875</v>
      </c>
      <c r="G72" s="2">
        <v>0.203125</v>
      </c>
      <c r="H72" s="2">
        <v>0.328125</v>
      </c>
      <c r="I72" s="2">
        <v>0.203125</v>
      </c>
      <c r="J72" s="2">
        <v>0.234375</v>
      </c>
      <c r="K72" s="2">
        <v>0.15625</v>
      </c>
      <c r="L72" s="2">
        <v>0.171875</v>
      </c>
      <c r="M72" s="1">
        <f t="shared" si="40"/>
        <v>0.20659722222222221</v>
      </c>
      <c r="O72" s="1">
        <f t="shared" si="37"/>
        <v>206.5972222222222</v>
      </c>
      <c r="P72" s="6">
        <f t="shared" si="38"/>
        <v>0.82068801062526264</v>
      </c>
      <c r="Q72" s="3">
        <f t="shared" si="39"/>
        <v>952360.49281623645</v>
      </c>
    </row>
    <row r="73" spans="1:17" ht="15.75" thickBot="1">
      <c r="A73" s="1">
        <v>500</v>
      </c>
      <c r="B73" s="1">
        <v>1500</v>
      </c>
      <c r="C73" s="1">
        <f t="shared" si="41"/>
        <v>93750</v>
      </c>
      <c r="D73" s="1">
        <v>0.3125</v>
      </c>
      <c r="E73" s="1">
        <v>0.296875</v>
      </c>
      <c r="F73" s="1">
        <v>0.25</v>
      </c>
      <c r="G73" s="1">
        <v>0.265625</v>
      </c>
      <c r="H73" s="1">
        <v>0.28125</v>
      </c>
      <c r="I73" s="1">
        <v>0.28125</v>
      </c>
      <c r="J73" s="1">
        <v>0.265625</v>
      </c>
      <c r="K73" s="1">
        <v>0.265625</v>
      </c>
      <c r="L73" s="1">
        <v>0.265625</v>
      </c>
      <c r="M73" s="1">
        <f t="shared" si="40"/>
        <v>0.27604166666666669</v>
      </c>
      <c r="O73" s="1">
        <f t="shared" si="37"/>
        <v>276.04166666666669</v>
      </c>
      <c r="P73" s="6">
        <f t="shared" si="38"/>
        <v>0.6744340803371226</v>
      </c>
      <c r="Q73" s="3">
        <f t="shared" si="39"/>
        <v>1548424.7878167499</v>
      </c>
    </row>
    <row r="74" spans="1:17" ht="15.75" thickBot="1">
      <c r="A74" s="2">
        <v>600</v>
      </c>
      <c r="B74" s="2">
        <v>1800</v>
      </c>
      <c r="C74" s="2">
        <f t="shared" si="41"/>
        <v>135000</v>
      </c>
      <c r="D74" s="2">
        <v>0.4375</v>
      </c>
      <c r="E74" s="2">
        <v>0.40625</v>
      </c>
      <c r="F74" s="2">
        <v>0.421875</v>
      </c>
      <c r="G74" s="2">
        <v>0.453125</v>
      </c>
      <c r="H74" s="2">
        <v>0.421875</v>
      </c>
      <c r="I74" s="2">
        <v>0.4375</v>
      </c>
      <c r="J74" s="2">
        <v>0.453125</v>
      </c>
      <c r="K74" s="2">
        <v>0.484375</v>
      </c>
      <c r="L74" s="2">
        <v>0.4375</v>
      </c>
      <c r="M74" s="1">
        <f t="shared" si="40"/>
        <v>0.4392361111111111</v>
      </c>
      <c r="O74" s="1">
        <f t="shared" si="37"/>
        <v>439.23611111111109</v>
      </c>
      <c r="P74" s="6">
        <f t="shared" si="38"/>
        <v>0.72224310305149519</v>
      </c>
      <c r="Q74" s="3">
        <f t="shared" si="39"/>
        <v>2300750.9840312442</v>
      </c>
    </row>
    <row r="75" spans="1:17" ht="15.75" thickBot="1">
      <c r="A75" s="1">
        <v>700</v>
      </c>
      <c r="B75" s="1">
        <v>2100</v>
      </c>
      <c r="C75" s="1">
        <f t="shared" si="41"/>
        <v>183750</v>
      </c>
      <c r="D75" s="1">
        <v>0.609375</v>
      </c>
      <c r="E75" s="1">
        <v>0.5625</v>
      </c>
      <c r="F75" s="1">
        <v>0.609375</v>
      </c>
      <c r="G75" s="1">
        <v>0.609375</v>
      </c>
      <c r="H75" s="1">
        <v>0.59375</v>
      </c>
      <c r="I75" s="1">
        <v>0.546875</v>
      </c>
      <c r="J75" s="1">
        <v>0.640625</v>
      </c>
      <c r="K75" s="1">
        <v>0.625</v>
      </c>
      <c r="L75" s="1">
        <v>0.640625</v>
      </c>
      <c r="M75" s="1">
        <f t="shared" si="40"/>
        <v>0.60416666666666663</v>
      </c>
      <c r="O75" s="1">
        <f t="shared" si="37"/>
        <v>604.16666666666663</v>
      </c>
      <c r="P75" s="6">
        <f t="shared" si="38"/>
        <v>0.71131100858878349</v>
      </c>
      <c r="Q75" s="3">
        <f t="shared" si="39"/>
        <v>3213306.9431058937</v>
      </c>
    </row>
    <row r="76" spans="1:17" ht="15.75" thickBot="1">
      <c r="A76" s="2">
        <v>800</v>
      </c>
      <c r="B76" s="2">
        <v>2400</v>
      </c>
      <c r="C76" s="2">
        <f t="shared" si="41"/>
        <v>240000</v>
      </c>
      <c r="D76" s="2">
        <v>0.6875</v>
      </c>
      <c r="E76" s="2">
        <v>0.796875</v>
      </c>
      <c r="F76" s="2">
        <v>0.765625</v>
      </c>
      <c r="G76" s="2">
        <v>0.828125</v>
      </c>
      <c r="H76" s="2">
        <v>0.921875</v>
      </c>
      <c r="I76" s="2">
        <v>0.9375</v>
      </c>
      <c r="J76" s="2">
        <v>0.84375</v>
      </c>
      <c r="K76" s="2">
        <v>0.890625</v>
      </c>
      <c r="L76" s="2">
        <v>0.765625</v>
      </c>
      <c r="M76" s="1">
        <f t="shared" si="40"/>
        <v>0.82638888888888884</v>
      </c>
      <c r="O76" s="1">
        <f t="shared" si="37"/>
        <v>826.3888888888888</v>
      </c>
      <c r="P76" s="6">
        <f t="shared" si="38"/>
        <v>0.72885083279675422</v>
      </c>
      <c r="Q76" s="3">
        <f t="shared" si="39"/>
        <v>4289441.9712649463</v>
      </c>
    </row>
    <row r="77" spans="1:17" ht="15.75" thickBot="1">
      <c r="A77" s="1">
        <v>900</v>
      </c>
      <c r="B77" s="1">
        <v>2700</v>
      </c>
      <c r="C77" s="1">
        <f t="shared" si="41"/>
        <v>303750</v>
      </c>
      <c r="D77" s="1">
        <v>1.09375</v>
      </c>
      <c r="E77" s="1">
        <v>1.125</v>
      </c>
      <c r="F77" s="1">
        <v>1.125</v>
      </c>
      <c r="G77" s="1">
        <v>1.109375</v>
      </c>
      <c r="H77" s="1">
        <v>1.015625</v>
      </c>
      <c r="I77" s="1">
        <v>1.109375</v>
      </c>
      <c r="J77" s="1">
        <v>1.140625</v>
      </c>
      <c r="K77" s="1">
        <v>1.09375</v>
      </c>
      <c r="L77" s="1">
        <v>1.21875</v>
      </c>
      <c r="M77" s="1">
        <f t="shared" si="40"/>
        <v>1.1145833333333333</v>
      </c>
      <c r="O77" s="1">
        <f t="shared" si="37"/>
        <v>1114.5833333333333</v>
      </c>
      <c r="P77" s="6">
        <f t="shared" si="38"/>
        <v>0.76222130191697934</v>
      </c>
      <c r="Q77" s="3">
        <f t="shared" si="39"/>
        <v>5532054.4332584012</v>
      </c>
    </row>
    <row r="78" spans="1:17" ht="15.75" thickBot="1">
      <c r="A78" s="2">
        <v>1000</v>
      </c>
      <c r="B78" s="2">
        <v>3000</v>
      </c>
      <c r="C78" s="2">
        <f t="shared" si="41"/>
        <v>375000</v>
      </c>
      <c r="D78" s="2">
        <v>1.375</v>
      </c>
      <c r="E78" s="2">
        <v>1.359375</v>
      </c>
      <c r="F78" s="2">
        <v>1.203125</v>
      </c>
      <c r="G78" s="2">
        <v>1.328125</v>
      </c>
      <c r="H78" s="2">
        <v>1.328125</v>
      </c>
      <c r="I78" s="2">
        <v>1.390625</v>
      </c>
      <c r="J78" s="2">
        <v>1.4375</v>
      </c>
      <c r="K78" s="2">
        <v>1.34375</v>
      </c>
      <c r="L78" s="2">
        <v>1.359375</v>
      </c>
      <c r="M78" s="1">
        <f t="shared" si="40"/>
        <v>1.3472222222222223</v>
      </c>
      <c r="O78" s="1">
        <f t="shared" si="37"/>
        <v>1347.2222222222224</v>
      </c>
      <c r="P78" s="6">
        <f t="shared" si="38"/>
        <v>0.7340122769103381</v>
      </c>
      <c r="Q78" s="3">
        <f t="shared" si="39"/>
        <v>6943699.1512669995</v>
      </c>
    </row>
    <row r="79" spans="1:17" ht="15.75" thickBot="1">
      <c r="A79" s="1">
        <v>1100</v>
      </c>
      <c r="B79" s="1">
        <v>3300</v>
      </c>
      <c r="C79" s="1">
        <f t="shared" si="41"/>
        <v>453750</v>
      </c>
      <c r="D79" s="1">
        <v>1.8125</v>
      </c>
      <c r="E79" s="1">
        <v>1.59375</v>
      </c>
      <c r="F79" s="1">
        <v>1.59375</v>
      </c>
      <c r="G79" s="1">
        <v>1.75</v>
      </c>
      <c r="H79" s="1">
        <v>1.703125</v>
      </c>
      <c r="I79" s="1">
        <v>1.59375</v>
      </c>
      <c r="J79" s="1">
        <v>1.671875</v>
      </c>
      <c r="K79" s="1">
        <v>1.578125</v>
      </c>
      <c r="L79" s="1">
        <v>1.609375</v>
      </c>
      <c r="M79" s="1">
        <f t="shared" si="40"/>
        <v>1.65625</v>
      </c>
      <c r="O79" s="1">
        <f t="shared" si="37"/>
        <v>1656.25</v>
      </c>
      <c r="P79" s="6">
        <f t="shared" si="38"/>
        <v>0.73485542723653152</v>
      </c>
      <c r="Q79" s="3">
        <f t="shared" si="39"/>
        <v>8526660.4208361357</v>
      </c>
    </row>
    <row r="80" spans="1:17" ht="15.75" thickBot="1">
      <c r="A80" s="2">
        <v>1200</v>
      </c>
      <c r="B80" s="2">
        <v>3600</v>
      </c>
      <c r="C80" s="2">
        <f t="shared" si="41"/>
        <v>540000</v>
      </c>
      <c r="D80" s="2">
        <v>1.984375</v>
      </c>
      <c r="E80" s="2">
        <v>2</v>
      </c>
      <c r="F80" s="2">
        <v>2.21875</v>
      </c>
      <c r="G80" s="2">
        <v>2.171875</v>
      </c>
      <c r="H80" s="2">
        <v>1.984375</v>
      </c>
      <c r="I80" s="2">
        <v>1.921875</v>
      </c>
      <c r="J80" s="2">
        <v>1.84375</v>
      </c>
      <c r="K80" s="2">
        <v>2.09375</v>
      </c>
      <c r="L80" s="2">
        <v>2.109375</v>
      </c>
      <c r="M80" s="1">
        <f t="shared" si="40"/>
        <v>2.0364583333333335</v>
      </c>
      <c r="O80" s="1">
        <f t="shared" si="37"/>
        <v>2036.4583333333335</v>
      </c>
      <c r="P80" s="6">
        <f t="shared" si="38"/>
        <v>0.74922197796439072</v>
      </c>
      <c r="Q80" s="3">
        <f t="shared" si="39"/>
        <v>10283003.936124975</v>
      </c>
    </row>
    <row r="81" spans="1:20" ht="15.75" thickBot="1">
      <c r="A81" s="1">
        <v>1300</v>
      </c>
      <c r="B81" s="1">
        <v>3900</v>
      </c>
      <c r="C81" s="1">
        <f t="shared" si="41"/>
        <v>633750</v>
      </c>
      <c r="D81" s="1">
        <v>2.71875</v>
      </c>
      <c r="E81" s="1">
        <v>2.59375</v>
      </c>
      <c r="F81" s="1">
        <v>3.0625</v>
      </c>
      <c r="G81" s="1">
        <v>2.59375</v>
      </c>
      <c r="H81" s="1">
        <v>2.765625</v>
      </c>
      <c r="I81" s="1">
        <v>2.46875</v>
      </c>
      <c r="J81" s="1">
        <v>2.453125</v>
      </c>
      <c r="K81" s="1">
        <v>2.96875</v>
      </c>
      <c r="L81" s="1">
        <v>3.859375</v>
      </c>
      <c r="M81" s="1">
        <f t="shared" si="40"/>
        <v>2.8315972222222223</v>
      </c>
      <c r="O81" s="1">
        <f t="shared" si="37"/>
        <v>2831.5972222222222</v>
      </c>
      <c r="P81" s="6">
        <f t="shared" si="38"/>
        <v>0.87701430089760679</v>
      </c>
      <c r="Q81" s="3">
        <f t="shared" si="39"/>
        <v>12214615.04811533</v>
      </c>
    </row>
    <row r="82" spans="1:20" ht="15.75" thickBot="1">
      <c r="A82" s="2">
        <v>1400</v>
      </c>
      <c r="B82" s="2">
        <v>4200</v>
      </c>
      <c r="C82" s="2">
        <f t="shared" si="41"/>
        <v>735000</v>
      </c>
      <c r="D82" s="2">
        <v>3.5625</v>
      </c>
      <c r="E82" s="2">
        <v>4.53125</v>
      </c>
      <c r="F82" s="2">
        <v>3.75</v>
      </c>
      <c r="G82" s="2">
        <v>3.578125</v>
      </c>
      <c r="H82" s="2">
        <v>3.1875</v>
      </c>
      <c r="I82" s="2">
        <v>4.34375</v>
      </c>
      <c r="J82" s="2">
        <v>3.453125</v>
      </c>
      <c r="K82" s="2">
        <v>4.015625</v>
      </c>
      <c r="L82" s="2">
        <v>3.8125</v>
      </c>
      <c r="M82" s="1">
        <f t="shared" si="40"/>
        <v>3.8038194444444446</v>
      </c>
      <c r="O82" s="1">
        <f t="shared" si="37"/>
        <v>3803.8194444444448</v>
      </c>
      <c r="P82" s="6">
        <f t="shared" si="38"/>
        <v>1.0046943914270023</v>
      </c>
      <c r="Q82" s="3">
        <f t="shared" si="39"/>
        <v>14323227.772423575</v>
      </c>
    </row>
    <row r="83" spans="1:20" ht="15.75" thickBot="1">
      <c r="A83" s="4">
        <v>1500</v>
      </c>
      <c r="B83" s="4">
        <v>4500</v>
      </c>
      <c r="C83" s="4">
        <f t="shared" si="41"/>
        <v>843750</v>
      </c>
      <c r="D83" s="4">
        <v>4.578125</v>
      </c>
      <c r="E83" s="4">
        <v>4.703125</v>
      </c>
      <c r="F83" s="4">
        <v>4.375</v>
      </c>
      <c r="G83" s="4">
        <v>4</v>
      </c>
      <c r="H83" s="4">
        <v>5.21875</v>
      </c>
      <c r="I83" s="4">
        <v>4.1875</v>
      </c>
      <c r="J83" s="4">
        <v>3.84375</v>
      </c>
      <c r="K83" s="4">
        <v>4.359375</v>
      </c>
      <c r="L83" s="4">
        <v>4.25</v>
      </c>
      <c r="M83" s="4">
        <f t="shared" si="40"/>
        <v>4.390625</v>
      </c>
      <c r="N83" s="5" t="s">
        <v>13</v>
      </c>
      <c r="O83" s="4">
        <f t="shared" si="37"/>
        <v>4390.625</v>
      </c>
      <c r="P83" s="6">
        <f>(O83*$S$83)/(Q83*$T$83)</f>
        <v>1</v>
      </c>
      <c r="Q83" s="3">
        <f>(C83)*LOG(C83,2)</f>
        <v>16610447.310317697</v>
      </c>
      <c r="S83">
        <f>Q83</f>
        <v>16610447.310317697</v>
      </c>
      <c r="T83">
        <f>O83</f>
        <v>4390.625</v>
      </c>
    </row>
    <row r="84" spans="1:20" ht="15.75" thickBot="1">
      <c r="A84" s="2">
        <v>1600</v>
      </c>
      <c r="B84" s="2">
        <v>4800</v>
      </c>
      <c r="C84" s="2">
        <f t="shared" si="41"/>
        <v>960000</v>
      </c>
      <c r="D84" s="2">
        <v>4.859375</v>
      </c>
      <c r="E84" s="2">
        <v>4.65625</v>
      </c>
      <c r="F84" s="2">
        <v>5.390625</v>
      </c>
      <c r="G84" s="2">
        <v>5.609375</v>
      </c>
      <c r="H84" s="2">
        <v>5.125</v>
      </c>
      <c r="I84" s="2">
        <v>5.40625</v>
      </c>
      <c r="J84" s="2">
        <v>5.078125</v>
      </c>
      <c r="K84" s="2">
        <v>5.046875</v>
      </c>
      <c r="L84" s="2">
        <v>5.03125</v>
      </c>
      <c r="M84" s="1">
        <f t="shared" si="40"/>
        <v>5.1336805555555554</v>
      </c>
      <c r="O84" s="1">
        <f t="shared" si="37"/>
        <v>5133.6805555555557</v>
      </c>
      <c r="P84" s="6">
        <f t="shared" ref="P84:P97" si="42">(O84*$S$83)/(Q84*$T$83)</f>
        <v>1.0180198883289178</v>
      </c>
      <c r="Q84" s="3">
        <f t="shared" ref="Q84:Q97" si="43">(C84)*LOG(C84,2)</f>
        <v>19077767.885059785</v>
      </c>
    </row>
    <row r="85" spans="1:20" ht="15.75" thickBot="1">
      <c r="A85" s="1">
        <v>1700</v>
      </c>
      <c r="B85" s="1">
        <v>5100</v>
      </c>
      <c r="C85" s="1">
        <f t="shared" si="41"/>
        <v>1083750</v>
      </c>
      <c r="D85" s="1">
        <v>5.875</v>
      </c>
      <c r="E85" s="1">
        <v>5.671875</v>
      </c>
      <c r="F85" s="1">
        <v>5.140625</v>
      </c>
      <c r="G85" s="1">
        <v>6.21875</v>
      </c>
      <c r="H85" s="1">
        <v>5.40625</v>
      </c>
      <c r="I85" s="1">
        <v>6.046875</v>
      </c>
      <c r="J85" s="1">
        <v>5.375</v>
      </c>
      <c r="K85" s="1">
        <v>6.546875</v>
      </c>
      <c r="L85" s="1">
        <v>5.6875</v>
      </c>
      <c r="M85" s="1">
        <f t="shared" si="40"/>
        <v>5.7743055555555554</v>
      </c>
      <c r="O85" s="1">
        <f t="shared" si="37"/>
        <v>5774.3055555555557</v>
      </c>
      <c r="P85" s="6">
        <f t="shared" si="42"/>
        <v>1.0054563755918664</v>
      </c>
      <c r="Q85" s="3">
        <f t="shared" si="43"/>
        <v>21726587.10990338</v>
      </c>
    </row>
    <row r="86" spans="1:20" ht="15.75" thickBot="1">
      <c r="A86" s="2">
        <v>1800</v>
      </c>
      <c r="B86" s="2">
        <v>5400</v>
      </c>
      <c r="C86" s="2">
        <f t="shared" si="41"/>
        <v>1215000</v>
      </c>
      <c r="D86" s="2">
        <v>6.5625</v>
      </c>
      <c r="E86" s="2">
        <v>6.484375</v>
      </c>
      <c r="F86" s="2">
        <v>6.546875</v>
      </c>
      <c r="G86" s="2">
        <v>6.109375</v>
      </c>
      <c r="H86" s="2">
        <v>6.734375</v>
      </c>
      <c r="I86" s="2">
        <v>5.890625</v>
      </c>
      <c r="J86" s="2">
        <v>7.1875</v>
      </c>
      <c r="K86" s="2">
        <v>6.15625</v>
      </c>
      <c r="L86" s="2">
        <v>6.890625</v>
      </c>
      <c r="M86" s="1">
        <f t="shared" si="40"/>
        <v>6.5069444444444446</v>
      </c>
      <c r="O86" s="1">
        <f t="shared" si="37"/>
        <v>6506.9444444444443</v>
      </c>
      <c r="P86" s="6">
        <f t="shared" si="42"/>
        <v>1.0023865606730737</v>
      </c>
      <c r="Q86" s="3">
        <f t="shared" si="43"/>
        <v>24558217.733033605</v>
      </c>
    </row>
    <row r="87" spans="1:20" ht="15.75" thickBot="1">
      <c r="A87" s="1">
        <v>1900</v>
      </c>
      <c r="B87" s="1">
        <v>5700</v>
      </c>
      <c r="C87" s="1">
        <f t="shared" si="41"/>
        <v>1353750</v>
      </c>
      <c r="D87" s="1">
        <v>6.265625</v>
      </c>
      <c r="E87" s="1">
        <v>8.125</v>
      </c>
      <c r="F87" s="1">
        <v>6.84375</v>
      </c>
      <c r="G87" s="1">
        <v>7.859375</v>
      </c>
      <c r="H87" s="1">
        <v>6.734375</v>
      </c>
      <c r="I87" s="1">
        <v>8.65625</v>
      </c>
      <c r="J87" s="1">
        <v>8</v>
      </c>
      <c r="K87" s="1">
        <v>8.046875</v>
      </c>
      <c r="L87" s="1">
        <v>7.375</v>
      </c>
      <c r="M87" s="1">
        <f t="shared" si="40"/>
        <v>7.5451388888888893</v>
      </c>
      <c r="O87" s="1">
        <f t="shared" si="37"/>
        <v>7545.1388888888896</v>
      </c>
      <c r="P87" s="6">
        <f t="shared" si="42"/>
        <v>1.0351995293619498</v>
      </c>
      <c r="Q87" s="3">
        <f t="shared" si="43"/>
        <v>27573897.361814838</v>
      </c>
    </row>
    <row r="88" spans="1:20" ht="15.75" thickBot="1">
      <c r="A88" s="2">
        <v>2000</v>
      </c>
      <c r="B88" s="2">
        <v>6000</v>
      </c>
      <c r="C88" s="2">
        <f t="shared" si="41"/>
        <v>1500000</v>
      </c>
      <c r="D88" s="2">
        <v>8.015625</v>
      </c>
      <c r="E88" s="2">
        <v>7.96875</v>
      </c>
      <c r="F88" s="2">
        <v>8.09375</v>
      </c>
      <c r="G88" s="2">
        <v>8.5</v>
      </c>
      <c r="H88" s="2">
        <v>7.953125</v>
      </c>
      <c r="I88" s="2">
        <v>7.78125</v>
      </c>
      <c r="J88" s="2">
        <v>7.828125</v>
      </c>
      <c r="K88" s="2">
        <v>7.75</v>
      </c>
      <c r="L88" s="2">
        <v>8.9375</v>
      </c>
      <c r="M88" s="1">
        <f t="shared" si="40"/>
        <v>8.0920138888888893</v>
      </c>
      <c r="O88" s="1">
        <f t="shared" si="37"/>
        <v>8092.0138888888896</v>
      </c>
      <c r="P88" s="6">
        <f t="shared" si="42"/>
        <v>0.99475564011872886</v>
      </c>
      <c r="Q88" s="3">
        <f t="shared" si="43"/>
        <v>30774796.605067998</v>
      </c>
    </row>
    <row r="89" spans="1:20" ht="15.75" thickBot="1">
      <c r="A89" s="1">
        <v>2100</v>
      </c>
      <c r="B89" s="1">
        <v>6300</v>
      </c>
      <c r="C89" s="1">
        <f t="shared" si="41"/>
        <v>1653750</v>
      </c>
      <c r="D89" s="1">
        <v>10.015625</v>
      </c>
      <c r="E89" s="1">
        <v>8.265625</v>
      </c>
      <c r="F89" s="1">
        <v>8.40625</v>
      </c>
      <c r="G89" s="1">
        <v>9.125</v>
      </c>
      <c r="H89" s="1">
        <v>8.828125</v>
      </c>
      <c r="I89" s="1">
        <v>10.296875</v>
      </c>
      <c r="J89" s="1">
        <v>8.78125</v>
      </c>
      <c r="K89" s="1">
        <v>10.03125</v>
      </c>
      <c r="L89" s="1">
        <v>9.484375</v>
      </c>
      <c r="M89" s="1">
        <f t="shared" si="40"/>
        <v>9.2482638888888893</v>
      </c>
      <c r="O89" s="1">
        <f t="shared" si="37"/>
        <v>9248.2638888888887</v>
      </c>
      <c r="P89" s="6">
        <f t="shared" si="42"/>
        <v>1.0241688837889595</v>
      </c>
      <c r="Q89" s="3">
        <f t="shared" si="43"/>
        <v>34162025.959088258</v>
      </c>
    </row>
    <row r="90" spans="1:20" ht="15.75" thickBot="1">
      <c r="A90" s="2">
        <v>2200</v>
      </c>
      <c r="B90" s="2">
        <v>6600</v>
      </c>
      <c r="C90" s="2">
        <f t="shared" si="41"/>
        <v>1815000</v>
      </c>
      <c r="D90" s="2">
        <v>10.8125</v>
      </c>
      <c r="E90" s="2">
        <v>10.234375</v>
      </c>
      <c r="F90" s="2">
        <v>9.921875</v>
      </c>
      <c r="G90" s="2">
        <v>8.96875</v>
      </c>
      <c r="H90" s="2">
        <v>10.734375</v>
      </c>
      <c r="I90" s="2">
        <v>11.390625</v>
      </c>
      <c r="J90" s="2">
        <v>10.296875</v>
      </c>
      <c r="K90" s="2">
        <v>10.546875</v>
      </c>
      <c r="L90" s="2">
        <v>11.75</v>
      </c>
      <c r="M90" s="1">
        <f t="shared" si="40"/>
        <v>10.517361111111111</v>
      </c>
      <c r="O90" s="1">
        <f t="shared" si="37"/>
        <v>10517.361111111111</v>
      </c>
      <c r="P90" s="6">
        <f t="shared" si="42"/>
        <v>1.0543833018286355</v>
      </c>
      <c r="Q90" s="3">
        <f t="shared" si="43"/>
        <v>37736641.683344543</v>
      </c>
    </row>
    <row r="91" spans="1:20" ht="15.75" thickBot="1">
      <c r="A91" s="1">
        <v>2300</v>
      </c>
      <c r="B91" s="1">
        <v>6900</v>
      </c>
      <c r="C91" s="1">
        <f t="shared" si="41"/>
        <v>1983750</v>
      </c>
      <c r="D91" s="1">
        <v>9.78125</v>
      </c>
      <c r="E91" s="1">
        <v>10.546875</v>
      </c>
      <c r="F91" s="1">
        <v>11.15625</v>
      </c>
      <c r="G91" s="1">
        <v>11.5</v>
      </c>
      <c r="H91" s="1">
        <v>9.9375</v>
      </c>
      <c r="I91" s="1">
        <v>10.84375</v>
      </c>
      <c r="J91" s="1">
        <v>10.5625</v>
      </c>
      <c r="K91" s="1">
        <v>9.75</v>
      </c>
      <c r="L91" s="1">
        <v>10.265625</v>
      </c>
      <c r="M91" s="1">
        <f t="shared" si="40"/>
        <v>10.482638888888889</v>
      </c>
      <c r="O91" s="1">
        <f t="shared" si="37"/>
        <v>10482.638888888889</v>
      </c>
      <c r="P91" s="6">
        <f t="shared" si="42"/>
        <v>0.95561105302801486</v>
      </c>
      <c r="Q91" s="3">
        <f t="shared" si="43"/>
        <v>41499650.854393013</v>
      </c>
    </row>
    <row r="92" spans="1:20" ht="15.75" thickBot="1">
      <c r="A92" s="2">
        <v>2400</v>
      </c>
      <c r="B92" s="2">
        <v>7200</v>
      </c>
      <c r="C92" s="2">
        <f t="shared" si="41"/>
        <v>2160000</v>
      </c>
      <c r="D92" s="2">
        <v>11.3125</v>
      </c>
      <c r="E92" s="2">
        <v>11.5</v>
      </c>
      <c r="F92" s="2">
        <v>11.15625</v>
      </c>
      <c r="G92" s="2">
        <v>11.015625</v>
      </c>
      <c r="H92" s="2">
        <v>11.984375</v>
      </c>
      <c r="I92" s="2">
        <v>9.84375</v>
      </c>
      <c r="J92" s="2">
        <v>12.078125</v>
      </c>
      <c r="K92" s="2">
        <v>10.875</v>
      </c>
      <c r="L92" s="2">
        <v>9.84375</v>
      </c>
      <c r="M92" s="1">
        <f t="shared" si="40"/>
        <v>11.067708333333334</v>
      </c>
      <c r="O92" s="1">
        <f t="shared" si="37"/>
        <v>11067.708333333334</v>
      </c>
      <c r="P92" s="6">
        <f t="shared" si="42"/>
        <v>0.92121189956956107</v>
      </c>
      <c r="Q92" s="3">
        <f t="shared" si="43"/>
        <v>45452015.744499899</v>
      </c>
    </row>
    <row r="93" spans="1:20" ht="15.75" thickBot="1">
      <c r="A93" s="1">
        <v>2500</v>
      </c>
      <c r="B93" s="1">
        <v>7500</v>
      </c>
      <c r="C93" s="1">
        <f t="shared" si="41"/>
        <v>2343750</v>
      </c>
      <c r="D93" s="1">
        <v>12.359375</v>
      </c>
      <c r="E93" s="1">
        <v>13.078125</v>
      </c>
      <c r="F93" s="1">
        <v>11.34375</v>
      </c>
      <c r="G93" s="1">
        <v>12.953125</v>
      </c>
      <c r="H93" s="1">
        <v>11.28125</v>
      </c>
      <c r="I93" s="1">
        <v>11.75</v>
      </c>
      <c r="J93" s="1">
        <v>12.171875</v>
      </c>
      <c r="K93" s="1">
        <v>12.078125</v>
      </c>
      <c r="L93" s="1">
        <v>13.515625</v>
      </c>
      <c r="M93" s="1">
        <f t="shared" si="40"/>
        <v>12.28125</v>
      </c>
      <c r="O93" s="1">
        <f t="shared" si="37"/>
        <v>12281.25</v>
      </c>
      <c r="P93" s="6">
        <f t="shared" si="42"/>
        <v>0.93683402910551972</v>
      </c>
      <c r="Q93" s="3">
        <f t="shared" si="43"/>
        <v>49594657.640203252</v>
      </c>
    </row>
    <row r="94" spans="1:20" ht="15.75" thickBot="1">
      <c r="A94" s="2">
        <v>2600</v>
      </c>
      <c r="B94" s="2">
        <v>7800</v>
      </c>
      <c r="C94" s="2">
        <f t="shared" si="41"/>
        <v>2535000</v>
      </c>
      <c r="D94" s="2">
        <v>14.546875</v>
      </c>
      <c r="E94" s="2">
        <v>14.3125</v>
      </c>
      <c r="F94" s="2">
        <v>15.03125</v>
      </c>
      <c r="G94" s="2">
        <v>13.9375</v>
      </c>
      <c r="H94" s="2">
        <v>12.6875</v>
      </c>
      <c r="I94" s="2">
        <v>12.421875</v>
      </c>
      <c r="J94" s="2">
        <v>12.5625</v>
      </c>
      <c r="K94" s="2">
        <v>13.953125</v>
      </c>
      <c r="L94" s="2">
        <v>15.265625</v>
      </c>
      <c r="M94" s="1">
        <f t="shared" si="40"/>
        <v>13.857638888888889</v>
      </c>
      <c r="O94" s="1">
        <f t="shared" si="37"/>
        <v>13857.638888888889</v>
      </c>
      <c r="P94" s="6">
        <f t="shared" si="42"/>
        <v>0.97213415490851063</v>
      </c>
      <c r="Q94" s="3">
        <f t="shared" si="43"/>
        <v>53928460.192461319</v>
      </c>
    </row>
    <row r="95" spans="1:20" ht="15.75" thickBot="1">
      <c r="A95" s="1">
        <v>2700</v>
      </c>
      <c r="B95" s="1">
        <v>8100</v>
      </c>
      <c r="C95" s="1">
        <f t="shared" si="41"/>
        <v>2733750</v>
      </c>
      <c r="D95" s="1">
        <v>16.03125</v>
      </c>
      <c r="E95" s="1">
        <v>15.453125</v>
      </c>
      <c r="F95" s="1">
        <v>16.09375</v>
      </c>
      <c r="G95" s="1">
        <v>16.203125</v>
      </c>
      <c r="H95" s="1">
        <v>15.25</v>
      </c>
      <c r="I95" s="1">
        <v>14.96875</v>
      </c>
      <c r="J95" s="1">
        <v>14.453125</v>
      </c>
      <c r="K95" s="1">
        <v>15.890625</v>
      </c>
      <c r="L95" s="1">
        <v>16.5</v>
      </c>
      <c r="M95" s="1">
        <f t="shared" si="40"/>
        <v>15.649305555555555</v>
      </c>
      <c r="O95" s="1">
        <f t="shared" si="37"/>
        <v>15649.305555555555</v>
      </c>
      <c r="P95" s="6">
        <f t="shared" si="42"/>
        <v>1.0128235558710919</v>
      </c>
      <c r="Q95" s="3">
        <f t="shared" si="43"/>
        <v>58454272.372018538</v>
      </c>
    </row>
    <row r="96" spans="1:20" ht="15.75" thickBot="1">
      <c r="A96" s="2">
        <v>2800</v>
      </c>
      <c r="B96" s="2">
        <v>8400</v>
      </c>
      <c r="C96" s="2">
        <f t="shared" si="41"/>
        <v>2940000</v>
      </c>
      <c r="D96" s="2">
        <v>16.9375</v>
      </c>
      <c r="E96" s="2">
        <v>17.96875</v>
      </c>
      <c r="F96" s="2">
        <v>18.5625</v>
      </c>
      <c r="G96" s="2">
        <v>17.640625</v>
      </c>
      <c r="H96" s="2">
        <v>16.328125</v>
      </c>
      <c r="I96" s="2">
        <v>17.484375</v>
      </c>
      <c r="J96" s="2">
        <v>17.859375</v>
      </c>
      <c r="K96" s="2">
        <v>17.78125</v>
      </c>
      <c r="L96" s="2">
        <v>17.796875</v>
      </c>
      <c r="M96" s="1">
        <f t="shared" si="40"/>
        <v>17.595486111111111</v>
      </c>
      <c r="O96" s="1">
        <f t="shared" si="37"/>
        <v>17595.486111111109</v>
      </c>
      <c r="P96" s="6">
        <f t="shared" si="42"/>
        <v>1.0537203353074576</v>
      </c>
      <c r="Q96" s="3">
        <f t="shared" si="43"/>
        <v>63172911.089694299</v>
      </c>
    </row>
    <row r="97" spans="1:17" ht="15.75" thickBot="1">
      <c r="A97" s="1">
        <v>2900</v>
      </c>
      <c r="B97" s="1">
        <v>8700</v>
      </c>
      <c r="C97" s="1">
        <f t="shared" si="41"/>
        <v>3153750</v>
      </c>
      <c r="D97" s="1">
        <v>18.453125</v>
      </c>
      <c r="E97" s="1">
        <v>18.421875</v>
      </c>
      <c r="F97" s="1">
        <v>18.21875</v>
      </c>
      <c r="G97" s="1">
        <v>19.53125</v>
      </c>
      <c r="H97" s="1">
        <v>19.15625</v>
      </c>
      <c r="I97" s="1">
        <v>18.375</v>
      </c>
      <c r="J97" s="1">
        <v>18.71875</v>
      </c>
      <c r="K97" s="1">
        <v>17.859375</v>
      </c>
      <c r="L97" s="1">
        <v>19.09375</v>
      </c>
      <c r="M97" s="1">
        <f t="shared" si="40"/>
        <v>18.647569444444443</v>
      </c>
      <c r="O97" s="1">
        <f t="shared" si="37"/>
        <v>18647.569444444442</v>
      </c>
      <c r="P97" s="6">
        <f t="shared" si="42"/>
        <v>1.036155007663436</v>
      </c>
      <c r="Q97" s="3">
        <f t="shared" si="43"/>
        <v>68085163.530420586</v>
      </c>
    </row>
    <row r="100" spans="1:17" ht="15.75" thickBot="1">
      <c r="A100" t="s">
        <v>12</v>
      </c>
      <c r="F100">
        <v>1</v>
      </c>
    </row>
    <row r="101" spans="1:17" ht="15.75" thickBot="1">
      <c r="A101" s="1" t="s">
        <v>1</v>
      </c>
      <c r="B101" s="1" t="s">
        <v>19</v>
      </c>
      <c r="C101" s="1" t="s">
        <v>15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9</v>
      </c>
      <c r="K101" s="1" t="s">
        <v>8</v>
      </c>
      <c r="L101" s="1" t="s">
        <v>10</v>
      </c>
      <c r="M101" s="1" t="s">
        <v>18</v>
      </c>
      <c r="O101" s="1" t="s">
        <v>14</v>
      </c>
      <c r="P101" s="6" t="s">
        <v>0</v>
      </c>
      <c r="Q101" s="1" t="s">
        <v>16</v>
      </c>
    </row>
    <row r="102" spans="1:17" ht="15.75" thickBot="1">
      <c r="A102" s="1">
        <v>100</v>
      </c>
      <c r="B102" s="1">
        <v>300</v>
      </c>
      <c r="C102" s="1">
        <f>A102*B102*$F$100*0.5</f>
        <v>15000</v>
      </c>
      <c r="D102" s="1">
        <v>1.5625E-2</v>
      </c>
      <c r="E102" s="1">
        <v>1.5625E-2</v>
      </c>
      <c r="F102" s="1">
        <v>3.125E-2</v>
      </c>
      <c r="G102" s="1">
        <v>1.5625E-2</v>
      </c>
      <c r="H102" s="1">
        <v>3.125E-2</v>
      </c>
      <c r="I102" s="1">
        <v>1.5625E-2</v>
      </c>
      <c r="J102" s="1">
        <v>3.125E-2</v>
      </c>
      <c r="K102" s="1">
        <v>1.5625E-2</v>
      </c>
      <c r="L102" s="1">
        <v>1.5625E-2</v>
      </c>
      <c r="M102" s="1">
        <f>AVERAGE(D102:L102)</f>
        <v>2.0833333333333332E-2</v>
      </c>
      <c r="O102" s="1">
        <f t="shared" ref="O102:O130" si="44">M102*1000</f>
        <v>20.833333333333332</v>
      </c>
      <c r="P102" s="6">
        <f t="shared" ref="P102:P115" si="45">(O102*$S$116)/(Q102*$T$116)</f>
        <v>0.78482231847351724</v>
      </c>
      <c r="Q102" s="3">
        <f t="shared" ref="Q102:Q115" si="46">C102*LOG(C102,2)</f>
        <v>208090.12320405911</v>
      </c>
    </row>
    <row r="103" spans="1:17" ht="15.75" thickBot="1">
      <c r="A103" s="2">
        <v>200</v>
      </c>
      <c r="B103" s="2">
        <v>600</v>
      </c>
      <c r="C103" s="2">
        <f>A103*B103*$F$100*0.5</f>
        <v>60000</v>
      </c>
      <c r="D103" s="2">
        <v>7.8125E-2</v>
      </c>
      <c r="E103" s="2">
        <v>7.8125E-2</v>
      </c>
      <c r="F103" s="2">
        <v>7.8125E-2</v>
      </c>
      <c r="G103" s="2">
        <v>7.8125E-2</v>
      </c>
      <c r="H103" s="2">
        <v>7.8125E-2</v>
      </c>
      <c r="I103" s="2">
        <v>9.375E-2</v>
      </c>
      <c r="J103" s="2">
        <v>7.8125E-2</v>
      </c>
      <c r="K103" s="2">
        <v>6.25E-2</v>
      </c>
      <c r="L103" s="2">
        <v>7.8125E-2</v>
      </c>
      <c r="M103" s="1">
        <f t="shared" ref="M103:M130" si="47">AVERAGE(D103:L103)</f>
        <v>7.8125E-2</v>
      </c>
      <c r="O103" s="1">
        <f t="shared" si="44"/>
        <v>78.125</v>
      </c>
      <c r="P103" s="6">
        <f t="shared" si="45"/>
        <v>0.64306179557141419</v>
      </c>
      <c r="Q103" s="3">
        <f t="shared" si="46"/>
        <v>952360.49281623645</v>
      </c>
    </row>
    <row r="104" spans="1:17" ht="15.75" thickBot="1">
      <c r="A104" s="1">
        <v>300</v>
      </c>
      <c r="B104" s="1">
        <v>900</v>
      </c>
      <c r="C104" s="1">
        <f t="shared" ref="C104:C130" si="48">A104*B104*$F$100*0.5</f>
        <v>135000</v>
      </c>
      <c r="D104" s="1">
        <v>0.1875</v>
      </c>
      <c r="E104" s="1">
        <v>0.203125</v>
      </c>
      <c r="F104" s="1">
        <v>0.21875</v>
      </c>
      <c r="G104" s="1">
        <v>0.265625</v>
      </c>
      <c r="H104" s="1">
        <v>0.171875</v>
      </c>
      <c r="I104" s="1">
        <v>0.15625</v>
      </c>
      <c r="J104" s="1">
        <v>0.1875</v>
      </c>
      <c r="K104" s="1">
        <v>0.203125</v>
      </c>
      <c r="L104" s="1">
        <v>0.1875</v>
      </c>
      <c r="M104" s="1">
        <f t="shared" si="47"/>
        <v>0.19791666666666666</v>
      </c>
      <c r="O104" s="1">
        <f t="shared" si="44"/>
        <v>197.91666666666666</v>
      </c>
      <c r="P104" s="6">
        <f t="shared" si="45"/>
        <v>0.67433670733625184</v>
      </c>
      <c r="Q104" s="3">
        <f t="shared" si="46"/>
        <v>2300750.9840312442</v>
      </c>
    </row>
    <row r="105" spans="1:17" ht="15.75" thickBot="1">
      <c r="A105" s="2">
        <v>400</v>
      </c>
      <c r="B105" s="2">
        <v>1200</v>
      </c>
      <c r="C105" s="2">
        <f t="shared" si="48"/>
        <v>240000</v>
      </c>
      <c r="D105" s="2">
        <v>0.421875</v>
      </c>
      <c r="E105" s="2">
        <v>0.4375</v>
      </c>
      <c r="F105" s="2">
        <v>0.421875</v>
      </c>
      <c r="G105" s="2">
        <v>0.390625</v>
      </c>
      <c r="H105" s="2">
        <v>0.484375</v>
      </c>
      <c r="I105" s="2">
        <v>0.40625</v>
      </c>
      <c r="J105" s="2">
        <v>0.4375</v>
      </c>
      <c r="K105" s="2">
        <v>0.484375</v>
      </c>
      <c r="L105" s="2">
        <v>0.4375</v>
      </c>
      <c r="M105" s="1">
        <f t="shared" si="47"/>
        <v>0.4357638888888889</v>
      </c>
      <c r="O105" s="1">
        <f t="shared" si="44"/>
        <v>435.76388888888891</v>
      </c>
      <c r="P105" s="6">
        <f t="shared" si="45"/>
        <v>0.79636926519543805</v>
      </c>
      <c r="Q105" s="3">
        <f t="shared" si="46"/>
        <v>4289441.9712649463</v>
      </c>
    </row>
    <row r="106" spans="1:17" ht="15.75" thickBot="1">
      <c r="A106" s="1">
        <v>500</v>
      </c>
      <c r="B106" s="1">
        <v>1500</v>
      </c>
      <c r="C106" s="1">
        <f t="shared" si="48"/>
        <v>375000</v>
      </c>
      <c r="D106" s="1">
        <v>0.640625</v>
      </c>
      <c r="E106" s="1">
        <v>0.640625</v>
      </c>
      <c r="F106" s="1">
        <v>0.71875</v>
      </c>
      <c r="G106" s="1">
        <v>0.671875</v>
      </c>
      <c r="H106" s="1">
        <v>0.625</v>
      </c>
      <c r="I106" s="1">
        <v>0.71875</v>
      </c>
      <c r="J106" s="1">
        <v>0.640625</v>
      </c>
      <c r="K106" s="1">
        <v>0.609375</v>
      </c>
      <c r="L106" s="1">
        <v>0.640625</v>
      </c>
      <c r="M106" s="1">
        <f t="shared" si="47"/>
        <v>0.65625</v>
      </c>
      <c r="O106" s="1">
        <f t="shared" si="44"/>
        <v>656.25</v>
      </c>
      <c r="P106" s="6">
        <f t="shared" si="45"/>
        <v>0.7408707859716932</v>
      </c>
      <c r="Q106" s="3">
        <f t="shared" si="46"/>
        <v>6943699.1512669995</v>
      </c>
    </row>
    <row r="107" spans="1:17" ht="15.75" thickBot="1">
      <c r="A107" s="2">
        <v>600</v>
      </c>
      <c r="B107" s="2">
        <v>1800</v>
      </c>
      <c r="C107" s="2">
        <f t="shared" si="48"/>
        <v>540000</v>
      </c>
      <c r="D107" s="2">
        <v>1.03125</v>
      </c>
      <c r="E107" s="2">
        <v>1</v>
      </c>
      <c r="F107" s="2">
        <v>0.921875</v>
      </c>
      <c r="G107" s="2">
        <v>0.984375</v>
      </c>
      <c r="H107" s="2">
        <v>0.921875</v>
      </c>
      <c r="I107" s="2">
        <v>0.9375</v>
      </c>
      <c r="J107" s="2">
        <v>1.078125</v>
      </c>
      <c r="K107" s="2">
        <v>1.09375</v>
      </c>
      <c r="L107" s="2">
        <v>1.140625</v>
      </c>
      <c r="M107" s="1">
        <f t="shared" si="47"/>
        <v>1.0121527777777777</v>
      </c>
      <c r="O107" s="1">
        <f t="shared" si="44"/>
        <v>1012.1527777777777</v>
      </c>
      <c r="P107" s="6">
        <f t="shared" si="45"/>
        <v>0.77159626877226117</v>
      </c>
      <c r="Q107" s="3">
        <f t="shared" si="46"/>
        <v>10283003.936124975</v>
      </c>
    </row>
    <row r="108" spans="1:17" ht="15.75" thickBot="1">
      <c r="A108" s="1">
        <v>700</v>
      </c>
      <c r="B108" s="1">
        <v>2100</v>
      </c>
      <c r="C108" s="1">
        <f t="shared" si="48"/>
        <v>735000</v>
      </c>
      <c r="D108" s="1">
        <v>1.453125</v>
      </c>
      <c r="E108" s="1">
        <v>1.515625</v>
      </c>
      <c r="F108" s="1">
        <v>1.453125</v>
      </c>
      <c r="G108" s="1">
        <v>1.265625</v>
      </c>
      <c r="H108" s="1">
        <v>1.3125</v>
      </c>
      <c r="I108" s="1">
        <v>1.421875</v>
      </c>
      <c r="J108" s="1">
        <v>1.359375</v>
      </c>
      <c r="K108" s="1">
        <v>1.375</v>
      </c>
      <c r="L108" s="1">
        <v>1.296875</v>
      </c>
      <c r="M108" s="1">
        <f t="shared" si="47"/>
        <v>1.3836805555555556</v>
      </c>
      <c r="O108" s="1">
        <f t="shared" si="44"/>
        <v>1383.6805555555557</v>
      </c>
      <c r="P108" s="6">
        <f t="shared" si="45"/>
        <v>0.75728436299884772</v>
      </c>
      <c r="Q108" s="3">
        <f t="shared" si="46"/>
        <v>14323227.772423575</v>
      </c>
    </row>
    <row r="109" spans="1:17" ht="15.75" thickBot="1">
      <c r="A109" s="2">
        <v>800</v>
      </c>
      <c r="B109" s="2">
        <v>2400</v>
      </c>
      <c r="C109" s="2">
        <f t="shared" si="48"/>
        <v>960000</v>
      </c>
      <c r="D109" s="2">
        <v>1.84375</v>
      </c>
      <c r="E109" s="2">
        <v>1.703125</v>
      </c>
      <c r="F109" s="2">
        <v>1.75</v>
      </c>
      <c r="G109" s="2">
        <v>2.03125</v>
      </c>
      <c r="H109" s="2">
        <v>1.703125</v>
      </c>
      <c r="I109" s="2">
        <v>1.84375</v>
      </c>
      <c r="J109" s="2">
        <v>1.84375</v>
      </c>
      <c r="K109" s="2">
        <v>1.765625</v>
      </c>
      <c r="L109" s="2">
        <v>1.953125</v>
      </c>
      <c r="M109" s="1">
        <f t="shared" si="47"/>
        <v>1.8263888888888888</v>
      </c>
      <c r="O109" s="1">
        <f t="shared" si="44"/>
        <v>1826.3888888888889</v>
      </c>
      <c r="P109" s="6">
        <f t="shared" si="45"/>
        <v>0.75046379540076236</v>
      </c>
      <c r="Q109" s="3">
        <f t="shared" si="46"/>
        <v>19077767.885059785</v>
      </c>
    </row>
    <row r="110" spans="1:17" ht="15.75" thickBot="1">
      <c r="A110" s="1">
        <v>900</v>
      </c>
      <c r="B110" s="1">
        <v>2700</v>
      </c>
      <c r="C110" s="1">
        <f t="shared" si="48"/>
        <v>1215000</v>
      </c>
      <c r="D110" s="1">
        <v>2.34375</v>
      </c>
      <c r="E110" s="1">
        <v>2.703125</v>
      </c>
      <c r="F110" s="1">
        <v>2.71875</v>
      </c>
      <c r="G110" s="1">
        <v>2.234375</v>
      </c>
      <c r="H110" s="1">
        <v>2.359375</v>
      </c>
      <c r="I110" s="1">
        <v>2.453125</v>
      </c>
      <c r="J110" s="1">
        <v>2.515625</v>
      </c>
      <c r="K110" s="1">
        <v>2.53125</v>
      </c>
      <c r="L110" s="1">
        <v>2.6875</v>
      </c>
      <c r="M110" s="1">
        <f t="shared" si="47"/>
        <v>2.5052083333333335</v>
      </c>
      <c r="O110" s="1">
        <f t="shared" si="44"/>
        <v>2505.2083333333335</v>
      </c>
      <c r="P110" s="6">
        <f t="shared" si="45"/>
        <v>0.79967045695478378</v>
      </c>
      <c r="Q110" s="3">
        <f t="shared" si="46"/>
        <v>24558217.733033605</v>
      </c>
    </row>
    <row r="111" spans="1:17" ht="15.75" thickBot="1">
      <c r="A111" s="2">
        <v>1000</v>
      </c>
      <c r="B111" s="2">
        <v>3000</v>
      </c>
      <c r="C111" s="2">
        <f t="shared" si="48"/>
        <v>1500000</v>
      </c>
      <c r="D111" s="2">
        <v>2.890625</v>
      </c>
      <c r="E111" s="2">
        <v>3.15625</v>
      </c>
      <c r="F111" s="2">
        <v>3.25</v>
      </c>
      <c r="G111" s="2">
        <v>2.8125</v>
      </c>
      <c r="H111" s="2">
        <v>2.8125</v>
      </c>
      <c r="I111" s="2">
        <v>2.875</v>
      </c>
      <c r="J111" s="2">
        <v>3.34375</v>
      </c>
      <c r="K111" s="2">
        <v>2.828125</v>
      </c>
      <c r="L111" s="2">
        <v>3</v>
      </c>
      <c r="M111" s="1">
        <f t="shared" si="47"/>
        <v>2.9965277777777777</v>
      </c>
      <c r="O111" s="1">
        <f t="shared" si="44"/>
        <v>2996.5277777777778</v>
      </c>
      <c r="P111" s="6">
        <f t="shared" si="45"/>
        <v>0.7632857706027858</v>
      </c>
      <c r="Q111" s="3">
        <f t="shared" si="46"/>
        <v>30774796.605067998</v>
      </c>
    </row>
    <row r="112" spans="1:17" ht="15.75" thickBot="1">
      <c r="A112" s="1">
        <v>1100</v>
      </c>
      <c r="B112" s="1">
        <v>3300</v>
      </c>
      <c r="C112" s="1">
        <f t="shared" si="48"/>
        <v>1815000</v>
      </c>
      <c r="D112" s="1">
        <v>3.828125</v>
      </c>
      <c r="E112" s="1">
        <v>4.109375</v>
      </c>
      <c r="F112" s="1">
        <v>3.375</v>
      </c>
      <c r="G112" s="1">
        <v>4.015625</v>
      </c>
      <c r="H112" s="1">
        <v>4.34375</v>
      </c>
      <c r="I112" s="1">
        <v>3.84375</v>
      </c>
      <c r="J112" s="1">
        <v>3.328125</v>
      </c>
      <c r="K112" s="1">
        <v>3.484375</v>
      </c>
      <c r="L112" s="1">
        <v>3.375</v>
      </c>
      <c r="M112" s="1">
        <f t="shared" si="47"/>
        <v>3.7447916666666665</v>
      </c>
      <c r="O112" s="1">
        <f t="shared" si="44"/>
        <v>3744.7916666666665</v>
      </c>
      <c r="P112" s="6">
        <f t="shared" si="45"/>
        <v>0.77790840353770063</v>
      </c>
      <c r="Q112" s="3">
        <f t="shared" si="46"/>
        <v>37736641.683344543</v>
      </c>
    </row>
    <row r="113" spans="1:20" ht="15.75" thickBot="1">
      <c r="A113" s="2">
        <v>1200</v>
      </c>
      <c r="B113" s="2">
        <v>3600</v>
      </c>
      <c r="C113" s="2">
        <f t="shared" si="48"/>
        <v>2160000</v>
      </c>
      <c r="D113" s="2">
        <v>4.5625</v>
      </c>
      <c r="E113" s="2">
        <v>4.625</v>
      </c>
      <c r="F113" s="2">
        <v>4.46875</v>
      </c>
      <c r="G113" s="2">
        <v>4.40625</v>
      </c>
      <c r="H113" s="2">
        <v>4.671875</v>
      </c>
      <c r="I113" s="2">
        <v>4.125</v>
      </c>
      <c r="J113" s="2">
        <v>4.96875</v>
      </c>
      <c r="K113" s="2">
        <v>4.171875</v>
      </c>
      <c r="L113" s="2">
        <v>5.0625</v>
      </c>
      <c r="M113" s="1">
        <f t="shared" si="47"/>
        <v>4.5625</v>
      </c>
      <c r="O113" s="1">
        <f t="shared" si="44"/>
        <v>4562.5</v>
      </c>
      <c r="P113" s="6">
        <f t="shared" si="45"/>
        <v>0.78688955129921656</v>
      </c>
      <c r="Q113" s="3">
        <f t="shared" si="46"/>
        <v>45452015.744499899</v>
      </c>
    </row>
    <row r="114" spans="1:20" ht="15.75" thickBot="1">
      <c r="A114" s="1">
        <v>1300</v>
      </c>
      <c r="B114" s="1">
        <v>3900</v>
      </c>
      <c r="C114" s="1">
        <f t="shared" si="48"/>
        <v>2535000</v>
      </c>
      <c r="D114" s="1">
        <v>6.453125</v>
      </c>
      <c r="E114" s="1">
        <v>6.609375</v>
      </c>
      <c r="F114" s="1">
        <v>7.359375</v>
      </c>
      <c r="G114" s="1">
        <v>5.875</v>
      </c>
      <c r="H114" s="1">
        <v>5.90625</v>
      </c>
      <c r="I114" s="1">
        <v>6.328125</v>
      </c>
      <c r="J114" s="1">
        <v>6.578125</v>
      </c>
      <c r="K114" s="1">
        <v>6.609375</v>
      </c>
      <c r="L114" s="1">
        <v>7.0625</v>
      </c>
      <c r="M114" s="1">
        <f t="shared" si="47"/>
        <v>6.53125</v>
      </c>
      <c r="O114" s="1">
        <f t="shared" si="44"/>
        <v>6531.25</v>
      </c>
      <c r="P114" s="6">
        <f t="shared" si="45"/>
        <v>0.9493849376630642</v>
      </c>
      <c r="Q114" s="3">
        <f t="shared" si="46"/>
        <v>53928460.192461319</v>
      </c>
    </row>
    <row r="115" spans="1:20" ht="15.75" thickBot="1">
      <c r="A115" s="2">
        <v>1400</v>
      </c>
      <c r="B115" s="2">
        <v>4200</v>
      </c>
      <c r="C115" s="2">
        <f t="shared" si="48"/>
        <v>2940000</v>
      </c>
      <c r="D115" s="2">
        <v>8.09375</v>
      </c>
      <c r="E115" s="2">
        <v>9.0625</v>
      </c>
      <c r="F115" s="2">
        <v>8.015625</v>
      </c>
      <c r="G115" s="2">
        <v>8.3125</v>
      </c>
      <c r="H115" s="2">
        <v>9.359375</v>
      </c>
      <c r="I115" s="2">
        <v>9.140625</v>
      </c>
      <c r="J115" s="2">
        <v>7.828125</v>
      </c>
      <c r="K115" s="2">
        <v>10.359375</v>
      </c>
      <c r="L115" s="2">
        <v>8.3125</v>
      </c>
      <c r="M115" s="1">
        <f t="shared" si="47"/>
        <v>8.7204861111111107</v>
      </c>
      <c r="O115" s="1">
        <f t="shared" si="44"/>
        <v>8720.4861111111113</v>
      </c>
      <c r="P115" s="6">
        <f t="shared" si="45"/>
        <v>1.0821160886708416</v>
      </c>
      <c r="Q115" s="3">
        <f t="shared" si="46"/>
        <v>63172911.089694299</v>
      </c>
    </row>
    <row r="116" spans="1:20" ht="15.75" thickBot="1">
      <c r="A116" s="4">
        <v>1500</v>
      </c>
      <c r="B116" s="4">
        <v>4500</v>
      </c>
      <c r="C116" s="4">
        <f t="shared" si="48"/>
        <v>3375000</v>
      </c>
      <c r="D116" s="4">
        <v>10.453125</v>
      </c>
      <c r="E116" s="4">
        <v>8.734375</v>
      </c>
      <c r="F116" s="4">
        <v>9.171875</v>
      </c>
      <c r="G116" s="4">
        <v>9.265625</v>
      </c>
      <c r="H116" s="4">
        <v>10.015625</v>
      </c>
      <c r="I116" s="4">
        <v>8.84375</v>
      </c>
      <c r="J116" s="4">
        <v>9.53125</v>
      </c>
      <c r="K116" s="4">
        <v>9.390625</v>
      </c>
      <c r="L116" s="4">
        <v>8.625</v>
      </c>
      <c r="M116" s="4">
        <f t="shared" si="47"/>
        <v>9.3368055555555554</v>
      </c>
      <c r="N116" s="5" t="s">
        <v>13</v>
      </c>
      <c r="O116" s="4">
        <f t="shared" si="44"/>
        <v>9336.8055555555547</v>
      </c>
      <c r="P116" s="6">
        <f>(O116*$S$116)/(Q116*$T$116)</f>
        <v>1</v>
      </c>
      <c r="Q116" s="3">
        <f>C116*LOG(C116,2)</f>
        <v>73191789.241270795</v>
      </c>
      <c r="S116">
        <f>Q116</f>
        <v>73191789.241270795</v>
      </c>
      <c r="T116">
        <f>O116</f>
        <v>9336.8055555555547</v>
      </c>
    </row>
    <row r="117" spans="1:20" ht="15.75" thickBot="1">
      <c r="A117" s="2">
        <v>1600</v>
      </c>
      <c r="B117" s="2">
        <v>4800</v>
      </c>
      <c r="C117" s="2">
        <f t="shared" si="48"/>
        <v>3840000</v>
      </c>
      <c r="D117" s="2">
        <v>13.71875</v>
      </c>
      <c r="E117" s="2">
        <v>12.859375</v>
      </c>
      <c r="F117" s="2">
        <v>12.59375</v>
      </c>
      <c r="G117" s="2">
        <v>11.375</v>
      </c>
      <c r="H117" s="2">
        <v>10.03125</v>
      </c>
      <c r="I117" s="2">
        <v>11.546875</v>
      </c>
      <c r="J117" s="2">
        <v>11.265625</v>
      </c>
      <c r="K117" s="2">
        <v>12.34375</v>
      </c>
      <c r="L117" s="2">
        <v>12.09375</v>
      </c>
      <c r="M117" s="1">
        <f t="shared" si="47"/>
        <v>11.980902777777779</v>
      </c>
      <c r="O117" s="1">
        <f t="shared" si="44"/>
        <v>11980.902777777779</v>
      </c>
      <c r="P117" s="6">
        <f t="shared" ref="P117:P130" si="49">(O117*$S$116)/(Q117*$T$116)</f>
        <v>1.1182025327435157</v>
      </c>
      <c r="Q117" s="3">
        <f t="shared" ref="Q117:Q130" si="50">C117*LOG(C117,2)</f>
        <v>83991071.540239125</v>
      </c>
    </row>
    <row r="118" spans="1:20" ht="15.75" thickBot="1">
      <c r="A118" s="1">
        <v>1700</v>
      </c>
      <c r="B118" s="1">
        <v>5100</v>
      </c>
      <c r="C118" s="1">
        <f t="shared" si="48"/>
        <v>4335000</v>
      </c>
      <c r="D118" s="1">
        <v>13.09375</v>
      </c>
      <c r="E118" s="1">
        <v>12.140625</v>
      </c>
      <c r="F118" s="1">
        <v>13.203125</v>
      </c>
      <c r="G118" s="1">
        <v>12.5625</v>
      </c>
      <c r="H118" s="1">
        <v>11.84375</v>
      </c>
      <c r="I118" s="1">
        <v>11.984375</v>
      </c>
      <c r="J118" s="1">
        <v>12.3125</v>
      </c>
      <c r="K118" s="1">
        <v>13.046875</v>
      </c>
      <c r="L118" s="1">
        <v>12.21875</v>
      </c>
      <c r="M118" s="1">
        <f t="shared" si="47"/>
        <v>12.489583333333334</v>
      </c>
      <c r="O118" s="1">
        <f t="shared" si="44"/>
        <v>12489.583333333334</v>
      </c>
      <c r="P118" s="6">
        <f t="shared" si="49"/>
        <v>1.02438112021047</v>
      </c>
      <c r="Q118" s="3">
        <f t="shared" si="50"/>
        <v>95576348.439613521</v>
      </c>
    </row>
    <row r="119" spans="1:20" ht="15.75" thickBot="1">
      <c r="A119" s="2">
        <v>1800</v>
      </c>
      <c r="B119" s="2">
        <v>5400</v>
      </c>
      <c r="C119" s="2">
        <f t="shared" si="48"/>
        <v>4860000</v>
      </c>
      <c r="D119" s="2">
        <v>13.171875</v>
      </c>
      <c r="E119" s="2">
        <v>14.5625</v>
      </c>
      <c r="F119" s="2">
        <v>14.78125</v>
      </c>
      <c r="G119" s="2">
        <v>13.609375</v>
      </c>
      <c r="H119" s="2">
        <v>14.453125</v>
      </c>
      <c r="I119" s="2">
        <v>15.234375</v>
      </c>
      <c r="J119" s="2">
        <v>15.921875</v>
      </c>
      <c r="K119" s="2">
        <v>12.65625</v>
      </c>
      <c r="L119" s="2">
        <v>13.203125</v>
      </c>
      <c r="M119" s="1">
        <f t="shared" si="47"/>
        <v>14.177083333333334</v>
      </c>
      <c r="O119" s="1">
        <f t="shared" si="44"/>
        <v>14177.083333333334</v>
      </c>
      <c r="P119" s="6">
        <f t="shared" si="49"/>
        <v>1.0294772295455115</v>
      </c>
      <c r="Q119" s="3">
        <f t="shared" si="50"/>
        <v>107952870.93213442</v>
      </c>
    </row>
    <row r="120" spans="1:20" ht="15.75" thickBot="1">
      <c r="A120" s="1">
        <v>1900</v>
      </c>
      <c r="B120" s="1">
        <v>5700</v>
      </c>
      <c r="C120" s="1">
        <f t="shared" si="48"/>
        <v>5415000</v>
      </c>
      <c r="D120" s="1">
        <v>16.1875</v>
      </c>
      <c r="E120" s="1">
        <v>17.484375</v>
      </c>
      <c r="F120" s="1">
        <v>16.359375</v>
      </c>
      <c r="G120" s="1">
        <v>15.875</v>
      </c>
      <c r="H120" s="1">
        <v>17.828125</v>
      </c>
      <c r="I120" s="1">
        <v>17.828125</v>
      </c>
      <c r="J120" s="1">
        <v>17.25</v>
      </c>
      <c r="K120" s="1">
        <v>17.03125</v>
      </c>
      <c r="L120" s="1">
        <v>16.90625</v>
      </c>
      <c r="M120" s="1">
        <f t="shared" si="47"/>
        <v>16.972222222222221</v>
      </c>
      <c r="O120" s="1">
        <f t="shared" si="44"/>
        <v>16972.222222222223</v>
      </c>
      <c r="P120" s="6">
        <f t="shared" si="49"/>
        <v>1.0984160129378997</v>
      </c>
      <c r="Q120" s="3">
        <f t="shared" si="50"/>
        <v>121125589.44725937</v>
      </c>
    </row>
    <row r="121" spans="1:20" ht="15.75" thickBot="1">
      <c r="A121" s="2">
        <v>2000</v>
      </c>
      <c r="B121" s="2">
        <v>6000</v>
      </c>
      <c r="C121" s="2">
        <f t="shared" si="48"/>
        <v>6000000</v>
      </c>
      <c r="D121" s="2">
        <v>17.734375</v>
      </c>
      <c r="E121" s="2">
        <v>21</v>
      </c>
      <c r="F121" s="2">
        <v>17.34375</v>
      </c>
      <c r="G121" s="2">
        <v>19.125</v>
      </c>
      <c r="H121" s="2">
        <v>18.625</v>
      </c>
      <c r="I121" s="2">
        <v>19.421875</v>
      </c>
      <c r="J121" s="2">
        <v>18.703125</v>
      </c>
      <c r="K121" s="2">
        <v>21.90625</v>
      </c>
      <c r="L121" s="2">
        <v>19.8125</v>
      </c>
      <c r="M121" s="1">
        <f t="shared" si="47"/>
        <v>19.296875</v>
      </c>
      <c r="O121" s="1">
        <f t="shared" si="44"/>
        <v>19296.875</v>
      </c>
      <c r="P121" s="6">
        <f t="shared" si="49"/>
        <v>1.1196912890298356</v>
      </c>
      <c r="Q121" s="3">
        <f t="shared" si="50"/>
        <v>135099186.42027199</v>
      </c>
    </row>
    <row r="122" spans="1:20" ht="15.75" thickBot="1">
      <c r="A122" s="1">
        <v>2100</v>
      </c>
      <c r="B122" s="1">
        <v>6300</v>
      </c>
      <c r="C122" s="1">
        <f t="shared" si="48"/>
        <v>6615000</v>
      </c>
      <c r="D122" s="1">
        <v>18.953125</v>
      </c>
      <c r="E122" s="1">
        <v>21.96875</v>
      </c>
      <c r="F122" s="1">
        <v>20.78125</v>
      </c>
      <c r="G122" s="1">
        <v>19.484375</v>
      </c>
      <c r="H122" s="1">
        <v>21.25</v>
      </c>
      <c r="I122" s="1">
        <v>20.75</v>
      </c>
      <c r="J122" s="1">
        <v>22.40625</v>
      </c>
      <c r="K122" s="1">
        <v>21.90625</v>
      </c>
      <c r="L122" s="1">
        <v>22.5625</v>
      </c>
      <c r="M122" s="1">
        <f t="shared" si="47"/>
        <v>21.118055555555557</v>
      </c>
      <c r="O122" s="1">
        <f t="shared" si="44"/>
        <v>21118.055555555558</v>
      </c>
      <c r="P122" s="6">
        <f t="shared" si="49"/>
        <v>1.1045357767677055</v>
      </c>
      <c r="Q122" s="3">
        <f t="shared" si="50"/>
        <v>149878103.83635303</v>
      </c>
    </row>
    <row r="123" spans="1:20" ht="15.75" thickBot="1">
      <c r="A123" s="2">
        <v>2200</v>
      </c>
      <c r="B123" s="2">
        <v>6600</v>
      </c>
      <c r="C123" s="2">
        <f t="shared" si="48"/>
        <v>7260000</v>
      </c>
      <c r="D123" s="2">
        <v>25.953125</v>
      </c>
      <c r="E123" s="2">
        <v>24.53125</v>
      </c>
      <c r="F123" s="2">
        <v>23.59375</v>
      </c>
      <c r="G123" s="2">
        <v>22.203125</v>
      </c>
      <c r="H123" s="2">
        <v>23.3125</v>
      </c>
      <c r="I123" s="2">
        <v>25.78125</v>
      </c>
      <c r="J123" s="2">
        <v>23.28125</v>
      </c>
      <c r="K123" s="2">
        <v>25.796875</v>
      </c>
      <c r="L123" s="2">
        <v>27.0625</v>
      </c>
      <c r="M123" s="1">
        <f t="shared" si="47"/>
        <v>24.612847222222221</v>
      </c>
      <c r="O123" s="1">
        <f t="shared" si="44"/>
        <v>24612.847222222223</v>
      </c>
      <c r="P123" s="6">
        <f t="shared" si="49"/>
        <v>1.1660459092239566</v>
      </c>
      <c r="Q123" s="3">
        <f t="shared" si="50"/>
        <v>165466566.73337817</v>
      </c>
    </row>
    <row r="124" spans="1:20" ht="15.75" thickBot="1">
      <c r="A124" s="1">
        <v>2300</v>
      </c>
      <c r="B124" s="1">
        <v>6900</v>
      </c>
      <c r="C124" s="1">
        <f t="shared" si="48"/>
        <v>7935000</v>
      </c>
      <c r="D124" s="1">
        <v>26.46875</v>
      </c>
      <c r="E124" s="1">
        <v>31.4375</v>
      </c>
      <c r="F124" s="1">
        <v>26.1875</v>
      </c>
      <c r="G124" s="1">
        <v>26.4375</v>
      </c>
      <c r="H124" s="1">
        <v>26.5</v>
      </c>
      <c r="I124" s="1">
        <v>28.046875</v>
      </c>
      <c r="J124" s="1">
        <v>31.328125</v>
      </c>
      <c r="K124" s="1">
        <v>28.421875</v>
      </c>
      <c r="L124" s="1">
        <v>27.015625</v>
      </c>
      <c r="M124" s="1">
        <f t="shared" si="47"/>
        <v>27.982638888888889</v>
      </c>
      <c r="O124" s="1">
        <f t="shared" si="44"/>
        <v>27982.638888888891</v>
      </c>
      <c r="P124" s="6">
        <f t="shared" si="49"/>
        <v>1.2061324049589031</v>
      </c>
      <c r="Q124" s="3">
        <f t="shared" si="50"/>
        <v>181868603.41757205</v>
      </c>
    </row>
    <row r="125" spans="1:20" ht="15.75" thickBot="1">
      <c r="A125" s="2">
        <v>2400</v>
      </c>
      <c r="B125" s="2">
        <v>7200</v>
      </c>
      <c r="C125" s="2">
        <f t="shared" si="48"/>
        <v>8640000</v>
      </c>
      <c r="D125" s="2">
        <v>31.390625</v>
      </c>
      <c r="E125" s="2">
        <v>29.96875</v>
      </c>
      <c r="F125" s="2">
        <v>29.03125</v>
      </c>
      <c r="G125" s="2">
        <v>28.21875</v>
      </c>
      <c r="H125" s="2">
        <v>30.015625</v>
      </c>
      <c r="I125" s="2">
        <v>33.234375</v>
      </c>
      <c r="J125" s="2">
        <v>27.34375</v>
      </c>
      <c r="K125" s="2">
        <v>31.25</v>
      </c>
      <c r="L125" s="2">
        <v>31.21875</v>
      </c>
      <c r="M125" s="1">
        <f t="shared" si="47"/>
        <v>30.185763888888889</v>
      </c>
      <c r="O125" s="1">
        <f t="shared" si="44"/>
        <v>30185.763888888891</v>
      </c>
      <c r="P125" s="6">
        <f t="shared" si="49"/>
        <v>1.188559695523169</v>
      </c>
      <c r="Q125" s="3">
        <f t="shared" si="50"/>
        <v>199088062.9779996</v>
      </c>
    </row>
    <row r="126" spans="1:20" ht="15.75" thickBot="1">
      <c r="A126" s="1">
        <v>2500</v>
      </c>
      <c r="B126" s="1">
        <v>7500</v>
      </c>
      <c r="C126" s="1">
        <f t="shared" si="48"/>
        <v>9375000</v>
      </c>
      <c r="D126" s="1">
        <v>48.09375</v>
      </c>
      <c r="E126" s="1">
        <v>61.875</v>
      </c>
      <c r="F126" s="1">
        <v>66.296875</v>
      </c>
      <c r="G126" s="1">
        <v>78.328125</v>
      </c>
      <c r="H126" s="1">
        <v>47.25</v>
      </c>
      <c r="I126" s="1">
        <v>67.390625</v>
      </c>
      <c r="J126" s="1">
        <v>50.34375</v>
      </c>
      <c r="K126" s="1">
        <v>66.21875</v>
      </c>
      <c r="L126" s="1">
        <v>40.015625</v>
      </c>
      <c r="M126" s="1">
        <f t="shared" si="47"/>
        <v>58.423611111111114</v>
      </c>
      <c r="O126" s="1">
        <f t="shared" si="44"/>
        <v>58423.611111111117</v>
      </c>
      <c r="P126" s="6">
        <f t="shared" si="49"/>
        <v>2.1092854317628986</v>
      </c>
      <c r="Q126" s="3">
        <f t="shared" si="50"/>
        <v>217128630.56081301</v>
      </c>
    </row>
    <row r="127" spans="1:20" ht="15.75" thickBot="1">
      <c r="A127" s="2">
        <v>2600</v>
      </c>
      <c r="B127" s="2">
        <v>7800</v>
      </c>
      <c r="C127" s="2">
        <f t="shared" si="48"/>
        <v>10140000</v>
      </c>
      <c r="D127" s="2">
        <v>84</v>
      </c>
      <c r="E127" s="2">
        <v>97.1875</v>
      </c>
      <c r="F127" s="2">
        <v>92.78125</v>
      </c>
      <c r="G127" s="2">
        <v>81.28125</v>
      </c>
      <c r="H127" s="2">
        <v>77.59375</v>
      </c>
      <c r="I127" s="2">
        <v>88.8125</v>
      </c>
      <c r="J127" s="2">
        <v>81.09375</v>
      </c>
      <c r="K127" s="2">
        <v>89.90625</v>
      </c>
      <c r="L127" s="2">
        <v>87.5</v>
      </c>
      <c r="M127" s="1">
        <f t="shared" si="47"/>
        <v>86.684027777777771</v>
      </c>
      <c r="O127" s="1">
        <f t="shared" si="44"/>
        <v>86684.027777777766</v>
      </c>
      <c r="P127" s="6">
        <f t="shared" si="49"/>
        <v>2.8794030727369928</v>
      </c>
      <c r="Q127" s="3">
        <f t="shared" si="50"/>
        <v>235993840.76984528</v>
      </c>
    </row>
    <row r="128" spans="1:20" ht="15.75" thickBot="1">
      <c r="A128" s="1">
        <v>2700</v>
      </c>
      <c r="B128" s="1">
        <v>8100</v>
      </c>
      <c r="C128" s="1">
        <f t="shared" si="48"/>
        <v>10935000</v>
      </c>
      <c r="D128" s="1">
        <v>94.765625</v>
      </c>
      <c r="E128" s="1">
        <v>107.6875</v>
      </c>
      <c r="F128" s="1">
        <v>96.109375</v>
      </c>
      <c r="G128" s="1">
        <v>95.3125</v>
      </c>
      <c r="H128" s="1">
        <v>102.171875</v>
      </c>
      <c r="I128" s="1">
        <v>116.671875</v>
      </c>
      <c r="J128" s="1">
        <v>99.421875</v>
      </c>
      <c r="K128" s="1">
        <v>94.90625</v>
      </c>
      <c r="L128" s="1">
        <v>103.734375</v>
      </c>
      <c r="M128" s="1">
        <f t="shared" si="47"/>
        <v>101.19791666666667</v>
      </c>
      <c r="O128" s="1">
        <f t="shared" si="44"/>
        <v>101197.91666666667</v>
      </c>
      <c r="P128" s="6">
        <f t="shared" si="49"/>
        <v>3.1026073849327656</v>
      </c>
      <c r="Q128" s="3">
        <f t="shared" si="50"/>
        <v>255687089.48807415</v>
      </c>
    </row>
    <row r="129" spans="1:20" ht="15.75" thickBot="1">
      <c r="A129" s="2">
        <v>2800</v>
      </c>
      <c r="B129" s="2">
        <v>8400</v>
      </c>
      <c r="C129" s="2">
        <f t="shared" si="48"/>
        <v>11760000</v>
      </c>
      <c r="D129" s="2">
        <v>122.5</v>
      </c>
      <c r="E129" s="2">
        <v>110.828125</v>
      </c>
      <c r="F129" s="2">
        <v>129.765625</v>
      </c>
      <c r="G129" s="2">
        <v>149.609375</v>
      </c>
      <c r="H129" s="2">
        <v>152.78125</v>
      </c>
      <c r="I129" s="2">
        <v>122.953125</v>
      </c>
      <c r="J129" s="2">
        <v>129.390625</v>
      </c>
      <c r="K129" s="2">
        <v>130.4375</v>
      </c>
      <c r="L129" s="2">
        <v>122.0625</v>
      </c>
      <c r="M129" s="1">
        <f t="shared" si="47"/>
        <v>130.03645833333334</v>
      </c>
      <c r="O129" s="1">
        <f t="shared" si="44"/>
        <v>130036.45833333334</v>
      </c>
      <c r="P129" s="6">
        <f t="shared" si="49"/>
        <v>3.6905169028715705</v>
      </c>
      <c r="Q129" s="3">
        <f t="shared" si="50"/>
        <v>276211644.35877717</v>
      </c>
    </row>
    <row r="130" spans="1:20" ht="15.75" thickBot="1">
      <c r="A130" s="1">
        <v>2900</v>
      </c>
      <c r="B130" s="1">
        <v>8700</v>
      </c>
      <c r="C130" s="1">
        <f t="shared" si="48"/>
        <v>12615000</v>
      </c>
      <c r="D130" s="1">
        <v>186.90625</v>
      </c>
      <c r="E130" s="1">
        <v>198.640625</v>
      </c>
      <c r="F130" s="1">
        <v>139.078125</v>
      </c>
      <c r="G130" s="1">
        <v>209.140625</v>
      </c>
      <c r="H130" s="1">
        <v>182.09375</v>
      </c>
      <c r="I130" s="1">
        <v>194.953125</v>
      </c>
      <c r="J130" s="1">
        <v>200.265625</v>
      </c>
      <c r="K130" s="1">
        <v>154.0625</v>
      </c>
      <c r="L130" s="1">
        <v>169.015625</v>
      </c>
      <c r="M130" s="1">
        <f t="shared" si="47"/>
        <v>181.57291666666666</v>
      </c>
      <c r="O130" s="1">
        <f t="shared" si="44"/>
        <v>181572.91666666666</v>
      </c>
      <c r="P130" s="6">
        <f t="shared" si="49"/>
        <v>4.7832713622201135</v>
      </c>
      <c r="Q130" s="3">
        <f t="shared" si="50"/>
        <v>297570654.12168241</v>
      </c>
    </row>
    <row r="133" spans="1:20" ht="15.75" thickBot="1">
      <c r="A133" t="s">
        <v>20</v>
      </c>
      <c r="F133" s="7">
        <f>(1/3)</f>
        <v>0.33333333333333331</v>
      </c>
    </row>
    <row r="134" spans="1:20" ht="15.75" thickBot="1">
      <c r="A134" s="1" t="s">
        <v>1</v>
      </c>
      <c r="B134" s="1" t="s">
        <v>19</v>
      </c>
      <c r="C134" s="1" t="s">
        <v>15</v>
      </c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9</v>
      </c>
      <c r="K134" s="1" t="s">
        <v>8</v>
      </c>
      <c r="L134" s="1" t="s">
        <v>10</v>
      </c>
      <c r="M134" s="1" t="s">
        <v>18</v>
      </c>
      <c r="O134" s="1" t="s">
        <v>14</v>
      </c>
      <c r="P134" s="6" t="s">
        <v>0</v>
      </c>
      <c r="Q134" s="1" t="s">
        <v>16</v>
      </c>
    </row>
    <row r="135" spans="1:20" ht="15.75" thickBot="1">
      <c r="A135" s="1">
        <v>100</v>
      </c>
      <c r="B135" s="1">
        <v>400</v>
      </c>
      <c r="C135" s="1">
        <f>A135*B135*0.5*$F$133</f>
        <v>6666.6666666666661</v>
      </c>
      <c r="D135" s="1">
        <v>1.5625E-2</v>
      </c>
      <c r="E135" s="1">
        <v>0.25</v>
      </c>
      <c r="F135" s="1">
        <v>60.015625</v>
      </c>
      <c r="G135" s="1">
        <v>0</v>
      </c>
      <c r="H135" s="1">
        <v>0.203125</v>
      </c>
      <c r="I135" s="1">
        <v>60.015625</v>
      </c>
      <c r="J135" s="1">
        <v>1.5625E-2</v>
      </c>
      <c r="K135" s="1">
        <v>1.5625E-2</v>
      </c>
      <c r="L135" s="1"/>
      <c r="M135" s="1">
        <f>AVERAGE(D135:L135)</f>
        <v>15.06640625</v>
      </c>
      <c r="O135" s="1">
        <f t="shared" ref="O135:O163" si="51">M135*1000</f>
        <v>15066.40625</v>
      </c>
      <c r="P135" s="6">
        <f t="shared" ref="P135:P142" si="52">(O135*$S$143)/(Q135*$T$143)</f>
        <v>1000.7308774741909</v>
      </c>
      <c r="Q135" s="3">
        <f t="shared" ref="Q135:Q163" si="53">C135*LOG(C135)</f>
        <v>25492.724939628788</v>
      </c>
    </row>
    <row r="136" spans="1:20" ht="15.75" thickBot="1">
      <c r="A136" s="2">
        <v>200</v>
      </c>
      <c r="B136" s="2">
        <v>800</v>
      </c>
      <c r="C136" s="1">
        <f t="shared" ref="C136:C163" si="54">A136*B136*0.5*$F$133</f>
        <v>26666.666666666664</v>
      </c>
      <c r="D136" s="2">
        <v>6.25E-2</v>
      </c>
      <c r="E136" s="2">
        <v>7.8125E-2</v>
      </c>
      <c r="F136" s="2">
        <v>6.25E-2</v>
      </c>
      <c r="G136" s="2">
        <v>4.6875E-2</v>
      </c>
      <c r="H136" s="2">
        <v>6.25E-2</v>
      </c>
      <c r="I136" s="2">
        <v>6.25E-2</v>
      </c>
      <c r="J136" s="2">
        <v>4.6875E-2</v>
      </c>
      <c r="K136" s="2">
        <v>6.25E-2</v>
      </c>
      <c r="L136" s="2"/>
      <c r="M136" s="1">
        <f t="shared" ref="M136:M163" si="55">AVERAGE(D136:L136)</f>
        <v>6.0546875E-2</v>
      </c>
      <c r="O136" s="1">
        <f t="shared" si="51"/>
        <v>60.546875</v>
      </c>
      <c r="P136" s="6">
        <f t="shared" si="52"/>
        <v>0.86863744269185728</v>
      </c>
      <c r="Q136" s="3">
        <f t="shared" si="53"/>
        <v>118025.83286059415</v>
      </c>
    </row>
    <row r="137" spans="1:20" ht="15.75" thickBot="1">
      <c r="A137" s="1">
        <v>300</v>
      </c>
      <c r="B137" s="1">
        <v>1200</v>
      </c>
      <c r="C137" s="1">
        <f t="shared" si="54"/>
        <v>60000</v>
      </c>
      <c r="D137" s="1">
        <v>0.15625</v>
      </c>
      <c r="E137" s="1">
        <v>0.140625</v>
      </c>
      <c r="F137" s="1">
        <v>0.15625</v>
      </c>
      <c r="G137" s="1">
        <v>0.203125</v>
      </c>
      <c r="H137" s="1">
        <v>0.125</v>
      </c>
      <c r="I137" s="1">
        <v>0.140625</v>
      </c>
      <c r="J137" s="1">
        <v>0.140625</v>
      </c>
      <c r="K137" s="1">
        <v>0.140625</v>
      </c>
      <c r="L137" s="1"/>
      <c r="M137" s="1">
        <f t="shared" si="55"/>
        <v>0.150390625</v>
      </c>
      <c r="O137" s="1">
        <f t="shared" si="51"/>
        <v>150.390625</v>
      </c>
      <c r="P137" s="6">
        <f t="shared" si="52"/>
        <v>0.88824650512244185</v>
      </c>
      <c r="Q137" s="3">
        <f t="shared" si="53"/>
        <v>286689.07502301864</v>
      </c>
    </row>
    <row r="138" spans="1:20" ht="15.75" thickBot="1">
      <c r="A138" s="2">
        <v>400</v>
      </c>
      <c r="B138" s="2">
        <v>1600</v>
      </c>
      <c r="C138" s="1">
        <f t="shared" si="54"/>
        <v>106666.66666666666</v>
      </c>
      <c r="D138" s="2">
        <v>0.296875</v>
      </c>
      <c r="E138" s="2">
        <v>0.296875</v>
      </c>
      <c r="F138" s="2">
        <v>0.328125</v>
      </c>
      <c r="G138" s="15">
        <v>0.296875</v>
      </c>
      <c r="H138" s="2">
        <v>0.328125</v>
      </c>
      <c r="I138" s="2">
        <v>0.3125</v>
      </c>
      <c r="J138" s="2">
        <v>0.359375</v>
      </c>
      <c r="K138" s="2">
        <v>0.28125</v>
      </c>
      <c r="L138" s="2"/>
      <c r="M138" s="1">
        <f t="shared" si="55"/>
        <v>0.3125</v>
      </c>
      <c r="O138" s="1">
        <f t="shared" si="51"/>
        <v>312.5</v>
      </c>
      <c r="P138" s="6">
        <f t="shared" si="52"/>
        <v>0.98661436554513482</v>
      </c>
      <c r="Q138" s="3">
        <f t="shared" si="53"/>
        <v>536323.06385069259</v>
      </c>
      <c r="T138">
        <f>MEDIAN(A135:A151)</f>
        <v>900</v>
      </c>
    </row>
    <row r="139" spans="1:20" ht="15.75" thickBot="1">
      <c r="A139" s="1">
        <v>500</v>
      </c>
      <c r="B139" s="1">
        <v>2000</v>
      </c>
      <c r="C139" s="1">
        <f t="shared" si="54"/>
        <v>166666.66666666666</v>
      </c>
      <c r="D139" s="1">
        <v>0.515625</v>
      </c>
      <c r="E139" s="1">
        <v>0.484375</v>
      </c>
      <c r="F139" s="13">
        <v>0.515625</v>
      </c>
      <c r="G139" s="16">
        <v>0.546875</v>
      </c>
      <c r="H139" s="14">
        <v>0.546875</v>
      </c>
      <c r="I139" s="1">
        <v>0.5</v>
      </c>
      <c r="J139" s="1">
        <v>0.515625</v>
      </c>
      <c r="K139" s="1">
        <v>0.5625</v>
      </c>
      <c r="L139" s="1"/>
      <c r="M139" s="1">
        <f t="shared" si="55"/>
        <v>0.5234375</v>
      </c>
      <c r="O139" s="1">
        <f t="shared" si="51"/>
        <v>523.4375</v>
      </c>
      <c r="P139" s="6">
        <f t="shared" si="52"/>
        <v>1.0183936476601039</v>
      </c>
      <c r="Q139" s="3">
        <f t="shared" si="53"/>
        <v>870308.12493605935</v>
      </c>
    </row>
    <row r="140" spans="1:20" ht="15.75" thickBot="1">
      <c r="A140" s="2">
        <v>600</v>
      </c>
      <c r="B140" s="2">
        <v>2400</v>
      </c>
      <c r="C140" s="1">
        <f t="shared" si="54"/>
        <v>240000</v>
      </c>
      <c r="D140" s="2">
        <v>0.71875</v>
      </c>
      <c r="E140" s="17">
        <v>0.65625</v>
      </c>
      <c r="F140" s="19">
        <v>0.75</v>
      </c>
      <c r="G140" s="19">
        <v>0.75</v>
      </c>
      <c r="H140" s="19">
        <v>0.734375</v>
      </c>
      <c r="I140" s="18">
        <v>0.6875</v>
      </c>
      <c r="J140" s="2">
        <v>0.671875</v>
      </c>
      <c r="K140" s="2">
        <v>0.828125</v>
      </c>
      <c r="L140" s="2"/>
      <c r="M140" s="1">
        <f t="shared" si="55"/>
        <v>0.724609375</v>
      </c>
      <c r="O140" s="1">
        <f t="shared" si="51"/>
        <v>724.609375</v>
      </c>
      <c r="P140" s="6">
        <f t="shared" si="52"/>
        <v>0.95020490070235519</v>
      </c>
      <c r="Q140" s="3">
        <f t="shared" si="53"/>
        <v>1291250.6980107855</v>
      </c>
    </row>
    <row r="141" spans="1:20" ht="15.75" thickBot="1">
      <c r="A141" s="9">
        <v>700</v>
      </c>
      <c r="B141" s="1">
        <v>2800</v>
      </c>
      <c r="C141" s="1">
        <f t="shared" si="54"/>
        <v>326666.66666666663</v>
      </c>
      <c r="D141" s="13">
        <v>1.1875</v>
      </c>
      <c r="E141" s="16">
        <v>1.015625</v>
      </c>
      <c r="F141" s="16">
        <v>0.9375</v>
      </c>
      <c r="G141" s="16">
        <v>0.984375</v>
      </c>
      <c r="H141" s="16">
        <v>1</v>
      </c>
      <c r="I141" s="14">
        <v>0.984375</v>
      </c>
      <c r="J141" s="9">
        <v>0.96875</v>
      </c>
      <c r="K141" s="9">
        <v>0.984375</v>
      </c>
      <c r="L141" s="9"/>
      <c r="M141" s="9">
        <f t="shared" si="55"/>
        <v>1.0078125</v>
      </c>
      <c r="O141" s="9">
        <f t="shared" si="51"/>
        <v>1007.8125</v>
      </c>
      <c r="P141" s="6">
        <f t="shared" si="52"/>
        <v>0.94737907622814799</v>
      </c>
      <c r="Q141" s="3">
        <f t="shared" si="53"/>
        <v>1801274.2415177918</v>
      </c>
    </row>
    <row r="142" spans="1:20" ht="15.75" thickBot="1">
      <c r="A142" s="19">
        <v>800</v>
      </c>
      <c r="B142" s="18">
        <v>3200</v>
      </c>
      <c r="C142" s="8">
        <f t="shared" si="54"/>
        <v>426666.66666666663</v>
      </c>
      <c r="D142" s="11">
        <v>1.28125</v>
      </c>
      <c r="E142" s="11">
        <v>1.34375</v>
      </c>
      <c r="F142" s="11">
        <v>1.34375</v>
      </c>
      <c r="G142" s="11">
        <v>1.4375</v>
      </c>
      <c r="H142" s="11">
        <v>1.390625</v>
      </c>
      <c r="I142" s="11">
        <v>1.359375</v>
      </c>
      <c r="J142" s="11">
        <v>1.40625</v>
      </c>
      <c r="K142" s="11">
        <v>1.53125</v>
      </c>
      <c r="L142" s="11"/>
      <c r="M142" s="11">
        <f t="shared" si="55"/>
        <v>1.38671875</v>
      </c>
      <c r="N142" s="11"/>
      <c r="O142" s="11">
        <f t="shared" si="51"/>
        <v>1386.71875</v>
      </c>
      <c r="P142" s="12">
        <f t="shared" si="52"/>
        <v>0.97748099274677336</v>
      </c>
      <c r="Q142" s="3">
        <f t="shared" si="53"/>
        <v>2402171.1850360343</v>
      </c>
    </row>
    <row r="143" spans="1:20" ht="15.75" thickBot="1">
      <c r="A143" s="10">
        <v>900</v>
      </c>
      <c r="B143" s="4">
        <v>3600</v>
      </c>
      <c r="C143" s="4">
        <f t="shared" si="54"/>
        <v>540000</v>
      </c>
      <c r="D143" s="10">
        <v>1.859375</v>
      </c>
      <c r="E143" s="10">
        <v>1.84375</v>
      </c>
      <c r="F143" s="10">
        <v>1.859375</v>
      </c>
      <c r="G143" s="10">
        <v>1.78125</v>
      </c>
      <c r="H143" s="10">
        <v>1.734375</v>
      </c>
      <c r="I143" s="10">
        <v>1.875</v>
      </c>
      <c r="J143" s="10">
        <v>1.875</v>
      </c>
      <c r="K143" s="10">
        <v>1.796875</v>
      </c>
      <c r="L143" s="10"/>
      <c r="M143" s="10">
        <f t="shared" si="55"/>
        <v>1.828125</v>
      </c>
      <c r="N143" s="5"/>
      <c r="O143" s="10">
        <f t="shared" si="51"/>
        <v>1828.125</v>
      </c>
      <c r="P143" s="6">
        <f>(O143*$S$143)/(Q143*$T$143)</f>
        <v>1</v>
      </c>
      <c r="Q143" s="3">
        <f t="shared" si="53"/>
        <v>3095492.6303044027</v>
      </c>
      <c r="S143">
        <f>Q143</f>
        <v>3095492.6303044027</v>
      </c>
      <c r="T143">
        <f>O143</f>
        <v>1828.125</v>
      </c>
    </row>
    <row r="144" spans="1:20" ht="15.75" thickBot="1">
      <c r="A144" s="2">
        <v>1000</v>
      </c>
      <c r="B144" s="2">
        <v>4000</v>
      </c>
      <c r="C144" s="1">
        <f t="shared" si="54"/>
        <v>666666.66666666663</v>
      </c>
      <c r="D144" s="2">
        <v>2.453125</v>
      </c>
      <c r="E144" s="2">
        <v>2.546875</v>
      </c>
      <c r="F144" s="2">
        <v>2.28125</v>
      </c>
      <c r="G144" s="2">
        <v>2.296875</v>
      </c>
      <c r="H144" s="2">
        <v>2.3125</v>
      </c>
      <c r="I144" s="2">
        <v>2.25</v>
      </c>
      <c r="J144" s="2">
        <v>2.515625</v>
      </c>
      <c r="K144" s="2">
        <v>2.296875</v>
      </c>
      <c r="L144" s="2"/>
      <c r="M144" s="1">
        <f t="shared" si="55"/>
        <v>2.369140625</v>
      </c>
      <c r="O144" s="1">
        <f t="shared" si="51"/>
        <v>2369.140625</v>
      </c>
      <c r="P144" s="6">
        <f t="shared" ref="P144:P163" si="56">(O144*$S$143)/(Q144*$T$143)</f>
        <v>1.0332167175606197</v>
      </c>
      <c r="Q144" s="3">
        <f t="shared" si="53"/>
        <v>3882605.8272962123</v>
      </c>
    </row>
    <row r="145" spans="1:17" ht="15.75" thickBot="1">
      <c r="A145" s="1">
        <v>1100</v>
      </c>
      <c r="B145" s="1">
        <v>4400</v>
      </c>
      <c r="C145" s="1">
        <f t="shared" si="54"/>
        <v>806666.66666666663</v>
      </c>
      <c r="D145" s="1">
        <v>2.765625</v>
      </c>
      <c r="E145" s="1">
        <v>2.75</v>
      </c>
      <c r="F145" s="1">
        <v>3.0625</v>
      </c>
      <c r="G145" s="1">
        <v>2.984375</v>
      </c>
      <c r="H145" s="1">
        <v>2.765625</v>
      </c>
      <c r="I145" s="1">
        <v>2.796875</v>
      </c>
      <c r="J145" s="1">
        <v>2.890625</v>
      </c>
      <c r="K145" s="1">
        <v>3</v>
      </c>
      <c r="L145" s="1"/>
      <c r="M145" s="1">
        <f t="shared" si="55"/>
        <v>2.876953125</v>
      </c>
      <c r="O145" s="1">
        <f t="shared" si="51"/>
        <v>2876.953125</v>
      </c>
      <c r="P145" s="6">
        <f t="shared" si="56"/>
        <v>1.0223935018165831</v>
      </c>
      <c r="Q145" s="3">
        <f t="shared" si="53"/>
        <v>4764733.2497503534</v>
      </c>
    </row>
    <row r="146" spans="1:17" ht="15.75" thickBot="1">
      <c r="A146" s="2">
        <v>1200</v>
      </c>
      <c r="B146" s="2">
        <v>4800</v>
      </c>
      <c r="C146" s="1">
        <f t="shared" si="54"/>
        <v>960000</v>
      </c>
      <c r="D146" s="2">
        <v>3.375</v>
      </c>
      <c r="E146" s="2">
        <v>3.578125</v>
      </c>
      <c r="F146" s="2">
        <v>3.453125</v>
      </c>
      <c r="G146" s="2">
        <v>3.53125</v>
      </c>
      <c r="H146" s="2">
        <v>3.515625</v>
      </c>
      <c r="I146" s="2">
        <v>3.1875</v>
      </c>
      <c r="J146" s="2">
        <v>3.5</v>
      </c>
      <c r="K146" s="2">
        <v>3.0625</v>
      </c>
      <c r="L146" s="2"/>
      <c r="M146" s="1">
        <f t="shared" si="55"/>
        <v>3.400390625</v>
      </c>
      <c r="O146" s="1">
        <f t="shared" si="51"/>
        <v>3400.390625</v>
      </c>
      <c r="P146" s="6">
        <f t="shared" si="56"/>
        <v>1.0025715209997783</v>
      </c>
      <c r="Q146" s="3">
        <f t="shared" si="53"/>
        <v>5742980.3837179849</v>
      </c>
    </row>
    <row r="147" spans="1:17" ht="15.75" thickBot="1">
      <c r="A147" s="1">
        <v>1300</v>
      </c>
      <c r="B147" s="1">
        <v>5200</v>
      </c>
      <c r="C147" s="1">
        <f t="shared" si="54"/>
        <v>1126666.6666666665</v>
      </c>
      <c r="D147" s="1">
        <v>4.375</v>
      </c>
      <c r="E147" s="1">
        <v>4.359375</v>
      </c>
      <c r="F147" s="1">
        <v>4.59375</v>
      </c>
      <c r="G147" s="1">
        <v>4.546875</v>
      </c>
      <c r="H147" s="1">
        <v>5.125</v>
      </c>
      <c r="I147" s="1">
        <v>4.484375</v>
      </c>
      <c r="J147" s="1">
        <v>4.390625</v>
      </c>
      <c r="K147" s="1">
        <v>4.34375</v>
      </c>
      <c r="L147" s="1"/>
      <c r="M147" s="1">
        <f t="shared" si="55"/>
        <v>4.52734375</v>
      </c>
      <c r="O147" s="1">
        <f t="shared" si="51"/>
        <v>4527.34375</v>
      </c>
      <c r="P147" s="6">
        <f t="shared" si="56"/>
        <v>1.1243141371969512</v>
      </c>
      <c r="Q147" s="3">
        <f t="shared" si="53"/>
        <v>6818356.2019953374</v>
      </c>
    </row>
    <row r="148" spans="1:17" ht="15.75" thickBot="1">
      <c r="A148" s="2">
        <v>1400</v>
      </c>
      <c r="B148" s="2">
        <v>5600</v>
      </c>
      <c r="C148" s="1">
        <f t="shared" si="54"/>
        <v>1306666.6666666665</v>
      </c>
      <c r="D148" s="2">
        <v>6.0625</v>
      </c>
      <c r="E148" s="2">
        <v>5.765625</v>
      </c>
      <c r="F148" s="2">
        <v>5.46875</v>
      </c>
      <c r="G148" s="2">
        <v>5.625</v>
      </c>
      <c r="H148" s="2">
        <v>6.46875</v>
      </c>
      <c r="I148" s="2">
        <v>6.515625</v>
      </c>
      <c r="J148" s="2">
        <v>5.46875</v>
      </c>
      <c r="K148" s="2">
        <v>6.078125</v>
      </c>
      <c r="L148" s="2"/>
      <c r="M148" s="1">
        <f t="shared" si="55"/>
        <v>5.931640625</v>
      </c>
      <c r="O148" s="1">
        <f t="shared" si="51"/>
        <v>5931.640625</v>
      </c>
      <c r="P148" s="6">
        <f t="shared" si="56"/>
        <v>1.2567668752614118</v>
      </c>
      <c r="Q148" s="3">
        <f t="shared" si="53"/>
        <v>7991788.6880730381</v>
      </c>
    </row>
    <row r="149" spans="1:17" ht="15.75" thickBot="1">
      <c r="A149" s="4">
        <v>1500</v>
      </c>
      <c r="B149" s="4">
        <v>6000</v>
      </c>
      <c r="C149" s="1">
        <f t="shared" si="54"/>
        <v>1500000</v>
      </c>
      <c r="D149" s="4">
        <v>8.140625</v>
      </c>
      <c r="E149" s="4">
        <v>7.359375</v>
      </c>
      <c r="F149" s="4">
        <v>6.796875</v>
      </c>
      <c r="G149" s="4">
        <v>6.5</v>
      </c>
      <c r="H149" s="4">
        <v>6.765625</v>
      </c>
      <c r="I149" s="4">
        <v>6.21875</v>
      </c>
      <c r="J149" s="4">
        <v>6.34375</v>
      </c>
      <c r="K149" s="4">
        <v>6.71875</v>
      </c>
      <c r="L149" s="4"/>
      <c r="M149" s="4">
        <f t="shared" si="55"/>
        <v>6.85546875</v>
      </c>
      <c r="N149" s="5" t="s">
        <v>13</v>
      </c>
      <c r="O149" s="4">
        <f t="shared" si="51"/>
        <v>6855.46875</v>
      </c>
      <c r="P149" s="6">
        <f t="shared" si="56"/>
        <v>1.2530144473519731</v>
      </c>
      <c r="Q149" s="3">
        <f t="shared" si="53"/>
        <v>9264136.8885835223</v>
      </c>
    </row>
    <row r="150" spans="1:17" ht="15.75" thickBot="1">
      <c r="A150" s="2">
        <v>1600</v>
      </c>
      <c r="B150" s="2">
        <v>6400</v>
      </c>
      <c r="C150" s="1">
        <f t="shared" si="54"/>
        <v>1706666.6666666665</v>
      </c>
      <c r="D150" s="2">
        <v>7.34375</v>
      </c>
      <c r="E150" s="2">
        <v>7.78125</v>
      </c>
      <c r="F150" s="2">
        <v>8</v>
      </c>
      <c r="G150" s="2">
        <v>7.1875</v>
      </c>
      <c r="H150" s="2">
        <v>7.234375</v>
      </c>
      <c r="I150" s="2">
        <v>7.578125</v>
      </c>
      <c r="J150" s="2">
        <v>7.859375</v>
      </c>
      <c r="K150" s="2">
        <v>8.015625</v>
      </c>
      <c r="L150" s="2"/>
      <c r="M150" s="1">
        <f t="shared" si="55"/>
        <v>7.625</v>
      </c>
      <c r="O150" s="1">
        <f t="shared" si="51"/>
        <v>7625</v>
      </c>
      <c r="P150" s="6">
        <f t="shared" si="56"/>
        <v>1.21388409430106</v>
      </c>
      <c r="Q150" s="3">
        <f t="shared" si="53"/>
        <v>10636200.458677193</v>
      </c>
    </row>
    <row r="151" spans="1:17" ht="15.75" thickBot="1">
      <c r="A151" s="1">
        <v>1700</v>
      </c>
      <c r="B151" s="1">
        <v>6800</v>
      </c>
      <c r="C151" s="1">
        <f t="shared" si="54"/>
        <v>1926666.6666666665</v>
      </c>
      <c r="D151" s="1">
        <v>8.328125</v>
      </c>
      <c r="E151" s="1">
        <v>8.296875</v>
      </c>
      <c r="F151" s="1">
        <v>8.5</v>
      </c>
      <c r="G151" s="1">
        <v>8.21875</v>
      </c>
      <c r="H151" s="1">
        <v>9.609375</v>
      </c>
      <c r="I151" s="1">
        <v>9.046875</v>
      </c>
      <c r="J151" s="1">
        <v>9.0625</v>
      </c>
      <c r="K151" s="1">
        <v>9.015625</v>
      </c>
      <c r="L151" s="1"/>
      <c r="M151" s="1">
        <f t="shared" si="55"/>
        <v>8.759765625</v>
      </c>
      <c r="O151" s="1">
        <f t="shared" si="51"/>
        <v>8759.765625</v>
      </c>
      <c r="P151" s="6">
        <f t="shared" si="56"/>
        <v>1.224948619558603</v>
      </c>
      <c r="Q151" s="3">
        <f t="shared" si="53"/>
        <v>12108727.351263668</v>
      </c>
    </row>
    <row r="152" spans="1:17" ht="15.75" thickBot="1">
      <c r="A152" s="2">
        <v>1800</v>
      </c>
      <c r="B152" s="2">
        <v>7200</v>
      </c>
      <c r="C152" s="1">
        <f t="shared" si="54"/>
        <v>2160000</v>
      </c>
      <c r="D152" s="2"/>
      <c r="E152" s="2"/>
      <c r="F152" s="2"/>
      <c r="G152" s="2"/>
      <c r="H152" s="2"/>
      <c r="I152" s="2"/>
      <c r="J152" s="2"/>
      <c r="K152" s="2"/>
      <c r="L152" s="2"/>
      <c r="M152" s="1" t="e">
        <f t="shared" si="55"/>
        <v>#DIV/0!</v>
      </c>
      <c r="O152" s="1" t="e">
        <f t="shared" si="51"/>
        <v>#DIV/0!</v>
      </c>
      <c r="P152" s="6" t="e">
        <f t="shared" si="56"/>
        <v>#DIV/0!</v>
      </c>
      <c r="Q152" s="3">
        <f t="shared" si="53"/>
        <v>13682420.102486011</v>
      </c>
    </row>
    <row r="153" spans="1:17" ht="15.75" thickBot="1">
      <c r="A153" s="1">
        <v>1900</v>
      </c>
      <c r="B153" s="1">
        <v>7600</v>
      </c>
      <c r="C153" s="1">
        <f t="shared" si="54"/>
        <v>2406666.6666666665</v>
      </c>
      <c r="D153" s="1"/>
      <c r="E153" s="1"/>
      <c r="F153" s="1"/>
      <c r="G153" s="1"/>
      <c r="H153" s="1"/>
      <c r="I153" s="1"/>
      <c r="J153" s="1"/>
      <c r="K153" s="1"/>
      <c r="L153" s="1"/>
      <c r="M153" s="1" t="e">
        <f t="shared" si="55"/>
        <v>#DIV/0!</v>
      </c>
      <c r="O153" s="1" t="e">
        <f t="shared" si="51"/>
        <v>#DIV/0!</v>
      </c>
      <c r="P153" s="6" t="e">
        <f t="shared" si="56"/>
        <v>#DIV/0!</v>
      </c>
      <c r="Q153" s="3">
        <f t="shared" si="53"/>
        <v>15357941.035792276</v>
      </c>
    </row>
    <row r="154" spans="1:17" ht="15.75" thickBot="1">
      <c r="A154" s="2">
        <v>2000</v>
      </c>
      <c r="B154" s="2">
        <v>8000</v>
      </c>
      <c r="C154" s="1">
        <f t="shared" si="54"/>
        <v>2666666.6666666665</v>
      </c>
      <c r="D154" s="2"/>
      <c r="E154" s="2"/>
      <c r="F154" s="2"/>
      <c r="G154" s="2"/>
      <c r="H154" s="2"/>
      <c r="I154" s="2"/>
      <c r="J154" s="2"/>
      <c r="K154" s="2"/>
      <c r="L154" s="2"/>
      <c r="M154" s="1" t="e">
        <f t="shared" si="55"/>
        <v>#DIV/0!</v>
      </c>
      <c r="O154" s="1" t="e">
        <f t="shared" si="51"/>
        <v>#DIV/0!</v>
      </c>
      <c r="P154" s="6" t="e">
        <f t="shared" si="56"/>
        <v>#DIV/0!</v>
      </c>
      <c r="Q154" s="3">
        <f t="shared" si="53"/>
        <v>17135916.619392749</v>
      </c>
    </row>
    <row r="155" spans="1:17" ht="15.75" thickBot="1">
      <c r="A155" s="1">
        <v>2100</v>
      </c>
      <c r="B155" s="1">
        <v>8400</v>
      </c>
      <c r="C155" s="1">
        <f t="shared" si="54"/>
        <v>2940000</v>
      </c>
      <c r="D155" s="1"/>
      <c r="E155" s="1"/>
      <c r="F155" s="1"/>
      <c r="G155" s="1"/>
      <c r="H155" s="1"/>
      <c r="I155" s="1"/>
      <c r="J155" s="1"/>
      <c r="K155" s="1"/>
      <c r="L155" s="1"/>
      <c r="M155" s="1" t="e">
        <f t="shared" si="55"/>
        <v>#DIV/0!</v>
      </c>
      <c r="O155" s="1" t="e">
        <f t="shared" si="51"/>
        <v>#DIV/0!</v>
      </c>
      <c r="P155" s="6" t="e">
        <f t="shared" si="56"/>
        <v>#DIV/0!</v>
      </c>
      <c r="Q155" s="3">
        <f t="shared" si="53"/>
        <v>19016941.151411742</v>
      </c>
    </row>
    <row r="156" spans="1:17" ht="15.75" thickBot="1">
      <c r="A156" s="2">
        <v>2200</v>
      </c>
      <c r="B156" s="2">
        <v>8800</v>
      </c>
      <c r="C156" s="1">
        <f t="shared" si="54"/>
        <v>3226666.6666666665</v>
      </c>
      <c r="D156" s="2"/>
      <c r="E156" s="2"/>
      <c r="F156" s="2"/>
      <c r="G156" s="2"/>
      <c r="H156" s="2"/>
      <c r="I156" s="2"/>
      <c r="J156" s="2"/>
      <c r="K156" s="2"/>
      <c r="L156" s="2"/>
      <c r="M156" s="1" t="e">
        <f t="shared" si="55"/>
        <v>#DIV/0!</v>
      </c>
      <c r="O156" s="1" t="e">
        <f t="shared" si="51"/>
        <v>#DIV/0!</v>
      </c>
      <c r="P156" s="6" t="e">
        <f t="shared" si="56"/>
        <v>#DIV/0!</v>
      </c>
      <c r="Q156" s="3">
        <f t="shared" si="53"/>
        <v>21001579.90435297</v>
      </c>
    </row>
    <row r="157" spans="1:17" ht="15.75" thickBot="1">
      <c r="A157" s="1">
        <v>2300</v>
      </c>
      <c r="B157" s="1">
        <v>9200</v>
      </c>
      <c r="C157" s="1">
        <f t="shared" si="54"/>
        <v>3526666.6666666665</v>
      </c>
      <c r="D157" s="1"/>
      <c r="E157" s="1"/>
      <c r="F157" s="1"/>
      <c r="G157" s="1"/>
      <c r="H157" s="1"/>
      <c r="I157" s="1"/>
      <c r="J157" s="1"/>
      <c r="K157" s="1"/>
      <c r="L157" s="1"/>
      <c r="M157" s="1" t="e">
        <f t="shared" si="55"/>
        <v>#DIV/0!</v>
      </c>
      <c r="O157" s="1" t="e">
        <f t="shared" si="51"/>
        <v>#DIV/0!</v>
      </c>
      <c r="P157" s="6" t="e">
        <f t="shared" si="56"/>
        <v>#DIV/0!</v>
      </c>
      <c r="Q157" s="3">
        <f t="shared" si="53"/>
        <v>23090371.829774387</v>
      </c>
    </row>
    <row r="158" spans="1:17" ht="15.75" thickBot="1">
      <c r="A158" s="2">
        <v>2400</v>
      </c>
      <c r="B158" s="2">
        <v>9600</v>
      </c>
      <c r="C158" s="1">
        <f t="shared" si="54"/>
        <v>3840000</v>
      </c>
      <c r="D158" s="2"/>
      <c r="E158" s="2"/>
      <c r="F158" s="2"/>
      <c r="G158" s="2"/>
      <c r="H158" s="2"/>
      <c r="I158" s="2"/>
      <c r="J158" s="2"/>
      <c r="K158" s="2"/>
      <c r="L158" s="2"/>
      <c r="M158" s="1" t="e">
        <f t="shared" si="55"/>
        <v>#DIV/0!</v>
      </c>
      <c r="O158" s="1" t="e">
        <f t="shared" si="51"/>
        <v>#DIV/0!</v>
      </c>
      <c r="P158" s="6" t="e">
        <f t="shared" si="56"/>
        <v>#DIV/0!</v>
      </c>
      <c r="Q158" s="3">
        <f t="shared" si="53"/>
        <v>25283831.901571319</v>
      </c>
    </row>
    <row r="159" spans="1:17" ht="15.75" thickBot="1">
      <c r="A159" s="1">
        <v>2500</v>
      </c>
      <c r="B159" s="1">
        <v>10000</v>
      </c>
      <c r="C159" s="1">
        <f t="shared" si="54"/>
        <v>4166666.6666666665</v>
      </c>
      <c r="D159" s="1"/>
      <c r="E159" s="1"/>
      <c r="F159" s="1"/>
      <c r="G159" s="1"/>
      <c r="H159" s="1"/>
      <c r="I159" s="1"/>
      <c r="J159" s="1"/>
      <c r="K159" s="1"/>
      <c r="L159" s="1"/>
      <c r="M159" s="1" t="e">
        <f t="shared" si="55"/>
        <v>#DIV/0!</v>
      </c>
      <c r="O159" s="1" t="e">
        <f t="shared" si="51"/>
        <v>#DIV/0!</v>
      </c>
      <c r="P159" s="6" t="e">
        <f t="shared" si="56"/>
        <v>#DIV/0!</v>
      </c>
      <c r="Q159" s="3">
        <f t="shared" si="53"/>
        <v>27582453.159534972</v>
      </c>
    </row>
    <row r="160" spans="1:17" ht="15.75" thickBot="1">
      <c r="A160" s="2">
        <v>2600</v>
      </c>
      <c r="B160" s="2">
        <v>10400</v>
      </c>
      <c r="C160" s="1">
        <f t="shared" si="54"/>
        <v>4506666.666666666</v>
      </c>
      <c r="D160" s="2"/>
      <c r="E160" s="2"/>
      <c r="F160" s="2"/>
      <c r="G160" s="2"/>
      <c r="H160" s="2"/>
      <c r="I160" s="2"/>
      <c r="J160" s="2"/>
      <c r="K160" s="2"/>
      <c r="L160" s="2"/>
      <c r="M160" s="1" t="e">
        <f t="shared" si="55"/>
        <v>#DIV/0!</v>
      </c>
      <c r="O160" s="1" t="e">
        <f t="shared" si="51"/>
        <v>#DIV/0!</v>
      </c>
      <c r="P160" s="6" t="e">
        <f t="shared" si="56"/>
        <v>#DIV/0!</v>
      </c>
      <c r="Q160" s="3">
        <f t="shared" si="53"/>
        <v>29986708.502232701</v>
      </c>
    </row>
    <row r="161" spans="1:17" ht="15.75" thickBot="1">
      <c r="A161" s="1">
        <v>2700</v>
      </c>
      <c r="B161" s="1">
        <v>10800</v>
      </c>
      <c r="C161" s="1">
        <f t="shared" si="54"/>
        <v>4860000</v>
      </c>
      <c r="D161" s="1"/>
      <c r="E161" s="1"/>
      <c r="F161" s="1"/>
      <c r="G161" s="1"/>
      <c r="H161" s="1"/>
      <c r="I161" s="1"/>
      <c r="J161" s="1"/>
      <c r="K161" s="1"/>
      <c r="L161" s="1"/>
      <c r="M161" s="1" t="e">
        <f t="shared" si="55"/>
        <v>#DIV/0!</v>
      </c>
      <c r="O161" s="1" t="e">
        <f t="shared" si="51"/>
        <v>#DIV/0!</v>
      </c>
      <c r="P161" s="6" t="e">
        <f t="shared" si="56"/>
        <v>#DIV/0!</v>
      </c>
      <c r="Q161" s="3">
        <f t="shared" si="53"/>
        <v>32497052.268614747</v>
      </c>
    </row>
    <row r="162" spans="1:17" ht="15.75" thickBot="1">
      <c r="A162" s="2">
        <v>2800</v>
      </c>
      <c r="B162" s="2">
        <v>11200</v>
      </c>
      <c r="C162" s="1">
        <f t="shared" si="54"/>
        <v>5226666.666666666</v>
      </c>
      <c r="D162" s="2"/>
      <c r="E162" s="2"/>
      <c r="F162" s="2"/>
      <c r="G162" s="2"/>
      <c r="H162" s="2"/>
      <c r="I162" s="2"/>
      <c r="J162" s="2"/>
      <c r="K162" s="2"/>
      <c r="L162" s="2"/>
      <c r="M162" s="1" t="e">
        <f t="shared" si="55"/>
        <v>#DIV/0!</v>
      </c>
      <c r="O162" s="1" t="e">
        <f t="shared" si="51"/>
        <v>#DIV/0!</v>
      </c>
      <c r="P162" s="6" t="e">
        <f t="shared" si="56"/>
        <v>#DIV/0!</v>
      </c>
      <c r="Q162" s="3">
        <f t="shared" si="53"/>
        <v>35113921.640299633</v>
      </c>
    </row>
    <row r="163" spans="1:17" ht="15.75" thickBot="1">
      <c r="A163" s="1">
        <v>2900</v>
      </c>
      <c r="B163" s="1">
        <v>11600</v>
      </c>
      <c r="C163" s="1">
        <f t="shared" si="54"/>
        <v>5606666.666666666</v>
      </c>
      <c r="D163" s="1"/>
      <c r="E163" s="1"/>
      <c r="F163" s="1"/>
      <c r="G163" s="1"/>
      <c r="H163" s="1"/>
      <c r="I163" s="1"/>
      <c r="J163" s="1"/>
      <c r="K163" s="1"/>
      <c r="L163" s="1"/>
      <c r="M163" s="1" t="e">
        <f t="shared" si="55"/>
        <v>#DIV/0!</v>
      </c>
      <c r="O163" s="1" t="e">
        <f t="shared" si="51"/>
        <v>#DIV/0!</v>
      </c>
      <c r="P163" s="6" t="e">
        <f t="shared" si="56"/>
        <v>#DIV/0!</v>
      </c>
      <c r="Q163" s="3">
        <f t="shared" si="53"/>
        <v>37837737.890668102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2019-01-10T13:58:13Z</dcterms:modified>
</cp:coreProperties>
</file>