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ur\Desktop\Политех\Основы проектирования инф\"/>
    </mc:Choice>
  </mc:AlternateContent>
  <xr:revisionPtr revIDLastSave="0" documentId="13_ncr:1_{91E6D4E8-0C5F-4BA3-B5CE-270D755BE0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81029"/>
</workbook>
</file>

<file path=xl/calcChain.xml><?xml version="1.0" encoding="utf-8"?>
<calcChain xmlns="http://schemas.openxmlformats.org/spreadsheetml/2006/main">
  <c r="X35" i="1" l="1"/>
  <c r="Z36" i="1" s="1"/>
  <c r="X27" i="1"/>
  <c r="AB60" i="1"/>
  <c r="AB56" i="1"/>
  <c r="AB48" i="1"/>
  <c r="AB47" i="1" s="1"/>
  <c r="AA45" i="1" s="1"/>
  <c r="AE45" i="1"/>
  <c r="AC27" i="1"/>
  <c r="AA27" i="1"/>
  <c r="X25" i="1"/>
  <c r="X26" i="1"/>
  <c r="X28" i="1"/>
  <c r="X29" i="1"/>
  <c r="X30" i="1"/>
  <c r="X31" i="1"/>
  <c r="X32" i="1"/>
  <c r="X33" i="1"/>
  <c r="X34" i="1"/>
  <c r="X24" i="1"/>
  <c r="AB40" i="1" l="1"/>
  <c r="X50" i="1"/>
  <c r="X40" i="1"/>
  <c r="X41" i="1"/>
  <c r="X42" i="1"/>
  <c r="X43" i="1"/>
  <c r="X44" i="1"/>
  <c r="X45" i="1"/>
  <c r="X46" i="1"/>
  <c r="X47" i="1"/>
  <c r="X48" i="1"/>
  <c r="X49" i="1"/>
  <c r="X39" i="1"/>
  <c r="AB64" i="1" s="1"/>
  <c r="AB61" i="1"/>
  <c r="AE50" i="1" l="1"/>
  <c r="AB50" i="1"/>
</calcChain>
</file>

<file path=xl/sharedStrings.xml><?xml version="1.0" encoding="utf-8"?>
<sst xmlns="http://schemas.openxmlformats.org/spreadsheetml/2006/main" count="34" uniqueCount="30">
  <si>
    <t>Кол-во вершин</t>
  </si>
  <si>
    <t>Кол-во рёбер</t>
  </si>
  <si>
    <t>Матрица смежности</t>
  </si>
  <si>
    <t>p</t>
  </si>
  <si>
    <t>Структурная избыточность системы R</t>
  </si>
  <si>
    <t>1 способ</t>
  </si>
  <si>
    <t>2 способ</t>
  </si>
  <si>
    <t>p среднее=</t>
  </si>
  <si>
    <t>Дистанционционная матрица</t>
  </si>
  <si>
    <t>Z</t>
  </si>
  <si>
    <t>Показатель неравномерности распределения связей</t>
  </si>
  <si>
    <t>E=</t>
  </si>
  <si>
    <t>Относительная величина</t>
  </si>
  <si>
    <t>E мах=</t>
  </si>
  <si>
    <t>x=</t>
  </si>
  <si>
    <t>y=</t>
  </si>
  <si>
    <t xml:space="preserve">E отн = </t>
  </si>
  <si>
    <t>Структурная компактность системы</t>
  </si>
  <si>
    <t xml:space="preserve">Q = </t>
  </si>
  <si>
    <t>Относительный показатель</t>
  </si>
  <si>
    <r>
      <t>Q</t>
    </r>
    <r>
      <rPr>
        <sz val="11"/>
        <color rgb="FF000000"/>
        <rFont val="Arial"/>
        <family val="2"/>
        <charset val="204"/>
      </rPr>
      <t>min</t>
    </r>
    <r>
      <rPr>
        <sz val="14"/>
        <color rgb="FF000000"/>
        <rFont val="Arial"/>
        <family val="2"/>
        <charset val="204"/>
      </rPr>
      <t xml:space="preserve"> = </t>
    </r>
  </si>
  <si>
    <r>
      <t>Q</t>
    </r>
    <r>
      <rPr>
        <sz val="11"/>
        <color rgb="FF000000"/>
        <rFont val="Arial"/>
        <family val="2"/>
        <charset val="204"/>
      </rPr>
      <t>отн</t>
    </r>
    <r>
      <rPr>
        <sz val="14"/>
        <color rgb="FF000000"/>
        <rFont val="Arial"/>
        <family val="2"/>
        <charset val="204"/>
      </rPr>
      <t xml:space="preserve"> = </t>
    </r>
  </si>
  <si>
    <t>Вывод</t>
  </si>
  <si>
    <t>Индекс центральности</t>
  </si>
  <si>
    <t>Значение индекса центральности в пределах допустимых значений.</t>
  </si>
  <si>
    <t xml:space="preserve">ς = </t>
  </si>
  <si>
    <t>Низкое значение предопределяет невысокие требования к</t>
  </si>
  <si>
    <t>надёжности функционирования центра по приему и обработке</t>
  </si>
  <si>
    <t>информации. Повышен риск разрушения системы.</t>
  </si>
  <si>
    <t>Барателия Тимур 221-352 ОПИС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</si>
</sst>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</font>
    <font>
      <sz val="14"/>
      <color theme="1"/>
      <name val="Arial"/>
      <family val="2"/>
      <charset val="204"/>
    </font>
    <font>
      <sz val="14"/>
      <color rgb="FF000000"/>
      <name val="Arial"/>
      <family val="2"/>
      <charset val="204"/>
    </font>
    <font>
      <sz val="11"/>
      <color rgb="FF000000"/>
      <name val="Calibri"/>
      <family val="2"/>
    </font>
    <font>
      <sz val="11"/>
      <color rgb="FF000000"/>
      <name val="Arial"/>
      <family val="2"/>
      <charset val="204"/>
    </font>
    <font>
      <b/>
      <sz val="14"/>
      <color rgb="FF000000"/>
      <name val="Arial"/>
      <family val="2"/>
      <charset val="204"/>
    </font>
    <font>
      <sz val="11"/>
      <color theme="1"/>
      <name val="Arial"/>
      <family val="2"/>
      <charset val="204"/>
    </font>
    <font>
      <sz val="18"/>
      <color rgb="FF444444"/>
      <name val="Calibri"/>
      <family val="2"/>
      <charset val="204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444444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3" borderId="0" xfId="0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0" fontId="0" fillId="4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2" fontId="0" fillId="0" borderId="0" xfId="0" applyNumberFormat="1"/>
    <xf numFmtId="0" fontId="8" fillId="0" borderId="0" xfId="0" applyFont="1"/>
    <xf numFmtId="165" fontId="9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 vertical="center"/>
    </xf>
    <xf numFmtId="0" fontId="13" fillId="0" borderId="0" xfId="0" applyFont="1"/>
    <xf numFmtId="0" fontId="14" fillId="0" borderId="0" xfId="0" applyFont="1"/>
    <xf numFmtId="0" fontId="12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206828</xdr:colOff>
      <xdr:row>3</xdr:row>
      <xdr:rowOff>127233</xdr:rowOff>
    </xdr:from>
    <xdr:to>
      <xdr:col>9</xdr:col>
      <xdr:colOff>551615</xdr:colOff>
      <xdr:row>20</xdr:row>
      <xdr:rowOff>174171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D10BFAFC-49F7-B0DE-6579-C534CC2A6AC3}"/>
            </a:ext>
            <a:ext uri="{147F2762-F138-4A5C-976F-8EAC2B608ADB}">
              <a16:predDERef xmlns:a16="http://schemas.microsoft.com/office/drawing/2014/main" pred="{23595308-B446-E457-4D22-FEE82C220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828" y="682404"/>
          <a:ext cx="5831187" cy="31929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69"/>
  <sheetViews>
    <sheetView tabSelected="1" zoomScale="70" zoomScaleNormal="70" workbookViewId="0">
      <selection activeCell="B74" sqref="B74"/>
    </sheetView>
  </sheetViews>
  <sheetFormatPr defaultRowHeight="14.4" x14ac:dyDescent="0.3"/>
  <cols>
    <col min="12" max="12" width="4.44140625" customWidth="1"/>
    <col min="13" max="23" width="3.6640625" customWidth="1"/>
    <col min="24" max="24" width="5.88671875" customWidth="1"/>
    <col min="26" max="26" width="7.6640625" customWidth="1"/>
    <col min="27" max="27" width="13.44140625" customWidth="1"/>
  </cols>
  <sheetData>
    <row r="1" spans="1:22" ht="15.6" x14ac:dyDescent="0.3">
      <c r="A1" s="25" t="s">
        <v>29</v>
      </c>
    </row>
    <row r="3" spans="1:22" x14ac:dyDescent="0.3">
      <c r="L3" t="s">
        <v>0</v>
      </c>
      <c r="N3">
        <v>12</v>
      </c>
    </row>
    <row r="4" spans="1:22" x14ac:dyDescent="0.3">
      <c r="E4" s="2"/>
      <c r="L4" t="s">
        <v>1</v>
      </c>
      <c r="N4">
        <v>14</v>
      </c>
    </row>
    <row r="12" spans="1:22" x14ac:dyDescent="0.3">
      <c r="U12" s="2"/>
      <c r="V12" s="6"/>
    </row>
    <row r="20" spans="2:31" x14ac:dyDescent="0.3">
      <c r="B20" s="4"/>
      <c r="C20" s="4"/>
      <c r="D20" s="4"/>
      <c r="E20" s="4"/>
      <c r="F20" s="4"/>
      <c r="G20" s="4"/>
    </row>
    <row r="21" spans="2:31" ht="18" x14ac:dyDescent="0.35">
      <c r="B21" s="4"/>
      <c r="C21" s="4"/>
      <c r="D21" s="5"/>
      <c r="E21" s="5"/>
      <c r="F21" s="5"/>
      <c r="G21" s="4"/>
      <c r="L21" s="24" t="s">
        <v>2</v>
      </c>
    </row>
    <row r="22" spans="2:31" ht="18" x14ac:dyDescent="0.35">
      <c r="B22" s="4"/>
      <c r="C22" s="4"/>
      <c r="D22" s="4"/>
      <c r="E22" s="4"/>
      <c r="F22" s="4"/>
      <c r="G22" s="4"/>
      <c r="L22" s="3"/>
      <c r="M22" s="3"/>
      <c r="N22" s="3"/>
      <c r="X22" s="7"/>
    </row>
    <row r="23" spans="2:31" x14ac:dyDescent="0.3">
      <c r="B23" s="4"/>
      <c r="C23" s="4"/>
      <c r="D23" s="4"/>
      <c r="E23" s="4"/>
      <c r="F23" s="4"/>
      <c r="G23" s="4"/>
      <c r="L23" s="1">
        <v>1</v>
      </c>
      <c r="M23" s="1">
        <v>2</v>
      </c>
      <c r="N23" s="1">
        <v>3</v>
      </c>
      <c r="O23" s="1">
        <v>4</v>
      </c>
      <c r="P23" s="1">
        <v>5</v>
      </c>
      <c r="Q23" s="1">
        <v>6</v>
      </c>
      <c r="R23" s="1">
        <v>7</v>
      </c>
      <c r="S23" s="1">
        <v>8</v>
      </c>
      <c r="T23" s="1">
        <v>9</v>
      </c>
      <c r="U23" s="1">
        <v>10</v>
      </c>
      <c r="V23" s="1">
        <v>11</v>
      </c>
      <c r="W23" s="1">
        <v>12</v>
      </c>
      <c r="X23" s="18" t="s">
        <v>3</v>
      </c>
    </row>
    <row r="24" spans="2:31" x14ac:dyDescent="0.3">
      <c r="B24" s="4"/>
      <c r="C24" s="4"/>
      <c r="D24" s="4"/>
      <c r="E24" s="4"/>
      <c r="F24" s="4"/>
      <c r="G24" s="4"/>
      <c r="K24" s="1">
        <v>1</v>
      </c>
      <c r="L24">
        <v>0</v>
      </c>
      <c r="M24">
        <v>1</v>
      </c>
      <c r="N24">
        <v>1</v>
      </c>
      <c r="O24">
        <v>1</v>
      </c>
      <c r="P24">
        <v>1</v>
      </c>
      <c r="Q24" s="2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f>SUM(L24:W24)</f>
        <v>4</v>
      </c>
    </row>
    <row r="25" spans="2:31" ht="18" x14ac:dyDescent="0.35">
      <c r="B25" s="4"/>
      <c r="C25" s="4"/>
      <c r="D25" s="4"/>
      <c r="E25" s="4"/>
      <c r="F25" s="4"/>
      <c r="G25" s="4"/>
      <c r="K25" s="1">
        <v>2</v>
      </c>
      <c r="L25">
        <v>1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f t="shared" ref="X25:X35" si="0">SUM(L25:W25)</f>
        <v>2</v>
      </c>
      <c r="AA25" s="23" t="s">
        <v>4</v>
      </c>
      <c r="AB25" s="9"/>
      <c r="AC25" s="9"/>
      <c r="AD25" s="9"/>
      <c r="AE25" s="9"/>
    </row>
    <row r="26" spans="2:31" ht="17.399999999999999" x14ac:dyDescent="0.3">
      <c r="B26" s="4"/>
      <c r="C26" s="4"/>
      <c r="D26" s="4"/>
      <c r="E26" s="4"/>
      <c r="F26" s="4"/>
      <c r="G26" s="4"/>
      <c r="K26" s="1">
        <v>3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0</v>
      </c>
      <c r="U26">
        <v>0</v>
      </c>
      <c r="V26">
        <v>0</v>
      </c>
      <c r="W26">
        <v>0</v>
      </c>
      <c r="X26">
        <f t="shared" si="0"/>
        <v>3</v>
      </c>
      <c r="AA26" s="9" t="s">
        <v>5</v>
      </c>
      <c r="AB26" s="9"/>
      <c r="AC26" s="9" t="s">
        <v>6</v>
      </c>
      <c r="AD26" s="9"/>
      <c r="AE26" s="9"/>
    </row>
    <row r="27" spans="2:31" ht="17.399999999999999" x14ac:dyDescent="0.3">
      <c r="B27" s="4"/>
      <c r="C27" s="4"/>
      <c r="D27" s="4"/>
      <c r="E27" s="4"/>
      <c r="F27" s="4"/>
      <c r="G27" s="4"/>
      <c r="K27" s="1">
        <v>4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s="7">
        <v>0</v>
      </c>
      <c r="T27">
        <v>1</v>
      </c>
      <c r="U27">
        <v>1</v>
      </c>
      <c r="V27">
        <v>0</v>
      </c>
      <c r="W27">
        <v>0</v>
      </c>
      <c r="X27">
        <f t="shared" si="0"/>
        <v>3</v>
      </c>
      <c r="AA27" s="14">
        <f>(N4/(N3 - 1)) - 1</f>
        <v>0.27272727272727271</v>
      </c>
      <c r="AB27" s="9"/>
      <c r="AC27" s="15">
        <f>(SUM(L24:W35) / (2 * (N3 -1))) - 1</f>
        <v>0.27272727272727271</v>
      </c>
      <c r="AD27" s="9"/>
      <c r="AE27" s="9"/>
    </row>
    <row r="28" spans="2:31" x14ac:dyDescent="0.3">
      <c r="B28" s="4"/>
      <c r="C28" s="4"/>
      <c r="D28" s="4"/>
      <c r="E28" s="4"/>
      <c r="F28" s="4"/>
      <c r="G28" s="4"/>
      <c r="K28" s="1">
        <v>5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1</v>
      </c>
      <c r="X28">
        <f t="shared" si="0"/>
        <v>3</v>
      </c>
    </row>
    <row r="29" spans="2:31" x14ac:dyDescent="0.3">
      <c r="B29" s="4"/>
      <c r="C29" s="4"/>
      <c r="D29" s="4"/>
      <c r="E29" s="4"/>
      <c r="F29" s="4"/>
      <c r="G29" s="4"/>
      <c r="K29" s="1">
        <v>6</v>
      </c>
      <c r="L29">
        <v>0</v>
      </c>
      <c r="M29">
        <v>1</v>
      </c>
      <c r="N29">
        <v>0</v>
      </c>
      <c r="O29">
        <v>0</v>
      </c>
      <c r="P29">
        <v>0</v>
      </c>
      <c r="Q29" s="2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f t="shared" si="0"/>
        <v>1</v>
      </c>
    </row>
    <row r="30" spans="2:31" x14ac:dyDescent="0.3">
      <c r="B30" s="4"/>
      <c r="C30" s="4"/>
      <c r="D30" s="4"/>
      <c r="E30" s="4"/>
      <c r="F30" s="4"/>
      <c r="G30" s="4"/>
      <c r="K30" s="1">
        <v>7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f t="shared" si="0"/>
        <v>2</v>
      </c>
    </row>
    <row r="31" spans="2:31" x14ac:dyDescent="0.3">
      <c r="B31" s="4"/>
      <c r="C31" s="4"/>
      <c r="D31" s="4"/>
      <c r="E31" s="4"/>
      <c r="F31" s="4"/>
      <c r="G31" s="4"/>
      <c r="K31" s="1">
        <v>8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f t="shared" si="0"/>
        <v>2</v>
      </c>
    </row>
    <row r="32" spans="2:31" x14ac:dyDescent="0.3">
      <c r="B32" s="4"/>
      <c r="C32" s="4"/>
      <c r="D32" s="4"/>
      <c r="E32" s="4"/>
      <c r="F32" s="4"/>
      <c r="G32" s="4"/>
      <c r="K32" s="1">
        <v>9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>
        <v>0</v>
      </c>
      <c r="X32">
        <f t="shared" si="0"/>
        <v>2</v>
      </c>
    </row>
    <row r="33" spans="2:31" x14ac:dyDescent="0.3">
      <c r="B33" s="4"/>
      <c r="C33" s="4"/>
      <c r="D33" s="4"/>
      <c r="E33" s="4"/>
      <c r="F33" s="4"/>
      <c r="G33" s="4"/>
      <c r="K33" s="1">
        <v>10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>
        <f t="shared" si="0"/>
        <v>2</v>
      </c>
    </row>
    <row r="34" spans="2:31" x14ac:dyDescent="0.3">
      <c r="B34" s="4"/>
      <c r="C34" s="4"/>
      <c r="D34" s="4"/>
      <c r="E34" s="4"/>
      <c r="F34" s="4"/>
      <c r="G34" s="4"/>
      <c r="K34" s="1">
        <v>11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f t="shared" si="0"/>
        <v>2</v>
      </c>
    </row>
    <row r="35" spans="2:31" x14ac:dyDescent="0.3">
      <c r="B35" s="4"/>
      <c r="C35" s="4"/>
      <c r="D35" s="4"/>
      <c r="E35" s="4"/>
      <c r="F35" s="4"/>
      <c r="G35" s="4"/>
      <c r="K35" s="1">
        <v>12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f t="shared" si="0"/>
        <v>2</v>
      </c>
    </row>
    <row r="36" spans="2:31" ht="18" x14ac:dyDescent="0.35">
      <c r="B36" s="4"/>
      <c r="C36" s="4"/>
      <c r="D36" s="4"/>
      <c r="E36" s="4"/>
      <c r="F36" s="4"/>
      <c r="G36" s="4"/>
      <c r="Y36" s="3" t="s">
        <v>7</v>
      </c>
      <c r="Z36" s="12">
        <f>SUM(X24:X35) / 12</f>
        <v>2.3333333333333335</v>
      </c>
    </row>
    <row r="37" spans="2:31" ht="18" x14ac:dyDescent="0.35">
      <c r="L37" s="3" t="s">
        <v>8</v>
      </c>
    </row>
    <row r="38" spans="2:31" x14ac:dyDescent="0.3">
      <c r="L38" s="8">
        <v>1</v>
      </c>
      <c r="M38" s="8">
        <v>2</v>
      </c>
      <c r="N38" s="8">
        <v>3</v>
      </c>
      <c r="O38" s="8">
        <v>4</v>
      </c>
      <c r="P38" s="8">
        <v>5</v>
      </c>
      <c r="Q38" s="8">
        <v>6</v>
      </c>
      <c r="R38" s="8">
        <v>7</v>
      </c>
      <c r="S38" s="8">
        <v>8</v>
      </c>
      <c r="T38" s="8">
        <v>9</v>
      </c>
      <c r="U38" s="8">
        <v>10</v>
      </c>
      <c r="V38" s="8">
        <v>11</v>
      </c>
      <c r="W38" s="8">
        <v>12</v>
      </c>
      <c r="X38" s="2" t="s">
        <v>9</v>
      </c>
    </row>
    <row r="39" spans="2:31" ht="17.399999999999999" x14ac:dyDescent="0.3">
      <c r="K39" s="8">
        <v>1</v>
      </c>
      <c r="L39">
        <v>0</v>
      </c>
      <c r="M39">
        <v>1</v>
      </c>
      <c r="N39">
        <v>1</v>
      </c>
      <c r="O39">
        <v>1</v>
      </c>
      <c r="P39">
        <v>1</v>
      </c>
      <c r="Q39">
        <v>2</v>
      </c>
      <c r="R39">
        <v>2</v>
      </c>
      <c r="S39">
        <v>2</v>
      </c>
      <c r="T39">
        <v>2</v>
      </c>
      <c r="U39">
        <v>2</v>
      </c>
      <c r="V39">
        <v>2</v>
      </c>
      <c r="W39">
        <v>2</v>
      </c>
      <c r="X39" s="12">
        <f>$AB$56 / SUM(L39:W39)</f>
        <v>19.388888888888889</v>
      </c>
      <c r="AA39" s="19" t="s">
        <v>10</v>
      </c>
    </row>
    <row r="40" spans="2:31" ht="18" x14ac:dyDescent="0.35">
      <c r="K40" s="8">
        <v>2</v>
      </c>
      <c r="L40">
        <v>1</v>
      </c>
      <c r="M40">
        <v>0</v>
      </c>
      <c r="N40">
        <v>2</v>
      </c>
      <c r="O40">
        <v>2</v>
      </c>
      <c r="P40">
        <v>2</v>
      </c>
      <c r="Q40">
        <v>1</v>
      </c>
      <c r="R40">
        <v>3</v>
      </c>
      <c r="S40">
        <v>3</v>
      </c>
      <c r="T40">
        <v>3</v>
      </c>
      <c r="U40">
        <v>3</v>
      </c>
      <c r="V40">
        <v>3</v>
      </c>
      <c r="W40">
        <v>3</v>
      </c>
      <c r="X40" s="12">
        <f t="shared" ref="X40:X49" si="1">$AB$56 / SUM(L40:W40)</f>
        <v>13.423076923076923</v>
      </c>
      <c r="AA40" s="3" t="s">
        <v>11</v>
      </c>
      <c r="AB40" s="22">
        <f>SQRT((X24 - Z36) ^ 2 + (X25 - Z36) ^ 2 + (X26 - Z36) ^ 2 + (X27 - Z36) ^ 2 + (X28 - Z36) ^ 2 + (X29 - Z36) ^ 2 + (X30 - Z36) ^ 2 + (X31 - Z36) ^ 2 + (X32 - Z36) ^ 2 + (X33 - Z36) ^ 2 + (X34 - Z36) ^ 2 + (X35 - Z36) ^ 2)</f>
        <v>2.5819888974716116</v>
      </c>
    </row>
    <row r="41" spans="2:31" x14ac:dyDescent="0.3">
      <c r="K41" s="8">
        <v>3</v>
      </c>
      <c r="L41">
        <v>1</v>
      </c>
      <c r="M41">
        <v>2</v>
      </c>
      <c r="N41">
        <v>0</v>
      </c>
      <c r="O41">
        <v>2</v>
      </c>
      <c r="P41">
        <v>2</v>
      </c>
      <c r="Q41">
        <v>3</v>
      </c>
      <c r="R41">
        <v>1</v>
      </c>
      <c r="S41">
        <v>1</v>
      </c>
      <c r="T41">
        <v>3</v>
      </c>
      <c r="U41">
        <v>3</v>
      </c>
      <c r="V41">
        <v>3</v>
      </c>
      <c r="W41">
        <v>3</v>
      </c>
      <c r="X41" s="12">
        <f t="shared" si="1"/>
        <v>14.541666666666666</v>
      </c>
    </row>
    <row r="42" spans="2:31" x14ac:dyDescent="0.3">
      <c r="K42" s="8">
        <v>4</v>
      </c>
      <c r="L42">
        <v>1</v>
      </c>
      <c r="M42">
        <v>2</v>
      </c>
      <c r="N42">
        <v>2</v>
      </c>
      <c r="O42">
        <v>0</v>
      </c>
      <c r="P42">
        <v>2</v>
      </c>
      <c r="Q42">
        <v>3</v>
      </c>
      <c r="R42">
        <v>3</v>
      </c>
      <c r="S42">
        <v>3</v>
      </c>
      <c r="T42">
        <v>1</v>
      </c>
      <c r="U42">
        <v>1</v>
      </c>
      <c r="V42">
        <v>3</v>
      </c>
      <c r="W42">
        <v>3</v>
      </c>
      <c r="X42" s="12">
        <f t="shared" si="1"/>
        <v>14.541666666666666</v>
      </c>
    </row>
    <row r="43" spans="2:31" ht="17.399999999999999" x14ac:dyDescent="0.3">
      <c r="K43" s="8">
        <v>5</v>
      </c>
      <c r="L43">
        <v>1</v>
      </c>
      <c r="M43">
        <v>2</v>
      </c>
      <c r="N43">
        <v>2</v>
      </c>
      <c r="O43">
        <v>2</v>
      </c>
      <c r="P43">
        <v>0</v>
      </c>
      <c r="Q43">
        <v>3</v>
      </c>
      <c r="R43">
        <v>3</v>
      </c>
      <c r="S43">
        <v>3</v>
      </c>
      <c r="T43">
        <v>3</v>
      </c>
      <c r="U43">
        <v>3</v>
      </c>
      <c r="V43">
        <v>1</v>
      </c>
      <c r="W43">
        <v>1</v>
      </c>
      <c r="X43" s="12">
        <f t="shared" si="1"/>
        <v>14.541666666666666</v>
      </c>
      <c r="AA43" s="13" t="s">
        <v>12</v>
      </c>
      <c r="AB43" s="10"/>
      <c r="AC43" s="10"/>
      <c r="AD43" s="10"/>
      <c r="AE43" s="11"/>
    </row>
    <row r="44" spans="2:31" ht="17.399999999999999" x14ac:dyDescent="0.3">
      <c r="K44" s="8">
        <v>6</v>
      </c>
      <c r="L44">
        <v>2</v>
      </c>
      <c r="M44">
        <v>1</v>
      </c>
      <c r="N44">
        <v>3</v>
      </c>
      <c r="O44">
        <v>3</v>
      </c>
      <c r="P44">
        <v>3</v>
      </c>
      <c r="Q44">
        <v>0</v>
      </c>
      <c r="R44">
        <v>4</v>
      </c>
      <c r="S44">
        <v>4</v>
      </c>
      <c r="T44">
        <v>4</v>
      </c>
      <c r="U44">
        <v>4</v>
      </c>
      <c r="V44">
        <v>4</v>
      </c>
      <c r="W44">
        <v>4</v>
      </c>
      <c r="X44" s="12">
        <f t="shared" si="1"/>
        <v>9.6944444444444446</v>
      </c>
      <c r="AA44" s="10" t="s">
        <v>5</v>
      </c>
      <c r="AB44" s="10"/>
      <c r="AC44" s="10"/>
      <c r="AD44" s="10"/>
      <c r="AE44" s="10" t="s">
        <v>6</v>
      </c>
    </row>
    <row r="45" spans="2:31" ht="18" x14ac:dyDescent="0.35">
      <c r="K45" s="8">
        <v>7</v>
      </c>
      <c r="L45">
        <v>2</v>
      </c>
      <c r="M45">
        <v>3</v>
      </c>
      <c r="N45">
        <v>1</v>
      </c>
      <c r="O45">
        <v>3</v>
      </c>
      <c r="P45">
        <v>3</v>
      </c>
      <c r="Q45">
        <v>4</v>
      </c>
      <c r="R45">
        <v>0</v>
      </c>
      <c r="S45">
        <v>1</v>
      </c>
      <c r="T45">
        <v>4</v>
      </c>
      <c r="U45">
        <v>4</v>
      </c>
      <c r="V45">
        <v>4</v>
      </c>
      <c r="W45">
        <v>4</v>
      </c>
      <c r="X45" s="12">
        <f t="shared" si="1"/>
        <v>10.575757575757576</v>
      </c>
      <c r="Z45" s="3" t="s">
        <v>13</v>
      </c>
      <c r="AA45" s="12">
        <f>SQRT(0.25 * (AB47 ^ 2 - 2 * AB48  - 3 * AB47) ^ 2 - 1 + 2 * AB47 * (AB48 + 1) + N3 * (N3 - 1) - (4 * N4 ^ 2) / N3)</f>
        <v>9.3094933625126277</v>
      </c>
      <c r="AD45" s="2" t="s">
        <v>13</v>
      </c>
      <c r="AE45" s="12">
        <f>SQRT(N3 * (N3 - 1) - 4 * (N3 - 1) ^ 2 / N3)</f>
        <v>9.574271077563381</v>
      </c>
    </row>
    <row r="46" spans="2:31" x14ac:dyDescent="0.3">
      <c r="K46" s="8">
        <v>8</v>
      </c>
      <c r="L46">
        <v>2</v>
      </c>
      <c r="M46">
        <v>3</v>
      </c>
      <c r="N46">
        <v>1</v>
      </c>
      <c r="O46">
        <v>3</v>
      </c>
      <c r="P46">
        <v>3</v>
      </c>
      <c r="Q46">
        <v>4</v>
      </c>
      <c r="R46">
        <v>1</v>
      </c>
      <c r="S46">
        <v>0</v>
      </c>
      <c r="T46">
        <v>4</v>
      </c>
      <c r="U46">
        <v>4</v>
      </c>
      <c r="V46">
        <v>4</v>
      </c>
      <c r="W46">
        <v>4</v>
      </c>
      <c r="X46" s="12">
        <f t="shared" si="1"/>
        <v>10.575757575757576</v>
      </c>
    </row>
    <row r="47" spans="2:31" ht="18" x14ac:dyDescent="0.35">
      <c r="K47" s="8">
        <v>9</v>
      </c>
      <c r="L47">
        <v>2</v>
      </c>
      <c r="M47">
        <v>3</v>
      </c>
      <c r="N47">
        <v>3</v>
      </c>
      <c r="O47">
        <v>1</v>
      </c>
      <c r="P47">
        <v>3</v>
      </c>
      <c r="Q47">
        <v>4</v>
      </c>
      <c r="R47">
        <v>4</v>
      </c>
      <c r="S47">
        <v>4</v>
      </c>
      <c r="T47">
        <v>0</v>
      </c>
      <c r="U47">
        <v>1</v>
      </c>
      <c r="V47">
        <v>4</v>
      </c>
      <c r="W47">
        <v>4</v>
      </c>
      <c r="X47" s="12">
        <f t="shared" si="1"/>
        <v>10.575757575757576</v>
      </c>
      <c r="AA47" t="s">
        <v>14</v>
      </c>
      <c r="AB47" s="20">
        <f xml:space="preserve"> (- 1 +  SQRT(8 * AB48 + 9)) / 2</f>
        <v>2</v>
      </c>
    </row>
    <row r="48" spans="2:31" ht="18" x14ac:dyDescent="0.35">
      <c r="K48" s="8">
        <v>10</v>
      </c>
      <c r="L48">
        <v>2</v>
      </c>
      <c r="M48">
        <v>3</v>
      </c>
      <c r="N48">
        <v>2</v>
      </c>
      <c r="O48">
        <v>1</v>
      </c>
      <c r="P48">
        <v>3</v>
      </c>
      <c r="Q48">
        <v>4</v>
      </c>
      <c r="R48">
        <v>4</v>
      </c>
      <c r="S48">
        <v>4</v>
      </c>
      <c r="T48">
        <v>1</v>
      </c>
      <c r="U48">
        <v>0</v>
      </c>
      <c r="V48">
        <v>4</v>
      </c>
      <c r="W48">
        <v>4</v>
      </c>
      <c r="X48" s="12">
        <f t="shared" si="1"/>
        <v>10.90625</v>
      </c>
      <c r="AA48" t="s">
        <v>15</v>
      </c>
      <c r="AB48" s="20">
        <f>N4 - N3</f>
        <v>2</v>
      </c>
    </row>
    <row r="49" spans="11:36" x14ac:dyDescent="0.3">
      <c r="K49" s="8">
        <v>11</v>
      </c>
      <c r="L49">
        <v>2</v>
      </c>
      <c r="M49">
        <v>3</v>
      </c>
      <c r="N49">
        <v>3</v>
      </c>
      <c r="O49">
        <v>3</v>
      </c>
      <c r="P49">
        <v>1</v>
      </c>
      <c r="Q49">
        <v>4</v>
      </c>
      <c r="R49">
        <v>4</v>
      </c>
      <c r="S49">
        <v>4</v>
      </c>
      <c r="T49">
        <v>4</v>
      </c>
      <c r="U49">
        <v>4</v>
      </c>
      <c r="V49">
        <v>0</v>
      </c>
      <c r="W49">
        <v>1</v>
      </c>
      <c r="X49" s="12">
        <f t="shared" si="1"/>
        <v>10.575757575757576</v>
      </c>
    </row>
    <row r="50" spans="11:36" x14ac:dyDescent="0.3">
      <c r="K50" s="8">
        <v>12</v>
      </c>
      <c r="L50">
        <v>2</v>
      </c>
      <c r="M50">
        <v>3</v>
      </c>
      <c r="N50">
        <v>3</v>
      </c>
      <c r="O50">
        <v>3</v>
      </c>
      <c r="P50">
        <v>1</v>
      </c>
      <c r="Q50">
        <v>4</v>
      </c>
      <c r="R50">
        <v>4</v>
      </c>
      <c r="S50">
        <v>4</v>
      </c>
      <c r="T50">
        <v>4</v>
      </c>
      <c r="U50">
        <v>4</v>
      </c>
      <c r="V50">
        <v>1</v>
      </c>
      <c r="W50">
        <v>0</v>
      </c>
      <c r="X50" s="12">
        <f>$AB$56 / SUM(L50:W50)</f>
        <v>10.575757575757576</v>
      </c>
      <c r="AA50" t="s">
        <v>16</v>
      </c>
      <c r="AB50">
        <f>AB40 / AA45</f>
        <v>0.27735009811261457</v>
      </c>
      <c r="AD50" s="21" t="s">
        <v>16</v>
      </c>
      <c r="AE50">
        <f>AB40 / AE45</f>
        <v>0.2696799449852969</v>
      </c>
    </row>
    <row r="54" spans="11:36" ht="17.399999999999999" x14ac:dyDescent="0.3">
      <c r="M54" s="7"/>
      <c r="AA54" s="13" t="s">
        <v>17</v>
      </c>
      <c r="AB54" s="10"/>
      <c r="AC54" s="10"/>
      <c r="AD54" s="10"/>
      <c r="AE54" s="10"/>
    </row>
    <row r="55" spans="11:36" ht="17.399999999999999" x14ac:dyDescent="0.3">
      <c r="M55" s="2"/>
      <c r="N55" s="2"/>
      <c r="AA55" s="10"/>
      <c r="AB55" s="10"/>
      <c r="AC55" s="10"/>
      <c r="AD55" s="10"/>
      <c r="AE55" s="10"/>
    </row>
    <row r="56" spans="11:36" ht="17.399999999999999" x14ac:dyDescent="0.3">
      <c r="AA56" s="10" t="s">
        <v>18</v>
      </c>
      <c r="AB56" s="10">
        <f>SUM(L39:W50)</f>
        <v>349</v>
      </c>
      <c r="AC56" s="10"/>
      <c r="AD56" s="10"/>
      <c r="AE56" s="10"/>
    </row>
    <row r="58" spans="11:36" ht="17.399999999999999" x14ac:dyDescent="0.3">
      <c r="AA58" s="13" t="s">
        <v>19</v>
      </c>
      <c r="AB58" s="10"/>
      <c r="AC58" s="10"/>
      <c r="AD58" s="10"/>
    </row>
    <row r="59" spans="11:36" ht="17.399999999999999" x14ac:dyDescent="0.3">
      <c r="AA59" s="11"/>
      <c r="AB59" s="11"/>
      <c r="AC59" s="10"/>
      <c r="AD59" s="10"/>
    </row>
    <row r="60" spans="11:36" ht="17.399999999999999" x14ac:dyDescent="0.3">
      <c r="AA60" s="10" t="s">
        <v>20</v>
      </c>
      <c r="AB60" s="10">
        <f>N3 * (N3 - 1)</f>
        <v>132</v>
      </c>
      <c r="AC60" s="10"/>
      <c r="AD60" s="10"/>
    </row>
    <row r="61" spans="11:36" ht="21" x14ac:dyDescent="0.4">
      <c r="AA61" s="10" t="s">
        <v>21</v>
      </c>
      <c r="AB61" s="10">
        <f>(AB56 / AB60) - 1</f>
        <v>1.643939393939394</v>
      </c>
      <c r="AC61" s="10"/>
      <c r="AD61" s="10"/>
      <c r="AF61" s="17" t="s">
        <v>22</v>
      </c>
    </row>
    <row r="63" spans="11:36" ht="17.399999999999999" x14ac:dyDescent="0.3">
      <c r="AA63" s="19" t="s">
        <v>23</v>
      </c>
      <c r="AF63" s="10" t="s">
        <v>24</v>
      </c>
      <c r="AG63" s="13"/>
      <c r="AH63" s="13"/>
      <c r="AI63" s="13"/>
      <c r="AJ63" s="13"/>
    </row>
    <row r="64" spans="11:36" ht="17.399999999999999" x14ac:dyDescent="0.3">
      <c r="AA64" s="10" t="s">
        <v>25</v>
      </c>
      <c r="AB64">
        <f>((N3 - 1) * (MAX(X39:X50) - N3)) / ((N3 - 2) * MAX(X39:X50))</f>
        <v>0.41919770773638976</v>
      </c>
      <c r="AF64" s="10" t="s">
        <v>26</v>
      </c>
      <c r="AG64" s="13"/>
      <c r="AH64" s="13"/>
      <c r="AI64" s="13"/>
      <c r="AJ64" s="13"/>
    </row>
    <row r="65" spans="31:44" ht="17.399999999999999" x14ac:dyDescent="0.3">
      <c r="AF65" s="10" t="s">
        <v>27</v>
      </c>
      <c r="AG65" s="13"/>
      <c r="AH65" s="13"/>
      <c r="AI65" s="13"/>
      <c r="AJ65" s="13"/>
    </row>
    <row r="66" spans="31:44" ht="23.4" x14ac:dyDescent="0.45">
      <c r="AF66" s="16" t="s">
        <v>28</v>
      </c>
    </row>
    <row r="67" spans="31:44" ht="17.399999999999999" x14ac:dyDescent="0.3">
      <c r="AE67" s="13"/>
      <c r="AF67" s="13"/>
      <c r="AG67" s="13"/>
      <c r="AH67" s="13"/>
      <c r="AI67" s="13"/>
      <c r="AJ67" s="11"/>
      <c r="AK67" s="11"/>
      <c r="AL67" s="11"/>
      <c r="AM67" s="11"/>
      <c r="AN67" s="11"/>
      <c r="AO67" s="11"/>
      <c r="AP67" s="11"/>
      <c r="AQ67" s="11"/>
      <c r="AR67" s="11"/>
    </row>
    <row r="68" spans="31:44" ht="17.399999999999999" x14ac:dyDescent="0.3"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</row>
    <row r="69" spans="31:44" ht="17.399999999999999" x14ac:dyDescent="0.3">
      <c r="AE69" s="13"/>
      <c r="AF69" s="13"/>
      <c r="AG69" s="13"/>
      <c r="AH69" s="13"/>
      <c r="AI69" s="11"/>
      <c r="AJ69" s="11"/>
      <c r="AK69" s="11"/>
      <c r="AL69" s="11"/>
      <c r="AM69" s="11"/>
      <c r="AN69" s="11"/>
      <c r="AO69" s="11"/>
      <c r="AP69" s="11"/>
      <c r="AQ69" s="11"/>
      <c r="AR69" s="1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Timur</dc:creator>
  <cp:keywords/>
  <dc:description/>
  <cp:lastModifiedBy>Timur</cp:lastModifiedBy>
  <cp:revision/>
  <dcterms:created xsi:type="dcterms:W3CDTF">2023-03-11T09:42:01Z</dcterms:created>
  <dcterms:modified xsi:type="dcterms:W3CDTF">2023-03-27T23:40:09Z</dcterms:modified>
  <cp:category/>
  <cp:contentStatus/>
</cp:coreProperties>
</file>