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oldo01/Documents/Recherche/rnasep/Bioinformatics/4-AssemblyAssessment/rnasep2/Assembly_Thin/ReadContent/"/>
    </mc:Choice>
  </mc:AlternateContent>
  <xr:revisionPtr revIDLastSave="0" documentId="13_ncr:1_{038B995A-C5DD-A141-A079-FC2DA4B7FC2C}" xr6:coauthVersionLast="47" xr6:coauthVersionMax="47" xr10:uidLastSave="{00000000-0000-0000-0000-000000000000}"/>
  <bookViews>
    <workbookView xWindow="160" yWindow="660" windowWidth="14180" windowHeight="15660" xr2:uid="{B0709630-11BE-3D42-A37F-709CE560802A}"/>
  </bookViews>
  <sheets>
    <sheet name="PerSample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H30" i="1"/>
  <c r="I30" i="1"/>
  <c r="F30" i="1"/>
  <c r="B30" i="1"/>
  <c r="C30" i="1"/>
  <c r="D30" i="1"/>
  <c r="E30" i="1"/>
  <c r="F20" i="1"/>
  <c r="F21" i="1"/>
  <c r="F22" i="1"/>
  <c r="F23" i="1"/>
  <c r="F24" i="1"/>
  <c r="F25" i="1"/>
  <c r="F26" i="1"/>
  <c r="F27" i="1"/>
  <c r="F28" i="1"/>
  <c r="F29" i="1"/>
  <c r="F19" i="1"/>
  <c r="E20" i="1"/>
  <c r="E21" i="1"/>
  <c r="E22" i="1"/>
  <c r="E23" i="1"/>
  <c r="E24" i="1"/>
  <c r="E25" i="1"/>
  <c r="E26" i="1"/>
  <c r="E27" i="1"/>
  <c r="E28" i="1"/>
  <c r="E29" i="1"/>
  <c r="E19" i="1"/>
  <c r="B18" i="1"/>
  <c r="C18" i="1"/>
  <c r="D18" i="1"/>
  <c r="E8" i="1"/>
  <c r="F8" i="1" s="1"/>
  <c r="E3" i="1"/>
  <c r="F3" i="1" s="1"/>
  <c r="E4" i="1"/>
  <c r="F4" i="1" s="1"/>
  <c r="E5" i="1"/>
  <c r="F5" i="1" s="1"/>
  <c r="E6" i="1"/>
  <c r="F6" i="1" s="1"/>
  <c r="E7" i="1"/>
  <c r="F7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2" i="1"/>
  <c r="H18" i="1"/>
  <c r="I18" i="1"/>
  <c r="J18" i="1"/>
  <c r="E18" i="1" l="1"/>
  <c r="F18" i="1" s="1"/>
  <c r="F2" i="1"/>
</calcChain>
</file>

<file path=xl/sharedStrings.xml><?xml version="1.0" encoding="utf-8"?>
<sst xmlns="http://schemas.openxmlformats.org/spreadsheetml/2006/main" count="71" uniqueCount="58">
  <si>
    <t>CT7.7_38</t>
  </si>
  <si>
    <t>Input_reads</t>
  </si>
  <si>
    <t>Uniquely_Mapped</t>
  </si>
  <si>
    <t>CT7.7_5</t>
  </si>
  <si>
    <t>CT7.7_6</t>
  </si>
  <si>
    <t>CT7.7_80</t>
  </si>
  <si>
    <t>CT8.1_11</t>
  </si>
  <si>
    <t xml:space="preserve"> CT8.1_13</t>
  </si>
  <si>
    <t>CT8.1_46</t>
  </si>
  <si>
    <t>CT8.1_85</t>
  </si>
  <si>
    <t>Hg7.7_20</t>
  </si>
  <si>
    <t>Hg7.7_24</t>
  </si>
  <si>
    <t>Hg7.7_25</t>
  </si>
  <si>
    <t>Hg7.7_56</t>
  </si>
  <si>
    <t>Hg8.1_28</t>
  </si>
  <si>
    <t>Hg8.1_30</t>
  </si>
  <si>
    <t>Hg8.1_32</t>
  </si>
  <si>
    <t>Hg8.1_68</t>
  </si>
  <si>
    <t>Multiply_Mapped</t>
  </si>
  <si>
    <t>Total_Mapped</t>
  </si>
  <si>
    <t>Total_Mapped_%</t>
  </si>
  <si>
    <t>Total</t>
  </si>
  <si>
    <t>TooMany_Mapping_%</t>
  </si>
  <si>
    <t>Unmapped_Mismatch_%</t>
  </si>
  <si>
    <t>Unmapped_Too_Short_%</t>
  </si>
  <si>
    <t>Alignment for assembly assessment</t>
  </si>
  <si>
    <t>CT7.7_37</t>
  </si>
  <si>
    <t>0.61</t>
  </si>
  <si>
    <t>0.00</t>
  </si>
  <si>
    <t>3.30</t>
  </si>
  <si>
    <t>CT7.7_39</t>
  </si>
  <si>
    <t>0.69</t>
  </si>
  <si>
    <t>3.58</t>
  </si>
  <si>
    <t>CT7.7_9</t>
  </si>
  <si>
    <t>0.68</t>
  </si>
  <si>
    <t>3.52</t>
  </si>
  <si>
    <t>CT8.1_10</t>
  </si>
  <si>
    <t>0.64</t>
  </si>
  <si>
    <t>3.70</t>
  </si>
  <si>
    <t>CT8.1_12</t>
  </si>
  <si>
    <t>0.74</t>
  </si>
  <si>
    <t>2.99</t>
  </si>
  <si>
    <t>CT8.1_48</t>
  </si>
  <si>
    <t>0.63</t>
  </si>
  <si>
    <t>2.07</t>
  </si>
  <si>
    <t>CT8.1_86</t>
  </si>
  <si>
    <t>2.90</t>
  </si>
  <si>
    <t>Hg7.7_19</t>
  </si>
  <si>
    <t>0.65</t>
  </si>
  <si>
    <t>3.22</t>
  </si>
  <si>
    <t>Hg7.7_21</t>
  </si>
  <si>
    <t>4.41</t>
  </si>
  <si>
    <t>Hg7.7_55</t>
  </si>
  <si>
    <t>0.71</t>
  </si>
  <si>
    <t>3.94</t>
  </si>
  <si>
    <t>Hg8.1_31</t>
  </si>
  <si>
    <t>4.46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</si>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</sst>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293C-6732-2D41-B3B9-12B1412EDB46}">
  <dimension ref="A1:L30"/>
  <sheetViews>
    <sheetView tabSelected="1" zoomScale="75" workbookViewId="0">
      <selection activeCell="O29" sqref="O29"/>
    </sheetView>
  </sheetViews>
  <sheetFormatPr baseColWidth="10" defaultRowHeight="16" x14ac:dyDescent="0.2"/>
  <cols>
    <col min="3" max="3" width="15.5" bestFit="1" customWidth="1"/>
    <col min="4" max="4" width="15" bestFit="1" customWidth="1"/>
    <col min="5" max="6" width="15" customWidth="1"/>
    <col min="7" max="7" width="1.6640625" customWidth="1"/>
    <col min="8" max="8" width="18.6640625" customWidth="1"/>
    <col min="9" max="9" width="21" customWidth="1"/>
    <col min="10" max="10" width="21.1640625" customWidth="1"/>
    <col min="12" max="12" width="43.33203125" customWidth="1"/>
  </cols>
  <sheetData>
    <row r="1" spans="1:12" x14ac:dyDescent="0.2">
      <c r="B1" t="s">
        <v>1</v>
      </c>
      <c r="C1" t="s">
        <v>2</v>
      </c>
      <c r="D1" t="s">
        <v>18</v>
      </c>
      <c r="E1" t="s">
        <v>19</v>
      </c>
      <c r="F1" t="s">
        <v>20</v>
      </c>
      <c r="G1" s="2"/>
      <c r="H1" t="s">
        <v>22</v>
      </c>
      <c r="I1" t="s">
        <v>23</v>
      </c>
      <c r="J1" t="s">
        <v>24</v>
      </c>
    </row>
    <row r="2" spans="1:12" x14ac:dyDescent="0.2">
      <c r="A2" s="5" t="s">
        <v>0</v>
      </c>
      <c r="B2" s="6">
        <v>19454576</v>
      </c>
      <c r="C2" s="6">
        <v>10919658</v>
      </c>
      <c r="D2" s="6">
        <v>7832935</v>
      </c>
      <c r="E2" s="6">
        <f>C2+D2</f>
        <v>18752593</v>
      </c>
      <c r="F2" s="6">
        <f>(E2*100)/B2</f>
        <v>96.39168183362105</v>
      </c>
      <c r="G2" s="3"/>
      <c r="H2" s="6">
        <v>0.74</v>
      </c>
      <c r="I2" s="6">
        <v>0</v>
      </c>
      <c r="J2" s="6">
        <v>2.87</v>
      </c>
    </row>
    <row r="3" spans="1:12" x14ac:dyDescent="0.2">
      <c r="A3" s="5" t="s">
        <v>3</v>
      </c>
      <c r="B3" s="6">
        <v>20955285</v>
      </c>
      <c r="C3" s="6">
        <v>11549840</v>
      </c>
      <c r="D3" s="6">
        <v>8458511</v>
      </c>
      <c r="E3" s="6">
        <f t="shared" ref="E3:E29" si="0">C3+D3</f>
        <v>20008351</v>
      </c>
      <c r="F3" s="6">
        <f t="shared" ref="F3:F29" si="1">(E3*100)/B3</f>
        <v>95.481168593030347</v>
      </c>
      <c r="G3" s="3"/>
      <c r="H3" s="6">
        <v>0.69</v>
      </c>
      <c r="I3" s="6">
        <v>0</v>
      </c>
      <c r="J3" s="6">
        <v>3.83</v>
      </c>
      <c r="L3" s="5" t="s">
        <v>25</v>
      </c>
    </row>
    <row r="4" spans="1:12" x14ac:dyDescent="0.2">
      <c r="A4" s="5" t="s">
        <v>4</v>
      </c>
      <c r="B4" s="6">
        <v>25251769</v>
      </c>
      <c r="C4" s="6">
        <v>13901400</v>
      </c>
      <c r="D4" s="6">
        <v>10430264</v>
      </c>
      <c r="E4" s="6">
        <f t="shared" si="0"/>
        <v>24331664</v>
      </c>
      <c r="F4" s="6">
        <f t="shared" si="1"/>
        <v>96.356275079183561</v>
      </c>
      <c r="G4" s="3"/>
      <c r="H4" s="6">
        <v>0.6</v>
      </c>
      <c r="I4" s="6">
        <v>0</v>
      </c>
      <c r="J4" s="6">
        <v>3.04</v>
      </c>
    </row>
    <row r="5" spans="1:12" x14ac:dyDescent="0.2">
      <c r="A5" s="5" t="s">
        <v>5</v>
      </c>
      <c r="B5" s="6">
        <v>18782523</v>
      </c>
      <c r="C5" s="6">
        <v>10528797</v>
      </c>
      <c r="D5" s="6">
        <v>7595006</v>
      </c>
      <c r="E5" s="6">
        <f t="shared" si="0"/>
        <v>18123803</v>
      </c>
      <c r="F5" s="6">
        <f t="shared" si="1"/>
        <v>96.492909924827458</v>
      </c>
      <c r="G5" s="3"/>
      <c r="H5" s="6">
        <v>0.67</v>
      </c>
      <c r="I5" s="6">
        <v>0</v>
      </c>
      <c r="J5" s="6">
        <v>2.84</v>
      </c>
    </row>
    <row r="6" spans="1:12" x14ac:dyDescent="0.2">
      <c r="A6" s="5" t="s">
        <v>6</v>
      </c>
      <c r="B6" s="6">
        <v>17344757</v>
      </c>
      <c r="C6" s="6">
        <v>9784079</v>
      </c>
      <c r="D6" s="6">
        <v>6974206</v>
      </c>
      <c r="E6" s="6">
        <f t="shared" si="0"/>
        <v>16758285</v>
      </c>
      <c r="F6" s="6">
        <f>(E6*100)/B6</f>
        <v>96.618736140264176</v>
      </c>
      <c r="G6" s="3"/>
      <c r="H6" s="6">
        <v>0.73</v>
      </c>
      <c r="I6" s="6">
        <v>0</v>
      </c>
      <c r="J6" s="6">
        <v>2.65</v>
      </c>
    </row>
    <row r="7" spans="1:12" x14ac:dyDescent="0.2">
      <c r="A7" s="5" t="s">
        <v>7</v>
      </c>
      <c r="B7" s="6">
        <v>16512773</v>
      </c>
      <c r="C7" s="6">
        <v>8772636</v>
      </c>
      <c r="D7" s="6">
        <v>7205461</v>
      </c>
      <c r="E7" s="6">
        <f t="shared" si="0"/>
        <v>15978097</v>
      </c>
      <c r="F7" s="6">
        <f t="shared" si="1"/>
        <v>96.76204596284343</v>
      </c>
      <c r="G7" s="3"/>
      <c r="H7" s="6">
        <v>0.67</v>
      </c>
      <c r="I7" s="6">
        <v>0</v>
      </c>
      <c r="J7" s="6">
        <v>2.57</v>
      </c>
    </row>
    <row r="8" spans="1:12" x14ac:dyDescent="0.2">
      <c r="A8" s="5" t="s">
        <v>8</v>
      </c>
      <c r="B8" s="6">
        <v>21349241</v>
      </c>
      <c r="C8" s="6">
        <v>12295638</v>
      </c>
      <c r="D8" s="6">
        <v>8293567</v>
      </c>
      <c r="E8" s="6">
        <f>C8+D8</f>
        <v>20589205</v>
      </c>
      <c r="F8" s="6">
        <f t="shared" si="1"/>
        <v>96.439985852424442</v>
      </c>
      <c r="G8" s="3"/>
      <c r="H8" s="6">
        <v>0.64</v>
      </c>
      <c r="I8" s="6">
        <v>0</v>
      </c>
      <c r="J8" s="6">
        <v>2.92</v>
      </c>
    </row>
    <row r="9" spans="1:12" x14ac:dyDescent="0.2">
      <c r="A9" s="5" t="s">
        <v>9</v>
      </c>
      <c r="B9" s="6">
        <v>18130011</v>
      </c>
      <c r="C9" s="6">
        <v>9927112</v>
      </c>
      <c r="D9" s="6">
        <v>7481384</v>
      </c>
      <c r="E9" s="6">
        <f t="shared" si="0"/>
        <v>17408496</v>
      </c>
      <c r="F9" s="6">
        <f t="shared" si="1"/>
        <v>96.020327842051501</v>
      </c>
      <c r="G9" s="3"/>
      <c r="H9" s="6">
        <v>0.65</v>
      </c>
      <c r="I9" s="6">
        <v>0</v>
      </c>
      <c r="J9" s="6">
        <v>3.33</v>
      </c>
    </row>
    <row r="10" spans="1:12" x14ac:dyDescent="0.2">
      <c r="A10" s="5" t="s">
        <v>10</v>
      </c>
      <c r="B10" s="6">
        <v>21518913</v>
      </c>
      <c r="C10" s="6">
        <v>11843784</v>
      </c>
      <c r="D10" s="6">
        <v>8604139</v>
      </c>
      <c r="E10" s="6">
        <f t="shared" si="0"/>
        <v>20447923</v>
      </c>
      <c r="F10" s="6">
        <f t="shared" si="1"/>
        <v>95.023029276618203</v>
      </c>
      <c r="G10" s="3"/>
      <c r="H10" s="6">
        <v>0.57999999999999996</v>
      </c>
      <c r="I10" s="6">
        <v>0</v>
      </c>
      <c r="J10" s="6">
        <v>4.3899999999999997</v>
      </c>
    </row>
    <row r="11" spans="1:12" x14ac:dyDescent="0.2">
      <c r="A11" s="5" t="s">
        <v>11</v>
      </c>
      <c r="B11" s="6">
        <v>18796231</v>
      </c>
      <c r="C11" s="6">
        <v>10492909</v>
      </c>
      <c r="D11" s="6">
        <v>7639274</v>
      </c>
      <c r="E11" s="6">
        <f t="shared" si="0"/>
        <v>18132183</v>
      </c>
      <c r="F11" s="6">
        <f t="shared" si="1"/>
        <v>96.467121520266488</v>
      </c>
      <c r="G11" s="3"/>
      <c r="H11" s="6">
        <v>0.91</v>
      </c>
      <c r="I11" s="6">
        <v>0</v>
      </c>
      <c r="J11" s="6">
        <v>2.61</v>
      </c>
    </row>
    <row r="12" spans="1:12" x14ac:dyDescent="0.2">
      <c r="A12" s="5" t="s">
        <v>12</v>
      </c>
      <c r="B12" s="6">
        <v>19850185</v>
      </c>
      <c r="C12" s="6">
        <v>10761682</v>
      </c>
      <c r="D12" s="6">
        <v>8301559</v>
      </c>
      <c r="E12" s="6">
        <f t="shared" si="0"/>
        <v>19063241</v>
      </c>
      <c r="F12" s="6">
        <f t="shared" si="1"/>
        <v>96.035583547458117</v>
      </c>
      <c r="G12" s="3"/>
      <c r="H12" s="6">
        <v>0.75</v>
      </c>
      <c r="I12" s="6">
        <v>0</v>
      </c>
      <c r="J12" s="6">
        <v>3.22</v>
      </c>
    </row>
    <row r="13" spans="1:12" x14ac:dyDescent="0.2">
      <c r="A13" s="5" t="s">
        <v>13</v>
      </c>
      <c r="B13" s="6">
        <v>19571517</v>
      </c>
      <c r="C13" s="6">
        <v>10990945</v>
      </c>
      <c r="D13" s="6">
        <v>7703391</v>
      </c>
      <c r="E13" s="6">
        <f t="shared" si="0"/>
        <v>18694336</v>
      </c>
      <c r="F13" s="6">
        <f t="shared" si="1"/>
        <v>95.518073535127598</v>
      </c>
      <c r="G13" s="3"/>
      <c r="H13" s="6">
        <v>0.65</v>
      </c>
      <c r="I13" s="6">
        <v>0</v>
      </c>
      <c r="J13" s="6">
        <v>3.83</v>
      </c>
    </row>
    <row r="14" spans="1:12" x14ac:dyDescent="0.2">
      <c r="A14" s="5" t="s">
        <v>14</v>
      </c>
      <c r="B14" s="6">
        <v>17809190</v>
      </c>
      <c r="C14" s="6">
        <v>9450471</v>
      </c>
      <c r="D14" s="6">
        <v>7279428</v>
      </c>
      <c r="E14" s="6">
        <f t="shared" si="0"/>
        <v>16729899</v>
      </c>
      <c r="F14" s="6">
        <f t="shared" si="1"/>
        <v>93.939696302863865</v>
      </c>
      <c r="G14" s="3"/>
      <c r="H14" s="6">
        <v>0.65</v>
      </c>
      <c r="I14" s="6">
        <v>0</v>
      </c>
      <c r="J14" s="6">
        <v>5.4</v>
      </c>
    </row>
    <row r="15" spans="1:12" x14ac:dyDescent="0.2">
      <c r="A15" s="5" t="s">
        <v>15</v>
      </c>
      <c r="B15" s="6">
        <v>27131664</v>
      </c>
      <c r="C15" s="6">
        <v>15017634</v>
      </c>
      <c r="D15" s="6">
        <v>10846374</v>
      </c>
      <c r="E15" s="6">
        <f t="shared" si="0"/>
        <v>25864008</v>
      </c>
      <c r="F15" s="6">
        <f t="shared" si="1"/>
        <v>95.327761688335812</v>
      </c>
      <c r="G15" s="3"/>
      <c r="H15" s="6">
        <v>0.95</v>
      </c>
      <c r="I15" s="6">
        <v>0</v>
      </c>
      <c r="J15" s="6">
        <v>3.72</v>
      </c>
    </row>
    <row r="16" spans="1:12" x14ac:dyDescent="0.2">
      <c r="A16" s="5" t="s">
        <v>16</v>
      </c>
      <c r="B16" s="6">
        <v>29726641</v>
      </c>
      <c r="C16" s="6">
        <v>17039491</v>
      </c>
      <c r="D16" s="6">
        <v>10959614</v>
      </c>
      <c r="E16" s="6">
        <f t="shared" si="0"/>
        <v>27999105</v>
      </c>
      <c r="F16" s="6">
        <f t="shared" si="1"/>
        <v>94.188593322737006</v>
      </c>
      <c r="G16" s="3"/>
      <c r="H16" s="6">
        <v>0.59</v>
      </c>
      <c r="I16" s="6">
        <v>0</v>
      </c>
      <c r="J16" s="6">
        <v>5.22</v>
      </c>
    </row>
    <row r="17" spans="1:10" x14ac:dyDescent="0.2">
      <c r="A17" s="5" t="s">
        <v>17</v>
      </c>
      <c r="B17" s="6">
        <v>16411783</v>
      </c>
      <c r="C17" s="6">
        <v>9753956</v>
      </c>
      <c r="D17" s="6">
        <v>6114004</v>
      </c>
      <c r="E17" s="6">
        <f t="shared" si="0"/>
        <v>15867960</v>
      </c>
      <c r="F17" s="6">
        <f t="shared" si="1"/>
        <v>96.686386847790999</v>
      </c>
      <c r="G17" s="3"/>
      <c r="H17" s="6">
        <v>0.62</v>
      </c>
      <c r="I17" s="6">
        <v>0</v>
      </c>
      <c r="J17" s="6">
        <v>2.69</v>
      </c>
    </row>
    <row r="18" spans="1:10" x14ac:dyDescent="0.2">
      <c r="A18" t="s">
        <v>21</v>
      </c>
      <c r="B18">
        <f>SUM(B2:B17)</f>
        <v>328597059</v>
      </c>
      <c r="C18">
        <f t="shared" ref="C18:E18" si="2">SUM(C2:C17)</f>
        <v>183030032</v>
      </c>
      <c r="D18">
        <f t="shared" si="2"/>
        <v>131719117</v>
      </c>
      <c r="E18">
        <f t="shared" si="2"/>
        <v>314749149</v>
      </c>
      <c r="F18" s="4">
        <f t="shared" si="1"/>
        <v>95.785747431172226</v>
      </c>
      <c r="G18" s="3"/>
      <c r="H18">
        <f t="shared" ref="H18:J18" si="3">AVERAGE(H2:H17)</f>
        <v>0.69312499999999988</v>
      </c>
      <c r="I18">
        <f t="shared" si="3"/>
        <v>0</v>
      </c>
      <c r="J18">
        <f t="shared" si="3"/>
        <v>3.4456249999999993</v>
      </c>
    </row>
    <row r="19" spans="1:10" x14ac:dyDescent="0.2">
      <c r="A19" s="7" t="s">
        <v>26</v>
      </c>
      <c r="B19" s="1">
        <v>16592578</v>
      </c>
      <c r="C19" s="1">
        <v>9163007</v>
      </c>
      <c r="D19" s="1">
        <v>6781203</v>
      </c>
      <c r="E19" s="8">
        <f t="shared" si="0"/>
        <v>15944210</v>
      </c>
      <c r="F19" s="8">
        <f t="shared" si="1"/>
        <v>96.092421563424324</v>
      </c>
      <c r="G19" s="2"/>
      <c r="H19" s="1" t="s">
        <v>27</v>
      </c>
      <c r="I19" s="1" t="s">
        <v>28</v>
      </c>
      <c r="J19" s="1" t="s">
        <v>29</v>
      </c>
    </row>
    <row r="20" spans="1:10" x14ac:dyDescent="0.2">
      <c r="A20" s="7" t="s">
        <v>30</v>
      </c>
      <c r="B20" s="1">
        <v>22397536</v>
      </c>
      <c r="C20" s="8">
        <v>12855999</v>
      </c>
      <c r="D20" s="8">
        <v>8583212</v>
      </c>
      <c r="E20" s="8">
        <f t="shared" si="0"/>
        <v>21439211</v>
      </c>
      <c r="F20" s="8">
        <f t="shared" si="1"/>
        <v>95.721292735058</v>
      </c>
      <c r="G20" s="2"/>
      <c r="H20" t="s">
        <v>31</v>
      </c>
      <c r="I20" s="1" t="s">
        <v>28</v>
      </c>
      <c r="J20" s="1" t="s">
        <v>32</v>
      </c>
    </row>
    <row r="21" spans="1:10" x14ac:dyDescent="0.2">
      <c r="A21" s="7" t="s">
        <v>33</v>
      </c>
      <c r="B21" s="1">
        <v>21843996</v>
      </c>
      <c r="C21" s="1">
        <v>11670299</v>
      </c>
      <c r="D21" s="1">
        <v>9254928</v>
      </c>
      <c r="E21" s="8">
        <f t="shared" si="0"/>
        <v>20925227</v>
      </c>
      <c r="F21" s="8">
        <f t="shared" si="1"/>
        <v>95.793951802591437</v>
      </c>
      <c r="G21" s="2"/>
      <c r="H21" t="s">
        <v>34</v>
      </c>
      <c r="I21" s="1" t="s">
        <v>28</v>
      </c>
      <c r="J21" t="s">
        <v>35</v>
      </c>
    </row>
    <row r="22" spans="1:10" x14ac:dyDescent="0.2">
      <c r="A22" s="7" t="s">
        <v>36</v>
      </c>
      <c r="B22" s="1">
        <v>21570067</v>
      </c>
      <c r="C22" s="1">
        <v>11575075</v>
      </c>
      <c r="D22">
        <v>9057333</v>
      </c>
      <c r="E22" s="8">
        <f t="shared" si="0"/>
        <v>20632408</v>
      </c>
      <c r="F22" s="8">
        <f t="shared" si="1"/>
        <v>95.652962042259773</v>
      </c>
      <c r="G22" s="2"/>
      <c r="H22" t="s">
        <v>37</v>
      </c>
      <c r="I22" s="1" t="s">
        <v>28</v>
      </c>
      <c r="J22" t="s">
        <v>38</v>
      </c>
    </row>
    <row r="23" spans="1:10" x14ac:dyDescent="0.2">
      <c r="A23" s="7" t="s">
        <v>39</v>
      </c>
      <c r="B23" s="1">
        <v>20702257</v>
      </c>
      <c r="C23" s="1">
        <v>11240055</v>
      </c>
      <c r="D23" s="1">
        <v>8690408</v>
      </c>
      <c r="E23" s="8">
        <f t="shared" si="0"/>
        <v>19930463</v>
      </c>
      <c r="F23" s="8">
        <f t="shared" si="1"/>
        <v>96.271933055415161</v>
      </c>
      <c r="G23" s="2"/>
      <c r="H23" t="s">
        <v>40</v>
      </c>
      <c r="I23" s="1" t="s">
        <v>28</v>
      </c>
      <c r="J23" t="s">
        <v>41</v>
      </c>
    </row>
    <row r="24" spans="1:10" x14ac:dyDescent="0.2">
      <c r="A24" s="7" t="s">
        <v>42</v>
      </c>
      <c r="B24" s="1">
        <v>15918629</v>
      </c>
      <c r="C24" s="1">
        <v>8873619</v>
      </c>
      <c r="D24" s="1">
        <v>6615260</v>
      </c>
      <c r="E24" s="8">
        <f t="shared" si="0"/>
        <v>15488879</v>
      </c>
      <c r="F24" s="8">
        <f t="shared" si="1"/>
        <v>97.300332836452185</v>
      </c>
      <c r="G24" s="2"/>
      <c r="H24" s="1" t="s">
        <v>43</v>
      </c>
      <c r="I24" s="1" t="s">
        <v>28</v>
      </c>
      <c r="J24" t="s">
        <v>44</v>
      </c>
    </row>
    <row r="25" spans="1:10" x14ac:dyDescent="0.2">
      <c r="A25" s="7" t="s">
        <v>45</v>
      </c>
      <c r="B25" s="1">
        <v>20349981</v>
      </c>
      <c r="C25" s="1">
        <v>11295958</v>
      </c>
      <c r="D25" s="1">
        <v>8333985</v>
      </c>
      <c r="E25" s="8">
        <f t="shared" si="0"/>
        <v>19629943</v>
      </c>
      <c r="F25" s="8">
        <f t="shared" si="1"/>
        <v>96.461726426181926</v>
      </c>
      <c r="G25" s="2"/>
      <c r="H25" s="1" t="s">
        <v>37</v>
      </c>
      <c r="I25" s="1" t="s">
        <v>28</v>
      </c>
      <c r="J25" s="1" t="s">
        <v>46</v>
      </c>
    </row>
    <row r="26" spans="1:10" x14ac:dyDescent="0.2">
      <c r="A26" s="7" t="s">
        <v>47</v>
      </c>
      <c r="B26" s="1">
        <v>18546542</v>
      </c>
      <c r="C26" s="1">
        <v>10410155</v>
      </c>
      <c r="D26" s="1">
        <v>7418042</v>
      </c>
      <c r="E26" s="8">
        <f t="shared" si="0"/>
        <v>17828197</v>
      </c>
      <c r="F26" s="8">
        <f t="shared" si="1"/>
        <v>96.12679819235305</v>
      </c>
      <c r="G26" s="2"/>
      <c r="H26" s="1" t="s">
        <v>48</v>
      </c>
      <c r="I26" s="1" t="s">
        <v>28</v>
      </c>
      <c r="J26" s="1" t="s">
        <v>49</v>
      </c>
    </row>
    <row r="27" spans="1:10" x14ac:dyDescent="0.2">
      <c r="A27" s="7" t="s">
        <v>50</v>
      </c>
      <c r="B27" s="1">
        <v>14539383</v>
      </c>
      <c r="C27" s="1">
        <v>7956325</v>
      </c>
      <c r="D27" s="1">
        <v>5843768</v>
      </c>
      <c r="E27" s="8">
        <f t="shared" si="0"/>
        <v>13800093</v>
      </c>
      <c r="F27" s="8">
        <f t="shared" si="1"/>
        <v>94.915258783677416</v>
      </c>
      <c r="G27" s="2"/>
      <c r="H27" s="1" t="s">
        <v>34</v>
      </c>
      <c r="I27" s="1" t="s">
        <v>28</v>
      </c>
      <c r="J27" t="s">
        <v>51</v>
      </c>
    </row>
    <row r="28" spans="1:10" x14ac:dyDescent="0.2">
      <c r="A28" s="7" t="s">
        <v>52</v>
      </c>
      <c r="B28" s="1">
        <v>16271977</v>
      </c>
      <c r="C28" s="1">
        <v>8768543</v>
      </c>
      <c r="D28" s="1">
        <v>6745774</v>
      </c>
      <c r="E28" s="8">
        <f t="shared" si="0"/>
        <v>15514317</v>
      </c>
      <c r="F28" s="8">
        <f t="shared" si="1"/>
        <v>95.3437741461901</v>
      </c>
      <c r="G28" s="2"/>
      <c r="H28" s="1" t="s">
        <v>53</v>
      </c>
      <c r="I28" s="1" t="s">
        <v>28</v>
      </c>
      <c r="J28" t="s">
        <v>54</v>
      </c>
    </row>
    <row r="29" spans="1:10" x14ac:dyDescent="0.2">
      <c r="A29" s="7" t="s">
        <v>55</v>
      </c>
      <c r="B29" s="1">
        <v>17723103</v>
      </c>
      <c r="C29" s="1">
        <v>10111557</v>
      </c>
      <c r="D29" s="1">
        <v>6712681</v>
      </c>
      <c r="E29" s="8">
        <f t="shared" si="0"/>
        <v>16824238</v>
      </c>
      <c r="F29" s="8">
        <f t="shared" si="1"/>
        <v>94.928286542147845</v>
      </c>
      <c r="G29" s="2"/>
      <c r="H29" s="1" t="s">
        <v>27</v>
      </c>
      <c r="I29" s="1" t="s">
        <v>28</v>
      </c>
      <c r="J29" s="1" t="s">
        <v>56</v>
      </c>
    </row>
    <row r="30" spans="1:10" x14ac:dyDescent="0.2">
      <c r="A30" s="7" t="s">
        <v>57</v>
      </c>
      <c r="B30">
        <f>SUM(B2:B17,B19:B29)</f>
        <v>535053108</v>
      </c>
      <c r="C30">
        <f>SUM(C2:C17,C19:C29)</f>
        <v>296950624</v>
      </c>
      <c r="D30">
        <f>SUM(D2:D17,D19:D29)</f>
        <v>215755711</v>
      </c>
      <c r="E30">
        <f>SUM(E2:E17,E19:E29)</f>
        <v>512706335</v>
      </c>
      <c r="F30" s="9">
        <f>(E30*100)/B30</f>
        <v>95.82344767914141</v>
      </c>
      <c r="G30" s="2"/>
      <c r="H30">
        <f>AVERAGE(H2:H17,H19:H29)</f>
        <v>0.69312499999999988</v>
      </c>
      <c r="I30">
        <f t="shared" ref="I30:J30" si="4">AVERAGE(I2:I17,I19:I29)</f>
        <v>0</v>
      </c>
      <c r="J30">
        <f>AVERAGE(J2:J17,J19:J29)</f>
        <v>3.4456249999999993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PerSampleStats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Sol - Dourdin</dc:creator>
  <cp:lastModifiedBy>Thomas Sol - Dourdin</cp:lastModifiedBy>
  <dcterms:created xsi:type="dcterms:W3CDTF">2025-03-24T09:04:45Z</dcterms:created>
  <dcterms:modified xsi:type="dcterms:W3CDTF">2025-03-27T08:06:55Z</dcterms:modified>
</cp:coreProperties>
</file>