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reys\Code\EE490_Senior_Design_Project\Electronics\"/>
    </mc:Choice>
  </mc:AlternateContent>
  <xr:revisionPtr revIDLastSave="0" documentId="13_ncr:1_{A88D2187-6306-487A-A898-0EFCD2127A27}" xr6:coauthVersionLast="47" xr6:coauthVersionMax="47" xr10:uidLastSave="{00000000-0000-0000-0000-000000000000}"/>
  <bookViews>
    <workbookView xWindow="-90" yWindow="0" windowWidth="12980" windowHeight="15370" tabRatio="500" xr2:uid="{00000000-000D-0000-FFFF-FFFF00000000}"/>
  </bookViews>
  <sheets>
    <sheet name="Capacitors" sheetId="8" r:id="rId1"/>
    <sheet name="CaseCodes" sheetId="9" r:id="rId2"/>
  </sheets>
  <definedNames>
    <definedName name="Capacitor">#REF!</definedName>
    <definedName name="Connector">#REF!</definedName>
    <definedName name="Crystal">#REF!</definedName>
    <definedName name="Diodes">#REF!</definedName>
    <definedName name="FET">#REF!</definedName>
    <definedName name="Filters">#REF!</definedName>
    <definedName name="Inductors">#REF!</definedName>
    <definedName name="LED">#REF!</definedName>
    <definedName name="MCU">#REF!</definedName>
    <definedName name="Modules">#REF!</definedName>
    <definedName name="Other">#REF!</definedName>
    <definedName name="PMIC">#REF!</definedName>
    <definedName name="Resistor">#REF!</definedName>
    <definedName name="Switch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8" l="1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3" i="8"/>
  <c r="O2" i="8"/>
  <c r="K3" i="8"/>
  <c r="K2" i="8"/>
  <c r="E3" i="8"/>
  <c r="J3" i="8" s="1"/>
  <c r="E2" i="8"/>
  <c r="J2" i="8" s="1"/>
</calcChain>
</file>

<file path=xl/sharedStrings.xml><?xml version="1.0" encoding="utf-8"?>
<sst xmlns="http://schemas.openxmlformats.org/spreadsheetml/2006/main" count="86" uniqueCount="64">
  <si>
    <t>Library Ref</t>
  </si>
  <si>
    <t>Footprint Ref</t>
  </si>
  <si>
    <t>Library Path</t>
  </si>
  <si>
    <t>Footprint Path</t>
  </si>
  <si>
    <t>Description</t>
  </si>
  <si>
    <t>Value</t>
  </si>
  <si>
    <t>Tolerance</t>
  </si>
  <si>
    <t>Temperature Coefficient</t>
  </si>
  <si>
    <t>100V</t>
  </si>
  <si>
    <t>X7R</t>
  </si>
  <si>
    <t>Mounting Type</t>
  </si>
  <si>
    <t>Voltage - Rated</t>
  </si>
  <si>
    <t>GRM188R72A104MA35D</t>
  </si>
  <si>
    <t>Capacitor - Ceramic - Generic</t>
  </si>
  <si>
    <t>CAPACITOR_0603(1608)_GENERIC</t>
  </si>
  <si>
    <t>EE490.SchLib</t>
  </si>
  <si>
    <t>EE490.PcbLib</t>
  </si>
  <si>
    <t>Murata Electronics</t>
  </si>
  <si>
    <t>SMT</t>
  </si>
  <si>
    <t>100nF</t>
  </si>
  <si>
    <t>20%</t>
  </si>
  <si>
    <t>0603</t>
  </si>
  <si>
    <t>Manufacturer 1</t>
  </si>
  <si>
    <t>Manufacturer Part Number 1</t>
  </si>
  <si>
    <t>Manufacturer Lifecycle 1</t>
  </si>
  <si>
    <t>Manufacturer 2</t>
  </si>
  <si>
    <t>Manufacturer Part Number 2</t>
  </si>
  <si>
    <t>Manufacturer Lifecycle 2</t>
  </si>
  <si>
    <t>Manufacturer 3</t>
  </si>
  <si>
    <t>Manufacturer Part Number 3</t>
  </si>
  <si>
    <t>Manufacturer Lifecycle 3</t>
  </si>
  <si>
    <t>GRM188R72A104KA35D</t>
  </si>
  <si>
    <t>Active</t>
  </si>
  <si>
    <t>GRM188R72A104KA35J</t>
  </si>
  <si>
    <t>GRM21BC72A105KE01L</t>
  </si>
  <si>
    <t>1uF</t>
  </si>
  <si>
    <t>X7S</t>
  </si>
  <si>
    <t>0805</t>
  </si>
  <si>
    <t>Name</t>
  </si>
  <si>
    <t>Item</t>
  </si>
  <si>
    <t>CAP-CER</t>
  </si>
  <si>
    <t>Package/Case Imperial</t>
  </si>
  <si>
    <t>Package/Case Metric</t>
  </si>
  <si>
    <t>CAPACITOR_0805(2012)_GENERIC</t>
  </si>
  <si>
    <t>Full Item</t>
  </si>
  <si>
    <t>Ceramic Capacitor</t>
  </si>
  <si>
    <t>1608</t>
  </si>
  <si>
    <t>Case Imperial</t>
  </si>
  <si>
    <t>Case Metric</t>
  </si>
  <si>
    <t>01005</t>
  </si>
  <si>
    <t>0402</t>
  </si>
  <si>
    <t>0201</t>
  </si>
  <si>
    <t>1005</t>
  </si>
  <si>
    <t>2012</t>
  </si>
  <si>
    <t>1206</t>
  </si>
  <si>
    <t>3216</t>
  </si>
  <si>
    <t>1210</t>
  </si>
  <si>
    <t>3225</t>
  </si>
  <si>
    <t>Capacitor Footprint</t>
  </si>
  <si>
    <t>CAPACITOR_0402(1005)_GENERIC</t>
  </si>
  <si>
    <t>CAPACITOR_1206(3216)_GENERIC</t>
  </si>
  <si>
    <t>CAPACITOR_1210(3225)_GENERIC</t>
  </si>
  <si>
    <t>GCM21BC72A105ME36L</t>
  </si>
  <si>
    <t>GCM21BC72A105KE36L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</si>
</sst>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4B196-245D-4152-8C8A-5ABA72CDF0B7}">
  <dimension ref="A1:X21"/>
  <sheetViews>
    <sheetView tabSelected="1" workbookViewId="0">
      <selection activeCell="F6" sqref="F6"/>
    </sheetView>
  </sheetViews>
  <sheetFormatPr defaultRowHeight="14.5" x14ac:dyDescent="0.35"/>
  <cols>
    <col min="1" max="1" width="8.7265625" style="1"/>
    <col min="2" max="2" width="5.81640625" style="1" bestFit="1" customWidth="1"/>
    <col min="3" max="3" width="7.453125" style="1" customWidth="1"/>
    <col min="4" max="4" width="6.453125" style="1" customWidth="1"/>
    <col min="5" max="5" width="6.54296875" style="1" customWidth="1"/>
    <col min="6" max="6" width="6.453125" style="1" customWidth="1"/>
    <col min="7" max="7" width="6.54296875" style="1" customWidth="1"/>
    <col min="8" max="8" width="5.54296875" style="1" customWidth="1"/>
    <col min="9" max="9" width="13.453125" style="1" customWidth="1"/>
    <col min="10" max="10" width="25.08984375" style="1" customWidth="1"/>
    <col min="11" max="11" width="41.1796875" style="1" customWidth="1"/>
    <col min="12" max="12" width="11.54296875" style="1" bestFit="1" customWidth="1"/>
    <col min="13" max="13" width="12.7265625" style="1" bestFit="1" customWidth="1"/>
    <col min="14" max="14" width="25.26953125" style="1" bestFit="1" customWidth="1"/>
    <col min="15" max="15" width="29.36328125" style="1" bestFit="1" customWidth="1"/>
    <col min="16" max="16" width="6.1796875" style="1" customWidth="1"/>
    <col min="17" max="17" width="19.1796875" style="1" customWidth="1"/>
    <col min="18" max="18" width="6.90625" style="1" customWidth="1"/>
    <col min="19" max="19" width="5.81640625" style="1" customWidth="1"/>
    <col min="20" max="20" width="14.81640625" style="1" customWidth="1"/>
    <col min="21" max="21" width="6.54296875" style="1" customWidth="1"/>
    <col min="22" max="22" width="5.90625" style="1" customWidth="1"/>
    <col min="23" max="23" width="16.81640625" style="1" customWidth="1"/>
    <col min="24" max="24" width="6.54296875" style="1" customWidth="1"/>
    <col min="25" max="16384" width="8.7265625" style="1"/>
  </cols>
  <sheetData>
    <row r="1" spans="1:24" x14ac:dyDescent="0.35">
      <c r="A1" s="1" t="s">
        <v>39</v>
      </c>
      <c r="B1" s="1" t="s">
        <v>5</v>
      </c>
      <c r="C1" s="1" t="s">
        <v>11</v>
      </c>
      <c r="D1" s="1" t="s">
        <v>41</v>
      </c>
      <c r="E1" s="1" t="s">
        <v>42</v>
      </c>
      <c r="F1" s="1" t="s">
        <v>7</v>
      </c>
      <c r="G1" s="1" t="s">
        <v>6</v>
      </c>
      <c r="H1" s="1" t="s">
        <v>10</v>
      </c>
      <c r="I1" s="1" t="s">
        <v>44</v>
      </c>
      <c r="J1" s="1" t="s">
        <v>38</v>
      </c>
      <c r="K1" s="1" t="s">
        <v>4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 x14ac:dyDescent="0.35">
      <c r="A2" s="1" t="s">
        <v>40</v>
      </c>
      <c r="B2" s="1" t="s">
        <v>19</v>
      </c>
      <c r="C2" s="1" t="s">
        <v>8</v>
      </c>
      <c r="D2" s="1" t="s">
        <v>21</v>
      </c>
      <c r="E2" s="2" t="str">
        <f>_xlfn.XLOOKUP(D2,CaseCodes!A:A,CaseCodes!B:B)</f>
        <v>1608</v>
      </c>
      <c r="F2" s="1" t="s">
        <v>9</v>
      </c>
      <c r="G2" s="1" t="s">
        <v>20</v>
      </c>
      <c r="H2" s="1" t="s">
        <v>18</v>
      </c>
      <c r="I2" s="1" t="s">
        <v>45</v>
      </c>
      <c r="J2" t="str">
        <f>UPPER(_xlfn.CONCAT(A2,"_",B2,"_",C2,"_",G2,"_",F2,"_",D2,"(",E2,")"))</f>
        <v>CAP-CER_100NF_100V_20%_X7R_0603(1608)</v>
      </c>
      <c r="K2" s="2" t="str">
        <f>_xlfn.CONCAT(B2," ±",G2," ",C2," ",I2," ",F2," ",D2,"(",E2," Metric)")</f>
        <v>100nF ±20% 100V Ceramic Capacitor X7R 0603(1608 Metric)</v>
      </c>
      <c r="L2" s="1" t="s">
        <v>15</v>
      </c>
      <c r="M2" s="1" t="s">
        <v>16</v>
      </c>
      <c r="N2" s="1" t="s">
        <v>13</v>
      </c>
      <c r="O2" s="2" t="str">
        <f>_xlfn.XLOOKUP(D2,CaseCodes!A:A,CaseCodes!C:C)</f>
        <v>CAPACITOR_0603(1608)_GENERIC</v>
      </c>
      <c r="P2" s="1" t="s">
        <v>17</v>
      </c>
      <c r="Q2" s="1" t="s">
        <v>31</v>
      </c>
      <c r="R2" s="1" t="s">
        <v>32</v>
      </c>
      <c r="S2" s="1" t="s">
        <v>17</v>
      </c>
      <c r="T2" s="1" t="s">
        <v>33</v>
      </c>
      <c r="U2" s="1" t="s">
        <v>32</v>
      </c>
      <c r="V2" s="1" t="s">
        <v>17</v>
      </c>
      <c r="W2" s="1" t="s">
        <v>12</v>
      </c>
      <c r="X2" s="1" t="s">
        <v>32</v>
      </c>
    </row>
    <row r="3" spans="1:24" x14ac:dyDescent="0.35">
      <c r="A3" s="1" t="s">
        <v>40</v>
      </c>
      <c r="B3" s="1" t="s">
        <v>35</v>
      </c>
      <c r="C3" s="1" t="s">
        <v>8</v>
      </c>
      <c r="D3" s="1" t="s">
        <v>37</v>
      </c>
      <c r="E3" s="2" t="str">
        <f>_xlfn.XLOOKUP(D3,CaseCodes!A:A,CaseCodes!B:B)</f>
        <v>2012</v>
      </c>
      <c r="F3" s="1" t="s">
        <v>36</v>
      </c>
      <c r="G3" s="1" t="s">
        <v>20</v>
      </c>
      <c r="H3" s="1" t="s">
        <v>18</v>
      </c>
      <c r="I3" s="1" t="s">
        <v>45</v>
      </c>
      <c r="J3" t="str">
        <f>UPPER(_xlfn.CONCAT(A3,"_",B3,"_",C3,"_",G3,"_",F3,"_",D3,"(",E3,")"))</f>
        <v>CAP-CER_1UF_100V_20%_X7S_0805(2012)</v>
      </c>
      <c r="K3" s="2" t="str">
        <f>_xlfn.CONCAT(B3," ±",G3," ",C3," ",I3," ",F3," ",D3,"(",E3," Metric)")</f>
        <v>1uF ±20% 100V Ceramic Capacitor X7S 0805(2012 Metric)</v>
      </c>
      <c r="L3" s="1" t="s">
        <v>15</v>
      </c>
      <c r="M3" s="1" t="s">
        <v>16</v>
      </c>
      <c r="N3" s="1" t="s">
        <v>13</v>
      </c>
      <c r="O3" s="2" t="str">
        <f>_xlfn.XLOOKUP(D3,CaseCodes!A:A,CaseCodes!C:C)</f>
        <v>CAPACITOR_0805(2012)_GENERIC</v>
      </c>
      <c r="P3" s="1" t="s">
        <v>17</v>
      </c>
      <c r="Q3" s="1" t="s">
        <v>34</v>
      </c>
      <c r="R3" s="1" t="s">
        <v>32</v>
      </c>
      <c r="S3" s="1" t="s">
        <v>17</v>
      </c>
      <c r="T3" s="1" t="s">
        <v>62</v>
      </c>
      <c r="U3" s="1" t="s">
        <v>32</v>
      </c>
      <c r="V3" s="1" t="s">
        <v>17</v>
      </c>
      <c r="W3" s="1" t="s">
        <v>63</v>
      </c>
      <c r="X3" s="1" t="s">
        <v>32</v>
      </c>
    </row>
    <row r="4" spans="1:24" x14ac:dyDescent="0.35">
      <c r="O4" s="2">
        <f>_xlfn.XLOOKUP(D4,CaseCodes!A:A,CaseCodes!C:C)</f>
        <v>0</v>
      </c>
    </row>
    <row r="5" spans="1:24" x14ac:dyDescent="0.35">
      <c r="O5" s="2">
        <f>_xlfn.XLOOKUP(D5,CaseCodes!A:A,CaseCodes!C:C)</f>
        <v>0</v>
      </c>
    </row>
    <row r="6" spans="1:24" x14ac:dyDescent="0.35">
      <c r="O6" s="2">
        <f>_xlfn.XLOOKUP(D6,CaseCodes!A:A,CaseCodes!C:C)</f>
        <v>0</v>
      </c>
    </row>
    <row r="7" spans="1:24" x14ac:dyDescent="0.35">
      <c r="O7" s="2">
        <f>_xlfn.XLOOKUP(D7,CaseCodes!A:A,CaseCodes!C:C)</f>
        <v>0</v>
      </c>
    </row>
    <row r="8" spans="1:24" x14ac:dyDescent="0.35">
      <c r="O8" s="2">
        <f>_xlfn.XLOOKUP(D8,CaseCodes!A:A,CaseCodes!C:C)</f>
        <v>0</v>
      </c>
    </row>
    <row r="9" spans="1:24" x14ac:dyDescent="0.35">
      <c r="O9" s="2">
        <f>_xlfn.XLOOKUP(D9,CaseCodes!A:A,CaseCodes!C:C)</f>
        <v>0</v>
      </c>
    </row>
    <row r="10" spans="1:24" x14ac:dyDescent="0.35">
      <c r="O10" s="2">
        <f>_xlfn.XLOOKUP(D10,CaseCodes!A:A,CaseCodes!C:C)</f>
        <v>0</v>
      </c>
    </row>
    <row r="11" spans="1:24" x14ac:dyDescent="0.35">
      <c r="O11" s="2">
        <f>_xlfn.XLOOKUP(D11,CaseCodes!A:A,CaseCodes!C:C)</f>
        <v>0</v>
      </c>
    </row>
    <row r="12" spans="1:24" x14ac:dyDescent="0.35">
      <c r="O12" s="2">
        <f>_xlfn.XLOOKUP(D12,CaseCodes!A:A,CaseCodes!C:C)</f>
        <v>0</v>
      </c>
    </row>
    <row r="13" spans="1:24" x14ac:dyDescent="0.35">
      <c r="O13" s="2">
        <f>_xlfn.XLOOKUP(D13,CaseCodes!A:A,CaseCodes!C:C)</f>
        <v>0</v>
      </c>
    </row>
    <row r="14" spans="1:24" x14ac:dyDescent="0.35">
      <c r="O14" s="2">
        <f>_xlfn.XLOOKUP(D14,CaseCodes!A:A,CaseCodes!C:C)</f>
        <v>0</v>
      </c>
    </row>
    <row r="15" spans="1:24" x14ac:dyDescent="0.35">
      <c r="O15" s="2">
        <f>_xlfn.XLOOKUP(D15,CaseCodes!A:A,CaseCodes!C:C)</f>
        <v>0</v>
      </c>
    </row>
    <row r="16" spans="1:24" x14ac:dyDescent="0.35">
      <c r="O16" s="2">
        <f>_xlfn.XLOOKUP(D16,CaseCodes!A:A,CaseCodes!C:C)</f>
        <v>0</v>
      </c>
    </row>
    <row r="17" spans="15:15" x14ac:dyDescent="0.35">
      <c r="O17" s="2">
        <f>_xlfn.XLOOKUP(D17,CaseCodes!A:A,CaseCodes!C:C)</f>
        <v>0</v>
      </c>
    </row>
    <row r="18" spans="15:15" x14ac:dyDescent="0.35">
      <c r="O18" s="2">
        <f>_xlfn.XLOOKUP(D18,CaseCodes!A:A,CaseCodes!C:C)</f>
        <v>0</v>
      </c>
    </row>
    <row r="19" spans="15:15" x14ac:dyDescent="0.35">
      <c r="O19" s="2">
        <f>_xlfn.XLOOKUP(D19,CaseCodes!A:A,CaseCodes!C:C)</f>
        <v>0</v>
      </c>
    </row>
    <row r="20" spans="15:15" x14ac:dyDescent="0.35">
      <c r="O20" s="2">
        <f>_xlfn.XLOOKUP(D20,CaseCodes!A:A,CaseCodes!C:C)</f>
        <v>0</v>
      </c>
    </row>
    <row r="21" spans="15:15" x14ac:dyDescent="0.35">
      <c r="O21" s="2">
        <f>_xlfn.XLOOKUP(D21,CaseCodes!A:A,CaseCodes!C:C)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B210B-1B46-44D4-B1EA-F463C4B1ED2A}">
  <dimension ref="A1:C17"/>
  <sheetViews>
    <sheetView workbookViewId="0">
      <selection activeCell="C8" sqref="C8"/>
    </sheetView>
  </sheetViews>
  <sheetFormatPr defaultRowHeight="14.5" x14ac:dyDescent="0.35"/>
  <sheetData>
    <row r="1" spans="1:3" x14ac:dyDescent="0.35">
      <c r="A1" t="s">
        <v>47</v>
      </c>
      <c r="B1" t="s">
        <v>48</v>
      </c>
      <c r="C1" t="s">
        <v>58</v>
      </c>
    </row>
    <row r="2" spans="1:3" x14ac:dyDescent="0.35">
      <c r="A2" s="1" t="s">
        <v>49</v>
      </c>
      <c r="B2" s="1" t="s">
        <v>50</v>
      </c>
    </row>
    <row r="3" spans="1:3" x14ac:dyDescent="0.35">
      <c r="A3" s="1" t="s">
        <v>51</v>
      </c>
      <c r="B3" s="1" t="s">
        <v>21</v>
      </c>
    </row>
    <row r="4" spans="1:3" x14ac:dyDescent="0.35">
      <c r="A4" s="1" t="s">
        <v>50</v>
      </c>
      <c r="B4" s="1" t="s">
        <v>52</v>
      </c>
      <c r="C4" t="s">
        <v>59</v>
      </c>
    </row>
    <row r="5" spans="1:3" x14ac:dyDescent="0.35">
      <c r="A5" s="1" t="s">
        <v>21</v>
      </c>
      <c r="B5" s="1" t="s">
        <v>46</v>
      </c>
      <c r="C5" t="s">
        <v>14</v>
      </c>
    </row>
    <row r="6" spans="1:3" x14ac:dyDescent="0.35">
      <c r="A6" s="1" t="s">
        <v>37</v>
      </c>
      <c r="B6" s="1" t="s">
        <v>53</v>
      </c>
      <c r="C6" t="s">
        <v>43</v>
      </c>
    </row>
    <row r="7" spans="1:3" x14ac:dyDescent="0.35">
      <c r="A7" s="1" t="s">
        <v>54</v>
      </c>
      <c r="B7" s="1" t="s">
        <v>55</v>
      </c>
      <c r="C7" t="s">
        <v>60</v>
      </c>
    </row>
    <row r="8" spans="1:3" x14ac:dyDescent="0.35">
      <c r="A8" s="1" t="s">
        <v>56</v>
      </c>
      <c r="B8" s="1" t="s">
        <v>57</v>
      </c>
      <c r="C8" t="s">
        <v>61</v>
      </c>
    </row>
    <row r="9" spans="1:3" x14ac:dyDescent="0.35">
      <c r="A9" s="1"/>
      <c r="B9" s="1"/>
    </row>
    <row r="10" spans="1:3" x14ac:dyDescent="0.35">
      <c r="A10" s="1"/>
      <c r="B10" s="1"/>
    </row>
    <row r="11" spans="1:3" x14ac:dyDescent="0.35">
      <c r="A11" s="1"/>
      <c r="B11" s="1"/>
    </row>
    <row r="12" spans="1:3" x14ac:dyDescent="0.35">
      <c r="A12" s="1"/>
      <c r="B12" s="1"/>
    </row>
    <row r="13" spans="1:3" x14ac:dyDescent="0.35">
      <c r="A13" s="1"/>
      <c r="B13" s="1"/>
    </row>
    <row r="14" spans="1:3" x14ac:dyDescent="0.35">
      <c r="A14" s="1"/>
      <c r="B14" s="1"/>
    </row>
    <row r="15" spans="1:3" x14ac:dyDescent="0.35">
      <c r="A15" s="1"/>
      <c r="B15" s="1"/>
    </row>
    <row r="16" spans="1:3" x14ac:dyDescent="0.35">
      <c r="A16" s="1"/>
      <c r="B16" s="1"/>
    </row>
    <row r="17" spans="1:2" x14ac:dyDescent="0.35">
      <c r="A17" s="1"/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Capacitors</vt:lpstr>
      <vt:lpstr>CaseCodes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Trey Sprecher</cp:lastModifiedBy>
  <dcterms:created xsi:type="dcterms:W3CDTF">2016-11-02T22:30:36Z</dcterms:created>
  <dcterms:modified xsi:type="dcterms:W3CDTF">2023-06-19T11:13:16Z</dcterms:modified>
</cp:coreProperties>
</file>