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TDD\Desktop\graphs\"/>
    </mc:Choice>
  </mc:AlternateContent>
  <xr:revisionPtr revIDLastSave="0" documentId="13_ncr:1_{2EC64A30-E06D-4928-B2AE-51B6BF688C6D}" xr6:coauthVersionLast="47" xr6:coauthVersionMax="47" xr10:uidLastSave="{00000000-0000-0000-0000-000000000000}"/>
  <bookViews>
    <workbookView xWindow="-108" yWindow="-108" windowWidth="23256" windowHeight="12456" activeTab="3" xr2:uid="{749741F1-CA27-43DA-9621-93DA0DB35C7F}"/>
  </bookViews>
  <sheets>
    <sheet name="InitialPerformance" sheetId="1" r:id="rId1"/>
    <sheet name="Sparsity" sheetId="2" r:id="rId2"/>
    <sheet name="Scaling" sheetId="3" r:id="rId3"/>
    <sheet name="CSR vs CSC" sheetId="5" r:id="rId4"/>
    <sheet name="Breakdown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9" i="3" l="1"/>
  <c r="N9" i="3"/>
  <c r="L9" i="3"/>
  <c r="Q8" i="3"/>
  <c r="Q9" i="3"/>
  <c r="Q10" i="3"/>
  <c r="Q11" i="3"/>
  <c r="W11" i="3" s="1"/>
  <c r="Q12" i="3"/>
  <c r="Q13" i="3"/>
  <c r="Q14" i="3"/>
  <c r="W14" i="3" s="1"/>
  <c r="Q7" i="3"/>
  <c r="P7" i="3"/>
  <c r="P8" i="3"/>
  <c r="P9" i="3"/>
  <c r="V9" i="3" s="1"/>
  <c r="P10" i="3"/>
  <c r="V10" i="3" s="1"/>
  <c r="P11" i="3"/>
  <c r="V11" i="3" s="1"/>
  <c r="P12" i="3"/>
  <c r="P13" i="3"/>
  <c r="P14" i="3"/>
  <c r="O8" i="3"/>
  <c r="O9" i="3"/>
  <c r="O10" i="3"/>
  <c r="O11" i="3"/>
  <c r="O12" i="3"/>
  <c r="O13" i="3"/>
  <c r="O14" i="3"/>
  <c r="O7" i="3"/>
  <c r="N13" i="3"/>
  <c r="N8" i="3"/>
  <c r="U8" i="3" s="1"/>
  <c r="U9" i="3"/>
  <c r="N10" i="3"/>
  <c r="U10" i="3" s="1"/>
  <c r="N11" i="3"/>
  <c r="N12" i="3"/>
  <c r="N14" i="3"/>
  <c r="N7" i="3"/>
  <c r="M8" i="3"/>
  <c r="M10" i="3"/>
  <c r="T10" i="3" s="1"/>
  <c r="M11" i="3"/>
  <c r="T11" i="3" s="1"/>
  <c r="M12" i="3"/>
  <c r="M13" i="3"/>
  <c r="T13" i="3" s="1"/>
  <c r="M14" i="3"/>
  <c r="M7" i="3"/>
  <c r="T7" i="3" s="1"/>
  <c r="L8" i="3"/>
  <c r="L10" i="3"/>
  <c r="L11" i="3"/>
  <c r="S11" i="3" s="1"/>
  <c r="L12" i="3"/>
  <c r="L13" i="3"/>
  <c r="L14" i="3"/>
  <c r="S14" i="3" s="1"/>
  <c r="S8" i="3"/>
  <c r="S10" i="3"/>
  <c r="S12" i="3"/>
  <c r="L7" i="3"/>
  <c r="V8" i="3"/>
  <c r="V12" i="3"/>
  <c r="V13" i="3"/>
  <c r="V14" i="3"/>
  <c r="V7" i="3"/>
  <c r="U11" i="3"/>
  <c r="U12" i="3"/>
  <c r="U13" i="3"/>
  <c r="U14" i="3"/>
  <c r="U7" i="3"/>
  <c r="T8" i="3"/>
  <c r="T9" i="3"/>
  <c r="T12" i="3"/>
  <c r="T14" i="3"/>
  <c r="S9" i="3"/>
  <c r="S13" i="3"/>
  <c r="S7" i="3"/>
  <c r="K15" i="3"/>
  <c r="L15" i="3"/>
  <c r="M15" i="3"/>
  <c r="K16" i="3"/>
  <c r="L16" i="3"/>
  <c r="M16" i="3"/>
  <c r="K17" i="3"/>
  <c r="L17" i="3"/>
  <c r="M17" i="3"/>
  <c r="K8" i="3"/>
  <c r="K9" i="3"/>
  <c r="K10" i="3"/>
  <c r="K11" i="3"/>
  <c r="K12" i="3"/>
  <c r="K13" i="3"/>
  <c r="K14" i="3"/>
  <c r="K7" i="3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K3" i="2"/>
  <c r="L3" i="2"/>
  <c r="K4" i="2"/>
  <c r="L4" i="2"/>
  <c r="K5" i="2"/>
  <c r="L5" i="2"/>
  <c r="K6" i="2"/>
  <c r="L6" i="2"/>
  <c r="K7" i="2"/>
  <c r="L7" i="2"/>
  <c r="K8" i="2"/>
  <c r="L8" i="2"/>
  <c r="K9" i="2"/>
  <c r="L9" i="2"/>
  <c r="K10" i="2"/>
  <c r="L10" i="2"/>
  <c r="K11" i="2"/>
  <c r="L11" i="2"/>
  <c r="K12" i="2"/>
  <c r="L12" i="2"/>
  <c r="K13" i="2"/>
  <c r="L13" i="2"/>
  <c r="K14" i="2"/>
  <c r="L14" i="2"/>
  <c r="K15" i="2"/>
  <c r="L15" i="2"/>
  <c r="K16" i="2"/>
  <c r="L16" i="2"/>
  <c r="K17" i="2"/>
  <c r="L17" i="2"/>
  <c r="K18" i="2"/>
  <c r="L18" i="2"/>
  <c r="K19" i="2"/>
  <c r="L19" i="2"/>
  <c r="K20" i="2"/>
  <c r="L20" i="2"/>
  <c r="K21" i="2"/>
  <c r="L21" i="2"/>
  <c r="K22" i="2"/>
  <c r="L22" i="2"/>
  <c r="K23" i="2"/>
  <c r="L2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3" i="2"/>
  <c r="G7" i="4"/>
  <c r="G6" i="4"/>
  <c r="G5" i="4"/>
  <c r="J15" i="1"/>
  <c r="G15" i="1"/>
  <c r="J4" i="1"/>
  <c r="J5" i="1"/>
  <c r="J6" i="1"/>
  <c r="J7" i="1"/>
  <c r="J8" i="1"/>
  <c r="J9" i="1"/>
  <c r="J10" i="1"/>
  <c r="J11" i="1"/>
  <c r="J12" i="1"/>
  <c r="J13" i="1"/>
  <c r="J14" i="1"/>
  <c r="J3" i="1"/>
  <c r="I4" i="1"/>
  <c r="I3" i="1"/>
  <c r="H4" i="1"/>
  <c r="H5" i="1"/>
  <c r="H6" i="1"/>
  <c r="H7" i="1"/>
  <c r="H8" i="1"/>
  <c r="H9" i="1"/>
  <c r="H10" i="1"/>
  <c r="H11" i="1"/>
  <c r="H12" i="1"/>
  <c r="H13" i="1"/>
  <c r="H3" i="1"/>
  <c r="G4" i="1"/>
  <c r="G5" i="1"/>
  <c r="G6" i="1"/>
  <c r="G7" i="1"/>
  <c r="G8" i="1"/>
  <c r="G9" i="1"/>
  <c r="G10" i="1"/>
  <c r="G11" i="1"/>
  <c r="G12" i="1"/>
  <c r="G13" i="1"/>
  <c r="G14" i="1"/>
  <c r="G3" i="1"/>
  <c r="W7" i="3"/>
  <c r="W9" i="3"/>
  <c r="W13" i="3"/>
  <c r="W10" i="3"/>
  <c r="W8" i="3"/>
  <c r="W12" i="3"/>
</calcChain>
</file>

<file path=xl/sharedStrings.xml><?xml version="1.0" encoding="utf-8"?>
<sst xmlns="http://schemas.openxmlformats.org/spreadsheetml/2006/main" count="35" uniqueCount="31">
  <si>
    <t>BLAS</t>
  </si>
  <si>
    <t>GPU Line</t>
  </si>
  <si>
    <t>Naïve CPU Line</t>
  </si>
  <si>
    <t>Sizes</t>
  </si>
  <si>
    <t>Log Size</t>
  </si>
  <si>
    <t>Log GPU</t>
  </si>
  <si>
    <t>Log CPU</t>
  </si>
  <si>
    <t>CPU</t>
  </si>
  <si>
    <t>Size</t>
  </si>
  <si>
    <t>Sparse 90</t>
  </si>
  <si>
    <t>Sparse 95</t>
  </si>
  <si>
    <t>Sparse 99</t>
  </si>
  <si>
    <t>For speed breakdown, we're gonna run 80% sparse and n = 5000</t>
  </si>
  <si>
    <t>Initialization Time</t>
  </si>
  <si>
    <t>Computation Time</t>
  </si>
  <si>
    <t>Writing Time</t>
  </si>
  <si>
    <t>Cleanup Time</t>
  </si>
  <si>
    <t>Total</t>
  </si>
  <si>
    <t>Lda</t>
  </si>
  <si>
    <t>Number of Threads per block</t>
  </si>
  <si>
    <t>Log of sizes</t>
  </si>
  <si>
    <t>Log of CPU</t>
  </si>
  <si>
    <t xml:space="preserve">Sparse 90 </t>
  </si>
  <si>
    <t>Need to compute the strong scaling efficiency</t>
  </si>
  <si>
    <t>Strong scaling is speedup/p, and speedup is t (1) divided by t(p)</t>
  </si>
  <si>
    <t>Speed up</t>
  </si>
  <si>
    <t>Efficiency</t>
  </si>
  <si>
    <t xml:space="preserve">Size </t>
  </si>
  <si>
    <t>CSR</t>
  </si>
  <si>
    <t>CSC</t>
  </si>
  <si>
    <t>These are run on sparse 80% matrices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</si>
</sst>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Matrix</a:t>
            </a:r>
            <a:r>
              <a:rPr lang="en-US" baseline="0"/>
              <a:t> Operation Time vs Matrix Sizes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GPU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InitialPerformance!$B$3:$B$13</c:f>
              <c:numCache>
                <c:formatCode>General</c:formatCode>
                <c:ptCount val="11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</c:numCache>
            </c:numRef>
          </c:xVal>
          <c:yVal>
            <c:numRef>
              <c:f>InitialPerformance!$C$3:$C$13</c:f>
              <c:numCache>
                <c:formatCode>General</c:formatCode>
                <c:ptCount val="11"/>
                <c:pt idx="0">
                  <c:v>1E-4</c:v>
                </c:pt>
                <c:pt idx="1">
                  <c:v>0.5</c:v>
                </c:pt>
                <c:pt idx="2">
                  <c:v>0.52</c:v>
                </c:pt>
                <c:pt idx="3">
                  <c:v>2.29</c:v>
                </c:pt>
                <c:pt idx="4">
                  <c:v>6.84</c:v>
                </c:pt>
                <c:pt idx="5">
                  <c:v>16.3</c:v>
                </c:pt>
                <c:pt idx="6">
                  <c:v>33.049999999999997</c:v>
                </c:pt>
                <c:pt idx="7">
                  <c:v>60</c:v>
                </c:pt>
                <c:pt idx="8">
                  <c:v>99.451999999999998</c:v>
                </c:pt>
                <c:pt idx="9">
                  <c:v>157.61000000000001</c:v>
                </c:pt>
                <c:pt idx="10">
                  <c:v>236.71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CF-46E8-9C1B-ECCC2288736E}"/>
            </c:ext>
          </c:extLst>
        </c:ser>
        <c:ser>
          <c:idx val="1"/>
          <c:order val="1"/>
          <c:tx>
            <c:v>BLAS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InitialPerformance!$B$3:$B$14</c:f>
              <c:numCache>
                <c:formatCode>General</c:formatCode>
                <c:ptCount val="12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6000</c:v>
                </c:pt>
              </c:numCache>
            </c:numRef>
          </c:xVal>
          <c:yVal>
            <c:numRef>
              <c:f>InitialPerformance!$E$3:$E$14</c:f>
              <c:numCache>
                <c:formatCode>General</c:formatCode>
                <c:ptCount val="12"/>
                <c:pt idx="0">
                  <c:v>1E-3</c:v>
                </c:pt>
                <c:pt idx="1">
                  <c:v>0.01</c:v>
                </c:pt>
                <c:pt idx="2">
                  <c:v>0.04</c:v>
                </c:pt>
                <c:pt idx="3">
                  <c:v>0.13</c:v>
                </c:pt>
                <c:pt idx="4">
                  <c:v>0.3</c:v>
                </c:pt>
                <c:pt idx="5">
                  <c:v>0.59</c:v>
                </c:pt>
                <c:pt idx="6">
                  <c:v>1</c:v>
                </c:pt>
                <c:pt idx="7">
                  <c:v>1.6</c:v>
                </c:pt>
                <c:pt idx="8">
                  <c:v>2.38</c:v>
                </c:pt>
                <c:pt idx="9">
                  <c:v>3.37</c:v>
                </c:pt>
                <c:pt idx="10">
                  <c:v>4.6399999999999997</c:v>
                </c:pt>
                <c:pt idx="11">
                  <c:v>10.14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1CF-46E8-9C1B-ECCC2288736E}"/>
            </c:ext>
          </c:extLst>
        </c:ser>
        <c:ser>
          <c:idx val="2"/>
          <c:order val="2"/>
          <c:tx>
            <c:v>CPU Naive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InitialPerformance!$B$3:$B$4</c:f>
              <c:numCache>
                <c:formatCode>General</c:formatCode>
                <c:ptCount val="2"/>
                <c:pt idx="0">
                  <c:v>100</c:v>
                </c:pt>
                <c:pt idx="1">
                  <c:v>500</c:v>
                </c:pt>
              </c:numCache>
            </c:numRef>
          </c:xVal>
          <c:yVal>
            <c:numRef>
              <c:f>InitialPerformance!$D$3:$D$4</c:f>
              <c:numCache>
                <c:formatCode>General</c:formatCode>
                <c:ptCount val="2"/>
                <c:pt idx="0">
                  <c:v>0.19</c:v>
                </c:pt>
                <c:pt idx="1">
                  <c:v>112.45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1CF-46E8-9C1B-ECCC228873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3741535"/>
        <c:axId val="1773742975"/>
      </c:scatterChart>
      <c:valAx>
        <c:axId val="1773741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of Matrix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3742975"/>
        <c:crosses val="autoZero"/>
        <c:crossBetween val="midCat"/>
      </c:valAx>
      <c:valAx>
        <c:axId val="1773742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Performance Time</a:t>
                </a:r>
                <a:r>
                  <a:rPr lang="en-US" baseline="0"/>
                  <a:t>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37415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 of</a:t>
            </a:r>
            <a:r>
              <a:rPr lang="en-US" baseline="0"/>
              <a:t> Performance Time vs </a:t>
            </a:r>
            <a:r>
              <a:rPr lang="en-US"/>
              <a:t>Log of Size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BLAS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InitialPerformance!$G$3:$G$14</c:f>
              <c:numCache>
                <c:formatCode>General</c:formatCode>
                <c:ptCount val="12"/>
                <c:pt idx="0">
                  <c:v>2</c:v>
                </c:pt>
                <c:pt idx="1">
                  <c:v>2.6989700043360187</c:v>
                </c:pt>
                <c:pt idx="2">
                  <c:v>3</c:v>
                </c:pt>
                <c:pt idx="3">
                  <c:v>3.1760912590556813</c:v>
                </c:pt>
                <c:pt idx="4">
                  <c:v>3.3010299956639813</c:v>
                </c:pt>
                <c:pt idx="5">
                  <c:v>3.3979400086720375</c:v>
                </c:pt>
                <c:pt idx="6">
                  <c:v>3.4771212547196626</c:v>
                </c:pt>
                <c:pt idx="7">
                  <c:v>3.5440680443502757</c:v>
                </c:pt>
                <c:pt idx="8">
                  <c:v>3.6020599913279625</c:v>
                </c:pt>
                <c:pt idx="9">
                  <c:v>3.6532125137753435</c:v>
                </c:pt>
                <c:pt idx="10">
                  <c:v>3.6989700043360187</c:v>
                </c:pt>
                <c:pt idx="11">
                  <c:v>3.7781512503836434</c:v>
                </c:pt>
              </c:numCache>
            </c:numRef>
          </c:xVal>
          <c:yVal>
            <c:numRef>
              <c:f>InitialPerformance!$J$3:$J$14</c:f>
              <c:numCache>
                <c:formatCode>General</c:formatCode>
                <c:ptCount val="12"/>
                <c:pt idx="0">
                  <c:v>-3</c:v>
                </c:pt>
                <c:pt idx="1">
                  <c:v>-2</c:v>
                </c:pt>
                <c:pt idx="2">
                  <c:v>-1.3979400086720375</c:v>
                </c:pt>
                <c:pt idx="3">
                  <c:v>-0.88605664769316317</c:v>
                </c:pt>
                <c:pt idx="4">
                  <c:v>-0.52287874528033762</c:v>
                </c:pt>
                <c:pt idx="5">
                  <c:v>-0.22914798835785583</c:v>
                </c:pt>
                <c:pt idx="6">
                  <c:v>0</c:v>
                </c:pt>
                <c:pt idx="7">
                  <c:v>0.20411998265592479</c:v>
                </c:pt>
                <c:pt idx="8">
                  <c:v>0.37657695705651195</c:v>
                </c:pt>
                <c:pt idx="9">
                  <c:v>0.52762990087133865</c:v>
                </c:pt>
                <c:pt idx="10">
                  <c:v>0.66651798055488087</c:v>
                </c:pt>
                <c:pt idx="11">
                  <c:v>1.0060379549973173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31-451A-BD4E-E42654F79F99}"/>
            </c:ext>
          </c:extLst>
        </c:ser>
        <c:ser>
          <c:idx val="1"/>
          <c:order val="1"/>
          <c:tx>
            <c:v>GPU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InitialPerformance!$G$3:$G$13</c:f>
              <c:numCache>
                <c:formatCode>General</c:formatCode>
                <c:ptCount val="11"/>
                <c:pt idx="0">
                  <c:v>2</c:v>
                </c:pt>
                <c:pt idx="1">
                  <c:v>2.6989700043360187</c:v>
                </c:pt>
                <c:pt idx="2">
                  <c:v>3</c:v>
                </c:pt>
                <c:pt idx="3">
                  <c:v>3.1760912590556813</c:v>
                </c:pt>
                <c:pt idx="4">
                  <c:v>3.3010299956639813</c:v>
                </c:pt>
                <c:pt idx="5">
                  <c:v>3.3979400086720375</c:v>
                </c:pt>
                <c:pt idx="6">
                  <c:v>3.4771212547196626</c:v>
                </c:pt>
                <c:pt idx="7">
                  <c:v>3.5440680443502757</c:v>
                </c:pt>
                <c:pt idx="8">
                  <c:v>3.6020599913279625</c:v>
                </c:pt>
                <c:pt idx="9">
                  <c:v>3.6532125137753435</c:v>
                </c:pt>
                <c:pt idx="10">
                  <c:v>3.6989700043360187</c:v>
                </c:pt>
              </c:numCache>
            </c:numRef>
          </c:xVal>
          <c:yVal>
            <c:numRef>
              <c:f>InitialPerformance!$H$3:$H$13</c:f>
              <c:numCache>
                <c:formatCode>General</c:formatCode>
                <c:ptCount val="11"/>
                <c:pt idx="0">
                  <c:v>-4</c:v>
                </c:pt>
                <c:pt idx="1">
                  <c:v>-0.3010299956639812</c:v>
                </c:pt>
                <c:pt idx="2">
                  <c:v>-0.28399665636520083</c:v>
                </c:pt>
                <c:pt idx="3">
                  <c:v>0.35983548233988799</c:v>
                </c:pt>
                <c:pt idx="4">
                  <c:v>0.83505610172011624</c:v>
                </c:pt>
                <c:pt idx="5">
                  <c:v>1.2121876044039579</c:v>
                </c:pt>
                <c:pt idx="6">
                  <c:v>1.5191714638216589</c:v>
                </c:pt>
                <c:pt idx="7">
                  <c:v>1.7781512503836436</c:v>
                </c:pt>
                <c:pt idx="8">
                  <c:v>1.9976135212988657</c:v>
                </c:pt>
                <c:pt idx="9">
                  <c:v>2.1975837690357767</c:v>
                </c:pt>
                <c:pt idx="10">
                  <c:v>2.3742166054283738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631-451A-BD4E-E42654F79F99}"/>
            </c:ext>
          </c:extLst>
        </c:ser>
        <c:ser>
          <c:idx val="2"/>
          <c:order val="2"/>
          <c:tx>
            <c:v>CPU Naive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InitialPerformance!$G$3:$G$4</c:f>
              <c:numCache>
                <c:formatCode>General</c:formatCode>
                <c:ptCount val="2"/>
                <c:pt idx="0">
                  <c:v>2</c:v>
                </c:pt>
                <c:pt idx="1">
                  <c:v>2.6989700043360187</c:v>
                </c:pt>
              </c:numCache>
            </c:numRef>
          </c:xVal>
          <c:yVal>
            <c:numRef>
              <c:f>InitialPerformance!$I$3:$I$4</c:f>
              <c:numCache>
                <c:formatCode>General</c:formatCode>
                <c:ptCount val="2"/>
                <c:pt idx="0">
                  <c:v>-0.72124639904717103</c:v>
                </c:pt>
                <c:pt idx="1">
                  <c:v>2.0509594597716512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631-451A-BD4E-E42654F79F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3743455"/>
        <c:axId val="1773744415"/>
      </c:scatterChart>
      <c:valAx>
        <c:axId val="1773743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of</a:t>
                </a:r>
                <a:r>
                  <a:rPr lang="en-US" baseline="0"/>
                  <a:t> Size of Matrix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3744415"/>
        <c:crosses val="autoZero"/>
        <c:crossBetween val="midCat"/>
      </c:valAx>
      <c:valAx>
        <c:axId val="1773744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</a:t>
                </a:r>
                <a:r>
                  <a:rPr lang="en-US" baseline="0"/>
                  <a:t> of Performance Time in Seconds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37434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</a:t>
            </a:r>
            <a:r>
              <a:rPr lang="en-US" baseline="0"/>
              <a:t> on Different Sparsities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CPU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Sparsity!$B$3:$B$23</c:f>
              <c:numCache>
                <c:formatCode>General</c:formatCode>
                <c:ptCount val="21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</c:numCache>
            </c:numRef>
          </c:xVal>
          <c:yVal>
            <c:numRef>
              <c:f>Sparsity!$C$3:$C$23</c:f>
              <c:numCache>
                <c:formatCode>General</c:formatCode>
                <c:ptCount val="21"/>
                <c:pt idx="0">
                  <c:v>0.03</c:v>
                </c:pt>
                <c:pt idx="1">
                  <c:v>0.05</c:v>
                </c:pt>
                <c:pt idx="2">
                  <c:v>0.13</c:v>
                </c:pt>
                <c:pt idx="3">
                  <c:v>0.25</c:v>
                </c:pt>
                <c:pt idx="4">
                  <c:v>0.6</c:v>
                </c:pt>
                <c:pt idx="5">
                  <c:v>1.17</c:v>
                </c:pt>
                <c:pt idx="6">
                  <c:v>2.0099999999999998</c:v>
                </c:pt>
                <c:pt idx="7">
                  <c:v>3.2</c:v>
                </c:pt>
                <c:pt idx="8">
                  <c:v>4.74</c:v>
                </c:pt>
                <c:pt idx="9">
                  <c:v>6.78</c:v>
                </c:pt>
                <c:pt idx="10">
                  <c:v>9.3000000000000007</c:v>
                </c:pt>
                <c:pt idx="11">
                  <c:v>12.35</c:v>
                </c:pt>
                <c:pt idx="12">
                  <c:v>16.010000000000002</c:v>
                </c:pt>
                <c:pt idx="13">
                  <c:v>20.34</c:v>
                </c:pt>
                <c:pt idx="14">
                  <c:v>25.45</c:v>
                </c:pt>
                <c:pt idx="15">
                  <c:v>31.35</c:v>
                </c:pt>
                <c:pt idx="16">
                  <c:v>37.950000000000003</c:v>
                </c:pt>
                <c:pt idx="17">
                  <c:v>45.47</c:v>
                </c:pt>
                <c:pt idx="18">
                  <c:v>54.02</c:v>
                </c:pt>
                <c:pt idx="19">
                  <c:v>63.41</c:v>
                </c:pt>
                <c:pt idx="20">
                  <c:v>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14-4706-BE36-68A063997592}"/>
            </c:ext>
          </c:extLst>
        </c:ser>
        <c:ser>
          <c:idx val="1"/>
          <c:order val="1"/>
          <c:tx>
            <c:v>90% Sparse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Sparsity!$B$3:$B$23</c:f>
              <c:numCache>
                <c:formatCode>General</c:formatCode>
                <c:ptCount val="21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</c:numCache>
            </c:numRef>
          </c:xVal>
          <c:yVal>
            <c:numRef>
              <c:f>Sparsity!$D$3:$D$23</c:f>
              <c:numCache>
                <c:formatCode>General</c:formatCode>
                <c:ptCount val="21"/>
                <c:pt idx="0">
                  <c:v>0.17</c:v>
                </c:pt>
                <c:pt idx="1">
                  <c:v>7.0000000000000007E-2</c:v>
                </c:pt>
                <c:pt idx="2">
                  <c:v>0.08</c:v>
                </c:pt>
                <c:pt idx="3">
                  <c:v>0.14000000000000001</c:v>
                </c:pt>
                <c:pt idx="4">
                  <c:v>0.26</c:v>
                </c:pt>
                <c:pt idx="5">
                  <c:v>0.6</c:v>
                </c:pt>
                <c:pt idx="6">
                  <c:v>1.2</c:v>
                </c:pt>
                <c:pt idx="7">
                  <c:v>2.12</c:v>
                </c:pt>
                <c:pt idx="8">
                  <c:v>3.49</c:v>
                </c:pt>
                <c:pt idx="9">
                  <c:v>5.57</c:v>
                </c:pt>
                <c:pt idx="10">
                  <c:v>8.39</c:v>
                </c:pt>
                <c:pt idx="11">
                  <c:v>12.19</c:v>
                </c:pt>
                <c:pt idx="12">
                  <c:v>17.22</c:v>
                </c:pt>
                <c:pt idx="13">
                  <c:v>23.59</c:v>
                </c:pt>
                <c:pt idx="14">
                  <c:v>31.6</c:v>
                </c:pt>
                <c:pt idx="15">
                  <c:v>41.51</c:v>
                </c:pt>
                <c:pt idx="16">
                  <c:v>53.59</c:v>
                </c:pt>
                <c:pt idx="17">
                  <c:v>68.31</c:v>
                </c:pt>
                <c:pt idx="18">
                  <c:v>85.68</c:v>
                </c:pt>
                <c:pt idx="19">
                  <c:v>106.25</c:v>
                </c:pt>
                <c:pt idx="20">
                  <c:v>130.24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014-4706-BE36-68A063997592}"/>
            </c:ext>
          </c:extLst>
        </c:ser>
        <c:ser>
          <c:idx val="2"/>
          <c:order val="2"/>
          <c:tx>
            <c:v>95% Sparse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Sparsity!$B$3:$B$23</c:f>
              <c:numCache>
                <c:formatCode>General</c:formatCode>
                <c:ptCount val="21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</c:numCache>
            </c:numRef>
          </c:xVal>
          <c:yVal>
            <c:numRef>
              <c:f>Sparsity!$E$3:$E$23</c:f>
              <c:numCache>
                <c:formatCode>General</c:formatCode>
                <c:ptCount val="21"/>
                <c:pt idx="0">
                  <c:v>0.16</c:v>
                </c:pt>
                <c:pt idx="1">
                  <c:v>0.06</c:v>
                </c:pt>
                <c:pt idx="2">
                  <c:v>0.06</c:v>
                </c:pt>
                <c:pt idx="3">
                  <c:v>0.11</c:v>
                </c:pt>
                <c:pt idx="4">
                  <c:v>0.14000000000000001</c:v>
                </c:pt>
                <c:pt idx="5">
                  <c:v>0.22</c:v>
                </c:pt>
                <c:pt idx="6">
                  <c:v>0.41</c:v>
                </c:pt>
                <c:pt idx="7">
                  <c:v>0.65</c:v>
                </c:pt>
                <c:pt idx="8">
                  <c:v>1</c:v>
                </c:pt>
                <c:pt idx="9">
                  <c:v>1.58</c:v>
                </c:pt>
                <c:pt idx="10">
                  <c:v>2.33</c:v>
                </c:pt>
                <c:pt idx="11">
                  <c:v>3.33</c:v>
                </c:pt>
                <c:pt idx="12">
                  <c:v>4.6500000000000004</c:v>
                </c:pt>
                <c:pt idx="13">
                  <c:v>6.29</c:v>
                </c:pt>
                <c:pt idx="14">
                  <c:v>8.31</c:v>
                </c:pt>
                <c:pt idx="15">
                  <c:v>10.84</c:v>
                </c:pt>
                <c:pt idx="16">
                  <c:v>13.89</c:v>
                </c:pt>
                <c:pt idx="17">
                  <c:v>17.760000000000002</c:v>
                </c:pt>
                <c:pt idx="18">
                  <c:v>22.16</c:v>
                </c:pt>
                <c:pt idx="19">
                  <c:v>27.34</c:v>
                </c:pt>
                <c:pt idx="20">
                  <c:v>33.380000000000003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014-4706-BE36-68A063997592}"/>
            </c:ext>
          </c:extLst>
        </c:ser>
        <c:ser>
          <c:idx val="3"/>
          <c:order val="3"/>
          <c:tx>
            <c:v>99% Sparse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Sparsity!$B$3:$B$23</c:f>
              <c:numCache>
                <c:formatCode>General</c:formatCode>
                <c:ptCount val="21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</c:numCache>
            </c:numRef>
          </c:xVal>
          <c:yVal>
            <c:numRef>
              <c:f>Sparsity!$F$3:$F$23</c:f>
              <c:numCache>
                <c:formatCode>General</c:formatCode>
                <c:ptCount val="21"/>
                <c:pt idx="0">
                  <c:v>0.18</c:v>
                </c:pt>
                <c:pt idx="1">
                  <c:v>0.06</c:v>
                </c:pt>
                <c:pt idx="2">
                  <c:v>0.05</c:v>
                </c:pt>
                <c:pt idx="3">
                  <c:v>0.08</c:v>
                </c:pt>
                <c:pt idx="4">
                  <c:v>0.1</c:v>
                </c:pt>
                <c:pt idx="5">
                  <c:v>0.12</c:v>
                </c:pt>
                <c:pt idx="6">
                  <c:v>0.15</c:v>
                </c:pt>
                <c:pt idx="7">
                  <c:v>0.22</c:v>
                </c:pt>
                <c:pt idx="8">
                  <c:v>0.26</c:v>
                </c:pt>
                <c:pt idx="9">
                  <c:v>0.34</c:v>
                </c:pt>
                <c:pt idx="10">
                  <c:v>0.49</c:v>
                </c:pt>
                <c:pt idx="11">
                  <c:v>0.62</c:v>
                </c:pt>
                <c:pt idx="12">
                  <c:v>0.74</c:v>
                </c:pt>
                <c:pt idx="13">
                  <c:v>0.92</c:v>
                </c:pt>
                <c:pt idx="14">
                  <c:v>1.1000000000000001</c:v>
                </c:pt>
                <c:pt idx="15">
                  <c:v>1.29</c:v>
                </c:pt>
                <c:pt idx="16">
                  <c:v>1.58</c:v>
                </c:pt>
                <c:pt idx="17">
                  <c:v>1.84</c:v>
                </c:pt>
                <c:pt idx="18">
                  <c:v>2.14</c:v>
                </c:pt>
                <c:pt idx="19">
                  <c:v>2.44</c:v>
                </c:pt>
                <c:pt idx="20">
                  <c:v>2.77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014-4706-BE36-68A0639975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6083632"/>
        <c:axId val="996085552"/>
      </c:scatterChart>
      <c:valAx>
        <c:axId val="996083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LDA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085552"/>
        <c:crosses val="autoZero"/>
        <c:crossBetween val="midCat"/>
      </c:valAx>
      <c:valAx>
        <c:axId val="99608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083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 Log</a:t>
            </a:r>
            <a:r>
              <a:rPr lang="en-US" baseline="0"/>
              <a:t> Performance for Sparse Matrices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CPU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Sparsity!$H$3:$H$23</c:f>
              <c:numCache>
                <c:formatCode>General</c:formatCode>
                <c:ptCount val="21"/>
                <c:pt idx="0">
                  <c:v>2</c:v>
                </c:pt>
                <c:pt idx="1">
                  <c:v>2.6989700043360187</c:v>
                </c:pt>
                <c:pt idx="2">
                  <c:v>3</c:v>
                </c:pt>
                <c:pt idx="3">
                  <c:v>3.1760912590556813</c:v>
                </c:pt>
                <c:pt idx="4">
                  <c:v>3.3010299956639813</c:v>
                </c:pt>
                <c:pt idx="5">
                  <c:v>3.3979400086720375</c:v>
                </c:pt>
                <c:pt idx="6">
                  <c:v>3.4771212547196626</c:v>
                </c:pt>
                <c:pt idx="7">
                  <c:v>3.5440680443502757</c:v>
                </c:pt>
                <c:pt idx="8">
                  <c:v>3.6020599913279625</c:v>
                </c:pt>
                <c:pt idx="9">
                  <c:v>3.6532125137753435</c:v>
                </c:pt>
                <c:pt idx="10">
                  <c:v>3.6989700043360187</c:v>
                </c:pt>
                <c:pt idx="11">
                  <c:v>3.7403626894942437</c:v>
                </c:pt>
                <c:pt idx="12">
                  <c:v>3.7781512503836434</c:v>
                </c:pt>
                <c:pt idx="13">
                  <c:v>3.8129133566428557</c:v>
                </c:pt>
                <c:pt idx="14">
                  <c:v>3.8450980400142569</c:v>
                </c:pt>
                <c:pt idx="15">
                  <c:v>3.8750612633917001</c:v>
                </c:pt>
                <c:pt idx="16">
                  <c:v>3.9030899869919438</c:v>
                </c:pt>
                <c:pt idx="17">
                  <c:v>3.9294189257142929</c:v>
                </c:pt>
                <c:pt idx="18">
                  <c:v>3.9542425094393248</c:v>
                </c:pt>
                <c:pt idx="19">
                  <c:v>3.9777236052888476</c:v>
                </c:pt>
                <c:pt idx="20">
                  <c:v>4</c:v>
                </c:pt>
              </c:numCache>
            </c:numRef>
          </c:xVal>
          <c:yVal>
            <c:numRef>
              <c:f>Sparsity!$I$3:$I$23</c:f>
              <c:numCache>
                <c:formatCode>General</c:formatCode>
                <c:ptCount val="21"/>
                <c:pt idx="0">
                  <c:v>-1.5228787452803376</c:v>
                </c:pt>
                <c:pt idx="1">
                  <c:v>-1.3010299956639813</c:v>
                </c:pt>
                <c:pt idx="2">
                  <c:v>-0.88605664769316317</c:v>
                </c:pt>
                <c:pt idx="3">
                  <c:v>-0.6020599913279624</c:v>
                </c:pt>
                <c:pt idx="4">
                  <c:v>-0.22184874961635639</c:v>
                </c:pt>
                <c:pt idx="5">
                  <c:v>6.8185861746161619E-2</c:v>
                </c:pt>
                <c:pt idx="6">
                  <c:v>0.30319605742048883</c:v>
                </c:pt>
                <c:pt idx="7">
                  <c:v>0.50514997831990605</c:v>
                </c:pt>
                <c:pt idx="8">
                  <c:v>0.67577834167408513</c:v>
                </c:pt>
                <c:pt idx="9">
                  <c:v>0.83122969386706336</c:v>
                </c:pt>
                <c:pt idx="10">
                  <c:v>0.96848294855393513</c:v>
                </c:pt>
                <c:pt idx="11">
                  <c:v>1.0916669575956846</c:v>
                </c:pt>
                <c:pt idx="12">
                  <c:v>1.2043913319192998</c:v>
                </c:pt>
                <c:pt idx="13">
                  <c:v>1.3083509485867257</c:v>
                </c:pt>
                <c:pt idx="14">
                  <c:v>1.4056877866727775</c:v>
                </c:pt>
                <c:pt idx="15">
                  <c:v>1.4962375451667353</c:v>
                </c:pt>
                <c:pt idx="16">
                  <c:v>1.5792117802314991</c:v>
                </c:pt>
                <c:pt idx="17">
                  <c:v>1.6577249542051082</c:v>
                </c:pt>
                <c:pt idx="18">
                  <c:v>1.7325545798514321</c:v>
                </c:pt>
                <c:pt idx="19">
                  <c:v>1.8021577531869615</c:v>
                </c:pt>
                <c:pt idx="20">
                  <c:v>1.8692317197309762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AE-4001-9BC5-969B9E6869BB}"/>
            </c:ext>
          </c:extLst>
        </c:ser>
        <c:ser>
          <c:idx val="1"/>
          <c:order val="1"/>
          <c:tx>
            <c:v>Sparse 90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Sparsity!$H$3:$H$23</c:f>
              <c:numCache>
                <c:formatCode>General</c:formatCode>
                <c:ptCount val="21"/>
                <c:pt idx="0">
                  <c:v>2</c:v>
                </c:pt>
                <c:pt idx="1">
                  <c:v>2.6989700043360187</c:v>
                </c:pt>
                <c:pt idx="2">
                  <c:v>3</c:v>
                </c:pt>
                <c:pt idx="3">
                  <c:v>3.1760912590556813</c:v>
                </c:pt>
                <c:pt idx="4">
                  <c:v>3.3010299956639813</c:v>
                </c:pt>
                <c:pt idx="5">
                  <c:v>3.3979400086720375</c:v>
                </c:pt>
                <c:pt idx="6">
                  <c:v>3.4771212547196626</c:v>
                </c:pt>
                <c:pt idx="7">
                  <c:v>3.5440680443502757</c:v>
                </c:pt>
                <c:pt idx="8">
                  <c:v>3.6020599913279625</c:v>
                </c:pt>
                <c:pt idx="9">
                  <c:v>3.6532125137753435</c:v>
                </c:pt>
                <c:pt idx="10">
                  <c:v>3.6989700043360187</c:v>
                </c:pt>
                <c:pt idx="11">
                  <c:v>3.7403626894942437</c:v>
                </c:pt>
                <c:pt idx="12">
                  <c:v>3.7781512503836434</c:v>
                </c:pt>
                <c:pt idx="13">
                  <c:v>3.8129133566428557</c:v>
                </c:pt>
                <c:pt idx="14">
                  <c:v>3.8450980400142569</c:v>
                </c:pt>
                <c:pt idx="15">
                  <c:v>3.8750612633917001</c:v>
                </c:pt>
                <c:pt idx="16">
                  <c:v>3.9030899869919438</c:v>
                </c:pt>
                <c:pt idx="17">
                  <c:v>3.9294189257142929</c:v>
                </c:pt>
                <c:pt idx="18">
                  <c:v>3.9542425094393248</c:v>
                </c:pt>
                <c:pt idx="19">
                  <c:v>3.9777236052888476</c:v>
                </c:pt>
                <c:pt idx="20">
                  <c:v>4</c:v>
                </c:pt>
              </c:numCache>
            </c:numRef>
          </c:xVal>
          <c:yVal>
            <c:numRef>
              <c:f>Sparsity!$J$3:$J$23</c:f>
              <c:numCache>
                <c:formatCode>General</c:formatCode>
                <c:ptCount val="21"/>
                <c:pt idx="0">
                  <c:v>-0.769551078621726</c:v>
                </c:pt>
                <c:pt idx="1">
                  <c:v>-1.1549019599857431</c:v>
                </c:pt>
                <c:pt idx="2">
                  <c:v>-1.0969100130080565</c:v>
                </c:pt>
                <c:pt idx="3">
                  <c:v>-0.85387196432176193</c:v>
                </c:pt>
                <c:pt idx="4">
                  <c:v>-0.58502665202918203</c:v>
                </c:pt>
                <c:pt idx="5">
                  <c:v>-0.22184874961635639</c:v>
                </c:pt>
                <c:pt idx="6">
                  <c:v>7.9181246047624818E-2</c:v>
                </c:pt>
                <c:pt idx="7">
                  <c:v>0.32633586092875144</c:v>
                </c:pt>
                <c:pt idx="8">
                  <c:v>0.5428254269591799</c:v>
                </c:pt>
                <c:pt idx="9">
                  <c:v>0.74585519517372889</c:v>
                </c:pt>
                <c:pt idx="10">
                  <c:v>0.92376196082870032</c:v>
                </c:pt>
                <c:pt idx="11">
                  <c:v>1.086003705618382</c:v>
                </c:pt>
                <c:pt idx="12">
                  <c:v>1.236033147117636</c:v>
                </c:pt>
                <c:pt idx="13">
                  <c:v>1.3727279408855955</c:v>
                </c:pt>
                <c:pt idx="14">
                  <c:v>1.4996870826184039</c:v>
                </c:pt>
                <c:pt idx="15">
                  <c:v>1.6181527333785195</c:v>
                </c:pt>
                <c:pt idx="16">
                  <c:v>1.7290837570436119</c:v>
                </c:pt>
                <c:pt idx="17">
                  <c:v>1.8344842853348053</c:v>
                </c:pt>
                <c:pt idx="18">
                  <c:v>1.9328794578237993</c:v>
                </c:pt>
                <c:pt idx="19">
                  <c:v>2.0263289387223491</c:v>
                </c:pt>
                <c:pt idx="20">
                  <c:v>2.1147443875451262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4AE-4001-9BC5-969B9E6869BB}"/>
            </c:ext>
          </c:extLst>
        </c:ser>
        <c:ser>
          <c:idx val="2"/>
          <c:order val="2"/>
          <c:tx>
            <c:v>Sparse 95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Sparsity!$H$3:$H$23</c:f>
              <c:numCache>
                <c:formatCode>General</c:formatCode>
                <c:ptCount val="21"/>
                <c:pt idx="0">
                  <c:v>2</c:v>
                </c:pt>
                <c:pt idx="1">
                  <c:v>2.6989700043360187</c:v>
                </c:pt>
                <c:pt idx="2">
                  <c:v>3</c:v>
                </c:pt>
                <c:pt idx="3">
                  <c:v>3.1760912590556813</c:v>
                </c:pt>
                <c:pt idx="4">
                  <c:v>3.3010299956639813</c:v>
                </c:pt>
                <c:pt idx="5">
                  <c:v>3.3979400086720375</c:v>
                </c:pt>
                <c:pt idx="6">
                  <c:v>3.4771212547196626</c:v>
                </c:pt>
                <c:pt idx="7">
                  <c:v>3.5440680443502757</c:v>
                </c:pt>
                <c:pt idx="8">
                  <c:v>3.6020599913279625</c:v>
                </c:pt>
                <c:pt idx="9">
                  <c:v>3.6532125137753435</c:v>
                </c:pt>
                <c:pt idx="10">
                  <c:v>3.6989700043360187</c:v>
                </c:pt>
                <c:pt idx="11">
                  <c:v>3.7403626894942437</c:v>
                </c:pt>
                <c:pt idx="12">
                  <c:v>3.7781512503836434</c:v>
                </c:pt>
                <c:pt idx="13">
                  <c:v>3.8129133566428557</c:v>
                </c:pt>
                <c:pt idx="14">
                  <c:v>3.8450980400142569</c:v>
                </c:pt>
                <c:pt idx="15">
                  <c:v>3.8750612633917001</c:v>
                </c:pt>
                <c:pt idx="16">
                  <c:v>3.9030899869919438</c:v>
                </c:pt>
                <c:pt idx="17">
                  <c:v>3.9294189257142929</c:v>
                </c:pt>
                <c:pt idx="18">
                  <c:v>3.9542425094393248</c:v>
                </c:pt>
                <c:pt idx="19">
                  <c:v>3.9777236052888476</c:v>
                </c:pt>
                <c:pt idx="20">
                  <c:v>4</c:v>
                </c:pt>
              </c:numCache>
            </c:numRef>
          </c:xVal>
          <c:yVal>
            <c:numRef>
              <c:f>Sparsity!$K$3:$K$23</c:f>
              <c:numCache>
                <c:formatCode>General</c:formatCode>
                <c:ptCount val="21"/>
                <c:pt idx="0">
                  <c:v>-0.79588001734407521</c:v>
                </c:pt>
                <c:pt idx="1">
                  <c:v>-1.2218487496163564</c:v>
                </c:pt>
                <c:pt idx="2">
                  <c:v>-1.2218487496163564</c:v>
                </c:pt>
                <c:pt idx="3">
                  <c:v>-0.95860731484177497</c:v>
                </c:pt>
                <c:pt idx="4">
                  <c:v>-0.85387196432176193</c:v>
                </c:pt>
                <c:pt idx="5">
                  <c:v>-0.65757731917779372</c:v>
                </c:pt>
                <c:pt idx="6">
                  <c:v>-0.38721614328026455</c:v>
                </c:pt>
                <c:pt idx="7">
                  <c:v>-0.18708664335714442</c:v>
                </c:pt>
                <c:pt idx="8">
                  <c:v>0</c:v>
                </c:pt>
                <c:pt idx="9">
                  <c:v>0.19865708695442263</c:v>
                </c:pt>
                <c:pt idx="10">
                  <c:v>0.36735592102601899</c:v>
                </c:pt>
                <c:pt idx="11">
                  <c:v>0.52244423350631986</c:v>
                </c:pt>
                <c:pt idx="12">
                  <c:v>0.66745295288995399</c:v>
                </c:pt>
                <c:pt idx="13">
                  <c:v>0.79865064544526898</c:v>
                </c:pt>
                <c:pt idx="14">
                  <c:v>0.91960102378411102</c:v>
                </c:pt>
                <c:pt idx="15">
                  <c:v>1.0350292822023681</c:v>
                </c:pt>
                <c:pt idx="16">
                  <c:v>1.1427022457376157</c:v>
                </c:pt>
                <c:pt idx="17">
                  <c:v>1.2494429614425822</c:v>
                </c:pt>
                <c:pt idx="18">
                  <c:v>1.3455697560563922</c:v>
                </c:pt>
                <c:pt idx="19">
                  <c:v>1.4367985102318035</c:v>
                </c:pt>
                <c:pt idx="20">
                  <c:v>1.5234863323432279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4AE-4001-9BC5-969B9E6869BB}"/>
            </c:ext>
          </c:extLst>
        </c:ser>
        <c:ser>
          <c:idx val="3"/>
          <c:order val="3"/>
          <c:tx>
            <c:v>Sparse 99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Sparsity!$H$3:$H$23</c:f>
              <c:numCache>
                <c:formatCode>General</c:formatCode>
                <c:ptCount val="21"/>
                <c:pt idx="0">
                  <c:v>2</c:v>
                </c:pt>
                <c:pt idx="1">
                  <c:v>2.6989700043360187</c:v>
                </c:pt>
                <c:pt idx="2">
                  <c:v>3</c:v>
                </c:pt>
                <c:pt idx="3">
                  <c:v>3.1760912590556813</c:v>
                </c:pt>
                <c:pt idx="4">
                  <c:v>3.3010299956639813</c:v>
                </c:pt>
                <c:pt idx="5">
                  <c:v>3.3979400086720375</c:v>
                </c:pt>
                <c:pt idx="6">
                  <c:v>3.4771212547196626</c:v>
                </c:pt>
                <c:pt idx="7">
                  <c:v>3.5440680443502757</c:v>
                </c:pt>
                <c:pt idx="8">
                  <c:v>3.6020599913279625</c:v>
                </c:pt>
                <c:pt idx="9">
                  <c:v>3.6532125137753435</c:v>
                </c:pt>
                <c:pt idx="10">
                  <c:v>3.6989700043360187</c:v>
                </c:pt>
                <c:pt idx="11">
                  <c:v>3.7403626894942437</c:v>
                </c:pt>
                <c:pt idx="12">
                  <c:v>3.7781512503836434</c:v>
                </c:pt>
                <c:pt idx="13">
                  <c:v>3.8129133566428557</c:v>
                </c:pt>
                <c:pt idx="14">
                  <c:v>3.8450980400142569</c:v>
                </c:pt>
                <c:pt idx="15">
                  <c:v>3.8750612633917001</c:v>
                </c:pt>
                <c:pt idx="16">
                  <c:v>3.9030899869919438</c:v>
                </c:pt>
                <c:pt idx="17">
                  <c:v>3.9294189257142929</c:v>
                </c:pt>
                <c:pt idx="18">
                  <c:v>3.9542425094393248</c:v>
                </c:pt>
                <c:pt idx="19">
                  <c:v>3.9777236052888476</c:v>
                </c:pt>
                <c:pt idx="20">
                  <c:v>4</c:v>
                </c:pt>
              </c:numCache>
            </c:numRef>
          </c:xVal>
          <c:yVal>
            <c:numRef>
              <c:f>Sparsity!$L$3:$L$23</c:f>
              <c:numCache>
                <c:formatCode>General</c:formatCode>
                <c:ptCount val="21"/>
                <c:pt idx="0">
                  <c:v>-0.74472749489669399</c:v>
                </c:pt>
                <c:pt idx="1">
                  <c:v>-1.2218487496163564</c:v>
                </c:pt>
                <c:pt idx="2">
                  <c:v>-1.3010299956639813</c:v>
                </c:pt>
                <c:pt idx="3">
                  <c:v>-1.0969100130080565</c:v>
                </c:pt>
                <c:pt idx="4">
                  <c:v>-1</c:v>
                </c:pt>
                <c:pt idx="5">
                  <c:v>-0.92081875395237522</c:v>
                </c:pt>
                <c:pt idx="6">
                  <c:v>-0.82390874094431876</c:v>
                </c:pt>
                <c:pt idx="7">
                  <c:v>-0.65757731917779372</c:v>
                </c:pt>
                <c:pt idx="8">
                  <c:v>-0.58502665202918203</c:v>
                </c:pt>
                <c:pt idx="9">
                  <c:v>-0.46852108295774486</c:v>
                </c:pt>
                <c:pt idx="10">
                  <c:v>-0.30980391997148632</c:v>
                </c:pt>
                <c:pt idx="11">
                  <c:v>-0.20760831050174613</c:v>
                </c:pt>
                <c:pt idx="12">
                  <c:v>-0.13076828026902382</c:v>
                </c:pt>
                <c:pt idx="13">
                  <c:v>-3.6212172654444715E-2</c:v>
                </c:pt>
                <c:pt idx="14">
                  <c:v>4.1392685158225077E-2</c:v>
                </c:pt>
                <c:pt idx="15">
                  <c:v>0.11058971029924898</c:v>
                </c:pt>
                <c:pt idx="16">
                  <c:v>0.19865708695442263</c:v>
                </c:pt>
                <c:pt idx="17">
                  <c:v>0.26481782300953649</c:v>
                </c:pt>
                <c:pt idx="18">
                  <c:v>0.33041377334919086</c:v>
                </c:pt>
                <c:pt idx="19">
                  <c:v>0.38738982633872943</c:v>
                </c:pt>
                <c:pt idx="20">
                  <c:v>0.44247976906444858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4AE-4001-9BC5-969B9E6869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4855616"/>
        <c:axId val="1364857536"/>
      </c:scatterChart>
      <c:valAx>
        <c:axId val="1364855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of LDA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4857536"/>
        <c:crosses val="autoZero"/>
        <c:crossBetween val="midCat"/>
      </c:valAx>
      <c:valAx>
        <c:axId val="136485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of Time</a:t>
                </a:r>
                <a:r>
                  <a:rPr lang="en-US" baseline="0"/>
                  <a:t>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4855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Strong Scaling Efficiency</a:t>
            </a:r>
            <a:r>
              <a:rPr lang="en-US" baseline="0"/>
              <a:t> for 80% Sparse Matrix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LDA 100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Scaling!$R$6:$V$6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>
                  <c:v>32</c:v>
                </c:pt>
                <c:pt idx="4">
                  <c:v>256</c:v>
                </c:pt>
              </c:numCache>
            </c:numRef>
          </c:xVal>
          <c:yVal>
            <c:numRef>
              <c:f>Scaling!$R$7:$V$7</c:f>
              <c:numCache>
                <c:formatCode>General</c:formatCode>
                <c:ptCount val="5"/>
                <c:pt idx="0">
                  <c:v>1</c:v>
                </c:pt>
                <c:pt idx="1">
                  <c:v>0.85714285714285698</c:v>
                </c:pt>
                <c:pt idx="2">
                  <c:v>0.21428571428571425</c:v>
                </c:pt>
                <c:pt idx="3">
                  <c:v>5.3571428571428562E-2</c:v>
                </c:pt>
                <c:pt idx="4">
                  <c:v>5.859375E-3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D60-4347-B365-14F7320533CA}"/>
            </c:ext>
          </c:extLst>
        </c:ser>
        <c:ser>
          <c:idx val="1"/>
          <c:order val="1"/>
          <c:tx>
            <c:v>LDA 500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Scaling!$R$6:$V$6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>
                  <c:v>32</c:v>
                </c:pt>
                <c:pt idx="4">
                  <c:v>256</c:v>
                </c:pt>
              </c:numCache>
            </c:numRef>
          </c:xVal>
          <c:yVal>
            <c:numRef>
              <c:f>Scaling!$R$8:$V$8</c:f>
              <c:numCache>
                <c:formatCode>General</c:formatCode>
                <c:ptCount val="5"/>
                <c:pt idx="0">
                  <c:v>1</c:v>
                </c:pt>
                <c:pt idx="1">
                  <c:v>0.6875</c:v>
                </c:pt>
                <c:pt idx="2">
                  <c:v>0.30555555555555558</c:v>
                </c:pt>
                <c:pt idx="3">
                  <c:v>8.59375E-2</c:v>
                </c:pt>
                <c:pt idx="4">
                  <c:v>9.5486111111111119E-3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D60-4347-B365-14F7320533CA}"/>
            </c:ext>
          </c:extLst>
        </c:ser>
        <c:ser>
          <c:idx val="2"/>
          <c:order val="2"/>
          <c:tx>
            <c:v>LDA 1000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Scaling!$R$6:$V$6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>
                  <c:v>32</c:v>
                </c:pt>
                <c:pt idx="4">
                  <c:v>256</c:v>
                </c:pt>
              </c:numCache>
            </c:numRef>
          </c:xVal>
          <c:yVal>
            <c:numRef>
              <c:f>Scaling!$R$9:$V$9</c:f>
              <c:numCache>
                <c:formatCode>General</c:formatCode>
                <c:ptCount val="5"/>
                <c:pt idx="0">
                  <c:v>1</c:v>
                </c:pt>
                <c:pt idx="1">
                  <c:v>1.4398148148148147</c:v>
                </c:pt>
                <c:pt idx="2">
                  <c:v>1.1107142857142858</c:v>
                </c:pt>
                <c:pt idx="3">
                  <c:v>0.48593749999999997</c:v>
                </c:pt>
                <c:pt idx="4">
                  <c:v>6.3939144736842105E-2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D60-4347-B365-14F7320533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4855616"/>
        <c:axId val="1364857536"/>
      </c:scatterChart>
      <c:valAx>
        <c:axId val="1364855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Nunmber of Threads per Block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4857536"/>
        <c:crosses val="autoZero"/>
        <c:crossBetween val="midCat"/>
      </c:valAx>
      <c:valAx>
        <c:axId val="136485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Strong</a:t>
                </a:r>
                <a:r>
                  <a:rPr lang="en-US" baseline="0"/>
                  <a:t> Scaling 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4855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</a:t>
            </a:r>
            <a:r>
              <a:rPr lang="en-US" baseline="0"/>
              <a:t> of CSR vs CSC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CSR-CSR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'CSR vs CSC'!$B$5:$B$14</c:f>
              <c:numCache>
                <c:formatCode>General</c:formatCode>
                <c:ptCount val="10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</c:numCache>
            </c:numRef>
          </c:xVal>
          <c:yVal>
            <c:numRef>
              <c:f>'CSR vs CSC'!$C$5:$C$14</c:f>
              <c:numCache>
                <c:formatCode>General</c:formatCode>
                <c:ptCount val="10"/>
                <c:pt idx="0">
                  <c:v>0.2</c:v>
                </c:pt>
                <c:pt idx="1">
                  <c:v>0.18</c:v>
                </c:pt>
                <c:pt idx="2">
                  <c:v>1.87</c:v>
                </c:pt>
                <c:pt idx="3">
                  <c:v>9.35</c:v>
                </c:pt>
                <c:pt idx="4">
                  <c:v>29.49</c:v>
                </c:pt>
                <c:pt idx="5">
                  <c:v>72.52</c:v>
                </c:pt>
                <c:pt idx="6">
                  <c:v>151.31</c:v>
                </c:pt>
                <c:pt idx="7">
                  <c:v>284.98</c:v>
                </c:pt>
                <c:pt idx="8">
                  <c:v>491.95</c:v>
                </c:pt>
                <c:pt idx="9">
                  <c:v>797.04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38-4E52-99C0-8F6837702D6F}"/>
            </c:ext>
          </c:extLst>
        </c:ser>
        <c:ser>
          <c:idx val="1"/>
          <c:order val="1"/>
          <c:tx>
            <c:v>CSR-CSC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'CSR vs CSC'!$B$5:$B$14</c:f>
              <c:numCache>
                <c:formatCode>General</c:formatCode>
                <c:ptCount val="10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</c:numCache>
            </c:numRef>
          </c:xVal>
          <c:yVal>
            <c:numRef>
              <c:f>'CSR vs CSC'!$D$5:$D$14</c:f>
              <c:numCache>
                <c:formatCode>General</c:formatCode>
                <c:ptCount val="10"/>
                <c:pt idx="0">
                  <c:v>0.18</c:v>
                </c:pt>
                <c:pt idx="1">
                  <c:v>0.09</c:v>
                </c:pt>
                <c:pt idx="2">
                  <c:v>0.37</c:v>
                </c:pt>
                <c:pt idx="3">
                  <c:v>2.2400000000000002</c:v>
                </c:pt>
                <c:pt idx="4">
                  <c:v>7.67</c:v>
                </c:pt>
                <c:pt idx="5">
                  <c:v>19.670000000000002</c:v>
                </c:pt>
                <c:pt idx="6">
                  <c:v>41.8</c:v>
                </c:pt>
                <c:pt idx="7">
                  <c:v>79.52</c:v>
                </c:pt>
                <c:pt idx="8">
                  <c:v>133.51</c:v>
                </c:pt>
                <c:pt idx="9">
                  <c:v>222.05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038-4E52-99C0-8F6837702D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2608880"/>
        <c:axId val="1362600240"/>
      </c:scatterChart>
      <c:valAx>
        <c:axId val="1362608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Matrix</a:t>
                </a:r>
                <a:r>
                  <a:rPr lang="en-US" baseline="0"/>
                  <a:t> LDA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2600240"/>
        <c:crosses val="autoZero"/>
        <c:crossBetween val="midCat"/>
      </c:valAx>
      <c:valAx>
        <c:axId val="136260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Performance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2608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Breakdown of GPU Parallelization</a:t>
            </a:r>
          </a:p>
        </c:rich>
      </c:tx>
      <c:layout>
        <c:manualLayout>
          <c:xMode val="edge"/>
          <c:yMode val="edge"/>
          <c:x val="0.25210008795629518"/>
          <c:y val="3.2407551778799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5000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Breakdown!$C$4:$G$4</c:f>
              <c:strCache>
                <c:ptCount val="5"/>
                <c:pt idx="0">
                  <c:v>Initialization Time</c:v>
                </c:pt>
                <c:pt idx="1">
                  <c:v>Computation Time</c:v>
                </c:pt>
                <c:pt idx="2">
                  <c:v>Writing Time</c:v>
                </c:pt>
                <c:pt idx="3">
                  <c:v>Cleanup Time</c:v>
                </c:pt>
                <c:pt idx="4">
                  <c:v>Total</c:v>
                </c:pt>
              </c:strCache>
            </c:strRef>
          </c:cat>
          <c:val>
            <c:numRef>
              <c:f>Breakdown!$C$5:$G$5</c:f>
              <c:numCache>
                <c:formatCode>0.00E+00</c:formatCode>
                <c:ptCount val="5"/>
                <c:pt idx="0" formatCode="General">
                  <c:v>1.2615400000000001</c:v>
                </c:pt>
                <c:pt idx="1">
                  <c:v>1.7E-5</c:v>
                </c:pt>
                <c:pt idx="2" formatCode="General">
                  <c:v>16.839200000000002</c:v>
                </c:pt>
                <c:pt idx="3" formatCode="General">
                  <c:v>1.1447000000000001E-2</c:v>
                </c:pt>
                <c:pt idx="4" formatCode="General">
                  <c:v>18.112204000000002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A4-4BD1-B31B-D298615876D0}"/>
            </c:ext>
          </c:extLst>
        </c:ser>
        <c:ser>
          <c:idx val="1"/>
          <c:order val="1"/>
          <c:tx>
            <c:v>2500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Breakdown!$C$6:$G$6</c:f>
              <c:numCache>
                <c:formatCode>0.00E+00</c:formatCode>
                <c:ptCount val="5"/>
                <c:pt idx="0" formatCode="General">
                  <c:v>1.1233500000000001</c:v>
                </c:pt>
                <c:pt idx="1">
                  <c:v>1.5E-5</c:v>
                </c:pt>
                <c:pt idx="2" formatCode="General">
                  <c:v>1.2016500000000001</c:v>
                </c:pt>
                <c:pt idx="3" formatCode="General">
                  <c:v>6.1600000000000001E-4</c:v>
                </c:pt>
                <c:pt idx="4" formatCode="General">
                  <c:v>2.3256310000000004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A4-4BD1-B31B-D298615876D0}"/>
            </c:ext>
          </c:extLst>
        </c:ser>
        <c:ser>
          <c:idx val="2"/>
          <c:order val="2"/>
          <c:tx>
            <c:v>1000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Breakdown!$C$7:$G$7</c:f>
              <c:numCache>
                <c:formatCode>0.00E+00</c:formatCode>
                <c:ptCount val="5"/>
                <c:pt idx="0" formatCode="General">
                  <c:v>1.1536900000000001</c:v>
                </c:pt>
                <c:pt idx="1">
                  <c:v>1.4E-5</c:v>
                </c:pt>
                <c:pt idx="2" formatCode="General">
                  <c:v>6.4509999999999998E-2</c:v>
                </c:pt>
                <c:pt idx="3" formatCode="General">
                  <c:v>3.6600000000000001E-4</c:v>
                </c:pt>
                <c:pt idx="4" formatCode="General">
                  <c:v>1.2185800000000002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A4-4BD1-B31B-D298615876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6082672"/>
        <c:axId val="996083152"/>
      </c:barChart>
      <c:catAx>
        <c:axId val="996082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083152"/>
        <c:crosses val="autoZero"/>
        <c:auto val="1"/>
        <c:lblAlgn val="ctr"/>
        <c:lblOffset val="100"/>
        <c:noMultiLvlLbl val="0"/>
      </c:catAx>
      <c:valAx>
        <c:axId val="99608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082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422190</xdr:colOff>
      <xdr:row>6</xdr:row>
      <xdr:rowOff>133865</xdr:rowOff>
    </xdr:from>
    <xdr:to>
      <xdr:col>29</xdr:col>
      <xdr:colOff>205947</xdr:colOff>
      <xdr:row>32</xdr:row>
      <xdr:rowOff>175054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E003A9-795C-4527-315E-0DC5FED932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541693</xdr:colOff>
      <xdr:row>20</xdr:row>
      <xdr:rowOff>1932</xdr:rowOff>
    </xdr:from>
    <xdr:to>
      <xdr:col>14</xdr:col>
      <xdr:colOff>165992</xdr:colOff>
      <xdr:row>45</xdr:row>
      <xdr:rowOff>95918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5FDFC94-5C00-997F-1BCA-A554BB2B54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331470</xdr:colOff>
      <xdr:row>28</xdr:row>
      <xdr:rowOff>72390</xdr:rowOff>
    </xdr:from>
    <xdr:to>
      <xdr:col>12</xdr:col>
      <xdr:colOff>537210</xdr:colOff>
      <xdr:row>47</xdr:row>
      <xdr:rowOff>140017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6E9219-93F3-CCA3-2183-4043C18883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335280</xdr:colOff>
      <xdr:row>1</xdr:row>
      <xdr:rowOff>99060</xdr:rowOff>
    </xdr:from>
    <xdr:to>
      <xdr:col>20</xdr:col>
      <xdr:colOff>201930</xdr:colOff>
      <xdr:row>20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CC441DE-EE87-0C72-E601-EAA06D35BC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609600</xdr:colOff>
      <xdr:row>15</xdr:row>
      <xdr:rowOff>70485</xdr:rowOff>
    </xdr:from>
    <xdr:to>
      <xdr:col>24</xdr:col>
      <xdr:colOff>87630</xdr:colOff>
      <xdr:row>34</xdr:row>
      <xdr:rowOff>80010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8A2DC2D-66F5-4CB2-9925-300AF0D43B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60960</xdr:colOff>
      <xdr:row>2</xdr:row>
      <xdr:rowOff>76200</xdr:rowOff>
    </xdr:from>
    <xdr:to>
      <xdr:col>10</xdr:col>
      <xdr:colOff>60960</xdr:colOff>
      <xdr:row>22</xdr:row>
      <xdr:rowOff>148590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FE5FF9-6711-575D-2C2E-AD46A989F1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476250</xdr:colOff>
      <xdr:row>7</xdr:row>
      <xdr:rowOff>38100</xdr:rowOff>
    </xdr:from>
    <xdr:to>
      <xdr:col>11</xdr:col>
      <xdr:colOff>236220</xdr:colOff>
      <xdr:row>24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767C7E-8D86-7B1F-CEF0-C4B3191100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0F7E8-50D3-4FA9-9EE9-ADAB486764B1}">
  <dimension ref="B2:J15"/>
  <sheetViews>
    <sheetView zoomScale="74" zoomScaleNormal="100" workbookViewId="0">
      <selection activeCell="G12" sqref="G12"/>
    </sheetView>
  </sheetViews>
  <sheetFormatPr defaultRowHeight="15" x14ac:dyDescent="0.25"/>
  <cols>
    <col min="2" max="2" width="5.140625" bestFit="1" customWidth="1"/>
    <col min="3" max="3" width="8.28515625" bestFit="1" customWidth="1"/>
    <col min="4" max="4" width="13.28515625" bestFit="1" customWidth="1"/>
  </cols>
  <sheetData>
    <row r="2" spans="2:10" x14ac:dyDescent="0.25">
      <c r="B2" t="s">
        <v>3</v>
      </c>
      <c r="C2" t="s">
        <v>1</v>
      </c>
      <c r="D2" t="s">
        <v>2</v>
      </c>
      <c r="E2" t="s">
        <v>0</v>
      </c>
      <c r="G2" t="s">
        <v>4</v>
      </c>
      <c r="H2" t="s">
        <v>5</v>
      </c>
      <c r="I2" t="s">
        <v>6</v>
      </c>
      <c r="J2" t="s">
        <v>0</v>
      </c>
    </row>
    <row r="3" spans="2:10" x14ac:dyDescent="0.25">
      <c r="B3">
        <v>100</v>
      </c>
      <c r="C3">
        <v>1E-4</v>
      </c>
      <c r="D3">
        <v>0.19</v>
      </c>
      <c r="E3">
        <v>1E-3</v>
      </c>
      <c r="G3">
        <f>LOG10(B3)</f>
        <v>2</v>
      </c>
      <c r="H3">
        <f>LOG10(C3)</f>
        <v>-4</v>
      </c>
      <c r="I3">
        <f>LOG10(D3)</f>
        <v>-0.72124639904717103</v>
      </c>
      <c r="J3">
        <f>LOG10(E3)</f>
        <v>-3</v>
      </c>
    </row>
    <row r="4" spans="2:10" x14ac:dyDescent="0.25">
      <c r="B4">
        <v>500</v>
      </c>
      <c r="C4">
        <v>0.5</v>
      </c>
      <c r="D4">
        <v>112.45</v>
      </c>
      <c r="E4">
        <v>0.01</v>
      </c>
      <c r="G4">
        <f t="shared" ref="G4:G15" si="0">LOG10(B4)</f>
        <v>2.6989700043360187</v>
      </c>
      <c r="H4">
        <f t="shared" ref="H4:H13" si="1">LOG10(C4)</f>
        <v>-0.3010299956639812</v>
      </c>
      <c r="I4">
        <f>LOG10(D4)</f>
        <v>2.0509594597716512</v>
      </c>
      <c r="J4">
        <f t="shared" ref="J4:J15" si="2">LOG10(E4)</f>
        <v>-2</v>
      </c>
    </row>
    <row r="5" spans="2:10" x14ac:dyDescent="0.25">
      <c r="B5">
        <v>1000</v>
      </c>
      <c r="C5">
        <v>0.52</v>
      </c>
      <c r="E5">
        <v>0.04</v>
      </c>
      <c r="G5">
        <f t="shared" si="0"/>
        <v>3</v>
      </c>
      <c r="H5">
        <f t="shared" si="1"/>
        <v>-0.28399665636520083</v>
      </c>
      <c r="J5">
        <f t="shared" si="2"/>
        <v>-1.3979400086720375</v>
      </c>
    </row>
    <row r="6" spans="2:10" x14ac:dyDescent="0.25">
      <c r="B6">
        <v>1500</v>
      </c>
      <c r="C6">
        <v>2.29</v>
      </c>
      <c r="E6">
        <v>0.13</v>
      </c>
      <c r="G6">
        <f t="shared" si="0"/>
        <v>3.1760912590556813</v>
      </c>
      <c r="H6">
        <f t="shared" si="1"/>
        <v>0.35983548233988799</v>
      </c>
      <c r="J6">
        <f t="shared" si="2"/>
        <v>-0.88605664769316317</v>
      </c>
    </row>
    <row r="7" spans="2:10" x14ac:dyDescent="0.25">
      <c r="B7">
        <v>2000</v>
      </c>
      <c r="C7">
        <v>6.84</v>
      </c>
      <c r="E7">
        <v>0.3</v>
      </c>
      <c r="G7">
        <f t="shared" si="0"/>
        <v>3.3010299956639813</v>
      </c>
      <c r="H7">
        <f t="shared" si="1"/>
        <v>0.83505610172011624</v>
      </c>
      <c r="J7">
        <f t="shared" si="2"/>
        <v>-0.52287874528033762</v>
      </c>
    </row>
    <row r="8" spans="2:10" x14ac:dyDescent="0.25">
      <c r="B8">
        <v>2500</v>
      </c>
      <c r="C8">
        <v>16.3</v>
      </c>
      <c r="E8">
        <v>0.59</v>
      </c>
      <c r="G8">
        <f t="shared" si="0"/>
        <v>3.3979400086720375</v>
      </c>
      <c r="H8">
        <f t="shared" si="1"/>
        <v>1.2121876044039579</v>
      </c>
      <c r="J8">
        <f t="shared" si="2"/>
        <v>-0.22914798835785583</v>
      </c>
    </row>
    <row r="9" spans="2:10" x14ac:dyDescent="0.25">
      <c r="B9">
        <v>3000</v>
      </c>
      <c r="C9">
        <v>33.049999999999997</v>
      </c>
      <c r="E9">
        <v>1</v>
      </c>
      <c r="G9">
        <f t="shared" si="0"/>
        <v>3.4771212547196626</v>
      </c>
      <c r="H9">
        <f t="shared" si="1"/>
        <v>1.5191714638216589</v>
      </c>
      <c r="J9">
        <f t="shared" si="2"/>
        <v>0</v>
      </c>
    </row>
    <row r="10" spans="2:10" x14ac:dyDescent="0.25">
      <c r="B10">
        <v>3500</v>
      </c>
      <c r="C10">
        <v>60</v>
      </c>
      <c r="E10">
        <v>1.6</v>
      </c>
      <c r="G10">
        <f t="shared" si="0"/>
        <v>3.5440680443502757</v>
      </c>
      <c r="H10">
        <f t="shared" si="1"/>
        <v>1.7781512503836436</v>
      </c>
      <c r="J10">
        <f t="shared" si="2"/>
        <v>0.20411998265592479</v>
      </c>
    </row>
    <row r="11" spans="2:10" x14ac:dyDescent="0.25">
      <c r="B11">
        <v>4000</v>
      </c>
      <c r="C11">
        <v>99.451999999999998</v>
      </c>
      <c r="E11">
        <v>2.38</v>
      </c>
      <c r="G11">
        <f t="shared" si="0"/>
        <v>3.6020599913279625</v>
      </c>
      <c r="H11">
        <f t="shared" si="1"/>
        <v>1.9976135212988657</v>
      </c>
      <c r="J11">
        <f t="shared" si="2"/>
        <v>0.37657695705651195</v>
      </c>
    </row>
    <row r="12" spans="2:10" x14ac:dyDescent="0.25">
      <c r="B12">
        <v>4500</v>
      </c>
      <c r="C12">
        <v>157.61000000000001</v>
      </c>
      <c r="E12">
        <v>3.37</v>
      </c>
      <c r="G12">
        <f t="shared" si="0"/>
        <v>3.6532125137753435</v>
      </c>
      <c r="H12">
        <f t="shared" si="1"/>
        <v>2.1975837690357767</v>
      </c>
      <c r="J12">
        <f t="shared" si="2"/>
        <v>0.52762990087133865</v>
      </c>
    </row>
    <row r="13" spans="2:10" x14ac:dyDescent="0.25">
      <c r="B13">
        <v>5000</v>
      </c>
      <c r="C13">
        <v>236.71</v>
      </c>
      <c r="E13">
        <v>4.6399999999999997</v>
      </c>
      <c r="G13">
        <f t="shared" si="0"/>
        <v>3.6989700043360187</v>
      </c>
      <c r="H13">
        <f t="shared" si="1"/>
        <v>2.3742166054283738</v>
      </c>
      <c r="J13">
        <f t="shared" si="2"/>
        <v>0.66651798055488087</v>
      </c>
    </row>
    <row r="14" spans="2:10" x14ac:dyDescent="0.25">
      <c r="B14">
        <v>6000</v>
      </c>
      <c r="E14">
        <v>10.14</v>
      </c>
      <c r="G14">
        <f t="shared" si="0"/>
        <v>3.7781512503836434</v>
      </c>
      <c r="J14">
        <f t="shared" si="2"/>
        <v>1.0060379549973173</v>
      </c>
    </row>
    <row r="15" spans="2:10" x14ac:dyDescent="0.25">
      <c r="B15">
        <v>5500</v>
      </c>
      <c r="E15">
        <v>342.59</v>
      </c>
      <c r="G15">
        <f t="shared" si="0"/>
        <v>3.7403626894942437</v>
      </c>
      <c r="J15">
        <f t="shared" si="2"/>
        <v>2.5347746820147736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4DAD2-46C9-4EE0-B9E9-7220D9BD613C}">
  <dimension ref="B2:L23"/>
  <sheetViews>
    <sheetView topLeftCell="B1" workbookViewId="0">
      <selection activeCell="I3" activeCellId="1" sqref="H3:H23 I3:I23"/>
    </sheetView>
  </sheetViews>
  <sheetFormatPr defaultRowHeight="15" x14ac:dyDescent="0.25"/>
  <cols>
    <col min="9" max="9" width="10.7109375" bestFit="1" customWidth="1"/>
  </cols>
  <sheetData>
    <row r="2" spans="2:12" x14ac:dyDescent="0.25">
      <c r="B2" t="s">
        <v>8</v>
      </c>
      <c r="C2" t="s">
        <v>7</v>
      </c>
      <c r="D2" t="s">
        <v>9</v>
      </c>
      <c r="E2" t="s">
        <v>10</v>
      </c>
      <c r="F2" t="s">
        <v>11</v>
      </c>
      <c r="H2" t="s">
        <v>20</v>
      </c>
      <c r="I2" t="s">
        <v>21</v>
      </c>
      <c r="J2" t="s">
        <v>22</v>
      </c>
      <c r="K2" t="s">
        <v>10</v>
      </c>
      <c r="L2" t="s">
        <v>11</v>
      </c>
    </row>
    <row r="3" spans="2:12" x14ac:dyDescent="0.25">
      <c r="B3">
        <v>100</v>
      </c>
      <c r="C3">
        <v>0.03</v>
      </c>
      <c r="D3">
        <v>0.17</v>
      </c>
      <c r="E3">
        <v>0.16</v>
      </c>
      <c r="F3">
        <v>0.18</v>
      </c>
      <c r="H3">
        <f>LOG10(B3)</f>
        <v>2</v>
      </c>
      <c r="I3">
        <f>LOG10(C3)</f>
        <v>-1.5228787452803376</v>
      </c>
      <c r="J3">
        <f>LOG10(D3)</f>
        <v>-0.769551078621726</v>
      </c>
      <c r="K3">
        <f>LOG10(E3)</f>
        <v>-0.79588001734407521</v>
      </c>
      <c r="L3">
        <f>LOG10(F3)</f>
        <v>-0.74472749489669399</v>
      </c>
    </row>
    <row r="4" spans="2:12" x14ac:dyDescent="0.25">
      <c r="B4">
        <v>500</v>
      </c>
      <c r="C4">
        <v>0.05</v>
      </c>
      <c r="D4">
        <v>7.0000000000000007E-2</v>
      </c>
      <c r="E4">
        <v>0.06</v>
      </c>
      <c r="F4">
        <v>0.06</v>
      </c>
      <c r="H4">
        <f t="shared" ref="H4:H23" si="0">LOG10(B4)</f>
        <v>2.6989700043360187</v>
      </c>
      <c r="I4">
        <f>LOG10(C4)</f>
        <v>-1.3010299956639813</v>
      </c>
      <c r="J4">
        <f>LOG10(D4)</f>
        <v>-1.1549019599857431</v>
      </c>
      <c r="K4">
        <f>LOG10(E4)</f>
        <v>-1.2218487496163564</v>
      </c>
      <c r="L4">
        <f>LOG10(F4)</f>
        <v>-1.2218487496163564</v>
      </c>
    </row>
    <row r="5" spans="2:12" x14ac:dyDescent="0.25">
      <c r="B5">
        <v>1000</v>
      </c>
      <c r="C5">
        <v>0.13</v>
      </c>
      <c r="D5">
        <v>0.08</v>
      </c>
      <c r="E5">
        <v>0.06</v>
      </c>
      <c r="F5">
        <v>0.05</v>
      </c>
      <c r="H5">
        <f t="shared" si="0"/>
        <v>3</v>
      </c>
      <c r="I5">
        <f>LOG10(C5)</f>
        <v>-0.88605664769316317</v>
      </c>
      <c r="J5">
        <f>LOG10(D5)</f>
        <v>-1.0969100130080565</v>
      </c>
      <c r="K5">
        <f>LOG10(E5)</f>
        <v>-1.2218487496163564</v>
      </c>
      <c r="L5">
        <f>LOG10(F5)</f>
        <v>-1.3010299956639813</v>
      </c>
    </row>
    <row r="6" spans="2:12" x14ac:dyDescent="0.25">
      <c r="B6">
        <v>1500</v>
      </c>
      <c r="C6">
        <v>0.25</v>
      </c>
      <c r="D6">
        <v>0.14000000000000001</v>
      </c>
      <c r="E6">
        <v>0.11</v>
      </c>
      <c r="F6">
        <v>0.08</v>
      </c>
      <c r="H6">
        <f t="shared" si="0"/>
        <v>3.1760912590556813</v>
      </c>
      <c r="I6">
        <f>LOG10(C6)</f>
        <v>-0.6020599913279624</v>
      </c>
      <c r="J6">
        <f>LOG10(D6)</f>
        <v>-0.85387196432176193</v>
      </c>
      <c r="K6">
        <f>LOG10(E6)</f>
        <v>-0.95860731484177497</v>
      </c>
      <c r="L6">
        <f>LOG10(F6)</f>
        <v>-1.0969100130080565</v>
      </c>
    </row>
    <row r="7" spans="2:12" x14ac:dyDescent="0.25">
      <c r="B7">
        <v>2000</v>
      </c>
      <c r="C7">
        <v>0.6</v>
      </c>
      <c r="D7">
        <v>0.26</v>
      </c>
      <c r="E7">
        <v>0.14000000000000001</v>
      </c>
      <c r="F7">
        <v>0.1</v>
      </c>
      <c r="H7">
        <f t="shared" si="0"/>
        <v>3.3010299956639813</v>
      </c>
      <c r="I7">
        <f>LOG10(C7)</f>
        <v>-0.22184874961635639</v>
      </c>
      <c r="J7">
        <f>LOG10(D7)</f>
        <v>-0.58502665202918203</v>
      </c>
      <c r="K7">
        <f>LOG10(E7)</f>
        <v>-0.85387196432176193</v>
      </c>
      <c r="L7">
        <f>LOG10(F7)</f>
        <v>-1</v>
      </c>
    </row>
    <row r="8" spans="2:12" x14ac:dyDescent="0.25">
      <c r="B8">
        <v>2500</v>
      </c>
      <c r="C8">
        <v>1.17</v>
      </c>
      <c r="D8">
        <v>0.6</v>
      </c>
      <c r="E8">
        <v>0.22</v>
      </c>
      <c r="F8">
        <v>0.12</v>
      </c>
      <c r="H8">
        <f t="shared" si="0"/>
        <v>3.3979400086720375</v>
      </c>
      <c r="I8">
        <f>LOG10(C8)</f>
        <v>6.8185861746161619E-2</v>
      </c>
      <c r="J8">
        <f>LOG10(D8)</f>
        <v>-0.22184874961635639</v>
      </c>
      <c r="K8">
        <f>LOG10(E8)</f>
        <v>-0.65757731917779372</v>
      </c>
      <c r="L8">
        <f>LOG10(F8)</f>
        <v>-0.92081875395237522</v>
      </c>
    </row>
    <row r="9" spans="2:12" x14ac:dyDescent="0.25">
      <c r="B9">
        <v>3000</v>
      </c>
      <c r="C9">
        <v>2.0099999999999998</v>
      </c>
      <c r="D9">
        <v>1.2</v>
      </c>
      <c r="E9">
        <v>0.41</v>
      </c>
      <c r="F9">
        <v>0.15</v>
      </c>
      <c r="H9">
        <f t="shared" si="0"/>
        <v>3.4771212547196626</v>
      </c>
      <c r="I9">
        <f>LOG10(C9)</f>
        <v>0.30319605742048883</v>
      </c>
      <c r="J9">
        <f>LOG10(D9)</f>
        <v>7.9181246047624818E-2</v>
      </c>
      <c r="K9">
        <f>LOG10(E9)</f>
        <v>-0.38721614328026455</v>
      </c>
      <c r="L9">
        <f>LOG10(F9)</f>
        <v>-0.82390874094431876</v>
      </c>
    </row>
    <row r="10" spans="2:12" x14ac:dyDescent="0.25">
      <c r="B10">
        <v>3500</v>
      </c>
      <c r="C10">
        <v>3.2</v>
      </c>
      <c r="D10">
        <v>2.12</v>
      </c>
      <c r="E10">
        <v>0.65</v>
      </c>
      <c r="F10">
        <v>0.22</v>
      </c>
      <c r="H10">
        <f t="shared" si="0"/>
        <v>3.5440680443502757</v>
      </c>
      <c r="I10">
        <f>LOG10(C10)</f>
        <v>0.50514997831990605</v>
      </c>
      <c r="J10">
        <f>LOG10(D10)</f>
        <v>0.32633586092875144</v>
      </c>
      <c r="K10">
        <f>LOG10(E10)</f>
        <v>-0.18708664335714442</v>
      </c>
      <c r="L10">
        <f>LOG10(F10)</f>
        <v>-0.65757731917779372</v>
      </c>
    </row>
    <row r="11" spans="2:12" x14ac:dyDescent="0.25">
      <c r="B11">
        <v>4000</v>
      </c>
      <c r="C11">
        <v>4.74</v>
      </c>
      <c r="D11">
        <v>3.49</v>
      </c>
      <c r="E11">
        <v>1</v>
      </c>
      <c r="F11">
        <v>0.26</v>
      </c>
      <c r="H11">
        <f t="shared" si="0"/>
        <v>3.6020599913279625</v>
      </c>
      <c r="I11">
        <f>LOG10(C11)</f>
        <v>0.67577834167408513</v>
      </c>
      <c r="J11">
        <f>LOG10(D11)</f>
        <v>0.5428254269591799</v>
      </c>
      <c r="K11">
        <f>LOG10(E11)</f>
        <v>0</v>
      </c>
      <c r="L11">
        <f>LOG10(F11)</f>
        <v>-0.58502665202918203</v>
      </c>
    </row>
    <row r="12" spans="2:12" x14ac:dyDescent="0.25">
      <c r="B12">
        <v>4500</v>
      </c>
      <c r="C12">
        <v>6.78</v>
      </c>
      <c r="D12">
        <v>5.57</v>
      </c>
      <c r="E12">
        <v>1.58</v>
      </c>
      <c r="F12">
        <v>0.34</v>
      </c>
      <c r="H12">
        <f t="shared" si="0"/>
        <v>3.6532125137753435</v>
      </c>
      <c r="I12">
        <f>LOG10(C12)</f>
        <v>0.83122969386706336</v>
      </c>
      <c r="J12">
        <f>LOG10(D12)</f>
        <v>0.74585519517372889</v>
      </c>
      <c r="K12">
        <f>LOG10(E12)</f>
        <v>0.19865708695442263</v>
      </c>
      <c r="L12">
        <f>LOG10(F12)</f>
        <v>-0.46852108295774486</v>
      </c>
    </row>
    <row r="13" spans="2:12" x14ac:dyDescent="0.25">
      <c r="B13">
        <v>5000</v>
      </c>
      <c r="C13">
        <v>9.3000000000000007</v>
      </c>
      <c r="D13">
        <v>8.39</v>
      </c>
      <c r="E13">
        <v>2.33</v>
      </c>
      <c r="F13">
        <v>0.49</v>
      </c>
      <c r="H13">
        <f t="shared" si="0"/>
        <v>3.6989700043360187</v>
      </c>
      <c r="I13">
        <f>LOG10(C13)</f>
        <v>0.96848294855393513</v>
      </c>
      <c r="J13">
        <f>LOG10(D13)</f>
        <v>0.92376196082870032</v>
      </c>
      <c r="K13">
        <f>LOG10(E13)</f>
        <v>0.36735592102601899</v>
      </c>
      <c r="L13">
        <f>LOG10(F13)</f>
        <v>-0.30980391997148632</v>
      </c>
    </row>
    <row r="14" spans="2:12" x14ac:dyDescent="0.25">
      <c r="B14">
        <v>5500</v>
      </c>
      <c r="C14">
        <v>12.35</v>
      </c>
      <c r="D14">
        <v>12.19</v>
      </c>
      <c r="E14">
        <v>3.33</v>
      </c>
      <c r="F14">
        <v>0.62</v>
      </c>
      <c r="H14">
        <f t="shared" si="0"/>
        <v>3.7403626894942437</v>
      </c>
      <c r="I14">
        <f>LOG10(C14)</f>
        <v>1.0916669575956846</v>
      </c>
      <c r="J14">
        <f>LOG10(D14)</f>
        <v>1.086003705618382</v>
      </c>
      <c r="K14">
        <f>LOG10(E14)</f>
        <v>0.52244423350631986</v>
      </c>
      <c r="L14">
        <f>LOG10(F14)</f>
        <v>-0.20760831050174613</v>
      </c>
    </row>
    <row r="15" spans="2:12" x14ac:dyDescent="0.25">
      <c r="B15">
        <v>6000</v>
      </c>
      <c r="C15">
        <v>16.010000000000002</v>
      </c>
      <c r="D15">
        <v>17.22</v>
      </c>
      <c r="E15">
        <v>4.6500000000000004</v>
      </c>
      <c r="F15">
        <v>0.74</v>
      </c>
      <c r="H15">
        <f t="shared" si="0"/>
        <v>3.7781512503836434</v>
      </c>
      <c r="I15">
        <f>LOG10(C15)</f>
        <v>1.2043913319192998</v>
      </c>
      <c r="J15">
        <f>LOG10(D15)</f>
        <v>1.236033147117636</v>
      </c>
      <c r="K15">
        <f>LOG10(E15)</f>
        <v>0.66745295288995399</v>
      </c>
      <c r="L15">
        <f>LOG10(F15)</f>
        <v>-0.13076828026902382</v>
      </c>
    </row>
    <row r="16" spans="2:12" x14ac:dyDescent="0.25">
      <c r="B16">
        <v>6500</v>
      </c>
      <c r="C16">
        <v>20.34</v>
      </c>
      <c r="D16">
        <v>23.59</v>
      </c>
      <c r="E16">
        <v>6.29</v>
      </c>
      <c r="F16">
        <v>0.92</v>
      </c>
      <c r="H16">
        <f t="shared" si="0"/>
        <v>3.8129133566428557</v>
      </c>
      <c r="I16">
        <f>LOG10(C16)</f>
        <v>1.3083509485867257</v>
      </c>
      <c r="J16">
        <f>LOG10(D16)</f>
        <v>1.3727279408855955</v>
      </c>
      <c r="K16">
        <f>LOG10(E16)</f>
        <v>0.79865064544526898</v>
      </c>
      <c r="L16">
        <f>LOG10(F16)</f>
        <v>-3.6212172654444715E-2</v>
      </c>
    </row>
    <row r="17" spans="2:12" x14ac:dyDescent="0.25">
      <c r="B17">
        <v>7000</v>
      </c>
      <c r="C17">
        <v>25.45</v>
      </c>
      <c r="D17">
        <v>31.6</v>
      </c>
      <c r="E17">
        <v>8.31</v>
      </c>
      <c r="F17">
        <v>1.1000000000000001</v>
      </c>
      <c r="H17">
        <f t="shared" si="0"/>
        <v>3.8450980400142569</v>
      </c>
      <c r="I17">
        <f>LOG10(C17)</f>
        <v>1.4056877866727775</v>
      </c>
      <c r="J17">
        <f>LOG10(D17)</f>
        <v>1.4996870826184039</v>
      </c>
      <c r="K17">
        <f>LOG10(E17)</f>
        <v>0.91960102378411102</v>
      </c>
      <c r="L17">
        <f>LOG10(F17)</f>
        <v>4.1392685158225077E-2</v>
      </c>
    </row>
    <row r="18" spans="2:12" x14ac:dyDescent="0.25">
      <c r="B18">
        <v>7500</v>
      </c>
      <c r="C18">
        <v>31.35</v>
      </c>
      <c r="D18">
        <v>41.51</v>
      </c>
      <c r="E18">
        <v>10.84</v>
      </c>
      <c r="F18">
        <v>1.29</v>
      </c>
      <c r="H18">
        <f t="shared" si="0"/>
        <v>3.8750612633917001</v>
      </c>
      <c r="I18">
        <f>LOG10(C18)</f>
        <v>1.4962375451667353</v>
      </c>
      <c r="J18">
        <f>LOG10(D18)</f>
        <v>1.6181527333785195</v>
      </c>
      <c r="K18">
        <f>LOG10(E18)</f>
        <v>1.0350292822023681</v>
      </c>
      <c r="L18">
        <f>LOG10(F18)</f>
        <v>0.11058971029924898</v>
      </c>
    </row>
    <row r="19" spans="2:12" x14ac:dyDescent="0.25">
      <c r="B19">
        <v>8000</v>
      </c>
      <c r="C19">
        <v>37.950000000000003</v>
      </c>
      <c r="D19">
        <v>53.59</v>
      </c>
      <c r="E19">
        <v>13.89</v>
      </c>
      <c r="F19">
        <v>1.58</v>
      </c>
      <c r="H19">
        <f t="shared" si="0"/>
        <v>3.9030899869919438</v>
      </c>
      <c r="I19">
        <f>LOG10(C19)</f>
        <v>1.5792117802314991</v>
      </c>
      <c r="J19">
        <f>LOG10(D19)</f>
        <v>1.7290837570436119</v>
      </c>
      <c r="K19">
        <f>LOG10(E19)</f>
        <v>1.1427022457376157</v>
      </c>
      <c r="L19">
        <f>LOG10(F19)</f>
        <v>0.19865708695442263</v>
      </c>
    </row>
    <row r="20" spans="2:12" x14ac:dyDescent="0.25">
      <c r="B20">
        <v>8500</v>
      </c>
      <c r="C20">
        <v>45.47</v>
      </c>
      <c r="D20">
        <v>68.31</v>
      </c>
      <c r="E20">
        <v>17.760000000000002</v>
      </c>
      <c r="F20">
        <v>1.84</v>
      </c>
      <c r="H20">
        <f t="shared" si="0"/>
        <v>3.9294189257142929</v>
      </c>
      <c r="I20">
        <f>LOG10(C20)</f>
        <v>1.6577249542051082</v>
      </c>
      <c r="J20">
        <f>LOG10(D20)</f>
        <v>1.8344842853348053</v>
      </c>
      <c r="K20">
        <f>LOG10(E20)</f>
        <v>1.2494429614425822</v>
      </c>
      <c r="L20">
        <f>LOG10(F20)</f>
        <v>0.26481782300953649</v>
      </c>
    </row>
    <row r="21" spans="2:12" x14ac:dyDescent="0.25">
      <c r="B21">
        <v>9000</v>
      </c>
      <c r="C21">
        <v>54.02</v>
      </c>
      <c r="D21">
        <v>85.68</v>
      </c>
      <c r="E21">
        <v>22.16</v>
      </c>
      <c r="F21">
        <v>2.14</v>
      </c>
      <c r="H21">
        <f t="shared" si="0"/>
        <v>3.9542425094393248</v>
      </c>
      <c r="I21">
        <f>LOG10(C21)</f>
        <v>1.7325545798514321</v>
      </c>
      <c r="J21">
        <f>LOG10(D21)</f>
        <v>1.9328794578237993</v>
      </c>
      <c r="K21">
        <f>LOG10(E21)</f>
        <v>1.3455697560563922</v>
      </c>
      <c r="L21">
        <f>LOG10(F21)</f>
        <v>0.33041377334919086</v>
      </c>
    </row>
    <row r="22" spans="2:12" x14ac:dyDescent="0.25">
      <c r="B22">
        <v>9500</v>
      </c>
      <c r="C22">
        <v>63.41</v>
      </c>
      <c r="D22">
        <v>106.25</v>
      </c>
      <c r="E22">
        <v>27.34</v>
      </c>
      <c r="F22">
        <v>2.44</v>
      </c>
      <c r="H22">
        <f t="shared" si="0"/>
        <v>3.9777236052888476</v>
      </c>
      <c r="I22">
        <f>LOG10(C22)</f>
        <v>1.8021577531869615</v>
      </c>
      <c r="J22">
        <f>LOG10(D22)</f>
        <v>2.0263289387223491</v>
      </c>
      <c r="K22">
        <f>LOG10(E22)</f>
        <v>1.4367985102318035</v>
      </c>
      <c r="L22">
        <f>LOG10(F22)</f>
        <v>0.38738982633872943</v>
      </c>
    </row>
    <row r="23" spans="2:12" x14ac:dyDescent="0.25">
      <c r="B23">
        <v>10000</v>
      </c>
      <c r="C23">
        <v>74</v>
      </c>
      <c r="D23">
        <v>130.24</v>
      </c>
      <c r="E23">
        <v>33.380000000000003</v>
      </c>
      <c r="F23">
        <v>2.77</v>
      </c>
      <c r="H23">
        <f t="shared" si="0"/>
        <v>4</v>
      </c>
      <c r="I23">
        <f>LOG10(C23)</f>
        <v>1.8692317197309762</v>
      </c>
      <c r="J23">
        <f>LOG10(D23)</f>
        <v>2.1147443875451262</v>
      </c>
      <c r="K23">
        <f>LOG10(E23)</f>
        <v>1.5234863323432279</v>
      </c>
      <c r="L23">
        <f>LOG10(F23)</f>
        <v>0.44247976906444858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C1E24-E7C9-42E9-98C4-5E526E0674E5}">
  <dimension ref="B2:X17"/>
  <sheetViews>
    <sheetView workbookViewId="0">
      <selection activeCell="B7" sqref="B7:B17"/>
    </sheetView>
  </sheetViews>
  <sheetFormatPr defaultRowHeight="15" x14ac:dyDescent="0.25"/>
  <cols>
    <col min="2" max="2" width="27" bestFit="1" customWidth="1"/>
    <col min="12" max="14" width="12" bestFit="1" customWidth="1"/>
    <col min="15" max="16" width="11" bestFit="1" customWidth="1"/>
    <col min="17" max="17" width="12" bestFit="1" customWidth="1"/>
    <col min="19" max="19" width="12" bestFit="1" customWidth="1"/>
    <col min="20" max="21" width="11" bestFit="1" customWidth="1"/>
    <col min="22" max="22" width="12" bestFit="1" customWidth="1"/>
    <col min="23" max="23" width="11" bestFit="1" customWidth="1"/>
  </cols>
  <sheetData>
    <row r="2" spans="2:24" x14ac:dyDescent="0.25">
      <c r="K2" t="s">
        <v>23</v>
      </c>
    </row>
    <row r="3" spans="2:24" x14ac:dyDescent="0.25">
      <c r="K3" t="s">
        <v>24</v>
      </c>
    </row>
    <row r="5" spans="2:24" x14ac:dyDescent="0.25">
      <c r="B5" t="s">
        <v>19</v>
      </c>
      <c r="C5">
        <v>1</v>
      </c>
      <c r="D5">
        <v>2</v>
      </c>
      <c r="E5">
        <v>8</v>
      </c>
      <c r="F5">
        <v>32</v>
      </c>
      <c r="G5">
        <v>128</v>
      </c>
      <c r="H5">
        <v>256</v>
      </c>
      <c r="I5">
        <v>1024</v>
      </c>
      <c r="K5" t="s">
        <v>25</v>
      </c>
      <c r="S5" t="s">
        <v>26</v>
      </c>
    </row>
    <row r="6" spans="2:24" x14ac:dyDescent="0.25">
      <c r="B6" t="s">
        <v>8</v>
      </c>
      <c r="K6">
        <v>1</v>
      </c>
      <c r="L6">
        <v>2</v>
      </c>
      <c r="M6">
        <v>8</v>
      </c>
      <c r="N6">
        <v>32</v>
      </c>
      <c r="O6">
        <v>128</v>
      </c>
      <c r="P6">
        <v>256</v>
      </c>
      <c r="Q6">
        <v>1024</v>
      </c>
      <c r="R6">
        <v>1</v>
      </c>
      <c r="S6">
        <v>2</v>
      </c>
      <c r="T6">
        <v>8</v>
      </c>
      <c r="U6">
        <v>32</v>
      </c>
      <c r="V6">
        <v>256</v>
      </c>
      <c r="W6">
        <v>1024</v>
      </c>
    </row>
    <row r="7" spans="2:24" x14ac:dyDescent="0.25">
      <c r="B7">
        <v>100</v>
      </c>
      <c r="C7">
        <v>0.12</v>
      </c>
      <c r="D7">
        <v>7.0000000000000007E-2</v>
      </c>
      <c r="E7">
        <v>7.0000000000000007E-2</v>
      </c>
      <c r="F7">
        <v>7.0000000000000007E-2</v>
      </c>
      <c r="G7">
        <v>0.08</v>
      </c>
      <c r="H7">
        <v>0.08</v>
      </c>
      <c r="I7">
        <v>0.17</v>
      </c>
      <c r="K7">
        <f>C7/C7</f>
        <v>1</v>
      </c>
      <c r="L7">
        <f>C7/D7</f>
        <v>1.714285714285714</v>
      </c>
      <c r="M7">
        <f>C7/E7</f>
        <v>1.714285714285714</v>
      </c>
      <c r="N7">
        <f>C7/F7</f>
        <v>1.714285714285714</v>
      </c>
      <c r="O7">
        <f>C7/G7</f>
        <v>1.5</v>
      </c>
      <c r="P7">
        <f>C7/H7</f>
        <v>1.5</v>
      </c>
      <c r="Q7">
        <f>C7/I7</f>
        <v>0.70588235294117641</v>
      </c>
      <c r="R7">
        <v>1</v>
      </c>
      <c r="S7">
        <f>L7/2</f>
        <v>0.85714285714285698</v>
      </c>
      <c r="T7">
        <f>M7/8</f>
        <v>0.21428571428571425</v>
      </c>
      <c r="U7">
        <f>N7/32</f>
        <v>5.3571428571428562E-2</v>
      </c>
      <c r="V7">
        <f>P7/256</f>
        <v>5.859375E-3</v>
      </c>
      <c r="W7">
        <f>Q7/1024</f>
        <v>6.8933823529411758E-4</v>
      </c>
      <c r="X7">
        <v>100</v>
      </c>
    </row>
    <row r="8" spans="2:24" x14ac:dyDescent="0.25">
      <c r="B8">
        <v>500</v>
      </c>
      <c r="C8">
        <v>0.22</v>
      </c>
      <c r="D8">
        <v>0.16</v>
      </c>
      <c r="E8">
        <v>0.09</v>
      </c>
      <c r="F8">
        <v>0.08</v>
      </c>
      <c r="G8">
        <v>0.09</v>
      </c>
      <c r="H8">
        <v>0.09</v>
      </c>
      <c r="I8">
        <v>0.08</v>
      </c>
      <c r="K8">
        <f t="shared" ref="K8:K17" si="0">C8/C8</f>
        <v>1</v>
      </c>
      <c r="L8">
        <f t="shared" ref="L8:L14" si="1">C8/D8</f>
        <v>1.375</v>
      </c>
      <c r="M8">
        <f t="shared" ref="M8:M14" si="2">C8/E8</f>
        <v>2.4444444444444446</v>
      </c>
      <c r="N8">
        <f t="shared" ref="N8:N14" si="3">C8/F8</f>
        <v>2.75</v>
      </c>
      <c r="O8">
        <f t="shared" ref="O8:O14" si="4">C8/G8</f>
        <v>2.4444444444444446</v>
      </c>
      <c r="P8">
        <f t="shared" ref="P8:P14" si="5">C8/H8</f>
        <v>2.4444444444444446</v>
      </c>
      <c r="Q8">
        <f t="shared" ref="Q8:Q14" si="6">C8/I8</f>
        <v>2.75</v>
      </c>
      <c r="R8">
        <v>1</v>
      </c>
      <c r="S8">
        <f t="shared" ref="S8:S15" si="7">L8/2</f>
        <v>0.6875</v>
      </c>
      <c r="T8">
        <f t="shared" ref="T8:T14" si="8">M8/8</f>
        <v>0.30555555555555558</v>
      </c>
      <c r="U8">
        <f t="shared" ref="U8:U14" si="9">N8/32</f>
        <v>8.59375E-2</v>
      </c>
      <c r="V8">
        <f t="shared" ref="V8:V14" si="10">P8/256</f>
        <v>9.5486111111111119E-3</v>
      </c>
      <c r="W8">
        <f t="shared" ref="W8:W14" si="11">Q8/1024</f>
        <v>2.685546875E-3</v>
      </c>
      <c r="X8">
        <v>500</v>
      </c>
    </row>
    <row r="9" spans="2:24" x14ac:dyDescent="0.25">
      <c r="B9">
        <v>1000</v>
      </c>
      <c r="C9">
        <v>3.11</v>
      </c>
      <c r="D9">
        <v>1.08</v>
      </c>
      <c r="E9">
        <v>0.35</v>
      </c>
      <c r="F9">
        <v>0.2</v>
      </c>
      <c r="G9">
        <v>0.2</v>
      </c>
      <c r="H9">
        <v>0.19</v>
      </c>
      <c r="I9">
        <v>0.16</v>
      </c>
      <c r="K9">
        <f t="shared" si="0"/>
        <v>1</v>
      </c>
      <c r="L9">
        <f>C9/D9</f>
        <v>2.8796296296296293</v>
      </c>
      <c r="M9">
        <f>C9/E9</f>
        <v>8.8857142857142861</v>
      </c>
      <c r="N9">
        <f>C9/F9</f>
        <v>15.549999999999999</v>
      </c>
      <c r="O9">
        <f t="shared" si="4"/>
        <v>15.549999999999999</v>
      </c>
      <c r="P9">
        <f t="shared" si="5"/>
        <v>16.368421052631579</v>
      </c>
      <c r="Q9">
        <f t="shared" si="6"/>
        <v>19.4375</v>
      </c>
      <c r="R9">
        <v>1</v>
      </c>
      <c r="S9">
        <f t="shared" si="7"/>
        <v>1.4398148148148147</v>
      </c>
      <c r="T9">
        <f t="shared" si="8"/>
        <v>1.1107142857142858</v>
      </c>
      <c r="U9">
        <f t="shared" si="9"/>
        <v>0.48593749999999997</v>
      </c>
      <c r="V9">
        <f t="shared" si="10"/>
        <v>6.3939144736842105E-2</v>
      </c>
      <c r="W9">
        <f t="shared" si="11"/>
        <v>1.898193359375E-2</v>
      </c>
      <c r="X9">
        <v>1000</v>
      </c>
    </row>
    <row r="10" spans="2:24" x14ac:dyDescent="0.25">
      <c r="B10">
        <v>1500</v>
      </c>
      <c r="C10">
        <v>15.3</v>
      </c>
      <c r="D10">
        <v>5.25</v>
      </c>
      <c r="E10">
        <v>1.55</v>
      </c>
      <c r="F10">
        <v>0.55000000000000004</v>
      </c>
      <c r="G10">
        <v>0.45</v>
      </c>
      <c r="H10">
        <v>0.45</v>
      </c>
      <c r="I10">
        <v>0.4</v>
      </c>
      <c r="K10">
        <f t="shared" si="0"/>
        <v>1</v>
      </c>
      <c r="L10">
        <f t="shared" si="1"/>
        <v>2.9142857142857146</v>
      </c>
      <c r="M10">
        <f t="shared" si="2"/>
        <v>9.870967741935484</v>
      </c>
      <c r="N10">
        <f t="shared" si="3"/>
        <v>27.818181818181817</v>
      </c>
      <c r="O10">
        <f t="shared" si="4"/>
        <v>34</v>
      </c>
      <c r="P10">
        <f t="shared" si="5"/>
        <v>34</v>
      </c>
      <c r="Q10">
        <f t="shared" si="6"/>
        <v>38.25</v>
      </c>
      <c r="R10">
        <v>1</v>
      </c>
      <c r="S10">
        <f t="shared" si="7"/>
        <v>1.4571428571428573</v>
      </c>
      <c r="T10">
        <f t="shared" si="8"/>
        <v>1.2338709677419355</v>
      </c>
      <c r="U10">
        <f t="shared" si="9"/>
        <v>0.86931818181818177</v>
      </c>
      <c r="V10">
        <f t="shared" si="10"/>
        <v>0.1328125</v>
      </c>
      <c r="W10">
        <f t="shared" si="11"/>
        <v>3.7353515625E-2</v>
      </c>
      <c r="X10">
        <v>1500</v>
      </c>
    </row>
    <row r="11" spans="2:24" x14ac:dyDescent="0.25">
      <c r="B11">
        <v>2000</v>
      </c>
      <c r="C11">
        <v>45.53</v>
      </c>
      <c r="D11">
        <v>16.32</v>
      </c>
      <c r="E11">
        <v>4.5999999999999996</v>
      </c>
      <c r="F11">
        <v>1.39</v>
      </c>
      <c r="G11">
        <v>1.1200000000000001</v>
      </c>
      <c r="H11">
        <v>1.1200000000000001</v>
      </c>
      <c r="I11">
        <v>1.03</v>
      </c>
      <c r="K11">
        <f t="shared" si="0"/>
        <v>1</v>
      </c>
      <c r="L11">
        <f t="shared" si="1"/>
        <v>2.7898284313725492</v>
      </c>
      <c r="M11">
        <f t="shared" si="2"/>
        <v>9.8978260869565222</v>
      </c>
      <c r="N11">
        <f t="shared" si="3"/>
        <v>32.755395683453237</v>
      </c>
      <c r="O11">
        <f t="shared" si="4"/>
        <v>40.651785714285708</v>
      </c>
      <c r="P11">
        <f t="shared" si="5"/>
        <v>40.651785714285708</v>
      </c>
      <c r="Q11">
        <f t="shared" si="6"/>
        <v>44.203883495145632</v>
      </c>
      <c r="R11">
        <v>1</v>
      </c>
      <c r="S11">
        <f t="shared" si="7"/>
        <v>1.3949142156862746</v>
      </c>
      <c r="T11">
        <f t="shared" si="8"/>
        <v>1.2372282608695653</v>
      </c>
      <c r="U11">
        <f t="shared" si="9"/>
        <v>1.0236061151079137</v>
      </c>
      <c r="V11">
        <f t="shared" si="10"/>
        <v>0.15879603794642855</v>
      </c>
      <c r="W11">
        <f t="shared" si="11"/>
        <v>4.3167854975728157E-2</v>
      </c>
      <c r="X11">
        <v>2000</v>
      </c>
    </row>
    <row r="12" spans="2:24" x14ac:dyDescent="0.25">
      <c r="B12">
        <v>2500</v>
      </c>
      <c r="C12">
        <v>111.51</v>
      </c>
      <c r="D12">
        <v>39.65</v>
      </c>
      <c r="E12">
        <v>11.17</v>
      </c>
      <c r="F12">
        <v>3.14</v>
      </c>
      <c r="G12">
        <v>2.5</v>
      </c>
      <c r="H12">
        <v>2.5</v>
      </c>
      <c r="I12">
        <v>2.33</v>
      </c>
      <c r="K12">
        <f t="shared" si="0"/>
        <v>1</v>
      </c>
      <c r="L12">
        <f t="shared" si="1"/>
        <v>2.8123581336696093</v>
      </c>
      <c r="M12">
        <f t="shared" si="2"/>
        <v>9.9829901521933753</v>
      </c>
      <c r="N12">
        <f t="shared" si="3"/>
        <v>35.512738853503187</v>
      </c>
      <c r="O12">
        <f t="shared" si="4"/>
        <v>44.603999999999999</v>
      </c>
      <c r="P12">
        <f t="shared" si="5"/>
        <v>44.603999999999999</v>
      </c>
      <c r="Q12">
        <f t="shared" si="6"/>
        <v>47.858369098712444</v>
      </c>
      <c r="R12">
        <v>1</v>
      </c>
      <c r="S12">
        <f t="shared" si="7"/>
        <v>1.4061790668348046</v>
      </c>
      <c r="T12">
        <f t="shared" si="8"/>
        <v>1.2478737690241719</v>
      </c>
      <c r="U12">
        <f t="shared" si="9"/>
        <v>1.1097730891719746</v>
      </c>
      <c r="V12">
        <f t="shared" si="10"/>
        <v>0.174234375</v>
      </c>
      <c r="W12">
        <f t="shared" si="11"/>
        <v>4.6736688572961371E-2</v>
      </c>
      <c r="X12">
        <v>2500</v>
      </c>
    </row>
    <row r="13" spans="2:24" x14ac:dyDescent="0.25">
      <c r="B13">
        <v>3000</v>
      </c>
      <c r="C13">
        <v>253.87</v>
      </c>
      <c r="D13">
        <v>82.27</v>
      </c>
      <c r="E13">
        <v>22.57</v>
      </c>
      <c r="F13">
        <v>6.3</v>
      </c>
      <c r="G13">
        <v>4.96</v>
      </c>
      <c r="H13">
        <v>4.9400000000000004</v>
      </c>
      <c r="I13">
        <v>4.63</v>
      </c>
      <c r="K13">
        <f t="shared" si="0"/>
        <v>1</v>
      </c>
      <c r="L13">
        <f t="shared" si="1"/>
        <v>3.0858149993922455</v>
      </c>
      <c r="M13">
        <f t="shared" si="2"/>
        <v>11.248116969428445</v>
      </c>
      <c r="N13">
        <f>C13/F13</f>
        <v>40.296825396825398</v>
      </c>
      <c r="O13">
        <f t="shared" si="4"/>
        <v>51.183467741935488</v>
      </c>
      <c r="P13">
        <f t="shared" si="5"/>
        <v>51.390688259109311</v>
      </c>
      <c r="Q13">
        <f t="shared" si="6"/>
        <v>54.83153347732182</v>
      </c>
      <c r="R13">
        <v>1</v>
      </c>
      <c r="S13">
        <f t="shared" si="7"/>
        <v>1.5429074996961227</v>
      </c>
      <c r="T13">
        <f t="shared" si="8"/>
        <v>1.4060146211785556</v>
      </c>
      <c r="U13">
        <f t="shared" si="9"/>
        <v>1.2592757936507937</v>
      </c>
      <c r="V13">
        <f t="shared" si="10"/>
        <v>0.20074487601214575</v>
      </c>
      <c r="W13">
        <f t="shared" si="11"/>
        <v>5.354641941144709E-2</v>
      </c>
      <c r="X13">
        <v>3000</v>
      </c>
    </row>
    <row r="14" spans="2:24" x14ac:dyDescent="0.25">
      <c r="B14">
        <v>3500</v>
      </c>
      <c r="C14">
        <v>578.34</v>
      </c>
      <c r="D14">
        <v>152.76</v>
      </c>
      <c r="E14">
        <v>41.84</v>
      </c>
      <c r="F14">
        <v>11.42</v>
      </c>
      <c r="G14">
        <v>8.75</v>
      </c>
      <c r="H14">
        <v>8.7200000000000006</v>
      </c>
      <c r="I14">
        <v>8.32</v>
      </c>
      <c r="K14">
        <f t="shared" si="0"/>
        <v>1</v>
      </c>
      <c r="L14">
        <f t="shared" si="1"/>
        <v>3.7859387274155543</v>
      </c>
      <c r="M14">
        <f t="shared" si="2"/>
        <v>13.82265774378585</v>
      </c>
      <c r="N14">
        <f t="shared" si="3"/>
        <v>50.64273204903678</v>
      </c>
      <c r="O14">
        <f t="shared" si="4"/>
        <v>66.096000000000004</v>
      </c>
      <c r="P14">
        <f t="shared" si="5"/>
        <v>66.323394495412842</v>
      </c>
      <c r="Q14">
        <f t="shared" si="6"/>
        <v>69.512019230769226</v>
      </c>
      <c r="R14">
        <v>1</v>
      </c>
      <c r="S14">
        <f t="shared" si="7"/>
        <v>1.8929693637077771</v>
      </c>
      <c r="T14">
        <f t="shared" si="8"/>
        <v>1.7278322179732313</v>
      </c>
      <c r="U14">
        <f t="shared" si="9"/>
        <v>1.5825853765323994</v>
      </c>
      <c r="V14">
        <f t="shared" si="10"/>
        <v>0.25907575974770641</v>
      </c>
      <c r="W14">
        <f t="shared" si="11"/>
        <v>6.7882831280048073E-2</v>
      </c>
      <c r="X14">
        <v>3500</v>
      </c>
    </row>
    <row r="15" spans="2:24" x14ac:dyDescent="0.25">
      <c r="B15">
        <v>4000</v>
      </c>
      <c r="D15">
        <v>260.66000000000003</v>
      </c>
      <c r="E15">
        <v>72.25</v>
      </c>
      <c r="F15">
        <v>19.61</v>
      </c>
      <c r="G15">
        <v>14.6</v>
      </c>
      <c r="H15">
        <v>14.53</v>
      </c>
      <c r="I15">
        <v>13.87</v>
      </c>
      <c r="K15" t="e">
        <f t="shared" si="0"/>
        <v>#DIV/0!</v>
      </c>
      <c r="L15" t="e">
        <f t="shared" ref="L8:L17" si="12">D15/C15</f>
        <v>#DIV/0!</v>
      </c>
      <c r="M15" t="e">
        <f t="shared" ref="M8:M17" si="13">E15/C15</f>
        <v>#DIV/0!</v>
      </c>
    </row>
    <row r="16" spans="2:24" x14ac:dyDescent="0.25">
      <c r="B16">
        <v>4500</v>
      </c>
      <c r="D16">
        <v>623</v>
      </c>
      <c r="E16">
        <v>114.32</v>
      </c>
      <c r="F16">
        <v>31.14</v>
      </c>
      <c r="G16">
        <v>23.35</v>
      </c>
      <c r="H16">
        <v>23.18</v>
      </c>
      <c r="I16">
        <v>22.24</v>
      </c>
      <c r="K16" t="e">
        <f t="shared" si="0"/>
        <v>#DIV/0!</v>
      </c>
      <c r="L16" t="e">
        <f t="shared" si="12"/>
        <v>#DIV/0!</v>
      </c>
      <c r="M16" t="e">
        <f t="shared" si="13"/>
        <v>#DIV/0!</v>
      </c>
    </row>
    <row r="17" spans="2:13" x14ac:dyDescent="0.25">
      <c r="B17">
        <v>5000</v>
      </c>
      <c r="D17">
        <v>1243</v>
      </c>
      <c r="E17">
        <v>175.67</v>
      </c>
      <c r="F17">
        <v>46.47</v>
      </c>
      <c r="G17">
        <v>35.08</v>
      </c>
      <c r="H17">
        <v>35.01</v>
      </c>
      <c r="I17">
        <v>33.54</v>
      </c>
      <c r="K17" t="e">
        <f t="shared" si="0"/>
        <v>#DIV/0!</v>
      </c>
      <c r="L17" t="e">
        <f t="shared" si="12"/>
        <v>#DIV/0!</v>
      </c>
      <c r="M17" t="e">
        <f t="shared" si="13"/>
        <v>#DIV/0!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D7F8D-80F4-4870-9F93-B21A64058F27}">
  <dimension ref="B2:D15"/>
  <sheetViews>
    <sheetView showFormulas="1" tabSelected="1" zoomScale="70" zoomScaleNormal="70" workbookViewId="0">
      <selection activeCell="C5" sqref="C5"/>
    </sheetView>
  </sheetViews>
  <sheetFormatPr defaultRowHeight="15" x14ac:dyDescent="0.25"/>
  <sheetData>
    <row r="2" spans="2:4" x14ac:dyDescent="0.25">
      <c r="B2" t="s">
        <v>30</v>
      </c>
    </row>
    <row r="4" spans="2:4" x14ac:dyDescent="0.25">
      <c r="B4" t="s">
        <v>27</v>
      </c>
      <c r="C4" t="s">
        <v>28</v>
      </c>
      <c r="D4" t="s">
        <v>29</v>
      </c>
    </row>
    <row r="5" spans="2:4" x14ac:dyDescent="0.25">
      <c r="B5">
        <v>100</v>
      </c>
      <c r="C5">
        <v>0.2</v>
      </c>
      <c r="D5">
        <v>0.18</v>
      </c>
    </row>
    <row r="6" spans="2:4" x14ac:dyDescent="0.25">
      <c r="B6">
        <v>500</v>
      </c>
      <c r="C6">
        <v>0.18</v>
      </c>
      <c r="D6">
        <v>0.09</v>
      </c>
    </row>
    <row r="7" spans="2:4" x14ac:dyDescent="0.25">
      <c r="B7">
        <v>1000</v>
      </c>
      <c r="C7">
        <v>1.87</v>
      </c>
      <c r="D7">
        <v>0.37</v>
      </c>
    </row>
    <row r="8" spans="2:4" x14ac:dyDescent="0.25">
      <c r="B8">
        <v>1500</v>
      </c>
      <c r="C8">
        <v>9.35</v>
      </c>
      <c r="D8">
        <v>2.2400000000000002</v>
      </c>
    </row>
    <row r="9" spans="2:4" x14ac:dyDescent="0.25">
      <c r="B9">
        <v>2000</v>
      </c>
      <c r="C9">
        <v>29.49</v>
      </c>
      <c r="D9">
        <v>7.67</v>
      </c>
    </row>
    <row r="10" spans="2:4" x14ac:dyDescent="0.25">
      <c r="B10">
        <v>2500</v>
      </c>
      <c r="C10">
        <v>72.52</v>
      </c>
      <c r="D10">
        <v>19.670000000000002</v>
      </c>
    </row>
    <row r="11" spans="2:4" x14ac:dyDescent="0.25">
      <c r="B11">
        <v>3000</v>
      </c>
      <c r="C11">
        <v>151.31</v>
      </c>
      <c r="D11">
        <v>41.8</v>
      </c>
    </row>
    <row r="12" spans="2:4" x14ac:dyDescent="0.25">
      <c r="B12">
        <v>3500</v>
      </c>
      <c r="C12">
        <v>284.98</v>
      </c>
      <c r="D12">
        <v>79.52</v>
      </c>
    </row>
    <row r="13" spans="2:4" x14ac:dyDescent="0.25">
      <c r="B13">
        <v>4000</v>
      </c>
      <c r="C13">
        <v>491.95</v>
      </c>
      <c r="D13">
        <v>133.51</v>
      </c>
    </row>
    <row r="14" spans="2:4" x14ac:dyDescent="0.25">
      <c r="B14">
        <v>4500</v>
      </c>
      <c r="C14">
        <v>797.04</v>
      </c>
      <c r="D14">
        <v>222.05</v>
      </c>
    </row>
    <row r="15" spans="2:4" x14ac:dyDescent="0.25">
      <c r="B15">
        <v>5000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61628F-967E-4596-999C-55439FCE4CED}">
  <dimension ref="B2:G7"/>
  <sheetViews>
    <sheetView workbookViewId="0">
      <selection activeCell="E2" sqref="E2"/>
    </sheetView>
  </sheetViews>
  <sheetFormatPr defaultRowHeight="15" x14ac:dyDescent="0.25"/>
  <cols>
    <col min="3" max="3" width="17" bestFit="1" customWidth="1"/>
    <col min="4" max="4" width="17.42578125" bestFit="1" customWidth="1"/>
    <col min="5" max="5" width="12" bestFit="1" customWidth="1"/>
    <col min="6" max="6" width="13.140625" bestFit="1" customWidth="1"/>
    <col min="7" max="7" width="10" bestFit="1" customWidth="1"/>
  </cols>
  <sheetData>
    <row r="2" spans="2:7" x14ac:dyDescent="0.25">
      <c r="B2" t="s">
        <v>12</v>
      </c>
    </row>
    <row r="4" spans="2:7" x14ac:dyDescent="0.25">
      <c r="B4" t="s">
        <v>18</v>
      </c>
      <c r="C4" t="s">
        <v>13</v>
      </c>
      <c r="D4" t="s">
        <v>14</v>
      </c>
      <c r="E4" t="s">
        <v>15</v>
      </c>
      <c r="F4" t="s">
        <v>16</v>
      </c>
      <c r="G4" t="s">
        <v>17</v>
      </c>
    </row>
    <row r="5" spans="2:7" x14ac:dyDescent="0.25">
      <c r="B5">
        <v>5000</v>
      </c>
      <c r="C5">
        <v>1.2615400000000001</v>
      </c>
      <c r="D5" s="1">
        <v>1.7E-5</v>
      </c>
      <c r="E5">
        <v>16.839200000000002</v>
      </c>
      <c r="F5">
        <v>1.1447000000000001E-2</v>
      </c>
      <c r="G5">
        <f>SUM(C5:F5)</f>
        <v>18.112204000000002</v>
      </c>
    </row>
    <row r="6" spans="2:7" x14ac:dyDescent="0.25">
      <c r="B6">
        <v>2500</v>
      </c>
      <c r="C6">
        <v>1.1233500000000001</v>
      </c>
      <c r="D6" s="1">
        <v>1.5E-5</v>
      </c>
      <c r="E6">
        <v>1.2016500000000001</v>
      </c>
      <c r="F6">
        <v>6.1600000000000001E-4</v>
      </c>
      <c r="G6">
        <f>SUM(C6:F6)</f>
        <v>2.3256310000000004</v>
      </c>
    </row>
    <row r="7" spans="2:7" x14ac:dyDescent="0.25">
      <c r="B7">
        <v>1000</v>
      </c>
      <c r="C7">
        <v>1.1536900000000001</v>
      </c>
      <c r="D7" s="1">
        <v>1.4E-5</v>
      </c>
      <c r="E7">
        <v>6.4509999999999998E-2</v>
      </c>
      <c r="F7">
        <v>3.6600000000000001E-4</v>
      </c>
      <c r="G7">
        <f>SUM(C7:F7)</f>
        <v>1.2185800000000002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InitialPerformance</vt:lpstr>
      <vt:lpstr>Sparsity</vt:lpstr>
      <vt:lpstr>Scaling</vt:lpstr>
      <vt:lpstr>CSR vs CSC</vt:lpstr>
      <vt:lpstr>Breakdown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Tong Duan</dc:creator>
  <cp:lastModifiedBy>Tong Duan</cp:lastModifiedBy>
  <dcterms:created xsi:type="dcterms:W3CDTF">2024-04-26T17:42:42Z</dcterms:created>
  <dcterms:modified xsi:type="dcterms:W3CDTF">2024-05-01T01:17:41Z</dcterms:modified>
</cp:coreProperties>
</file>