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elephant_trunk\"/>
    </mc:Choice>
  </mc:AlternateContent>
  <bookViews>
    <workbookView xWindow="0" yWindow="0" windowWidth="28800" windowHeight="12300"/>
  </bookViews>
  <sheets>
    <sheet name="resonances" sheetId="1" r:id="rId1"/>
  </sheets>
  <definedNames>
    <definedName name="_xlchart.v1.0" hidden="1">resonances!$A$3:$A$5</definedName>
    <definedName name="_xlchart.v1.1" hidden="1">resonances!$B$10:$Q$10</definedName>
    <definedName name="_xlchart.v1.10" hidden="1">resonances!$B$15:$Q$15</definedName>
    <definedName name="_xlchart.v1.11" hidden="1">resonances!$B$16:$Q$16</definedName>
    <definedName name="_xlchart.v1.12" hidden="1">resonances!$B$17:$Q$17</definedName>
    <definedName name="_xlchart.v1.13" hidden="1">resonances!$B$33:$Q$33</definedName>
    <definedName name="_xlchart.v1.14" hidden="1">resonances!$B$34:$Q$34</definedName>
    <definedName name="_xlchart.v1.15" hidden="1">resonances!$B$35:$Q$35</definedName>
    <definedName name="_xlchart.v1.2" hidden="1">resonances!$B$8:$Q$8</definedName>
    <definedName name="_xlchart.v1.3" hidden="1">resonances!$B$9:$Q$9</definedName>
    <definedName name="_xlchart.v1.4" hidden="1">resonances!$B$52:$Q$52</definedName>
    <definedName name="_xlchart.v1.5" hidden="1">resonances!$B$53:$Q$53</definedName>
    <definedName name="_xlchart.v1.6" hidden="1">resonances!$B$54:$Q$54</definedName>
    <definedName name="_xlchart.v1.7" hidden="1">resonances!$B$52:$Q$52</definedName>
    <definedName name="_xlchart.v1.8" hidden="1">resonances!$B$53:$Q$53</definedName>
    <definedName name="_xlchart.v1.9" hidden="1">resonances!$B$54:$Q$54</definedName>
  </definedNames>
  <calcPr calcId="162913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3" i="1"/>
  <c r="B54" i="1"/>
  <c r="B5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4" i="1"/>
  <c r="B35" i="1"/>
  <c r="B33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S51" i="1" l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Q51" i="1" l="1"/>
  <c r="P51" i="1"/>
  <c r="O51" i="1"/>
  <c r="N51" i="1"/>
  <c r="M51" i="1"/>
  <c r="L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J50" i="1"/>
  <c r="I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J48" i="1"/>
  <c r="I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L14" i="1"/>
  <c r="M14" i="1"/>
  <c r="N14" i="1"/>
  <c r="O14" i="1"/>
  <c r="P14" i="1"/>
  <c r="Q14" i="1"/>
  <c r="B14" i="1"/>
  <c r="B13" i="1"/>
  <c r="B12" i="1"/>
  <c r="B1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9" i="1"/>
  <c r="B8" i="1"/>
</calcChain>
</file>

<file path=xl/sharedStrings.xml><?xml version="1.0" encoding="utf-8"?>
<sst xmlns="http://schemas.openxmlformats.org/spreadsheetml/2006/main" count="72" uniqueCount="26">
  <si>
    <t>Frequencies</t>
  </si>
  <si>
    <t>num modes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</si>
  <si>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</si>
  <si>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</si>
  <si>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</si>
  <si>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</si>
  <si>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</si>
  <si>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</si>
  <si>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</si>
  <si>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</si>
  <si>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</si>
  <si>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</si>
  <si>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</si>
  <si>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</si>
  <si>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</si>
  <si>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</si>
  <si>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</si>
  <si>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</si>
  <si>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</si>
  <si>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FEM</t>
  </si>
  <si>
    <t>-3dB Bandwidths</t>
  </si>
  <si>
    <t>Amplitude (dB)</t>
  </si>
  <si>
    <t>Convergence</t>
  </si>
  <si>
    <t>Comp with FEM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</si>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</sst>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</cx:chartData>
  <cx:chart>
    <cx:title pos="t" align="ctr" overlay="0"/>
    <cx:plotArea>
      <cx:plotAreaRegion>
        <cx:series layoutId="boxWhisker" uniqueId="{4BB782A6-0834-4578-9CA6-E45A8E14878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42013A-CF22-4B1C-98BD-1A64DB858FE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9DD087-2E2F-4B76-8B2F-D60680DABEEC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  <cx:data id="1">
      <cx:numDim type="val">
        <cx:f dir="row">_xlchart.v1.14</cx:f>
      </cx:numDim>
    </cx:data>
    <cx:data id="2">
      <cx:numDim type="val">
        <cx:f dir="row">_xlchart.v1.15</cx:f>
      </cx:numDim>
    </cx:data>
  </cx:chartData>
  <cx:chart>
    <cx:title pos="t" align="ctr" overlay="0"/>
    <cx:plotArea>
      <cx:plotAreaRegion>
        <cx:series layoutId="boxWhisker" uniqueId="{914D3ECA-30A4-4B9A-AF7F-B77B917D27C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7DAA72-6D7A-4941-ACFF-FE0626E1D4A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9562561-8E6B-4176-AED9-B02B0B01D6A9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</cx:chartData>
  <cx:chart>
    <cx:title pos="t" align="ctr" overlay="0"/>
    <cx:plotArea>
      <cx:plotAreaRegion>
        <cx:series layoutId="boxWhisker" uniqueId="{FFFC872B-82AC-4A3F-920D-0C8F68486BA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1A43D-6AE8-4D53-A170-E3535E5E831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DDE783D-A4F8-4F27-B3F7-4AEAE3C28842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2</xdr:row>
      <xdr:rowOff>76200</xdr:rowOff>
    </xdr:from>
    <xdr:to>
      <xdr:col>25</xdr:col>
      <xdr:colOff>161925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276225</xdr:colOff>
      <xdr:row>21</xdr:row>
      <xdr:rowOff>85725</xdr:rowOff>
    </xdr:from>
    <xdr:to>
      <xdr:col>25</xdr:col>
      <xdr:colOff>276225</xdr:colOff>
      <xdr:row>35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152400</xdr:colOff>
      <xdr:row>40</xdr:row>
      <xdr:rowOff>28575</xdr:rowOff>
    </xdr:from>
    <xdr:to>
      <xdr:col>25</xdr:col>
      <xdr:colOff>152400</xdr:colOff>
      <xdr:row>54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C25" workbookViewId="0">
      <selection activeCell="O55" sqref="O55"/>
    </sheetView>
  </sheetViews>
  <sheetFormatPr baseColWidth="10" defaultRowHeight="15" x14ac:dyDescent="0.25"/>
  <cols>
    <col min="1" max="1" width="15.8554687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9" x14ac:dyDescent="0.25">
      <c r="A3">
        <v>6</v>
      </c>
      <c r="B3">
        <v>895</v>
      </c>
      <c r="C3">
        <v>1695</v>
      </c>
      <c r="D3">
        <v>2623</v>
      </c>
      <c r="E3">
        <v>3579</v>
      </c>
      <c r="F3">
        <v>4475</v>
      </c>
      <c r="G3">
        <v>4549</v>
      </c>
      <c r="H3">
        <v>5440</v>
      </c>
      <c r="I3">
        <v>5804</v>
      </c>
      <c r="J3">
        <v>6354</v>
      </c>
      <c r="K3">
        <v>6963</v>
      </c>
      <c r="L3">
        <v>7261</v>
      </c>
      <c r="M3">
        <v>8121</v>
      </c>
      <c r="N3">
        <v>8940</v>
      </c>
      <c r="O3">
        <v>9065</v>
      </c>
      <c r="P3">
        <v>9336</v>
      </c>
      <c r="Q3">
        <v>9900</v>
      </c>
    </row>
    <row r="4" spans="1:19" x14ac:dyDescent="0.25">
      <c r="A4">
        <v>17</v>
      </c>
      <c r="B4">
        <v>894</v>
      </c>
      <c r="C4">
        <v>1693</v>
      </c>
      <c r="D4">
        <v>2621</v>
      </c>
      <c r="E4">
        <v>3576</v>
      </c>
      <c r="F4">
        <v>4473</v>
      </c>
      <c r="G4">
        <v>4547</v>
      </c>
      <c r="H4">
        <v>5436</v>
      </c>
      <c r="I4">
        <v>5798</v>
      </c>
      <c r="J4">
        <v>6350</v>
      </c>
      <c r="K4">
        <v>6955</v>
      </c>
      <c r="L4">
        <v>7255</v>
      </c>
      <c r="M4">
        <v>8121</v>
      </c>
      <c r="N4">
        <v>9044</v>
      </c>
      <c r="O4">
        <v>9308</v>
      </c>
      <c r="P4">
        <v>9822</v>
      </c>
      <c r="Q4">
        <v>9935</v>
      </c>
    </row>
    <row r="5" spans="1:19" x14ac:dyDescent="0.25">
      <c r="A5">
        <v>32</v>
      </c>
      <c r="B5">
        <v>894</v>
      </c>
      <c r="C5">
        <v>1693</v>
      </c>
      <c r="D5">
        <v>2620</v>
      </c>
      <c r="E5">
        <v>3575</v>
      </c>
      <c r="F5">
        <v>4472</v>
      </c>
      <c r="G5">
        <v>4546</v>
      </c>
      <c r="H5">
        <v>5434</v>
      </c>
      <c r="I5">
        <v>5796</v>
      </c>
      <c r="J5">
        <v>6348</v>
      </c>
      <c r="K5">
        <v>6952</v>
      </c>
      <c r="L5">
        <v>7253</v>
      </c>
      <c r="M5">
        <v>8119</v>
      </c>
      <c r="N5">
        <v>9041</v>
      </c>
      <c r="O5">
        <v>9305</v>
      </c>
      <c r="P5">
        <v>9817</v>
      </c>
      <c r="Q5">
        <v>9932</v>
      </c>
    </row>
    <row r="6" spans="1:19" x14ac:dyDescent="0.25">
      <c r="A6">
        <v>53</v>
      </c>
      <c r="B6">
        <v>893</v>
      </c>
      <c r="C6">
        <v>1692</v>
      </c>
      <c r="D6">
        <v>2619</v>
      </c>
      <c r="E6">
        <v>3574</v>
      </c>
      <c r="F6">
        <v>4472</v>
      </c>
      <c r="G6">
        <v>4546</v>
      </c>
      <c r="H6">
        <v>5433</v>
      </c>
      <c r="I6">
        <v>5795</v>
      </c>
      <c r="J6">
        <v>6346</v>
      </c>
      <c r="K6">
        <v>6950</v>
      </c>
      <c r="L6">
        <v>7251</v>
      </c>
      <c r="M6">
        <v>8119</v>
      </c>
      <c r="N6">
        <v>9039</v>
      </c>
      <c r="O6">
        <v>9304</v>
      </c>
      <c r="P6">
        <v>9815</v>
      </c>
      <c r="Q6">
        <v>9930</v>
      </c>
    </row>
    <row r="7" spans="1:19" x14ac:dyDescent="0.25">
      <c r="A7" t="s">
        <v>19</v>
      </c>
      <c r="B7">
        <v>895</v>
      </c>
      <c r="C7">
        <v>1695</v>
      </c>
      <c r="D7">
        <v>2621</v>
      </c>
      <c r="E7">
        <v>3575</v>
      </c>
      <c r="F7">
        <v>4474</v>
      </c>
      <c r="G7">
        <v>4549</v>
      </c>
      <c r="H7">
        <v>5435</v>
      </c>
      <c r="I7">
        <v>5802</v>
      </c>
      <c r="J7">
        <v>6353</v>
      </c>
      <c r="L7">
        <v>7262</v>
      </c>
      <c r="M7">
        <v>8137</v>
      </c>
      <c r="N7">
        <v>9061</v>
      </c>
      <c r="O7">
        <v>9326</v>
      </c>
      <c r="P7">
        <v>9847</v>
      </c>
      <c r="Q7">
        <v>9963</v>
      </c>
      <c r="R7" t="s">
        <v>24</v>
      </c>
      <c r="S7" t="s">
        <v>25</v>
      </c>
    </row>
    <row r="8" spans="1:19" x14ac:dyDescent="0.25">
      <c r="A8" s="7" t="s">
        <v>22</v>
      </c>
      <c r="B8" s="3">
        <f>100*ABS(B6-B3)/B6</f>
        <v>0.22396416573348266</v>
      </c>
      <c r="C8" s="3">
        <f t="shared" ref="C8:Q8" si="0">100*ABS(C6-C3)/C6</f>
        <v>0.1773049645390071</v>
      </c>
      <c r="D8" s="3">
        <f t="shared" si="0"/>
        <v>0.15273004963726614</v>
      </c>
      <c r="E8" s="3">
        <f t="shared" si="0"/>
        <v>0.13989927252378287</v>
      </c>
      <c r="F8" s="3">
        <f t="shared" si="0"/>
        <v>6.7084078711985684E-2</v>
      </c>
      <c r="G8" s="3">
        <f t="shared" si="0"/>
        <v>6.599208095028597E-2</v>
      </c>
      <c r="H8" s="3">
        <f t="shared" si="0"/>
        <v>0.12884226026136572</v>
      </c>
      <c r="I8" s="3">
        <f t="shared" si="0"/>
        <v>0.15530629853321828</v>
      </c>
      <c r="J8" s="3">
        <f t="shared" si="0"/>
        <v>0.12606366214938544</v>
      </c>
      <c r="K8" s="3">
        <f t="shared" si="0"/>
        <v>0.18705035971223022</v>
      </c>
      <c r="L8" s="3">
        <f t="shared" si="0"/>
        <v>0.13791201213625706</v>
      </c>
      <c r="M8" s="3">
        <f t="shared" si="0"/>
        <v>2.4633575563493042E-2</v>
      </c>
      <c r="N8" s="3">
        <f t="shared" si="0"/>
        <v>1.0952538997676735</v>
      </c>
      <c r="O8" s="3">
        <f t="shared" si="0"/>
        <v>2.5687876182287188</v>
      </c>
      <c r="P8" s="3">
        <f t="shared" si="0"/>
        <v>4.8802852776362711</v>
      </c>
      <c r="Q8" s="3">
        <f t="shared" si="0"/>
        <v>0.30211480362537763</v>
      </c>
      <c r="R8" s="4">
        <f>MAX(B8:Q8)</f>
        <v>4.8802852776362711</v>
      </c>
      <c r="S8" s="4">
        <f>AVERAGE(B8:Q8)</f>
        <v>0.65207652373186253</v>
      </c>
    </row>
    <row r="9" spans="1:19" x14ac:dyDescent="0.25">
      <c r="A9" s="7"/>
      <c r="B9" s="3">
        <f>100*ABS(B6-B4)/B6</f>
        <v>0.11198208286674133</v>
      </c>
      <c r="C9" s="3">
        <f t="shared" ref="C9:Q9" si="1">100*ABS(C6-C4)/C6</f>
        <v>5.9101654846335699E-2</v>
      </c>
      <c r="D9" s="3">
        <f t="shared" si="1"/>
        <v>7.6365024818633068E-2</v>
      </c>
      <c r="E9" s="3">
        <f t="shared" si="1"/>
        <v>5.5959709009513151E-2</v>
      </c>
      <c r="F9" s="3">
        <f t="shared" si="1"/>
        <v>2.2361359570661897E-2</v>
      </c>
      <c r="G9" s="3">
        <f t="shared" si="1"/>
        <v>2.1997360316761989E-2</v>
      </c>
      <c r="H9" s="3">
        <f t="shared" si="1"/>
        <v>5.5218111540585313E-2</v>
      </c>
      <c r="I9" s="3">
        <f t="shared" si="1"/>
        <v>5.1768766177739428E-2</v>
      </c>
      <c r="J9" s="3">
        <f t="shared" si="1"/>
        <v>6.3031831074692721E-2</v>
      </c>
      <c r="K9" s="3">
        <f t="shared" si="1"/>
        <v>7.1942446043165464E-2</v>
      </c>
      <c r="L9" s="3">
        <f t="shared" si="1"/>
        <v>5.5164804854502827E-2</v>
      </c>
      <c r="M9" s="3">
        <f t="shared" si="1"/>
        <v>2.4633575563493042E-2</v>
      </c>
      <c r="N9" s="3">
        <f t="shared" si="1"/>
        <v>5.5315853523619868E-2</v>
      </c>
      <c r="O9" s="3">
        <f t="shared" si="1"/>
        <v>4.2992261392949267E-2</v>
      </c>
      <c r="P9" s="3">
        <f t="shared" si="1"/>
        <v>7.1319409067753442E-2</v>
      </c>
      <c r="Q9" s="3">
        <f t="shared" si="1"/>
        <v>5.0352467270896276E-2</v>
      </c>
      <c r="R9" s="4">
        <f t="shared" ref="R9:R14" si="2">MAX(B9:Q9)</f>
        <v>0.11198208286674133</v>
      </c>
      <c r="S9" s="4">
        <f t="shared" ref="S9:S14" si="3">AVERAGE(B9:Q9)</f>
        <v>5.5594169871127794E-2</v>
      </c>
    </row>
    <row r="10" spans="1:19" x14ac:dyDescent="0.25">
      <c r="A10" s="7"/>
      <c r="B10" s="3">
        <f>100*ABS(B6-B5)/B6</f>
        <v>0.11198208286674133</v>
      </c>
      <c r="C10" s="3">
        <f t="shared" ref="C10:Q10" si="4">100*ABS(C6-C5)/C6</f>
        <v>5.9101654846335699E-2</v>
      </c>
      <c r="D10" s="3">
        <f t="shared" si="4"/>
        <v>3.8182512409316534E-2</v>
      </c>
      <c r="E10" s="3">
        <f t="shared" si="4"/>
        <v>2.7979854504756575E-2</v>
      </c>
      <c r="F10" s="3">
        <f t="shared" si="4"/>
        <v>0</v>
      </c>
      <c r="G10" s="3">
        <f t="shared" si="4"/>
        <v>0</v>
      </c>
      <c r="H10" s="3">
        <f t="shared" si="4"/>
        <v>1.8406037180195105E-2</v>
      </c>
      <c r="I10" s="3">
        <f t="shared" si="4"/>
        <v>1.7256255392579811E-2</v>
      </c>
      <c r="J10" s="3">
        <f t="shared" si="4"/>
        <v>3.151591553734636E-2</v>
      </c>
      <c r="K10" s="3">
        <f t="shared" si="4"/>
        <v>2.8776978417266189E-2</v>
      </c>
      <c r="L10" s="3">
        <f t="shared" si="4"/>
        <v>2.7582402427251414E-2</v>
      </c>
      <c r="M10" s="3">
        <f t="shared" si="4"/>
        <v>0</v>
      </c>
      <c r="N10" s="3">
        <f t="shared" si="4"/>
        <v>2.2126341409447949E-2</v>
      </c>
      <c r="O10" s="3">
        <f t="shared" si="4"/>
        <v>1.0748065348237317E-2</v>
      </c>
      <c r="P10" s="3">
        <f t="shared" si="4"/>
        <v>2.0376974019358125E-2</v>
      </c>
      <c r="Q10" s="3">
        <f t="shared" si="4"/>
        <v>2.014098690835851E-2</v>
      </c>
      <c r="R10" s="4">
        <f t="shared" si="2"/>
        <v>0.11198208286674133</v>
      </c>
      <c r="S10" s="4">
        <f t="shared" si="3"/>
        <v>2.713600382919943E-2</v>
      </c>
    </row>
    <row r="11" spans="1:19" x14ac:dyDescent="0.25">
      <c r="A11" s="6" t="s">
        <v>23</v>
      </c>
      <c r="B11" s="2">
        <f>100*ABS(B7-B3)/B7</f>
        <v>0</v>
      </c>
      <c r="C11" s="2">
        <f t="shared" ref="C11:Q11" si="5">100*ABS(C7-C3)/C7</f>
        <v>0</v>
      </c>
      <c r="D11" s="2">
        <f t="shared" si="5"/>
        <v>7.6306753147653561E-2</v>
      </c>
      <c r="E11" s="2">
        <f t="shared" si="5"/>
        <v>0.11188811188811189</v>
      </c>
      <c r="F11" s="2">
        <f t="shared" si="5"/>
        <v>2.2351363433169423E-2</v>
      </c>
      <c r="G11" s="2">
        <f t="shared" si="5"/>
        <v>0</v>
      </c>
      <c r="H11" s="2">
        <f t="shared" si="5"/>
        <v>9.1996320147194111E-2</v>
      </c>
      <c r="I11" s="2">
        <f t="shared" si="5"/>
        <v>3.447087211306446E-2</v>
      </c>
      <c r="J11" s="2">
        <f t="shared" si="5"/>
        <v>1.5740594994490792E-2</v>
      </c>
      <c r="K11" s="2"/>
      <c r="L11" s="2">
        <f t="shared" si="5"/>
        <v>1.3770311209033324E-2</v>
      </c>
      <c r="M11" s="2">
        <f t="shared" si="5"/>
        <v>0.19663266560157305</v>
      </c>
      <c r="N11" s="2">
        <f t="shared" si="5"/>
        <v>1.3353934444321818</v>
      </c>
      <c r="O11" s="2">
        <f t="shared" si="5"/>
        <v>2.7986274930302382</v>
      </c>
      <c r="P11" s="2">
        <f t="shared" si="5"/>
        <v>5.1893977861277545</v>
      </c>
      <c r="Q11" s="2">
        <f t="shared" si="5"/>
        <v>0.63233965672990067</v>
      </c>
      <c r="R11" s="5">
        <f t="shared" si="2"/>
        <v>5.1893977861277545</v>
      </c>
      <c r="S11" s="5">
        <f t="shared" si="3"/>
        <v>0.70126102485695774</v>
      </c>
    </row>
    <row r="12" spans="1:19" x14ac:dyDescent="0.25">
      <c r="A12" s="6"/>
      <c r="B12" s="2">
        <f>100*ABS(B7-B4)/B7</f>
        <v>0.11173184357541899</v>
      </c>
      <c r="C12" s="2">
        <f t="shared" ref="C12:Q12" si="6">100*ABS(C7-C4)/C7</f>
        <v>0.11799410029498525</v>
      </c>
      <c r="D12" s="2">
        <f t="shared" si="6"/>
        <v>0</v>
      </c>
      <c r="E12" s="2">
        <f t="shared" si="6"/>
        <v>2.7972027972027972E-2</v>
      </c>
      <c r="F12" s="2">
        <f t="shared" si="6"/>
        <v>2.2351363433169423E-2</v>
      </c>
      <c r="G12" s="2">
        <f t="shared" si="6"/>
        <v>4.3965706748735983E-2</v>
      </c>
      <c r="H12" s="2">
        <f t="shared" si="6"/>
        <v>1.8399264029438821E-2</v>
      </c>
      <c r="I12" s="2">
        <f t="shared" si="6"/>
        <v>6.894174422612892E-2</v>
      </c>
      <c r="J12" s="2">
        <f t="shared" si="6"/>
        <v>4.7221784983472376E-2</v>
      </c>
      <c r="K12" s="2"/>
      <c r="L12" s="2">
        <f t="shared" si="6"/>
        <v>9.6392178463233266E-2</v>
      </c>
      <c r="M12" s="2">
        <f t="shared" si="6"/>
        <v>0.19663266560157305</v>
      </c>
      <c r="N12" s="2">
        <f t="shared" si="6"/>
        <v>0.18761726078799248</v>
      </c>
      <c r="O12" s="2">
        <f t="shared" si="6"/>
        <v>0.19300879262277504</v>
      </c>
      <c r="P12" s="2">
        <f t="shared" si="6"/>
        <v>0.25388443180664161</v>
      </c>
      <c r="Q12" s="2">
        <f t="shared" si="6"/>
        <v>0.28103984743551141</v>
      </c>
      <c r="R12" s="5">
        <f t="shared" si="2"/>
        <v>0.28103984743551141</v>
      </c>
      <c r="S12" s="5">
        <f t="shared" si="3"/>
        <v>0.11114353413207363</v>
      </c>
    </row>
    <row r="13" spans="1:19" x14ac:dyDescent="0.25">
      <c r="A13" s="6"/>
      <c r="B13" s="2">
        <f>100*ABS(B7-B5)/B7</f>
        <v>0.11173184357541899</v>
      </c>
      <c r="C13" s="2">
        <f t="shared" ref="C13:Q13" si="7">100*ABS(C7-C5)/C7</f>
        <v>0.11799410029498525</v>
      </c>
      <c r="D13" s="2">
        <f t="shared" si="7"/>
        <v>3.815337657382678E-2</v>
      </c>
      <c r="E13" s="2">
        <f t="shared" si="7"/>
        <v>0</v>
      </c>
      <c r="F13" s="2">
        <f t="shared" si="7"/>
        <v>4.4702726866338846E-2</v>
      </c>
      <c r="G13" s="2">
        <f t="shared" si="7"/>
        <v>6.5948560123103975E-2</v>
      </c>
      <c r="H13" s="2">
        <f t="shared" si="7"/>
        <v>1.8399264029438821E-2</v>
      </c>
      <c r="I13" s="2">
        <f t="shared" si="7"/>
        <v>0.10341261633919338</v>
      </c>
      <c r="J13" s="2">
        <f t="shared" si="7"/>
        <v>7.870297497245396E-2</v>
      </c>
      <c r="K13" s="2"/>
      <c r="L13" s="2">
        <f t="shared" si="7"/>
        <v>0.12393280088129992</v>
      </c>
      <c r="M13" s="2">
        <f t="shared" si="7"/>
        <v>0.22121174880176969</v>
      </c>
      <c r="N13" s="2">
        <f t="shared" si="7"/>
        <v>0.2207261891623441</v>
      </c>
      <c r="O13" s="2">
        <f t="shared" si="7"/>
        <v>0.22517692472657089</v>
      </c>
      <c r="P13" s="2">
        <f t="shared" si="7"/>
        <v>0.30466131816796993</v>
      </c>
      <c r="Q13" s="2">
        <f t="shared" si="7"/>
        <v>0.31115125966074475</v>
      </c>
      <c r="R13" s="5">
        <f t="shared" si="2"/>
        <v>0.31115125966074475</v>
      </c>
      <c r="S13" s="5">
        <f t="shared" si="3"/>
        <v>0.13239371361169727</v>
      </c>
    </row>
    <row r="14" spans="1:19" x14ac:dyDescent="0.25">
      <c r="A14" s="6"/>
      <c r="B14" s="2">
        <f>100*ABS(B7-B6)/B7</f>
        <v>0.22346368715083798</v>
      </c>
      <c r="C14" s="2">
        <f t="shared" ref="C14:Q14" si="8">100*ABS(C7-C6)/C7</f>
        <v>0.17699115044247787</v>
      </c>
      <c r="D14" s="2">
        <f t="shared" si="8"/>
        <v>7.6306753147653561E-2</v>
      </c>
      <c r="E14" s="2">
        <f t="shared" si="8"/>
        <v>2.7972027972027972E-2</v>
      </c>
      <c r="F14" s="2">
        <f t="shared" si="8"/>
        <v>4.4702726866338846E-2</v>
      </c>
      <c r="G14" s="2">
        <f t="shared" si="8"/>
        <v>6.5948560123103975E-2</v>
      </c>
      <c r="H14" s="2">
        <f t="shared" si="8"/>
        <v>3.6798528058877643E-2</v>
      </c>
      <c r="I14" s="2">
        <f t="shared" si="8"/>
        <v>0.12064805239572561</v>
      </c>
      <c r="J14" s="2">
        <f t="shared" si="8"/>
        <v>0.11018416496143554</v>
      </c>
      <c r="K14" s="2"/>
      <c r="L14" s="2">
        <f t="shared" si="8"/>
        <v>0.15147342329936656</v>
      </c>
      <c r="M14" s="2">
        <f t="shared" si="8"/>
        <v>0.22121174880176969</v>
      </c>
      <c r="N14" s="2">
        <f t="shared" si="8"/>
        <v>0.24279880807857851</v>
      </c>
      <c r="O14" s="2">
        <f t="shared" si="8"/>
        <v>0.23589963542783615</v>
      </c>
      <c r="P14" s="2">
        <f t="shared" si="8"/>
        <v>0.32497207271250128</v>
      </c>
      <c r="Q14" s="2">
        <f t="shared" si="8"/>
        <v>0.33122553447756697</v>
      </c>
      <c r="R14" s="5">
        <f t="shared" si="2"/>
        <v>0.33122553447756697</v>
      </c>
      <c r="S14" s="5">
        <f t="shared" si="3"/>
        <v>0.15937312492773989</v>
      </c>
    </row>
    <row r="15" spans="1:19" x14ac:dyDescent="0.25">
      <c r="A15" s="8"/>
      <c r="B15" s="9">
        <f>LOG(B8)</f>
        <v>-0.64982146322456524</v>
      </c>
      <c r="C15" s="9">
        <f t="shared" ref="C15:Q15" si="9">LOG(C8)</f>
        <v>-0.7512791039833423</v>
      </c>
      <c r="D15" s="9">
        <f t="shared" si="9"/>
        <v>-0.81607550709726973</v>
      </c>
      <c r="E15" s="9">
        <f t="shared" si="9"/>
        <v>-0.85418454383360665</v>
      </c>
      <c r="F15" s="9">
        <f t="shared" si="9"/>
        <v>-1.1733805401587045</v>
      </c>
      <c r="G15" s="9">
        <f t="shared" si="9"/>
        <v>-1.1805081766692895</v>
      </c>
      <c r="H15" s="9">
        <f t="shared" si="9"/>
        <v>-0.88994166501946403</v>
      </c>
      <c r="I15" s="9">
        <f t="shared" si="9"/>
        <v>-0.80881093086028999</v>
      </c>
      <c r="J15" s="9">
        <f t="shared" si="9"/>
        <v>-0.89941008077244988</v>
      </c>
      <c r="K15" s="9">
        <f t="shared" si="9"/>
        <v>-0.7280414522832771</v>
      </c>
      <c r="L15" s="9">
        <f t="shared" si="9"/>
        <v>-0.86039790512731285</v>
      </c>
      <c r="M15" s="9">
        <f t="shared" si="9"/>
        <v>-1.6084725457414342</v>
      </c>
      <c r="N15" s="9">
        <f t="shared" si="9"/>
        <v>3.9514808204530377E-2</v>
      </c>
      <c r="O15" s="9">
        <f t="shared" si="9"/>
        <v>0.40972819922774567</v>
      </c>
      <c r="P15" s="9">
        <f t="shared" si="9"/>
        <v>0.68844520947853827</v>
      </c>
      <c r="Q15" s="9">
        <f t="shared" si="9"/>
        <v>-0.51982799377571876</v>
      </c>
      <c r="R15" s="10"/>
      <c r="S15" s="10"/>
    </row>
    <row r="16" spans="1:19" x14ac:dyDescent="0.25">
      <c r="A16" s="8"/>
      <c r="B16" s="9">
        <f t="shared" ref="B16:Q16" si="10">LOG(B9)</f>
        <v>-0.95085145888854639</v>
      </c>
      <c r="C16" s="9">
        <f t="shared" si="10"/>
        <v>-1.2284003587030048</v>
      </c>
      <c r="D16" s="9">
        <f t="shared" si="10"/>
        <v>-1.1171055027612509</v>
      </c>
      <c r="E16" s="9">
        <f t="shared" si="10"/>
        <v>-1.2521245525056441</v>
      </c>
      <c r="F16" s="9">
        <f t="shared" si="10"/>
        <v>-1.6505017948783669</v>
      </c>
      <c r="G16" s="9">
        <f t="shared" si="10"/>
        <v>-1.6576294313889519</v>
      </c>
      <c r="H16" s="9">
        <f t="shared" si="10"/>
        <v>-1.2579184503140584</v>
      </c>
      <c r="I16" s="9">
        <f t="shared" si="10"/>
        <v>-1.2859321855799524</v>
      </c>
      <c r="J16" s="9">
        <f t="shared" si="10"/>
        <v>-1.2004400764364311</v>
      </c>
      <c r="K16" s="9">
        <f t="shared" si="10"/>
        <v>-1.1430148002540952</v>
      </c>
      <c r="L16" s="9">
        <f t="shared" si="10"/>
        <v>-1.2583379137993504</v>
      </c>
      <c r="M16" s="9">
        <f t="shared" si="10"/>
        <v>-1.6084725457414342</v>
      </c>
      <c r="N16" s="9">
        <f t="shared" si="10"/>
        <v>-1.2571503820570007</v>
      </c>
      <c r="O16" s="9">
        <f t="shared" si="10"/>
        <v>-1.3666097103924297</v>
      </c>
      <c r="P16" s="9">
        <f t="shared" si="10"/>
        <v>-1.1467922639217683</v>
      </c>
      <c r="Q16" s="9">
        <f t="shared" si="10"/>
        <v>-1.2979792441593623</v>
      </c>
      <c r="R16" s="10"/>
      <c r="S16" s="10"/>
    </row>
    <row r="17" spans="1:19" x14ac:dyDescent="0.25">
      <c r="B17" s="9">
        <f t="shared" ref="B17:Q17" si="11">LOG(B10)</f>
        <v>-0.95085145888854639</v>
      </c>
      <c r="C17" s="9">
        <f t="shared" si="11"/>
        <v>-1.2284003587030048</v>
      </c>
      <c r="D17" s="9">
        <f t="shared" si="11"/>
        <v>-1.4181354984252321</v>
      </c>
      <c r="E17" s="9">
        <f t="shared" si="11"/>
        <v>-1.5531545481696254</v>
      </c>
      <c r="F17" s="9" t="e">
        <f t="shared" si="11"/>
        <v>#NUM!</v>
      </c>
      <c r="G17" s="9" t="e">
        <f t="shared" si="11"/>
        <v>#NUM!</v>
      </c>
      <c r="H17" s="9">
        <f t="shared" si="11"/>
        <v>-1.7350397050337207</v>
      </c>
      <c r="I17" s="9">
        <f t="shared" si="11"/>
        <v>-1.7630534402996147</v>
      </c>
      <c r="J17" s="9">
        <f t="shared" si="11"/>
        <v>-1.5014700721004122</v>
      </c>
      <c r="K17" s="9">
        <f t="shared" si="11"/>
        <v>-1.5409548089261327</v>
      </c>
      <c r="L17" s="9">
        <f t="shared" si="11"/>
        <v>-1.5593679094633317</v>
      </c>
      <c r="M17" s="9" t="e">
        <f t="shared" si="11"/>
        <v>#NUM!</v>
      </c>
      <c r="N17" s="9">
        <f t="shared" si="11"/>
        <v>-1.6550903907290384</v>
      </c>
      <c r="O17" s="9">
        <f t="shared" si="11"/>
        <v>-1.968669701720392</v>
      </c>
      <c r="P17" s="9">
        <f t="shared" si="11"/>
        <v>-1.6908603082720439</v>
      </c>
      <c r="Q17" s="9">
        <f t="shared" si="11"/>
        <v>-1.6959192528314</v>
      </c>
    </row>
    <row r="19" spans="1:19" x14ac:dyDescent="0.25">
      <c r="A19" t="s">
        <v>20</v>
      </c>
    </row>
    <row r="20" spans="1:19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  <c r="O20" t="s">
        <v>15</v>
      </c>
      <c r="P20" t="s">
        <v>16</v>
      </c>
      <c r="Q20" t="s">
        <v>17</v>
      </c>
      <c r="R20" t="s">
        <v>18</v>
      </c>
    </row>
    <row r="21" spans="1:19" x14ac:dyDescent="0.25">
      <c r="A21">
        <v>6</v>
      </c>
      <c r="B21">
        <v>40</v>
      </c>
      <c r="C21">
        <v>44</v>
      </c>
      <c r="D21">
        <v>38</v>
      </c>
      <c r="E21">
        <v>37</v>
      </c>
      <c r="F21">
        <v>45</v>
      </c>
      <c r="G21">
        <v>34</v>
      </c>
      <c r="H21">
        <v>36</v>
      </c>
      <c r="I21">
        <v>62</v>
      </c>
      <c r="J21">
        <v>37</v>
      </c>
      <c r="K21">
        <v>136</v>
      </c>
      <c r="L21">
        <v>36</v>
      </c>
      <c r="M21">
        <v>27</v>
      </c>
      <c r="N21">
        <v>44</v>
      </c>
      <c r="O21">
        <v>38</v>
      </c>
      <c r="P21">
        <v>39</v>
      </c>
      <c r="Q21">
        <v>44</v>
      </c>
    </row>
    <row r="22" spans="1:19" x14ac:dyDescent="0.25">
      <c r="A22">
        <v>17</v>
      </c>
      <c r="B22">
        <v>40</v>
      </c>
      <c r="C22">
        <v>45</v>
      </c>
      <c r="D22">
        <v>38</v>
      </c>
      <c r="E22">
        <v>37</v>
      </c>
      <c r="F22">
        <v>43</v>
      </c>
      <c r="G22">
        <v>34</v>
      </c>
      <c r="H22">
        <v>37</v>
      </c>
      <c r="I22">
        <v>64</v>
      </c>
      <c r="J22">
        <v>36</v>
      </c>
      <c r="K22">
        <v>106</v>
      </c>
      <c r="L22">
        <v>37</v>
      </c>
      <c r="M22">
        <v>35</v>
      </c>
      <c r="N22">
        <v>37</v>
      </c>
      <c r="O22">
        <v>40</v>
      </c>
      <c r="P22">
        <v>44</v>
      </c>
      <c r="Q22">
        <v>39</v>
      </c>
    </row>
    <row r="23" spans="1:19" x14ac:dyDescent="0.25">
      <c r="A23">
        <v>32</v>
      </c>
      <c r="B23">
        <v>40</v>
      </c>
      <c r="C23">
        <v>44</v>
      </c>
      <c r="D23">
        <v>38</v>
      </c>
      <c r="E23">
        <v>36</v>
      </c>
      <c r="F23">
        <v>43</v>
      </c>
      <c r="G23">
        <v>34</v>
      </c>
      <c r="H23">
        <v>36</v>
      </c>
      <c r="I23">
        <v>63</v>
      </c>
      <c r="J23">
        <v>37</v>
      </c>
      <c r="K23">
        <v>103</v>
      </c>
      <c r="L23">
        <v>37</v>
      </c>
      <c r="M23">
        <v>37</v>
      </c>
      <c r="N23">
        <v>37</v>
      </c>
      <c r="O23">
        <v>40</v>
      </c>
      <c r="P23">
        <v>44</v>
      </c>
      <c r="Q23">
        <v>39</v>
      </c>
    </row>
    <row r="24" spans="1:19" x14ac:dyDescent="0.25">
      <c r="A24">
        <v>53</v>
      </c>
      <c r="B24">
        <v>40</v>
      </c>
      <c r="C24">
        <v>45</v>
      </c>
      <c r="D24">
        <v>39</v>
      </c>
      <c r="E24">
        <v>37</v>
      </c>
      <c r="F24">
        <v>42</v>
      </c>
      <c r="G24">
        <v>34</v>
      </c>
      <c r="H24">
        <v>37</v>
      </c>
      <c r="I24">
        <v>62</v>
      </c>
      <c r="J24">
        <v>37</v>
      </c>
      <c r="K24">
        <v>103</v>
      </c>
      <c r="L24">
        <v>37</v>
      </c>
      <c r="M24">
        <v>38</v>
      </c>
      <c r="N24">
        <v>37</v>
      </c>
      <c r="O24">
        <v>39</v>
      </c>
      <c r="P24">
        <v>44</v>
      </c>
      <c r="Q24">
        <v>39</v>
      </c>
    </row>
    <row r="25" spans="1:19" x14ac:dyDescent="0.25">
      <c r="A25" t="s">
        <v>19</v>
      </c>
      <c r="B25">
        <v>40</v>
      </c>
      <c r="C25">
        <v>46</v>
      </c>
      <c r="D25">
        <v>41</v>
      </c>
      <c r="E25">
        <v>39</v>
      </c>
      <c r="F25">
        <v>42</v>
      </c>
      <c r="G25">
        <v>36</v>
      </c>
      <c r="H25">
        <v>41</v>
      </c>
      <c r="I25">
        <v>64</v>
      </c>
      <c r="J25">
        <v>44</v>
      </c>
      <c r="L25">
        <v>47</v>
      </c>
      <c r="M25">
        <v>41</v>
      </c>
      <c r="N25">
        <v>57</v>
      </c>
      <c r="O25">
        <v>80</v>
      </c>
      <c r="P25">
        <v>64</v>
      </c>
      <c r="Q25">
        <v>67</v>
      </c>
      <c r="R25" t="s">
        <v>24</v>
      </c>
      <c r="S25" t="s">
        <v>25</v>
      </c>
    </row>
    <row r="26" spans="1:19" x14ac:dyDescent="0.25">
      <c r="A26" s="7" t="s">
        <v>22</v>
      </c>
      <c r="B26" s="3">
        <f>100*ABS(B24-B21)/B24</f>
        <v>0</v>
      </c>
      <c r="C26" s="3">
        <f t="shared" ref="C26:Q26" si="12">100*ABS(C24-C21)/C24</f>
        <v>2.2222222222222223</v>
      </c>
      <c r="D26" s="3">
        <f t="shared" si="12"/>
        <v>2.5641025641025643</v>
      </c>
      <c r="E26" s="3">
        <f t="shared" si="12"/>
        <v>0</v>
      </c>
      <c r="F26" s="3">
        <f t="shared" si="12"/>
        <v>7.1428571428571432</v>
      </c>
      <c r="G26" s="3">
        <f t="shared" si="12"/>
        <v>0</v>
      </c>
      <c r="H26" s="3">
        <f t="shared" si="12"/>
        <v>2.7027027027027026</v>
      </c>
      <c r="I26" s="3">
        <f t="shared" si="12"/>
        <v>0</v>
      </c>
      <c r="J26" s="3">
        <f t="shared" si="12"/>
        <v>0</v>
      </c>
      <c r="K26" s="3">
        <f t="shared" si="12"/>
        <v>32.038834951456309</v>
      </c>
      <c r="L26" s="3">
        <f t="shared" si="12"/>
        <v>2.7027027027027026</v>
      </c>
      <c r="M26" s="3">
        <f t="shared" si="12"/>
        <v>28.94736842105263</v>
      </c>
      <c r="N26" s="3">
        <f t="shared" si="12"/>
        <v>18.918918918918919</v>
      </c>
      <c r="O26" s="3">
        <f t="shared" si="12"/>
        <v>2.5641025641025643</v>
      </c>
      <c r="P26" s="3">
        <f t="shared" si="12"/>
        <v>11.363636363636363</v>
      </c>
      <c r="Q26" s="3">
        <f t="shared" si="12"/>
        <v>12.820512820512821</v>
      </c>
      <c r="R26" s="3">
        <f>MAX(B26:Q26)</f>
        <v>32.038834951456309</v>
      </c>
      <c r="S26" s="3">
        <f>AVERAGE(B26:Q26)</f>
        <v>7.7492475858916841</v>
      </c>
    </row>
    <row r="27" spans="1:19" x14ac:dyDescent="0.25">
      <c r="A27" s="7"/>
      <c r="B27" s="3">
        <f>100*ABS(B24-B22)/B24</f>
        <v>0</v>
      </c>
      <c r="C27" s="3">
        <f t="shared" ref="C27:Q27" si="13">100*ABS(C24-C22)/C24</f>
        <v>0</v>
      </c>
      <c r="D27" s="3">
        <f t="shared" si="13"/>
        <v>2.5641025641025643</v>
      </c>
      <c r="E27" s="3">
        <f t="shared" si="13"/>
        <v>0</v>
      </c>
      <c r="F27" s="3">
        <f t="shared" si="13"/>
        <v>2.3809523809523809</v>
      </c>
      <c r="G27" s="3">
        <f t="shared" si="13"/>
        <v>0</v>
      </c>
      <c r="H27" s="3">
        <f t="shared" si="13"/>
        <v>0</v>
      </c>
      <c r="I27" s="3">
        <f t="shared" si="13"/>
        <v>3.225806451612903</v>
      </c>
      <c r="J27" s="3">
        <f t="shared" si="13"/>
        <v>2.7027027027027026</v>
      </c>
      <c r="K27" s="3">
        <f t="shared" si="13"/>
        <v>2.912621359223301</v>
      </c>
      <c r="L27" s="3">
        <f t="shared" si="13"/>
        <v>0</v>
      </c>
      <c r="M27" s="3">
        <f t="shared" si="13"/>
        <v>7.8947368421052628</v>
      </c>
      <c r="N27" s="3">
        <f t="shared" si="13"/>
        <v>0</v>
      </c>
      <c r="O27" s="3">
        <f t="shared" si="13"/>
        <v>2.5641025641025643</v>
      </c>
      <c r="P27" s="3">
        <f t="shared" si="13"/>
        <v>0</v>
      </c>
      <c r="Q27" s="3">
        <f t="shared" si="13"/>
        <v>0</v>
      </c>
      <c r="R27" s="3">
        <f t="shared" ref="R27:R32" si="14">MAX(B27:Q27)</f>
        <v>7.8947368421052628</v>
      </c>
      <c r="S27" s="3">
        <f t="shared" ref="S27:S32" si="15">AVERAGE(B27:Q27)</f>
        <v>1.5153140540501051</v>
      </c>
    </row>
    <row r="28" spans="1:19" x14ac:dyDescent="0.25">
      <c r="A28" s="7"/>
      <c r="B28" s="3">
        <f>100*ABS(B24-B23)/B24</f>
        <v>0</v>
      </c>
      <c r="C28" s="3">
        <f t="shared" ref="C28:Q28" si="16">100*ABS(C24-C23)/C24</f>
        <v>2.2222222222222223</v>
      </c>
      <c r="D28" s="3">
        <f t="shared" si="16"/>
        <v>2.5641025641025643</v>
      </c>
      <c r="E28" s="3">
        <f t="shared" si="16"/>
        <v>2.7027027027027026</v>
      </c>
      <c r="F28" s="3">
        <f t="shared" si="16"/>
        <v>2.3809523809523809</v>
      </c>
      <c r="G28" s="3">
        <f t="shared" si="16"/>
        <v>0</v>
      </c>
      <c r="H28" s="3">
        <f t="shared" si="16"/>
        <v>2.7027027027027026</v>
      </c>
      <c r="I28" s="3">
        <f t="shared" si="16"/>
        <v>1.6129032258064515</v>
      </c>
      <c r="J28" s="3">
        <f t="shared" si="16"/>
        <v>0</v>
      </c>
      <c r="K28" s="3">
        <f t="shared" si="16"/>
        <v>0</v>
      </c>
      <c r="L28" s="3">
        <f t="shared" si="16"/>
        <v>0</v>
      </c>
      <c r="M28" s="3">
        <f t="shared" si="16"/>
        <v>2.6315789473684212</v>
      </c>
      <c r="N28" s="3">
        <f t="shared" si="16"/>
        <v>0</v>
      </c>
      <c r="O28" s="3">
        <f t="shared" si="16"/>
        <v>2.5641025641025643</v>
      </c>
      <c r="P28" s="3">
        <f t="shared" si="16"/>
        <v>0</v>
      </c>
      <c r="Q28" s="3">
        <f t="shared" si="16"/>
        <v>0</v>
      </c>
      <c r="R28" s="3">
        <f t="shared" si="14"/>
        <v>2.7027027027027026</v>
      </c>
      <c r="S28" s="3">
        <f t="shared" si="15"/>
        <v>1.2113292068725008</v>
      </c>
    </row>
    <row r="29" spans="1:19" x14ac:dyDescent="0.25">
      <c r="A29" s="6" t="s">
        <v>23</v>
      </c>
      <c r="B29" s="2">
        <f>100*ABS(B25-B21)/B25</f>
        <v>0</v>
      </c>
      <c r="C29" s="2">
        <f t="shared" ref="C29:J29" si="17">100*ABS(C25-C21)/C25</f>
        <v>4.3478260869565215</v>
      </c>
      <c r="D29" s="2">
        <f t="shared" si="17"/>
        <v>7.3170731707317076</v>
      </c>
      <c r="E29" s="2">
        <f t="shared" si="17"/>
        <v>5.1282051282051286</v>
      </c>
      <c r="F29" s="2">
        <f t="shared" si="17"/>
        <v>7.1428571428571432</v>
      </c>
      <c r="G29" s="2">
        <f t="shared" si="17"/>
        <v>5.5555555555555554</v>
      </c>
      <c r="H29" s="2">
        <f t="shared" si="17"/>
        <v>12.195121951219512</v>
      </c>
      <c r="I29" s="2">
        <f t="shared" si="17"/>
        <v>3.125</v>
      </c>
      <c r="J29" s="2">
        <f t="shared" si="17"/>
        <v>15.909090909090908</v>
      </c>
      <c r="K29" s="2"/>
      <c r="L29" s="2">
        <f t="shared" ref="L29:Q29" si="18">100*ABS(L25-L21)/L25</f>
        <v>23.404255319148938</v>
      </c>
      <c r="M29" s="2">
        <f t="shared" si="18"/>
        <v>34.146341463414636</v>
      </c>
      <c r="N29" s="2">
        <f t="shared" si="18"/>
        <v>22.807017543859651</v>
      </c>
      <c r="O29" s="2">
        <f t="shared" si="18"/>
        <v>52.5</v>
      </c>
      <c r="P29" s="2">
        <f t="shared" si="18"/>
        <v>39.0625</v>
      </c>
      <c r="Q29" s="2">
        <f t="shared" si="18"/>
        <v>34.328358208955223</v>
      </c>
      <c r="R29" s="2">
        <f t="shared" si="14"/>
        <v>52.5</v>
      </c>
      <c r="S29" s="2">
        <f t="shared" si="15"/>
        <v>17.79794683199966</v>
      </c>
    </row>
    <row r="30" spans="1:19" x14ac:dyDescent="0.25">
      <c r="A30" s="6"/>
      <c r="B30" s="2">
        <f>100*ABS(B25-B22)/B25</f>
        <v>0</v>
      </c>
      <c r="C30" s="2">
        <f t="shared" ref="C30:J30" si="19">100*ABS(C25-C22)/C25</f>
        <v>2.1739130434782608</v>
      </c>
      <c r="D30" s="2">
        <f t="shared" si="19"/>
        <v>7.3170731707317076</v>
      </c>
      <c r="E30" s="2">
        <f t="shared" si="19"/>
        <v>5.1282051282051286</v>
      </c>
      <c r="F30" s="2">
        <f t="shared" si="19"/>
        <v>2.3809523809523809</v>
      </c>
      <c r="G30" s="2">
        <f t="shared" si="19"/>
        <v>5.5555555555555554</v>
      </c>
      <c r="H30" s="2">
        <f t="shared" si="19"/>
        <v>9.7560975609756095</v>
      </c>
      <c r="I30" s="2">
        <f t="shared" si="19"/>
        <v>0</v>
      </c>
      <c r="J30" s="2">
        <f t="shared" si="19"/>
        <v>18.181818181818183</v>
      </c>
      <c r="K30" s="2"/>
      <c r="L30" s="2">
        <f t="shared" ref="L30:Q30" si="20">100*ABS(L25-L22)/L25</f>
        <v>21.276595744680851</v>
      </c>
      <c r="M30" s="2">
        <f t="shared" si="20"/>
        <v>14.634146341463415</v>
      </c>
      <c r="N30" s="2">
        <f t="shared" si="20"/>
        <v>35.087719298245617</v>
      </c>
      <c r="O30" s="2">
        <f t="shared" si="20"/>
        <v>50</v>
      </c>
      <c r="P30" s="2">
        <f t="shared" si="20"/>
        <v>31.25</v>
      </c>
      <c r="Q30" s="2">
        <f t="shared" si="20"/>
        <v>41.791044776119406</v>
      </c>
      <c r="R30" s="2">
        <f t="shared" si="14"/>
        <v>50</v>
      </c>
      <c r="S30" s="2">
        <f t="shared" si="15"/>
        <v>16.302208078815074</v>
      </c>
    </row>
    <row r="31" spans="1:19" x14ac:dyDescent="0.25">
      <c r="A31" s="6"/>
      <c r="B31" s="2">
        <f>100*ABS(B25-B23)/B25</f>
        <v>0</v>
      </c>
      <c r="C31" s="2">
        <f t="shared" ref="C31:J31" si="21">100*ABS(C25-C23)/C25</f>
        <v>4.3478260869565215</v>
      </c>
      <c r="D31" s="2">
        <f t="shared" si="21"/>
        <v>7.3170731707317076</v>
      </c>
      <c r="E31" s="2">
        <f t="shared" si="21"/>
        <v>7.6923076923076925</v>
      </c>
      <c r="F31" s="2">
        <f t="shared" si="21"/>
        <v>2.3809523809523809</v>
      </c>
      <c r="G31" s="2">
        <f t="shared" si="21"/>
        <v>5.5555555555555554</v>
      </c>
      <c r="H31" s="2">
        <f t="shared" si="21"/>
        <v>12.195121951219512</v>
      </c>
      <c r="I31" s="2">
        <f t="shared" si="21"/>
        <v>1.5625</v>
      </c>
      <c r="J31" s="2">
        <f t="shared" si="21"/>
        <v>15.909090909090908</v>
      </c>
      <c r="K31" s="2"/>
      <c r="L31" s="2">
        <f t="shared" ref="L31:Q31" si="22">100*ABS(L25-L23)/L25</f>
        <v>21.276595744680851</v>
      </c>
      <c r="M31" s="2">
        <f t="shared" si="22"/>
        <v>9.7560975609756095</v>
      </c>
      <c r="N31" s="2">
        <f t="shared" si="22"/>
        <v>35.087719298245617</v>
      </c>
      <c r="O31" s="2">
        <f t="shared" si="22"/>
        <v>50</v>
      </c>
      <c r="P31" s="2">
        <f t="shared" si="22"/>
        <v>31.25</v>
      </c>
      <c r="Q31" s="2">
        <f t="shared" si="22"/>
        <v>41.791044776119406</v>
      </c>
      <c r="R31" s="2">
        <f t="shared" si="14"/>
        <v>50</v>
      </c>
      <c r="S31" s="2">
        <f t="shared" si="15"/>
        <v>16.408125675122385</v>
      </c>
    </row>
    <row r="32" spans="1:19" x14ac:dyDescent="0.25">
      <c r="A32" s="6"/>
      <c r="B32" s="2">
        <f>100*ABS(B25-B24)/B25</f>
        <v>0</v>
      </c>
      <c r="C32" s="2">
        <f t="shared" ref="C32:J32" si="23">100*ABS(C25-C24)/C25</f>
        <v>2.1739130434782608</v>
      </c>
      <c r="D32" s="2">
        <f t="shared" si="23"/>
        <v>4.8780487804878048</v>
      </c>
      <c r="E32" s="2">
        <f t="shared" si="23"/>
        <v>5.1282051282051286</v>
      </c>
      <c r="F32" s="2">
        <f t="shared" si="23"/>
        <v>0</v>
      </c>
      <c r="G32" s="2">
        <f t="shared" si="23"/>
        <v>5.5555555555555554</v>
      </c>
      <c r="H32" s="2">
        <f t="shared" si="23"/>
        <v>9.7560975609756095</v>
      </c>
      <c r="I32" s="2">
        <f t="shared" si="23"/>
        <v>3.125</v>
      </c>
      <c r="J32" s="2">
        <f t="shared" si="23"/>
        <v>15.909090909090908</v>
      </c>
      <c r="K32" s="2"/>
      <c r="L32" s="2">
        <f t="shared" ref="L32:Q32" si="24">100*ABS(L25-L24)/L25</f>
        <v>21.276595744680851</v>
      </c>
      <c r="M32" s="2">
        <f t="shared" si="24"/>
        <v>7.3170731707317076</v>
      </c>
      <c r="N32" s="2">
        <f t="shared" si="24"/>
        <v>35.087719298245617</v>
      </c>
      <c r="O32" s="2">
        <f t="shared" si="24"/>
        <v>51.25</v>
      </c>
      <c r="P32" s="2">
        <f t="shared" si="24"/>
        <v>31.25</v>
      </c>
      <c r="Q32" s="2">
        <f t="shared" si="24"/>
        <v>41.791044776119406</v>
      </c>
      <c r="R32" s="2">
        <f t="shared" si="14"/>
        <v>51.25</v>
      </c>
      <c r="S32" s="2">
        <f t="shared" si="15"/>
        <v>15.633222931171391</v>
      </c>
    </row>
    <row r="33" spans="1:19" x14ac:dyDescent="0.25">
      <c r="A33" s="8"/>
      <c r="B33" s="9" t="e">
        <f>LOG(B26)</f>
        <v>#NUM!</v>
      </c>
      <c r="C33" s="9">
        <f t="shared" ref="C33:Q33" si="25">LOG(C26)</f>
        <v>0.34678748622465633</v>
      </c>
      <c r="D33" s="9">
        <f t="shared" si="25"/>
        <v>0.40893539297350084</v>
      </c>
      <c r="E33" s="9" t="e">
        <f t="shared" si="25"/>
        <v>#NUM!</v>
      </c>
      <c r="F33" s="9">
        <f t="shared" si="25"/>
        <v>0.85387196432176204</v>
      </c>
      <c r="G33" s="9" t="e">
        <f t="shared" si="25"/>
        <v>#NUM!</v>
      </c>
      <c r="H33" s="9">
        <f t="shared" si="25"/>
        <v>0.43179827593300502</v>
      </c>
      <c r="I33" s="9" t="e">
        <f t="shared" si="25"/>
        <v>#NUM!</v>
      </c>
      <c r="J33" s="9" t="e">
        <f t="shared" si="25"/>
        <v>#NUM!</v>
      </c>
      <c r="K33" s="9">
        <f t="shared" si="25"/>
        <v>1.5056767151727153</v>
      </c>
      <c r="L33" s="9">
        <f t="shared" si="25"/>
        <v>0.43179827593300502</v>
      </c>
      <c r="M33" s="9">
        <f t="shared" si="25"/>
        <v>1.4616090885414148</v>
      </c>
      <c r="N33" s="9">
        <f t="shared" si="25"/>
        <v>1.2768963159472619</v>
      </c>
      <c r="O33" s="9">
        <f t="shared" si="25"/>
        <v>0.40893539297350084</v>
      </c>
      <c r="P33" s="9">
        <f t="shared" si="25"/>
        <v>1.0555173278498313</v>
      </c>
      <c r="Q33" s="9">
        <f t="shared" si="25"/>
        <v>1.1079053973095196</v>
      </c>
      <c r="R33" s="9"/>
      <c r="S33" s="9"/>
    </row>
    <row r="34" spans="1:19" x14ac:dyDescent="0.25">
      <c r="A34" s="8"/>
      <c r="B34" s="9" t="e">
        <f t="shared" ref="B34:Q35" si="26">LOG(B27)</f>
        <v>#NUM!</v>
      </c>
      <c r="C34" s="9" t="e">
        <f t="shared" si="26"/>
        <v>#NUM!</v>
      </c>
      <c r="D34" s="9">
        <f t="shared" si="26"/>
        <v>0.40893539297350084</v>
      </c>
      <c r="E34" s="9" t="e">
        <f t="shared" si="26"/>
        <v>#NUM!</v>
      </c>
      <c r="F34" s="9">
        <f t="shared" si="26"/>
        <v>0.37675070960209955</v>
      </c>
      <c r="G34" s="9" t="e">
        <f t="shared" si="26"/>
        <v>#NUM!</v>
      </c>
      <c r="H34" s="9" t="e">
        <f t="shared" si="26"/>
        <v>#NUM!</v>
      </c>
      <c r="I34" s="9">
        <f t="shared" si="26"/>
        <v>0.50863830616572725</v>
      </c>
      <c r="J34" s="9">
        <f t="shared" si="26"/>
        <v>0.43179827593300502</v>
      </c>
      <c r="K34" s="9">
        <f t="shared" si="26"/>
        <v>0.46428403001449026</v>
      </c>
      <c r="L34" s="9" t="e">
        <f t="shared" si="26"/>
        <v>#NUM!</v>
      </c>
      <c r="M34" s="9">
        <f t="shared" si="26"/>
        <v>0.89733765810285226</v>
      </c>
      <c r="N34" s="9" t="e">
        <f t="shared" si="26"/>
        <v>#NUM!</v>
      </c>
      <c r="O34" s="9">
        <f t="shared" si="26"/>
        <v>0.40893539297350084</v>
      </c>
      <c r="P34" s="9" t="e">
        <f t="shared" si="26"/>
        <v>#NUM!</v>
      </c>
      <c r="Q34" s="9" t="e">
        <f t="shared" si="26"/>
        <v>#NUM!</v>
      </c>
      <c r="R34" s="9"/>
      <c r="S34" s="9"/>
    </row>
    <row r="35" spans="1:19" x14ac:dyDescent="0.25">
      <c r="B35" s="9" t="e">
        <f t="shared" si="26"/>
        <v>#NUM!</v>
      </c>
      <c r="C35" s="9">
        <f t="shared" si="26"/>
        <v>0.34678748622465633</v>
      </c>
      <c r="D35" s="9">
        <f t="shared" si="26"/>
        <v>0.40893539297350084</v>
      </c>
      <c r="E35" s="9">
        <f t="shared" si="26"/>
        <v>0.43179827593300502</v>
      </c>
      <c r="F35" s="9">
        <f t="shared" si="26"/>
        <v>0.37675070960209955</v>
      </c>
      <c r="G35" s="9" t="e">
        <f t="shared" si="26"/>
        <v>#NUM!</v>
      </c>
      <c r="H35" s="9">
        <f t="shared" si="26"/>
        <v>0.43179827593300502</v>
      </c>
      <c r="I35" s="9">
        <f t="shared" si="26"/>
        <v>0.20760831050174611</v>
      </c>
      <c r="J35" s="9" t="e">
        <f t="shared" si="26"/>
        <v>#NUM!</v>
      </c>
      <c r="K35" s="9" t="e">
        <f t="shared" si="26"/>
        <v>#NUM!</v>
      </c>
      <c r="L35" s="9" t="e">
        <f t="shared" si="26"/>
        <v>#NUM!</v>
      </c>
      <c r="M35" s="9">
        <f t="shared" si="26"/>
        <v>0.42021640338318988</v>
      </c>
      <c r="N35" s="9" t="e">
        <f t="shared" si="26"/>
        <v>#NUM!</v>
      </c>
      <c r="O35" s="9">
        <f t="shared" si="26"/>
        <v>0.40893539297350084</v>
      </c>
      <c r="P35" s="9" t="e">
        <f t="shared" si="26"/>
        <v>#NUM!</v>
      </c>
      <c r="Q35" s="9" t="e">
        <f t="shared" si="26"/>
        <v>#NUM!</v>
      </c>
    </row>
    <row r="38" spans="1:19" x14ac:dyDescent="0.25">
      <c r="A38" t="s">
        <v>21</v>
      </c>
    </row>
    <row r="39" spans="1:19" x14ac:dyDescent="0.25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  <c r="N39" t="s">
        <v>14</v>
      </c>
      <c r="O39" t="s">
        <v>15</v>
      </c>
      <c r="P39" t="s">
        <v>16</v>
      </c>
      <c r="Q39" t="s">
        <v>17</v>
      </c>
      <c r="R39" t="s">
        <v>18</v>
      </c>
    </row>
    <row r="40" spans="1:19" x14ac:dyDescent="0.25">
      <c r="A40">
        <v>6</v>
      </c>
      <c r="B40" s="1">
        <v>109.511729</v>
      </c>
      <c r="C40" s="1">
        <v>117.964647</v>
      </c>
      <c r="D40" s="1">
        <v>123.184549</v>
      </c>
      <c r="E40" s="1">
        <v>125.582537</v>
      </c>
      <c r="F40" s="1">
        <v>116.999781</v>
      </c>
      <c r="G40" s="1">
        <v>125.146134</v>
      </c>
      <c r="H40" s="1">
        <v>125.81247999999999</v>
      </c>
      <c r="I40" s="1">
        <v>107.49839299999999</v>
      </c>
      <c r="J40" s="1">
        <v>125.467348</v>
      </c>
      <c r="K40" s="1">
        <v>104.11915500000001</v>
      </c>
      <c r="L40" s="1">
        <v>123.84627399999999</v>
      </c>
      <c r="M40" s="1">
        <v>129.778907</v>
      </c>
      <c r="N40" s="1">
        <v>116.404656</v>
      </c>
      <c r="O40" s="1">
        <v>121.242098</v>
      </c>
      <c r="P40" s="1">
        <v>112.187811</v>
      </c>
      <c r="Q40" s="1">
        <v>126.329593</v>
      </c>
    </row>
    <row r="41" spans="1:19" x14ac:dyDescent="0.25">
      <c r="A41">
        <v>17</v>
      </c>
      <c r="B41" s="1">
        <v>109.366933</v>
      </c>
      <c r="C41" s="1">
        <v>117.823958</v>
      </c>
      <c r="D41" s="1">
        <v>123.05096500000001</v>
      </c>
      <c r="E41" s="1">
        <v>125.467527</v>
      </c>
      <c r="F41" s="1">
        <v>117.227158</v>
      </c>
      <c r="G41" s="1">
        <v>124.92169</v>
      </c>
      <c r="H41" s="1">
        <v>125.825467</v>
      </c>
      <c r="I41" s="1">
        <v>107.39724</v>
      </c>
      <c r="J41" s="1">
        <v>125.57414900000001</v>
      </c>
      <c r="K41" s="1">
        <v>104.82496</v>
      </c>
      <c r="L41" s="1">
        <v>124.04192999999999</v>
      </c>
      <c r="M41" s="1">
        <v>132.094821</v>
      </c>
      <c r="N41" s="1">
        <v>124.512382</v>
      </c>
      <c r="O41" s="1">
        <v>114.467088</v>
      </c>
      <c r="P41" s="1">
        <v>118.08393700000001</v>
      </c>
      <c r="Q41" s="1">
        <v>119.112809</v>
      </c>
    </row>
    <row r="42" spans="1:19" x14ac:dyDescent="0.25">
      <c r="A42">
        <v>32</v>
      </c>
      <c r="B42" s="1">
        <v>109.455811</v>
      </c>
      <c r="C42" s="1">
        <v>117.913022</v>
      </c>
      <c r="D42" s="1">
        <v>123.133753</v>
      </c>
      <c r="E42" s="1">
        <v>125.546088</v>
      </c>
      <c r="F42" s="1">
        <v>117.386453</v>
      </c>
      <c r="G42" s="1">
        <v>124.93499300000001</v>
      </c>
      <c r="H42" s="1">
        <v>125.866508</v>
      </c>
      <c r="I42" s="1">
        <v>107.509139</v>
      </c>
      <c r="J42" s="1">
        <v>125.58904699999999</v>
      </c>
      <c r="K42" s="1">
        <v>104.889432</v>
      </c>
      <c r="L42" s="1">
        <v>123.99636</v>
      </c>
      <c r="M42" s="1">
        <v>132.32779400000001</v>
      </c>
      <c r="N42" s="1">
        <v>124.33635</v>
      </c>
      <c r="O42" s="1">
        <v>114.487225</v>
      </c>
      <c r="P42" s="1">
        <v>118.14534</v>
      </c>
      <c r="Q42" s="1">
        <v>118.66518600000001</v>
      </c>
    </row>
    <row r="43" spans="1:19" x14ac:dyDescent="0.25">
      <c r="A43">
        <v>53</v>
      </c>
      <c r="B43" s="1">
        <v>109.398055</v>
      </c>
      <c r="C43" s="1">
        <v>117.85690200000001</v>
      </c>
      <c r="D43" s="1">
        <v>123.076364</v>
      </c>
      <c r="E43" s="1">
        <v>125.49180699999999</v>
      </c>
      <c r="F43" s="1">
        <v>117.435558</v>
      </c>
      <c r="G43" s="1">
        <v>124.82749200000001</v>
      </c>
      <c r="H43" s="1">
        <v>125.820066</v>
      </c>
      <c r="I43" s="1">
        <v>107.474465</v>
      </c>
      <c r="J43" s="1">
        <v>125.545581</v>
      </c>
      <c r="K43" s="1">
        <v>104.845648</v>
      </c>
      <c r="L43" s="1">
        <v>123.95630300000001</v>
      </c>
      <c r="M43" s="1">
        <v>132.471497</v>
      </c>
      <c r="N43" s="1">
        <v>124.319678</v>
      </c>
      <c r="O43" s="1">
        <v>114.51500299999999</v>
      </c>
      <c r="P43" s="1">
        <v>118.14565</v>
      </c>
      <c r="Q43" s="1">
        <v>118.714743</v>
      </c>
    </row>
    <row r="44" spans="1:19" x14ac:dyDescent="0.25">
      <c r="A44" t="s">
        <v>19</v>
      </c>
      <c r="B44" s="1">
        <v>109.660892</v>
      </c>
      <c r="C44" s="1">
        <v>118.080727</v>
      </c>
      <c r="D44" s="1">
        <v>123.137666</v>
      </c>
      <c r="E44" s="1">
        <v>125.33041799999999</v>
      </c>
      <c r="F44" s="1">
        <v>117.86456099999999</v>
      </c>
      <c r="G44" s="1">
        <v>124.641734</v>
      </c>
      <c r="H44" s="1">
        <v>125.04421499999999</v>
      </c>
      <c r="I44" s="1">
        <v>107.678684</v>
      </c>
      <c r="J44" s="1">
        <v>124.227558</v>
      </c>
      <c r="L44" s="1">
        <v>122.064162</v>
      </c>
      <c r="M44" s="1">
        <v>129.91255699999999</v>
      </c>
      <c r="N44" s="1">
        <v>120.841235</v>
      </c>
      <c r="O44" s="1">
        <v>112.414518</v>
      </c>
      <c r="P44" s="1">
        <v>115.75627799999999</v>
      </c>
      <c r="Q44" s="1">
        <v>114.490258</v>
      </c>
      <c r="R44" t="s">
        <v>24</v>
      </c>
      <c r="S44" t="s">
        <v>25</v>
      </c>
    </row>
    <row r="45" spans="1:19" x14ac:dyDescent="0.25">
      <c r="A45" s="7" t="s">
        <v>22</v>
      </c>
      <c r="B45" s="3">
        <f>100*ABS(B43-B40)/B43</f>
        <v>0.10390861153793197</v>
      </c>
      <c r="C45" s="3">
        <f t="shared" ref="C45:Q45" si="27">100*ABS(C43-C40)/C43</f>
        <v>9.1420186829613254E-2</v>
      </c>
      <c r="D45" s="3">
        <f t="shared" si="27"/>
        <v>8.7900711788988159E-2</v>
      </c>
      <c r="E45" s="3">
        <f t="shared" si="27"/>
        <v>7.2299540638543644E-2</v>
      </c>
      <c r="F45" s="3">
        <f t="shared" si="27"/>
        <v>0.37107755727613745</v>
      </c>
      <c r="G45" s="3">
        <f t="shared" si="27"/>
        <v>0.25526588325590727</v>
      </c>
      <c r="H45" s="3">
        <f t="shared" si="27"/>
        <v>6.0292449695610742E-3</v>
      </c>
      <c r="I45" s="3">
        <f t="shared" si="27"/>
        <v>2.2263893102420145E-2</v>
      </c>
      <c r="J45" s="3">
        <f t="shared" si="27"/>
        <v>6.2314419493584031E-2</v>
      </c>
      <c r="K45" s="3">
        <f t="shared" si="27"/>
        <v>0.69291669597958971</v>
      </c>
      <c r="L45" s="3">
        <f t="shared" si="27"/>
        <v>8.8764344641685117E-2</v>
      </c>
      <c r="M45" s="3">
        <f t="shared" si="27"/>
        <v>2.032580638837346</v>
      </c>
      <c r="N45" s="3">
        <f t="shared" si="27"/>
        <v>6.3666686781476329</v>
      </c>
      <c r="O45" s="3">
        <f t="shared" si="27"/>
        <v>5.8744224108346801</v>
      </c>
      <c r="P45" s="3">
        <f t="shared" si="27"/>
        <v>5.0427916728207993</v>
      </c>
      <c r="Q45" s="3">
        <f t="shared" si="27"/>
        <v>6.4144097081522586</v>
      </c>
      <c r="R45" s="4">
        <f>MAX(B45:Q45)</f>
        <v>6.4144097081522586</v>
      </c>
      <c r="S45" s="4">
        <f>AVERAGE(B45:Q45)</f>
        <v>1.7240646373941673</v>
      </c>
    </row>
    <row r="46" spans="1:19" x14ac:dyDescent="0.25">
      <c r="A46" s="7"/>
      <c r="B46" s="3">
        <f>100*ABS(B43-B41)/B43</f>
        <v>2.8448403401684169E-2</v>
      </c>
      <c r="C46" s="3">
        <f t="shared" ref="C46:Q46" si="28">100*ABS(C43-C41)/C43</f>
        <v>2.7952541973316529E-2</v>
      </c>
      <c r="D46" s="3">
        <f t="shared" si="28"/>
        <v>2.0636781242573159E-2</v>
      </c>
      <c r="E46" s="3">
        <f t="shared" si="28"/>
        <v>1.934787663069535E-2</v>
      </c>
      <c r="F46" s="3">
        <f t="shared" si="28"/>
        <v>0.1774590282101759</v>
      </c>
      <c r="G46" s="3">
        <f t="shared" si="28"/>
        <v>7.5462543139128008E-2</v>
      </c>
      <c r="H46" s="3">
        <f t="shared" si="28"/>
        <v>4.2926380280282209E-3</v>
      </c>
      <c r="I46" s="3">
        <f t="shared" si="28"/>
        <v>7.185427719970372E-2</v>
      </c>
      <c r="J46" s="3">
        <f t="shared" si="28"/>
        <v>2.2755082076530462E-2</v>
      </c>
      <c r="K46" s="3">
        <f t="shared" si="28"/>
        <v>1.9731863357831232E-2</v>
      </c>
      <c r="L46" s="3">
        <f t="shared" si="28"/>
        <v>6.9078375143205209E-2</v>
      </c>
      <c r="M46" s="3">
        <f t="shared" si="28"/>
        <v>0.28434494101021845</v>
      </c>
      <c r="N46" s="3">
        <f t="shared" si="28"/>
        <v>0.15500683648811109</v>
      </c>
      <c r="O46" s="3">
        <f t="shared" si="28"/>
        <v>4.1841679033086214E-2</v>
      </c>
      <c r="P46" s="3">
        <f t="shared" si="28"/>
        <v>5.223467812822348E-2</v>
      </c>
      <c r="Q46" s="3">
        <f t="shared" si="28"/>
        <v>0.33531302847532596</v>
      </c>
      <c r="R46" s="4">
        <f t="shared" ref="R46:R51" si="29">MAX(B46:Q46)</f>
        <v>0.33531302847532596</v>
      </c>
      <c r="S46" s="4">
        <f t="shared" ref="S46:S51" si="30">AVERAGE(B46:Q46)</f>
        <v>8.786003584611482E-2</v>
      </c>
    </row>
    <row r="47" spans="1:19" x14ac:dyDescent="0.25">
      <c r="A47" s="7"/>
      <c r="B47" s="3">
        <f>100*ABS(B43-B42)/B43</f>
        <v>5.2794357267135779E-2</v>
      </c>
      <c r="C47" s="3">
        <f t="shared" ref="C47:Q47" si="31">100*ABS(C43-C42)/C43</f>
        <v>4.7617067008933291E-2</v>
      </c>
      <c r="D47" s="3">
        <f t="shared" si="31"/>
        <v>4.662877431120778E-2</v>
      </c>
      <c r="E47" s="3">
        <f t="shared" si="31"/>
        <v>4.3254616614137313E-2</v>
      </c>
      <c r="F47" s="3">
        <f t="shared" si="31"/>
        <v>4.1814422170155047E-2</v>
      </c>
      <c r="G47" s="3">
        <f t="shared" si="31"/>
        <v>8.6119650629525729E-2</v>
      </c>
      <c r="H47" s="3">
        <f t="shared" si="31"/>
        <v>3.6911441454814516E-2</v>
      </c>
      <c r="I47" s="3">
        <f t="shared" si="31"/>
        <v>3.2262547201337213E-2</v>
      </c>
      <c r="J47" s="3">
        <f t="shared" si="31"/>
        <v>3.4621688516456126E-2</v>
      </c>
      <c r="K47" s="3">
        <f t="shared" si="31"/>
        <v>4.1760436255782657E-2</v>
      </c>
      <c r="L47" s="3">
        <f t="shared" si="31"/>
        <v>3.2315420055719343E-2</v>
      </c>
      <c r="M47" s="3">
        <f t="shared" si="31"/>
        <v>0.10847842989196983</v>
      </c>
      <c r="N47" s="3">
        <f t="shared" si="31"/>
        <v>1.3410588145184706E-2</v>
      </c>
      <c r="O47" s="3">
        <f t="shared" si="31"/>
        <v>2.4257083589298654E-2</v>
      </c>
      <c r="P47" s="3">
        <f t="shared" si="31"/>
        <v>2.6238799312452234E-4</v>
      </c>
      <c r="Q47" s="3">
        <f t="shared" si="31"/>
        <v>4.1744604543340474E-2</v>
      </c>
      <c r="R47" s="4">
        <f t="shared" si="29"/>
        <v>0.10847842989196983</v>
      </c>
      <c r="S47" s="4">
        <f t="shared" si="30"/>
        <v>4.2765844728007686E-2</v>
      </c>
    </row>
    <row r="48" spans="1:19" x14ac:dyDescent="0.25">
      <c r="A48" s="6" t="s">
        <v>23</v>
      </c>
      <c r="B48" s="2">
        <f>100*ABS(B44-B40)/B44</f>
        <v>0.13602205606717249</v>
      </c>
      <c r="C48" s="2">
        <f t="shared" ref="C48:J48" si="32">100*ABS(C44-C40)/C44</f>
        <v>9.8305627810029175E-2</v>
      </c>
      <c r="D48" s="2">
        <f t="shared" si="32"/>
        <v>3.8073646775153451E-2</v>
      </c>
      <c r="E48" s="2">
        <f t="shared" si="32"/>
        <v>0.20116345578613448</v>
      </c>
      <c r="F48" s="2">
        <f t="shared" si="32"/>
        <v>0.73370654644867861</v>
      </c>
      <c r="G48" s="2">
        <f t="shared" si="32"/>
        <v>0.40467986429008118</v>
      </c>
      <c r="H48" s="2">
        <f t="shared" si="32"/>
        <v>0.61439467631509348</v>
      </c>
      <c r="I48" s="2">
        <f t="shared" si="32"/>
        <v>0.16743425281833038</v>
      </c>
      <c r="J48" s="2">
        <f t="shared" si="32"/>
        <v>0.9979991718101705</v>
      </c>
      <c r="K48" s="2"/>
      <c r="L48" s="2">
        <f t="shared" ref="L48:Q48" si="33">100*ABS(L44-L40)/L44</f>
        <v>1.4599797113259156</v>
      </c>
      <c r="M48" s="2">
        <f t="shared" si="33"/>
        <v>0.10287689126154967</v>
      </c>
      <c r="N48" s="2">
        <f t="shared" si="33"/>
        <v>3.6714115012147923</v>
      </c>
      <c r="O48" s="2">
        <f t="shared" si="33"/>
        <v>7.8527045768234292</v>
      </c>
      <c r="P48" s="2">
        <f t="shared" si="33"/>
        <v>3.0827416548413886</v>
      </c>
      <c r="Q48" s="2">
        <f t="shared" si="33"/>
        <v>10.340910403049319</v>
      </c>
      <c r="R48" s="5">
        <f t="shared" si="29"/>
        <v>10.340910403049319</v>
      </c>
      <c r="S48" s="5">
        <f t="shared" si="30"/>
        <v>1.9934936024424823</v>
      </c>
    </row>
    <row r="49" spans="1:19" x14ac:dyDescent="0.25">
      <c r="A49" s="6"/>
      <c r="B49" s="2">
        <f>100*ABS(B44-B41)/B44</f>
        <v>0.26806183557215724</v>
      </c>
      <c r="C49" s="2">
        <f t="shared" ref="C49:J49" si="34">100*ABS(C44-C41)/C44</f>
        <v>0.21745208259091373</v>
      </c>
      <c r="D49" s="2">
        <f t="shared" si="34"/>
        <v>7.0409812705066882E-2</v>
      </c>
      <c r="E49" s="2">
        <f t="shared" si="34"/>
        <v>0.10939802339126442</v>
      </c>
      <c r="F49" s="2">
        <f t="shared" si="34"/>
        <v>0.54079274939987432</v>
      </c>
      <c r="G49" s="2">
        <f t="shared" si="34"/>
        <v>0.22460855687389469</v>
      </c>
      <c r="H49" s="2">
        <f t="shared" si="34"/>
        <v>0.62478060260525381</v>
      </c>
      <c r="I49" s="2">
        <f t="shared" si="34"/>
        <v>0.26137392243761781</v>
      </c>
      <c r="J49" s="2">
        <f t="shared" si="34"/>
        <v>1.0839712392961984</v>
      </c>
      <c r="K49" s="2"/>
      <c r="L49" s="2">
        <f t="shared" ref="L49:Q49" si="35">100*ABS(L44-L41)/L44</f>
        <v>1.6202691826942601</v>
      </c>
      <c r="M49" s="2">
        <f t="shared" si="35"/>
        <v>1.6797945097793769</v>
      </c>
      <c r="N49" s="2">
        <f t="shared" si="35"/>
        <v>3.0379919569673421</v>
      </c>
      <c r="O49" s="2">
        <f t="shared" si="35"/>
        <v>1.8258940540046642</v>
      </c>
      <c r="P49" s="2">
        <f t="shared" si="35"/>
        <v>2.0108274386638549</v>
      </c>
      <c r="Q49" s="2">
        <f t="shared" si="35"/>
        <v>4.0375059684117414</v>
      </c>
      <c r="R49" s="5">
        <f t="shared" si="29"/>
        <v>4.0375059684117414</v>
      </c>
      <c r="S49" s="5">
        <f t="shared" si="30"/>
        <v>1.1742087956928988</v>
      </c>
    </row>
    <row r="50" spans="1:19" x14ac:dyDescent="0.25">
      <c r="A50" s="6"/>
      <c r="B50" s="2">
        <f>100*ABS(B44-B42)/B44</f>
        <v>0.18701379886642444</v>
      </c>
      <c r="C50" s="2">
        <f t="shared" ref="C50:J50" si="36">100*ABS(C44-C42)/C44</f>
        <v>0.14202571771089958</v>
      </c>
      <c r="D50" s="2">
        <f t="shared" si="36"/>
        <v>3.1777441680575372E-3</v>
      </c>
      <c r="E50" s="2">
        <f t="shared" si="36"/>
        <v>0.17208113037650838</v>
      </c>
      <c r="F50" s="2">
        <f t="shared" si="36"/>
        <v>0.40564186210305553</v>
      </c>
      <c r="G50" s="2">
        <f t="shared" si="36"/>
        <v>0.23528154702983045</v>
      </c>
      <c r="H50" s="2">
        <f t="shared" si="36"/>
        <v>0.65760179309374844</v>
      </c>
      <c r="I50" s="2">
        <f t="shared" si="36"/>
        <v>0.15745456175894515</v>
      </c>
      <c r="J50" s="2">
        <f t="shared" si="36"/>
        <v>1.0959637474319439</v>
      </c>
      <c r="K50" s="2"/>
      <c r="L50" s="2">
        <f t="shared" ref="L50:Q50" si="37">100*ABS(L44-L42)/L44</f>
        <v>1.5829363576837563</v>
      </c>
      <c r="M50" s="2">
        <f t="shared" si="37"/>
        <v>1.8591251344548774</v>
      </c>
      <c r="N50" s="2">
        <f t="shared" si="37"/>
        <v>2.8923198277475386</v>
      </c>
      <c r="O50" s="2">
        <f t="shared" si="37"/>
        <v>1.8438072207007943</v>
      </c>
      <c r="P50" s="2">
        <f t="shared" si="37"/>
        <v>2.063872509791659</v>
      </c>
      <c r="Q50" s="2">
        <f t="shared" si="37"/>
        <v>3.6465355855866868</v>
      </c>
      <c r="R50" s="5">
        <f t="shared" si="29"/>
        <v>3.6465355855866868</v>
      </c>
      <c r="S50" s="5">
        <f t="shared" si="30"/>
        <v>1.1296559025669817</v>
      </c>
    </row>
    <row r="51" spans="1:19" x14ac:dyDescent="0.25">
      <c r="A51" s="6"/>
      <c r="B51" s="2">
        <f>100*ABS(B44-B43)/B44</f>
        <v>0.23968161776397426</v>
      </c>
      <c r="C51" s="2">
        <f t="shared" ref="C51:J51" si="38">100*ABS(C44-C43)/C44</f>
        <v>0.18955252536681186</v>
      </c>
      <c r="D51" s="2">
        <f t="shared" si="38"/>
        <v>4.9783305134269595E-2</v>
      </c>
      <c r="E51" s="2">
        <f t="shared" si="38"/>
        <v>0.12877081444027402</v>
      </c>
      <c r="F51" s="2">
        <f t="shared" si="38"/>
        <v>0.36397963591447519</v>
      </c>
      <c r="G51" s="2">
        <f t="shared" si="38"/>
        <v>0.14903354922838843</v>
      </c>
      <c r="H51" s="2">
        <f t="shared" si="38"/>
        <v>0.62046133041820684</v>
      </c>
      <c r="I51" s="2">
        <f t="shared" si="38"/>
        <v>0.18965592112920793</v>
      </c>
      <c r="J51" s="2">
        <f t="shared" si="38"/>
        <v>1.0609747315486928</v>
      </c>
      <c r="K51" s="2"/>
      <c r="L51" s="2">
        <f t="shared" ref="L51:Q51" si="39">100*ABS(L44-L43)/L44</f>
        <v>1.5501200098354908</v>
      </c>
      <c r="M51" s="2">
        <f t="shared" si="39"/>
        <v>1.9697403077055955</v>
      </c>
      <c r="N51" s="2">
        <f t="shared" si="39"/>
        <v>2.8785232127096338</v>
      </c>
      <c r="O51" s="2">
        <f t="shared" si="39"/>
        <v>1.8685175521545998</v>
      </c>
      <c r="P51" s="2">
        <f t="shared" si="39"/>
        <v>2.0641403138411283</v>
      </c>
      <c r="Q51" s="2">
        <f t="shared" si="39"/>
        <v>3.6898204911023971</v>
      </c>
      <c r="R51" s="5">
        <f t="shared" si="29"/>
        <v>3.6898204911023971</v>
      </c>
      <c r="S51" s="5">
        <f t="shared" si="30"/>
        <v>1.1341836878862097</v>
      </c>
    </row>
    <row r="52" spans="1:19" x14ac:dyDescent="0.25">
      <c r="B52" s="9">
        <f>LOG(B45)</f>
        <v>-0.98334845832901741</v>
      </c>
      <c r="C52" s="9">
        <f t="shared" ref="C52:Q52" si="40">LOG(C45)</f>
        <v>-1.0389578955058087</v>
      </c>
      <c r="D52" s="9">
        <f t="shared" si="40"/>
        <v>-1.0560076081483187</v>
      </c>
      <c r="E52" s="9">
        <f t="shared" si="40"/>
        <v>-1.1408644620246871</v>
      </c>
      <c r="F52" s="9">
        <f t="shared" si="40"/>
        <v>-0.43053531093245534</v>
      </c>
      <c r="G52" s="9">
        <f t="shared" si="40"/>
        <v>-0.59300722555531127</v>
      </c>
      <c r="H52" s="9">
        <f t="shared" si="40"/>
        <v>-2.2197370702949928</v>
      </c>
      <c r="I52" s="9">
        <f t="shared" si="40"/>
        <v>-1.6523988918851396</v>
      </c>
      <c r="J52" s="9">
        <f t="shared" si="40"/>
        <v>-1.2054114464083456</v>
      </c>
      <c r="K52" s="9">
        <f t="shared" si="40"/>
        <v>-0.15931897411983356</v>
      </c>
      <c r="L52" s="9">
        <f t="shared" si="40"/>
        <v>-1.0517614490297977</v>
      </c>
      <c r="M52" s="9">
        <f t="shared" si="40"/>
        <v>0.30804778442963882</v>
      </c>
      <c r="N52" s="9">
        <f t="shared" si="40"/>
        <v>0.80391224973878961</v>
      </c>
      <c r="O52" s="9">
        <f t="shared" si="40"/>
        <v>0.76896517202994874</v>
      </c>
      <c r="P52" s="9">
        <f t="shared" si="40"/>
        <v>0.70267102701037576</v>
      </c>
      <c r="Q52" s="9">
        <f t="shared" si="40"/>
        <v>0.80715669620779418</v>
      </c>
    </row>
    <row r="53" spans="1:19" x14ac:dyDescent="0.25">
      <c r="B53" s="9">
        <f t="shared" ref="B53:Q54" si="41">LOG(B46)</f>
        <v>-1.5459421023197202</v>
      </c>
      <c r="C53" s="9">
        <f t="shared" si="41"/>
        <v>-1.5535786917208025</v>
      </c>
      <c r="D53" s="9">
        <f t="shared" si="41"/>
        <v>-1.6853580394866405</v>
      </c>
      <c r="E53" s="9">
        <f t="shared" si="41"/>
        <v>-1.7133666904989568</v>
      </c>
      <c r="F53" s="9">
        <f t="shared" si="41"/>
        <v>-0.75090190106633814</v>
      </c>
      <c r="G53" s="9">
        <f t="shared" si="41"/>
        <v>-1.1222685628684042</v>
      </c>
      <c r="H53" s="9">
        <f t="shared" si="41"/>
        <v>-2.3672757313802681</v>
      </c>
      <c r="I53" s="9">
        <f t="shared" si="41"/>
        <v>-1.1435473749348841</v>
      </c>
      <c r="J53" s="9">
        <f t="shared" si="41"/>
        <v>-1.642921593674618</v>
      </c>
      <c r="K53" s="9">
        <f t="shared" si="41"/>
        <v>-1.7048319006670909</v>
      </c>
      <c r="L53" s="9">
        <f t="shared" si="41"/>
        <v>-1.1606578864294068</v>
      </c>
      <c r="M53" s="9">
        <f t="shared" si="41"/>
        <v>-0.54615449419532358</v>
      </c>
      <c r="N53" s="9">
        <f t="shared" si="41"/>
        <v>-0.80964914709688807</v>
      </c>
      <c r="O53" s="9">
        <f t="shared" si="41"/>
        <v>-1.3783908963163696</v>
      </c>
      <c r="P53" s="9">
        <f t="shared" si="41"/>
        <v>-1.2820410770867725</v>
      </c>
      <c r="Q53" s="9">
        <f t="shared" si="41"/>
        <v>-0.47454957187682678</v>
      </c>
    </row>
    <row r="54" spans="1:19" x14ac:dyDescent="0.25">
      <c r="B54" s="9">
        <f t="shared" si="41"/>
        <v>-1.2774124929719315</v>
      </c>
      <c r="C54" s="9">
        <f t="shared" si="41"/>
        <v>-1.3222373586384988</v>
      </c>
      <c r="D54" s="9">
        <f t="shared" si="41"/>
        <v>-1.3313460003052142</v>
      </c>
      <c r="E54" s="9">
        <f t="shared" si="41"/>
        <v>-1.3639675329842595</v>
      </c>
      <c r="F54" s="9">
        <f t="shared" si="41"/>
        <v>-1.3786739003152082</v>
      </c>
      <c r="G54" s="9">
        <f t="shared" si="41"/>
        <v>-1.0648977406922207</v>
      </c>
      <c r="H54" s="9">
        <f t="shared" si="41"/>
        <v>-1.4328389945321076</v>
      </c>
      <c r="I54" s="9">
        <f t="shared" si="41"/>
        <v>-1.4913013470582166</v>
      </c>
      <c r="J54" s="9">
        <f t="shared" si="41"/>
        <v>-1.4606517551926532</v>
      </c>
      <c r="K54" s="9">
        <f t="shared" si="41"/>
        <v>-1.3792349730687858</v>
      </c>
      <c r="L54" s="9">
        <f t="shared" si="41"/>
        <v>-1.4905901944776432</v>
      </c>
      <c r="M54" s="9">
        <f t="shared" si="41"/>
        <v>-0.96465660937476516</v>
      </c>
      <c r="N54" s="9">
        <f t="shared" si="41"/>
        <v>-1.8725521749741234</v>
      </c>
      <c r="O54" s="9">
        <f t="shared" si="41"/>
        <v>-1.6151614152258986</v>
      </c>
      <c r="P54" s="9">
        <f t="shared" si="41"/>
        <v>-3.5810560421586914</v>
      </c>
      <c r="Q54" s="9">
        <f t="shared" si="41"/>
        <v>-1.3793996487666671</v>
      </c>
    </row>
  </sheetData>
  <mergeCells count="6">
    <mergeCell ref="A48:A51"/>
    <mergeCell ref="A8:A10"/>
    <mergeCell ref="A11:A14"/>
    <mergeCell ref="A26:A28"/>
    <mergeCell ref="A29:A32"/>
    <mergeCell ref="A45:A4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2021-12-10T10:39:04Z</dcterms:created>
  <dcterms:modified xsi:type="dcterms:W3CDTF">2021-12-13T10:50:11Z</dcterms:modified>
</cp:coreProperties>
</file>