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Dollar to euro" sheetId="1" state="visible" r:id="rId2"/>
    <sheet name="Euro supplier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<sst xmlns="http://schemas.openxmlformats.org/spreadsheetml/2006/main" count="98" uniqueCount="46">
  <si>
    <t xml:space="preserve">Description:</t>
  </si>
  <si>
    <t xml:space="preserve">Part name:</t>
  </si>
  <si>
    <t xml:space="preserve">Quantity:</t>
  </si>
  <si>
    <t xml:space="preserve">cost (dollar):</t>
  </si>
  <si>
    <t xml:space="preserve">total cost (dollar):</t>
  </si>
  <si>
    <t xml:space="preserve">Cost for 20 (dollar):</t>
  </si>
  <si>
    <t xml:space="preserve">Total cost (dollar):</t>
  </si>
  <si>
    <t xml:space="preserve">From:</t>
  </si>
  <si>
    <t xml:space="preserve">Motors</t>
  </si>
  <si>
    <t xml:space="preserve">26:1 Sub-Micro Plastic Planetary Gearmotor 6Dx16L mm</t>
  </si>
  <si>
    <t xml:space="preserve">Pololu</t>
  </si>
  <si>
    <t xml:space="preserve">Wheels</t>
  </si>
  <si>
    <t xml:space="preserve">14×4.5mm Wheel Pair for Sub-Micro Plastic Planetary Gearmotors</t>
  </si>
  <si>
    <t xml:space="preserve">Caster</t>
  </si>
  <si>
    <t xml:space="preserve">Ball Caster with 1/2″ Plastic Ball</t>
  </si>
  <si>
    <t xml:space="preserve">Harvester</t>
  </si>
  <si>
    <t xml:space="preserve">BQ25570</t>
  </si>
  <si>
    <t xml:space="preserve">Digikey</t>
  </si>
  <si>
    <t xml:space="preserve">Gyroscope</t>
  </si>
  <si>
    <t xml:space="preserve">BMG250</t>
  </si>
  <si>
    <t xml:space="preserve">H-bridge</t>
  </si>
  <si>
    <t xml:space="preserve">TI DRV8836</t>
  </si>
  <si>
    <t xml:space="preserve">Supercap</t>
  </si>
  <si>
    <t xml:space="preserve">BZ054B223ZSB</t>
  </si>
  <si>
    <t xml:space="preserve">Mouser</t>
  </si>
  <si>
    <t xml:space="preserve">PCB</t>
  </si>
  <si>
    <t xml:space="preserve">IPR board v2.0</t>
  </si>
  <si>
    <t xml:space="preserve">Osh Park</t>
  </si>
  <si>
    <t xml:space="preserve">Solar panel</t>
  </si>
  <si>
    <t xml:space="preserve">SLMD121H04L</t>
  </si>
  <si>
    <t xml:space="preserve">Small components</t>
  </si>
  <si>
    <t xml:space="preserve">Farnell</t>
  </si>
  <si>
    <t xml:space="preserve">Euro price:</t>
  </si>
  <si>
    <t xml:space="preserve">Extra sensor:</t>
  </si>
  <si>
    <t xml:space="preserve">Proximity sensor</t>
  </si>
  <si>
    <t xml:space="preserve">MAX44000</t>
  </si>
  <si>
    <t xml:space="preserve">IR led for proximity</t>
  </si>
  <si>
    <t xml:space="preserve">SFH 4651-Z</t>
  </si>
  <si>
    <t xml:space="preserve">Proximity board</t>
  </si>
  <si>
    <t xml:space="preserve">TOTAL EURO PRICE</t>
  </si>
  <si>
    <t xml:space="preserve">cost:</t>
  </si>
  <si>
    <t xml:space="preserve">total cost:</t>
  </si>
  <si>
    <t xml:space="preserve">Cost for 20</t>
  </si>
  <si>
    <t xml:space="preserve">Total cost:</t>
  </si>
  <si>
    <t xml:space="preserve">Tme.eu</t>
  </si>
  <si>
    <t xml:space="preserve">SLMD121H04L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</si>
</sst>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17.8214285714286"/>
    <col collapsed="false" hidden="false" max="2" min="2" style="0" width="54.9438775510204"/>
    <col collapsed="false" hidden="false" max="3" min="3" style="0" width="11.3418367346939"/>
    <col collapsed="false" hidden="false" max="4" min="4" style="0" width="17.5510204081633"/>
    <col collapsed="false" hidden="false" max="5" min="5" style="0" width="16.8724489795918"/>
    <col collapsed="false" hidden="false" max="7" min="6" style="0" width="19.8418367346939"/>
    <col collapsed="false" hidden="false" max="1025" min="8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4" hidden="false" customHeight="false" outlineLevel="0" collapsed="false">
      <c r="A2" s="1" t="s">
        <v>8</v>
      </c>
      <c r="B2" s="1" t="s">
        <v>9</v>
      </c>
      <c r="C2" s="1" t="n">
        <v>2</v>
      </c>
      <c r="D2" s="2" t="n">
        <v>11.95</v>
      </c>
      <c r="E2" s="1" t="n">
        <f aca="false">C2*D2</f>
        <v>23.9</v>
      </c>
      <c r="F2" s="1" t="n">
        <v>10.76</v>
      </c>
      <c r="G2" s="1" t="n">
        <f aca="false">C2*F2</f>
        <v>21.52</v>
      </c>
      <c r="H2" s="1" t="s">
        <v>10</v>
      </c>
      <c r="I2" s="0" t="n">
        <f aca="false">G2*0.86</f>
        <v>18.5072</v>
      </c>
    </row>
    <row r="3" customFormat="false" ht="13.4" hidden="false" customHeight="false" outlineLevel="0" collapsed="false">
      <c r="A3" s="1" t="s">
        <v>11</v>
      </c>
      <c r="B3" s="1" t="s">
        <v>12</v>
      </c>
      <c r="C3" s="1" t="n">
        <v>1</v>
      </c>
      <c r="D3" s="1" t="n">
        <v>1.95</v>
      </c>
      <c r="E3" s="1" t="n">
        <f aca="false">C3*D3</f>
        <v>1.95</v>
      </c>
      <c r="F3" s="2" t="n">
        <v>1.79</v>
      </c>
      <c r="G3" s="1" t="n">
        <f aca="false">C3*F3</f>
        <v>1.79</v>
      </c>
      <c r="H3" s="1" t="s">
        <v>10</v>
      </c>
      <c r="I3" s="0" t="n">
        <f aca="false">G3*0.86</f>
        <v>1.5394</v>
      </c>
    </row>
    <row r="4" customFormat="false" ht="12.8" hidden="false" customHeight="false" outlineLevel="0" collapsed="false">
      <c r="A4" s="1" t="s">
        <v>13</v>
      </c>
      <c r="B4" s="1" t="s">
        <v>14</v>
      </c>
      <c r="C4" s="1" t="n">
        <v>1</v>
      </c>
      <c r="D4" s="1" t="n">
        <v>1.99</v>
      </c>
      <c r="E4" s="1" t="n">
        <f aca="false">C4*D4</f>
        <v>1.99</v>
      </c>
      <c r="F4" s="1" t="n">
        <v>1.79</v>
      </c>
      <c r="G4" s="1" t="n">
        <f aca="false">C4*F4</f>
        <v>1.79</v>
      </c>
      <c r="H4" s="1" t="s">
        <v>10</v>
      </c>
      <c r="I4" s="0" t="n">
        <f aca="false">G4*0.86</f>
        <v>1.5394</v>
      </c>
    </row>
    <row r="5" customFormat="false" ht="13.4" hidden="false" customHeight="false" outlineLevel="0" collapsed="false">
      <c r="A5" s="1" t="s">
        <v>15</v>
      </c>
      <c r="B5" s="1" t="s">
        <v>16</v>
      </c>
      <c r="C5" s="1" t="n">
        <v>1</v>
      </c>
      <c r="D5" s="1" t="n">
        <v>7.06</v>
      </c>
      <c r="E5" s="1" t="n">
        <f aca="false">C5*D5</f>
        <v>7.06</v>
      </c>
      <c r="F5" s="2" t="n">
        <v>6.37</v>
      </c>
      <c r="G5" s="1" t="n">
        <f aca="false">C5*F5</f>
        <v>6.37</v>
      </c>
      <c r="H5" s="1" t="s">
        <v>17</v>
      </c>
      <c r="I5" s="0" t="n">
        <f aca="false">G5*0.86</f>
        <v>5.4782</v>
      </c>
    </row>
    <row r="6" customFormat="false" ht="13.4" hidden="false" customHeight="false" outlineLevel="0" collapsed="false">
      <c r="A6" s="1" t="s">
        <v>18</v>
      </c>
      <c r="B6" s="1" t="s">
        <v>19</v>
      </c>
      <c r="C6" s="1" t="n">
        <v>1</v>
      </c>
      <c r="D6" s="1" t="n">
        <v>4.19</v>
      </c>
      <c r="E6" s="1" t="n">
        <f aca="false">C6*D6</f>
        <v>4.19</v>
      </c>
      <c r="F6" s="2" t="n">
        <v>3.27</v>
      </c>
      <c r="G6" s="1" t="n">
        <f aca="false">C6*F6</f>
        <v>3.27</v>
      </c>
      <c r="H6" s="1" t="s">
        <v>17</v>
      </c>
      <c r="I6" s="0" t="n">
        <f aca="false">G6*0.86</f>
        <v>2.8122</v>
      </c>
    </row>
    <row r="7" customFormat="false" ht="13.4" hidden="false" customHeight="false" outlineLevel="0" collapsed="false">
      <c r="A7" s="1" t="s">
        <v>20</v>
      </c>
      <c r="B7" s="1" t="s">
        <v>21</v>
      </c>
      <c r="C7" s="1" t="n">
        <v>1</v>
      </c>
      <c r="D7" s="1" t="n">
        <v>1.91</v>
      </c>
      <c r="E7" s="1" t="n">
        <f aca="false">C7*D7</f>
        <v>1.91</v>
      </c>
      <c r="F7" s="2" t="n">
        <v>1.72</v>
      </c>
      <c r="G7" s="1" t="n">
        <f aca="false">C7*F7</f>
        <v>1.72</v>
      </c>
      <c r="H7" s="1" t="s">
        <v>17</v>
      </c>
      <c r="I7" s="0" t="n">
        <f aca="false">G7*0.86</f>
        <v>1.4792</v>
      </c>
    </row>
    <row r="8" customFormat="false" ht="13.4" hidden="false" customHeight="false" outlineLevel="0" collapsed="false">
      <c r="A8" s="1" t="s">
        <v>22</v>
      </c>
      <c r="B8" s="1" t="s">
        <v>23</v>
      </c>
      <c r="C8" s="1" t="n">
        <v>1</v>
      </c>
      <c r="D8" s="1" t="n">
        <v>9.16</v>
      </c>
      <c r="E8" s="1" t="n">
        <f aca="false">C8*D8</f>
        <v>9.16</v>
      </c>
      <c r="F8" s="2" t="n">
        <v>8.64</v>
      </c>
      <c r="G8" s="1" t="n">
        <f aca="false">C8*F8</f>
        <v>8.64</v>
      </c>
      <c r="H8" s="1" t="s">
        <v>24</v>
      </c>
      <c r="I8" s="0" t="n">
        <f aca="false">G8*0.86</f>
        <v>7.4304</v>
      </c>
    </row>
    <row r="9" customFormat="false" ht="12.8" hidden="false" customHeight="false" outlineLevel="0" collapsed="false">
      <c r="A9" s="1" t="s">
        <v>25</v>
      </c>
      <c r="B9" s="1" t="s">
        <v>26</v>
      </c>
      <c r="C9" s="1" t="n">
        <v>1</v>
      </c>
      <c r="D9" s="1" t="n">
        <f aca="false">6.5/3</f>
        <v>2.16666666666667</v>
      </c>
      <c r="E9" s="1" t="n">
        <f aca="false">C9*D9</f>
        <v>2.16666666666667</v>
      </c>
      <c r="F9" s="1" t="n">
        <f aca="false">6.5/3</f>
        <v>2.16666666666667</v>
      </c>
      <c r="G9" s="1" t="n">
        <f aca="false">C9*F9</f>
        <v>2.16666666666667</v>
      </c>
      <c r="H9" s="1" t="s">
        <v>27</v>
      </c>
      <c r="I9" s="0" t="n">
        <f aca="false">G9*0.86</f>
        <v>1.86333333333334</v>
      </c>
    </row>
    <row r="10" customFormat="false" ht="13.4" hidden="false" customHeight="false" outlineLevel="0" collapsed="false">
      <c r="A10" s="1" t="s">
        <v>28</v>
      </c>
      <c r="B10" s="2" t="s">
        <v>29</v>
      </c>
      <c r="C10" s="1" t="n">
        <v>2</v>
      </c>
      <c r="D10" s="1" t="n">
        <v>6.2</v>
      </c>
      <c r="E10" s="1" t="n">
        <f aca="false">C10*D10</f>
        <v>12.4</v>
      </c>
      <c r="F10" s="2" t="n">
        <v>5.58</v>
      </c>
      <c r="G10" s="1" t="n">
        <f aca="false">C10*F10</f>
        <v>11.16</v>
      </c>
      <c r="H10" s="1" t="s">
        <v>17</v>
      </c>
      <c r="I10" s="0" t="n">
        <f aca="false">G10*0.86</f>
        <v>9.5976</v>
      </c>
    </row>
    <row r="11" customFormat="false" ht="12.8" hidden="false" customHeight="false" outlineLevel="0" collapsed="false">
      <c r="A11" s="1" t="s">
        <v>30</v>
      </c>
      <c r="B11" s="1" t="s">
        <v>30</v>
      </c>
      <c r="C11" s="1" t="n">
        <v>1</v>
      </c>
      <c r="D11" s="1" t="n">
        <f aca="false">0.918+0.918+1.57+1</f>
        <v>4.406</v>
      </c>
      <c r="E11" s="1" t="n">
        <f aca="false">C11*D11</f>
        <v>4.406</v>
      </c>
      <c r="F11" s="1" t="n">
        <f aca="false">0.918+0.918+1.57+1</f>
        <v>4.406</v>
      </c>
      <c r="G11" s="1" t="n">
        <f aca="false">C11*F11</f>
        <v>4.406</v>
      </c>
      <c r="H11" s="1" t="s">
        <v>31</v>
      </c>
      <c r="I11" s="0" t="n">
        <f aca="false">G11*0.86</f>
        <v>3.78916</v>
      </c>
    </row>
    <row r="12" customFormat="false" ht="12.8" hidden="false" customHeight="false" outlineLevel="0" collapsed="false">
      <c r="E12" s="1" t="n">
        <f aca="false">SUM(E2:E11)</f>
        <v>69.1326666666667</v>
      </c>
      <c r="G12" s="1" t="n">
        <f aca="false">SUM(G2:G11)</f>
        <v>62.8326666666667</v>
      </c>
      <c r="I12" s="0" t="n">
        <f aca="false">G12*0.86</f>
        <v>54.0360933333334</v>
      </c>
    </row>
    <row r="14" customFormat="false" ht="12.8" hidden="false" customHeight="false" outlineLevel="0" collapsed="false">
      <c r="A14" s="1"/>
      <c r="F14" s="0" t="s">
        <v>32</v>
      </c>
      <c r="G14" s="0" t="n">
        <f aca="false">G12 *0.86</f>
        <v>54.0360933333333</v>
      </c>
    </row>
    <row r="15" customFormat="false" ht="12.8" hidden="false" customHeight="false" outlineLevel="0" collapsed="false">
      <c r="A15" s="1"/>
      <c r="B15" s="1"/>
      <c r="C15" s="1"/>
      <c r="D15" s="1"/>
      <c r="E15" s="1"/>
      <c r="F15" s="2"/>
      <c r="G15" s="1"/>
      <c r="H15" s="1"/>
    </row>
    <row r="16" customFormat="false" ht="12.8" hidden="false" customHeight="false" outlineLevel="0" collapsed="false">
      <c r="A16" s="1" t="s">
        <v>33</v>
      </c>
    </row>
    <row r="17" customFormat="false" ht="13.4" hidden="false" customHeight="false" outlineLevel="0" collapsed="false">
      <c r="A17" s="1" t="s">
        <v>34</v>
      </c>
      <c r="B17" s="1" t="s">
        <v>35</v>
      </c>
      <c r="C17" s="1" t="n">
        <v>1</v>
      </c>
      <c r="D17" s="1" t="n">
        <v>4.22</v>
      </c>
      <c r="E17" s="1" t="n">
        <f aca="false">C17*D17</f>
        <v>4.22</v>
      </c>
      <c r="F17" s="2" t="n">
        <v>3.98</v>
      </c>
      <c r="G17" s="1" t="n">
        <f aca="false">C17*F17</f>
        <v>3.98</v>
      </c>
      <c r="H17" s="1" t="s">
        <v>17</v>
      </c>
    </row>
    <row r="18" customFormat="false" ht="13.4" hidden="false" customHeight="false" outlineLevel="0" collapsed="false">
      <c r="A18" s="1" t="s">
        <v>36</v>
      </c>
      <c r="B18" s="1" t="s">
        <v>37</v>
      </c>
      <c r="C18" s="1" t="n">
        <v>1</v>
      </c>
      <c r="D18" s="2" t="n">
        <v>1.11</v>
      </c>
      <c r="E18" s="1" t="n">
        <f aca="false">C18*D18</f>
        <v>1.11</v>
      </c>
      <c r="F18" s="2" t="n">
        <v>0.86</v>
      </c>
      <c r="G18" s="1" t="n">
        <f aca="false">C18*F18</f>
        <v>0.86</v>
      </c>
      <c r="H18" s="1" t="s">
        <v>24</v>
      </c>
    </row>
    <row r="19" customFormat="false" ht="12.8" hidden="false" customHeight="false" outlineLevel="0" collapsed="false">
      <c r="A19" s="1" t="s">
        <v>25</v>
      </c>
      <c r="B19" s="1" t="s">
        <v>38</v>
      </c>
      <c r="C19" s="1" t="n">
        <v>1</v>
      </c>
      <c r="D19" s="1" t="n">
        <f aca="false">1/3</f>
        <v>0.333333333333333</v>
      </c>
      <c r="E19" s="1" t="n">
        <f aca="false">C19*D19</f>
        <v>0.333333333333333</v>
      </c>
      <c r="F19" s="1" t="n">
        <f aca="false">1/3</f>
        <v>0.333333333333333</v>
      </c>
      <c r="G19" s="1" t="n">
        <f aca="false">1/3</f>
        <v>0.333333333333333</v>
      </c>
      <c r="H19" s="1" t="s">
        <v>27</v>
      </c>
    </row>
    <row r="20" customFormat="false" ht="12.8" hidden="false" customHeight="false" outlineLevel="0" collapsed="false">
      <c r="A20" s="1"/>
      <c r="B20" s="1"/>
      <c r="E20" s="1"/>
      <c r="F20" s="1"/>
      <c r="G20" s="1"/>
      <c r="H20" s="1"/>
    </row>
    <row r="21" customFormat="false" ht="12.8" hidden="false" customHeight="false" outlineLevel="0" collapsed="false">
      <c r="E21" s="0" t="n">
        <f aca="false">E17+E18+E19</f>
        <v>5.66333333333333</v>
      </c>
      <c r="G21" s="0" t="n">
        <f aca="false">G17+G18+G19</f>
        <v>5.17333333333333</v>
      </c>
    </row>
    <row r="23" customFormat="false" ht="12.8" hidden="false" customHeight="false" outlineLevel="0" collapsed="false">
      <c r="F23" s="0" t="s">
        <v>32</v>
      </c>
      <c r="G23" s="0" t="n">
        <f aca="false">G21*0.87</f>
        <v>4.5008</v>
      </c>
    </row>
    <row r="25" customFormat="false" ht="12.8" hidden="false" customHeight="false" outlineLevel="0" collapsed="false">
      <c r="F25" s="0" t="s">
        <v>39</v>
      </c>
      <c r="G25" s="0" t="n">
        <f aca="false">G14+G23</f>
        <v>58.5368933333333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1" width="33.4795918367347"/>
    <col collapsed="false" hidden="false" max="2" min="2" style="1" width="57.7755102040816"/>
    <col collapsed="false" hidden="false" max="4" min="3" style="0" width="8.36734693877551"/>
    <col collapsed="false" hidden="false" max="5" min="5" style="1" width="17.4132653061224"/>
    <col collapsed="false" hidden="false" max="6" min="6" style="1" width="17.5510204081633"/>
    <col collapsed="false" hidden="false" max="7" min="7" style="1" width="19.0357142857143"/>
    <col collapsed="false" hidden="false" max="8" min="8" style="1" width="21.5969387755102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n">
        <v>2</v>
      </c>
      <c r="D2" s="1" t="n">
        <v>10.04</v>
      </c>
      <c r="E2" s="1" t="n">
        <f aca="false">C2*D2</f>
        <v>20.08</v>
      </c>
      <c r="F2" s="1" t="n">
        <v>9.41</v>
      </c>
      <c r="G2" s="1" t="n">
        <f aca="false">C2*F2</f>
        <v>18.82</v>
      </c>
      <c r="H2" s="1" t="s">
        <v>44</v>
      </c>
    </row>
    <row r="3" customFormat="false" ht="13.45" hidden="false" customHeight="false" outlineLevel="0" collapsed="false">
      <c r="A3" s="1" t="s">
        <v>11</v>
      </c>
      <c r="B3" s="1" t="s">
        <v>12</v>
      </c>
      <c r="C3" s="1" t="n">
        <v>1</v>
      </c>
      <c r="D3" s="1" t="n">
        <v>2.02</v>
      </c>
      <c r="E3" s="1" t="n">
        <f aca="false">C3*D3</f>
        <v>2.02</v>
      </c>
      <c r="F3" s="2" t="n">
        <v>1.89</v>
      </c>
      <c r="G3" s="1" t="n">
        <f aca="false">C3*F3</f>
        <v>1.89</v>
      </c>
      <c r="H3" s="1" t="s">
        <v>44</v>
      </c>
    </row>
    <row r="4" customFormat="false" ht="12.8" hidden="false" customHeight="false" outlineLevel="0" collapsed="false">
      <c r="A4" s="1" t="s">
        <v>13</v>
      </c>
      <c r="B4" s="1" t="s">
        <v>14</v>
      </c>
      <c r="C4" s="1" t="n">
        <v>1</v>
      </c>
      <c r="D4" s="1" t="n">
        <v>1.95</v>
      </c>
      <c r="E4" s="1" t="n">
        <f aca="false">C4*D4</f>
        <v>1.95</v>
      </c>
      <c r="F4" s="1" t="n">
        <v>1.83</v>
      </c>
      <c r="G4" s="1" t="n">
        <f aca="false">C4*F4</f>
        <v>1.83</v>
      </c>
      <c r="H4" s="1" t="s">
        <v>44</v>
      </c>
    </row>
    <row r="5" customFormat="false" ht="13.45" hidden="false" customHeight="false" outlineLevel="0" collapsed="false">
      <c r="A5" s="1" t="s">
        <v>15</v>
      </c>
      <c r="B5" s="1" t="s">
        <v>16</v>
      </c>
      <c r="C5" s="1" t="n">
        <v>1</v>
      </c>
      <c r="D5" s="1" t="n">
        <f aca="false">8.13/0.79</f>
        <v>10.2911392405063</v>
      </c>
      <c r="E5" s="1" t="n">
        <f aca="false">C5*D5</f>
        <v>10.2911392405063</v>
      </c>
      <c r="F5" s="2" t="n">
        <v>5.93</v>
      </c>
      <c r="G5" s="1" t="n">
        <f aca="false">C5*F5</f>
        <v>5.93</v>
      </c>
      <c r="H5" s="1" t="s">
        <v>31</v>
      </c>
    </row>
    <row r="6" customFormat="false" ht="13.45" hidden="false" customHeight="false" outlineLevel="0" collapsed="false">
      <c r="A6" s="1" t="s">
        <v>18</v>
      </c>
      <c r="B6" s="1" t="s">
        <v>19</v>
      </c>
      <c r="C6" s="1" t="n">
        <v>1</v>
      </c>
      <c r="D6" s="1" t="n">
        <f aca="false">3.04/0.79</f>
        <v>3.84810126582278</v>
      </c>
      <c r="E6" s="1" t="n">
        <f aca="false">C6*D6</f>
        <v>3.84810126582278</v>
      </c>
      <c r="F6" s="2" t="n">
        <v>2.54</v>
      </c>
      <c r="G6" s="1" t="n">
        <f aca="false">C6*F6</f>
        <v>2.54</v>
      </c>
      <c r="H6" s="1" t="s">
        <v>24</v>
      </c>
    </row>
    <row r="7" customFormat="false" ht="13.45" hidden="false" customHeight="false" outlineLevel="0" collapsed="false">
      <c r="A7" s="1" t="s">
        <v>20</v>
      </c>
      <c r="B7" s="1" t="s">
        <v>21</v>
      </c>
      <c r="C7" s="1" t="n">
        <v>1</v>
      </c>
      <c r="D7" s="1" t="n">
        <f aca="false">1.98/0.79</f>
        <v>2.50632911392405</v>
      </c>
      <c r="E7" s="1" t="n">
        <f aca="false">C7*D7</f>
        <v>2.50632911392405</v>
      </c>
      <c r="F7" s="2" t="n">
        <v>1.62</v>
      </c>
      <c r="G7" s="1" t="n">
        <f aca="false">C7*F7</f>
        <v>1.62</v>
      </c>
      <c r="H7" s="1" t="s">
        <v>31</v>
      </c>
    </row>
    <row r="8" customFormat="false" ht="13.45" hidden="false" customHeight="false" outlineLevel="0" collapsed="false">
      <c r="A8" s="1" t="s">
        <v>22</v>
      </c>
      <c r="B8" s="1" t="s">
        <v>23</v>
      </c>
      <c r="C8" s="1" t="n">
        <v>1</v>
      </c>
      <c r="D8" s="1" t="n">
        <f aca="false">7.76/0.79</f>
        <v>9.82278481012658</v>
      </c>
      <c r="E8" s="1" t="n">
        <f aca="false">C8*D8</f>
        <v>9.82278481012658</v>
      </c>
      <c r="F8" s="2" t="n">
        <f aca="false">7.32/0.79</f>
        <v>9.26582278481013</v>
      </c>
      <c r="G8" s="1" t="n">
        <f aca="false">C8*F8</f>
        <v>9.26582278481013</v>
      </c>
      <c r="H8" s="1" t="s">
        <v>24</v>
      </c>
    </row>
    <row r="9" customFormat="false" ht="12.8" hidden="false" customHeight="false" outlineLevel="0" collapsed="false">
      <c r="A9" s="1" t="s">
        <v>25</v>
      </c>
      <c r="B9" s="1" t="s">
        <v>26</v>
      </c>
      <c r="C9" s="1" t="n">
        <v>1</v>
      </c>
      <c r="D9" s="1" t="n">
        <f aca="false">5.9/3</f>
        <v>1.96666666666667</v>
      </c>
      <c r="E9" s="1" t="n">
        <f aca="false">C9*D9</f>
        <v>1.96666666666667</v>
      </c>
      <c r="F9" s="1" t="n">
        <f aca="false">5.9/3</f>
        <v>1.96666666666667</v>
      </c>
      <c r="G9" s="1" t="n">
        <f aca="false">C9*F9</f>
        <v>1.96666666666667</v>
      </c>
      <c r="H9" s="1" t="s">
        <v>27</v>
      </c>
    </row>
    <row r="10" customFormat="false" ht="13.45" hidden="false" customHeight="false" outlineLevel="0" collapsed="false">
      <c r="A10" s="1" t="s">
        <v>28</v>
      </c>
      <c r="B10" s="2" t="s">
        <v>45</v>
      </c>
      <c r="C10" s="1" t="n">
        <v>2</v>
      </c>
      <c r="D10" s="1" t="n">
        <v>5.23</v>
      </c>
      <c r="E10" s="1" t="n">
        <f aca="false">C10*D10</f>
        <v>10.46</v>
      </c>
      <c r="F10" s="2" t="n">
        <f aca="false">5.576/0.79</f>
        <v>7.05822784810127</v>
      </c>
      <c r="G10" s="1" t="n">
        <f aca="false">C10*F10</f>
        <v>14.1164556962025</v>
      </c>
      <c r="H10" s="1" t="s">
        <v>17</v>
      </c>
    </row>
    <row r="11" customFormat="false" ht="12.8" hidden="false" customHeight="false" outlineLevel="0" collapsed="false">
      <c r="A11" s="1" t="s">
        <v>30</v>
      </c>
      <c r="B11" s="0"/>
      <c r="C11" s="1" t="n">
        <v>1</v>
      </c>
      <c r="D11" s="1" t="n">
        <f aca="false">0.918+0.918+1.57+1</f>
        <v>4.406</v>
      </c>
      <c r="E11" s="1" t="n">
        <f aca="false">C11*D11</f>
        <v>4.406</v>
      </c>
      <c r="F11" s="1" t="n">
        <f aca="false">0.918+0.918+1.57+1</f>
        <v>4.406</v>
      </c>
      <c r="G11" s="1" t="n">
        <f aca="false">C11*F11</f>
        <v>4.406</v>
      </c>
      <c r="H11" s="1" t="s">
        <v>31</v>
      </c>
    </row>
    <row r="12" customFormat="false" ht="12.8" hidden="false" customHeight="false" outlineLevel="0" collapsed="false">
      <c r="A12" s="0"/>
      <c r="B12" s="0"/>
      <c r="E12" s="1" t="n">
        <f aca="false">SUM(E2:E11)</f>
        <v>67.3510210970464</v>
      </c>
      <c r="F12" s="0"/>
      <c r="G12" s="1" t="n">
        <f aca="false">SUM(G2:G11)</f>
        <v>62.3849451476793</v>
      </c>
      <c r="H12" s="0"/>
    </row>
    <row r="13" customFormat="false" ht="12.8" hidden="false" customHeight="false" outlineLevel="0" collapsed="false">
      <c r="A13" s="0"/>
      <c r="B13" s="0"/>
      <c r="E13" s="0"/>
      <c r="F13" s="0"/>
      <c r="G13" s="0"/>
      <c r="H13" s="0"/>
    </row>
    <row r="14" customFormat="false" ht="12.8" hidden="false" customHeight="false" outlineLevel="0" collapsed="false">
      <c r="A14" s="1" t="s">
        <v>33</v>
      </c>
      <c r="B14" s="0"/>
      <c r="E14" s="0"/>
      <c r="F14" s="0"/>
      <c r="G14" s="0"/>
      <c r="H14" s="0"/>
    </row>
    <row r="15" customFormat="false" ht="13.45" hidden="false" customHeight="false" outlineLevel="0" collapsed="false">
      <c r="A15" s="1" t="s">
        <v>34</v>
      </c>
      <c r="B15" s="1" t="s">
        <v>35</v>
      </c>
      <c r="C15" s="1" t="n">
        <v>1</v>
      </c>
      <c r="D15" s="1" t="n">
        <f aca="false">3.59/0.79</f>
        <v>4.54430379746835</v>
      </c>
      <c r="E15" s="1" t="n">
        <f aca="false">C15*D15</f>
        <v>4.54430379746835</v>
      </c>
      <c r="F15" s="2" t="n">
        <v>2.54</v>
      </c>
      <c r="G15" s="1" t="n">
        <f aca="false">C15*F15</f>
        <v>2.54</v>
      </c>
      <c r="H15" s="1" t="s">
        <v>24</v>
      </c>
    </row>
    <row r="16" customFormat="false" ht="13.4" hidden="false" customHeight="false" outlineLevel="0" collapsed="false">
      <c r="A16" s="1" t="s">
        <v>36</v>
      </c>
      <c r="B16" s="1" t="s">
        <v>37</v>
      </c>
      <c r="C16" s="1" t="n">
        <v>1</v>
      </c>
      <c r="D16" s="2" t="n">
        <v>0.85</v>
      </c>
      <c r="E16" s="1" t="n">
        <f aca="false">C16*D16</f>
        <v>0.85</v>
      </c>
      <c r="F16" s="2" t="n">
        <v>0.66</v>
      </c>
      <c r="G16" s="1" t="n">
        <f aca="false">C16*E16</f>
        <v>0.85</v>
      </c>
      <c r="H16" s="1" t="s">
        <v>24</v>
      </c>
    </row>
    <row r="17" customFormat="false" ht="12.8" hidden="false" customHeight="false" outlineLevel="0" collapsed="false">
      <c r="A17" s="1" t="s">
        <v>25</v>
      </c>
      <c r="B17" s="1" t="s">
        <v>38</v>
      </c>
      <c r="C17" s="1" t="n">
        <v>1</v>
      </c>
      <c r="D17" s="1" t="n">
        <v>0.25</v>
      </c>
      <c r="E17" s="1" t="n">
        <v>0.25</v>
      </c>
      <c r="F17" s="1" t="n">
        <v>0.25</v>
      </c>
      <c r="G17" s="1" t="n">
        <v>0.25</v>
      </c>
      <c r="H17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2017-10-13T12:29:17Z</dcterms:created>
  <dc:creator/>
  <dc:description/>
  <dc:language>nl-NL</dc:language>
  <cp:lastModifiedBy/>
  <dcterms:modified xsi:type="dcterms:W3CDTF">2017-11-08T12:31:56Z</dcterms:modified>
  <cp:revision>79</cp:revision>
  <dc:subject/>
  <dc:title/>
</cp:coreProperties>
</file>