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jnand IJzermans\Jupyter Notebooks\Excel\"/>
    </mc:Choice>
  </mc:AlternateContent>
  <xr:revisionPtr revIDLastSave="0" documentId="13_ncr:1_{0F0C066F-AA20-438D-8717-41CDB65EEA2B}" xr6:coauthVersionLast="34" xr6:coauthVersionMax="34" xr10:uidLastSave="{00000000-0000-0000-0000-000000000000}"/>
  <bookViews>
    <workbookView xWindow="0" yWindow="0" windowWidth="14370" windowHeight="8745" activeTab="5" xr2:uid="{6131D7F3-CE41-4D55-9656-8FFAD0B6AAA4}"/>
  </bookViews>
  <sheets>
    <sheet name="Vessel specs" sheetId="2" r:id="rId1"/>
    <sheet name="TF" sheetId="1" r:id="rId2"/>
    <sheet name="Vessel distribution" sheetId="4" r:id="rId3"/>
    <sheet name="Equip specs" sheetId="3" r:id="rId4"/>
    <sheet name="Handling fees" sheetId="9" r:id="rId5"/>
    <sheet name="Single parameters" sheetId="5" r:id="rId6"/>
    <sheet name="(y)|(n)" sheetId="10" r:id="rId7"/>
    <sheet name="Ownership" sheetId="11" r:id="rId8"/>
    <sheet name="Existing port" sheetId="12" r:id="rId9"/>
    <sheet name="Unloaders" sheetId="13" r:id="rId10"/>
    <sheet name="Depreciation" sheetId="14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l="1"/>
  <c r="B21" i="1" s="1"/>
  <c r="B22" i="1" s="1"/>
  <c r="B23" i="1" s="1"/>
  <c r="B24" i="1" s="1"/>
  <c r="B25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3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G2" authorId="0" shapeId="0" xr:uid="{D9E95E0F-0584-464D-8351-15539D309EB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EUR per meter</t>
        </r>
      </text>
    </comment>
    <comment ref="C6" authorId="0" shapeId="0" xr:uid="{9495420B-DBF2-4C43-B899-8AE1A7EA151C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C7" authorId="0" shapeId="0" xr:uid="{FAE49D47-3B66-4E00-BD28-A7F0CA066573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G10" authorId="0" shapeId="0" xr:uid="{DC16DBDC-7169-40F2-9E01-7D425DE07E0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7 - 8 mil € (source: Casper Krannedonk)</t>
        </r>
      </text>
    </comment>
    <comment ref="G11" authorId="0" shapeId="0" xr:uid="{86EE69EF-2DF9-4867-9509-96CEDCD7128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8 - 10 mil € (source: Casper Krannedonk)</t>
        </r>
      </text>
    </comment>
    <comment ref="G12" authorId="0" shapeId="0" xr:uid="{91FB7AA4-250C-4B9E-9E6C-27EBCC707BB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10 - 12,5 mil € (source: Casper Krannedonk)</t>
        </r>
      </text>
    </comment>
    <comment ref="C15" authorId="0" shapeId="0" xr:uid="{47970BC4-CA4D-4FC0-A6B4-FD4627AAE7C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C16" authorId="0" shapeId="0" xr:uid="{10F41560-FDC4-429A-88D8-E2CD3E964EC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C46" authorId="0" shapeId="0" xr:uid="{CCFA399F-FD69-4E82-825C-50257483369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tonnes</t>
        </r>
      </text>
    </comment>
    <comment ref="C53" authorId="0" shapeId="0" xr:uid="{3220772C-01F2-4EAA-A94A-ADD1C46CBF91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C56" authorId="0" shapeId="0" xr:uid="{0A648E03-C958-4C77-B20A-A89A6D5F943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C57" authorId="0" shapeId="0" xr:uid="{E4815C73-1FDA-45CD-A539-4B68F660028E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G58" authorId="0" shapeId="0" xr:uid="{B04F5F40-DFA8-4F39-A669-EE06169AB7C3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</t>
        </r>
      </text>
    </comment>
    <comment ref="G59" authorId="0" shapeId="0" xr:uid="{C50B41C9-5346-4745-B7C9-0446A0209D1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</t>
        </r>
      </text>
    </comment>
    <comment ref="G60" authorId="0" shapeId="0" xr:uid="{21539B80-31DD-49FC-8149-707391B26D3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</t>
        </r>
      </text>
    </comment>
  </commentList>
</comments>
</file>

<file path=xl/sharedStrings.xml><?xml version="1.0" encoding="utf-8"?>
<sst xmlns="http://schemas.openxmlformats.org/spreadsheetml/2006/main" count="214" uniqueCount="106">
  <si>
    <t>Year</t>
  </si>
  <si>
    <t>Soybeans</t>
  </si>
  <si>
    <t>Wheat</t>
  </si>
  <si>
    <t>Maize</t>
  </si>
  <si>
    <t>Vesseltype</t>
  </si>
  <si>
    <t>Handysize</t>
  </si>
  <si>
    <t>Handymax</t>
  </si>
  <si>
    <t>LOA (m)</t>
  </si>
  <si>
    <t>Draft (m)</t>
  </si>
  <si>
    <t>Beam (m)</t>
  </si>
  <si>
    <t>Panamax</t>
  </si>
  <si>
    <t>Equipment</t>
  </si>
  <si>
    <t>Gantry crane</t>
  </si>
  <si>
    <t>Cycles per hour</t>
  </si>
  <si>
    <t>Lifting capacity (t)</t>
  </si>
  <si>
    <t>Annual operational hours</t>
  </si>
  <si>
    <t>Parameter</t>
  </si>
  <si>
    <t xml:space="preserve">Constant </t>
  </si>
  <si>
    <t>Inflation rate</t>
  </si>
  <si>
    <t>Labour escalation</t>
  </si>
  <si>
    <t>Maintenance escalation</t>
  </si>
  <si>
    <t>Handling fee escalation</t>
  </si>
  <si>
    <t>Capex escalation</t>
  </si>
  <si>
    <t>Call size (t)</t>
  </si>
  <si>
    <t xml:space="preserve">Max cranes per vessel </t>
  </si>
  <si>
    <t>Receiving</t>
  </si>
  <si>
    <t>Quay to Storage</t>
  </si>
  <si>
    <t>Storage</t>
  </si>
  <si>
    <t>Reclaiming</t>
  </si>
  <si>
    <t>Stacking</t>
  </si>
  <si>
    <t>Loading station</t>
  </si>
  <si>
    <t xml:space="preserve">Mobile crane </t>
  </si>
  <si>
    <t>Lifetime (y)</t>
  </si>
  <si>
    <t>Belt conveyor</t>
  </si>
  <si>
    <t>Pipe conveyor</t>
  </si>
  <si>
    <t>Truck</t>
  </si>
  <si>
    <t>Warehouse</t>
  </si>
  <si>
    <t>Silo</t>
  </si>
  <si>
    <t>Underground belt conveyor</t>
  </si>
  <si>
    <t>Loader'(?)</t>
  </si>
  <si>
    <t>Giannis - "Optimal equipment deployment for biomass terminal operations"</t>
  </si>
  <si>
    <t>Capex</t>
  </si>
  <si>
    <t>Quay</t>
  </si>
  <si>
    <t>Retaining wall</t>
  </si>
  <si>
    <t>Type</t>
  </si>
  <si>
    <t>Length</t>
  </si>
  <si>
    <t>Retaining height</t>
  </si>
  <si>
    <t>Gantry cranes</t>
  </si>
  <si>
    <t>Harbour cranes</t>
  </si>
  <si>
    <t>Mobile cranes</t>
  </si>
  <si>
    <t>Continuous Screw</t>
  </si>
  <si>
    <t>Belt Conveyors</t>
  </si>
  <si>
    <t>Pipe  Conveyors</t>
  </si>
  <si>
    <t>Trucks</t>
  </si>
  <si>
    <t>Grab capacity (m3)</t>
  </si>
  <si>
    <t>Production (t/h)</t>
  </si>
  <si>
    <t>Unit rate ($/m)</t>
  </si>
  <si>
    <t>Source</t>
  </si>
  <si>
    <t>Capacity (t)</t>
  </si>
  <si>
    <t>Underground conveyor</t>
  </si>
  <si>
    <t>Transport type</t>
  </si>
  <si>
    <t>Barges</t>
  </si>
  <si>
    <t>Loaders (?)</t>
  </si>
  <si>
    <t xml:space="preserve">Maize </t>
  </si>
  <si>
    <t>Length import conveyor</t>
  </si>
  <si>
    <t>length export conveyor</t>
  </si>
  <si>
    <t>Mooring time (hours)</t>
  </si>
  <si>
    <t>Allowable turnaround time (hours)</t>
  </si>
  <si>
    <t>Share maize unloading lines?</t>
  </si>
  <si>
    <t>Share soybean unloading lines?</t>
  </si>
  <si>
    <t>Share wheat unloading lines</t>
  </si>
  <si>
    <t>Demurrage costs ($/hour)</t>
  </si>
  <si>
    <t>Real WACC Terminal Operator</t>
  </si>
  <si>
    <t>Real WACC Port Authority</t>
  </si>
  <si>
    <t>Port authority</t>
  </si>
  <si>
    <t>Terminal operator</t>
  </si>
  <si>
    <t>Owner</t>
  </si>
  <si>
    <t>Revenues</t>
  </si>
  <si>
    <t>Quay wall</t>
  </si>
  <si>
    <t>Aspect</t>
  </si>
  <si>
    <t>Incorporate gantry cranes</t>
  </si>
  <si>
    <t>Incorporate harbour cranes</t>
  </si>
  <si>
    <t>Incorporate mobile cranes</t>
  </si>
  <si>
    <t xml:space="preserve">Incorporate screw unloaders </t>
  </si>
  <si>
    <t>Siwertell</t>
  </si>
  <si>
    <t>Peak production (t/h)</t>
  </si>
  <si>
    <t xml:space="preserve">Lemniscaatkraan </t>
  </si>
  <si>
    <t xml:space="preserve">Casper Kranendonk </t>
  </si>
  <si>
    <t>Capex ($)</t>
  </si>
  <si>
    <t>Corrugated steel silos</t>
  </si>
  <si>
    <t>Single sweep auger for in corrugated steel silo</t>
  </si>
  <si>
    <t>Sinle ventilation system for in corrugated steel silo</t>
  </si>
  <si>
    <t>Euro</t>
  </si>
  <si>
    <t>Dollar</t>
  </si>
  <si>
    <t>Capex ($/t)</t>
  </si>
  <si>
    <t>Quay length</t>
  </si>
  <si>
    <t>Existing quantity</t>
  </si>
  <si>
    <t>Number of unloaders</t>
  </si>
  <si>
    <t>Existing unloader production</t>
  </si>
  <si>
    <t>Unloader type</t>
  </si>
  <si>
    <t>Selling penalty</t>
  </si>
  <si>
    <t>Unloaders</t>
  </si>
  <si>
    <t>Linear depreciation rate</t>
  </si>
  <si>
    <t>Screw unloader</t>
  </si>
  <si>
    <t>Demurrage costs</t>
  </si>
  <si>
    <t>Demurrage escalation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</si>
</sst>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9" fontId="0" fillId="0" borderId="0" xfId="0" applyNumberFormat="1"/>
    <xf numFmtId="9" fontId="0" fillId="0" borderId="0" xfId="0" applyNumberFormat="1" applyFont="1" applyAlignment="1">
      <alignment vertical="top"/>
    </xf>
    <xf numFmtId="0" fontId="1" fillId="0" borderId="0" xfId="0" applyFont="1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2" borderId="0" xfId="0" quotePrefix="1" applyFill="1" applyAlignment="1">
      <alignment horizontal="left"/>
    </xf>
    <xf numFmtId="2" fontId="0" fillId="0" borderId="0" xfId="0" applyNumberFormat="1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 applyFont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DE78-86C4-46EF-BC2D-E5A60FB631EC}">
  <dimension ref="A1:J15"/>
  <sheetViews>
    <sheetView workbookViewId="0">
      <selection activeCell="C12" sqref="C12"/>
    </sheetView>
  </sheetViews>
  <sheetFormatPr defaultRowHeight="15" x14ac:dyDescent="0.25"/>
  <cols>
    <col min="1" max="1" width="33.5703125" customWidth="1"/>
    <col min="2" max="4" width="12.42578125" customWidth="1"/>
    <col min="6" max="6" width="16.5703125" bestFit="1" customWidth="1"/>
    <col min="7" max="7" width="31.57031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10</v>
      </c>
    </row>
    <row r="2" spans="1:10" x14ac:dyDescent="0.25">
      <c r="A2" t="s">
        <v>23</v>
      </c>
      <c r="B2" s="16">
        <v>35000</v>
      </c>
      <c r="C2" s="16">
        <v>50000</v>
      </c>
      <c r="D2" s="16">
        <v>65000</v>
      </c>
    </row>
    <row r="3" spans="1:10" x14ac:dyDescent="0.25">
      <c r="A3" t="s">
        <v>7</v>
      </c>
      <c r="B3" s="16">
        <v>130</v>
      </c>
      <c r="C3" s="16">
        <v>180</v>
      </c>
      <c r="D3" s="16">
        <v>220</v>
      </c>
    </row>
    <row r="4" spans="1:10" x14ac:dyDescent="0.25">
      <c r="A4" t="s">
        <v>8</v>
      </c>
      <c r="B4" s="16">
        <v>10</v>
      </c>
      <c r="C4" s="16">
        <v>11.5</v>
      </c>
      <c r="D4" s="16">
        <v>13</v>
      </c>
    </row>
    <row r="5" spans="1:10" x14ac:dyDescent="0.25">
      <c r="A5" t="s">
        <v>9</v>
      </c>
      <c r="B5" s="16">
        <v>24</v>
      </c>
      <c r="C5" s="16">
        <v>28</v>
      </c>
      <c r="D5" s="16">
        <v>32.200000000000003</v>
      </c>
    </row>
    <row r="6" spans="1:10" x14ac:dyDescent="0.25">
      <c r="A6" t="s">
        <v>24</v>
      </c>
      <c r="B6" s="16">
        <v>2</v>
      </c>
      <c r="C6" s="16">
        <v>2</v>
      </c>
      <c r="D6" s="16">
        <v>3</v>
      </c>
    </row>
    <row r="7" spans="1:10" x14ac:dyDescent="0.25">
      <c r="A7" t="s">
        <v>67</v>
      </c>
      <c r="B7" s="16">
        <v>24</v>
      </c>
      <c r="C7" s="16">
        <v>24</v>
      </c>
      <c r="D7" s="16">
        <v>36</v>
      </c>
    </row>
    <row r="8" spans="1:10" x14ac:dyDescent="0.25">
      <c r="A8" t="s">
        <v>66</v>
      </c>
      <c r="B8" s="16">
        <v>3</v>
      </c>
      <c r="C8" s="16">
        <v>3</v>
      </c>
      <c r="D8" s="19">
        <v>4</v>
      </c>
      <c r="E8" s="4"/>
      <c r="F8" s="4"/>
      <c r="G8" s="4"/>
      <c r="H8" s="4"/>
      <c r="I8" s="4"/>
      <c r="J8" s="4"/>
    </row>
    <row r="9" spans="1:10" x14ac:dyDescent="0.25">
      <c r="A9" t="s">
        <v>71</v>
      </c>
      <c r="B9">
        <v>600</v>
      </c>
      <c r="C9">
        <v>750</v>
      </c>
      <c r="D9">
        <v>730</v>
      </c>
    </row>
    <row r="15" spans="1:10" x14ac:dyDescent="0.25">
      <c r="B15" s="16"/>
      <c r="C15" s="16"/>
      <c r="D15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54C4-B016-4CC4-824F-2BA3998B9059}">
  <dimension ref="A1:B2"/>
  <sheetViews>
    <sheetView workbookViewId="0">
      <selection activeCell="E4" sqref="E4"/>
    </sheetView>
  </sheetViews>
  <sheetFormatPr defaultRowHeight="15" x14ac:dyDescent="0.25"/>
  <cols>
    <col min="1" max="1" width="20.5703125" customWidth="1"/>
    <col min="2" max="2" width="14.85546875" bestFit="1" customWidth="1"/>
  </cols>
  <sheetData>
    <row r="1" spans="1:2" x14ac:dyDescent="0.25">
      <c r="A1" t="s">
        <v>79</v>
      </c>
    </row>
    <row r="2" spans="1:2" x14ac:dyDescent="0.25">
      <c r="A2" t="s">
        <v>99</v>
      </c>
      <c r="B2" t="s">
        <v>103</v>
      </c>
    </row>
  </sheetData>
  <dataValidations count="1">
    <dataValidation type="list" allowBlank="1" showInputMessage="1" showErrorMessage="1" sqref="B2" xr:uid="{070BA78F-096A-4D1F-BDFD-9A57BBEA31ED}">
      <formula1>"Gantry crane, Harbour crane, Mobile crane, Screw unloader"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86D4-061F-4386-A765-E73DC08CF39F}">
  <dimension ref="A1:C3"/>
  <sheetViews>
    <sheetView workbookViewId="0">
      <selection activeCell="G2" sqref="G2"/>
    </sheetView>
  </sheetViews>
  <sheetFormatPr defaultRowHeight="15" x14ac:dyDescent="0.25"/>
  <cols>
    <col min="1" max="1" width="10.7109375" customWidth="1"/>
    <col min="2" max="2" width="22.5703125" bestFit="1" customWidth="1"/>
    <col min="3" max="3" width="15" customWidth="1"/>
  </cols>
  <sheetData>
    <row r="1" spans="1:3" x14ac:dyDescent="0.25">
      <c r="A1" t="s">
        <v>79</v>
      </c>
      <c r="B1" t="s">
        <v>102</v>
      </c>
      <c r="C1" t="s">
        <v>100</v>
      </c>
    </row>
    <row r="2" spans="1:3" x14ac:dyDescent="0.25">
      <c r="A2" t="s">
        <v>101</v>
      </c>
      <c r="B2" s="23">
        <v>0.03</v>
      </c>
      <c r="C2" s="23">
        <v>0.1</v>
      </c>
    </row>
    <row r="3" spans="1:3" x14ac:dyDescent="0.25">
      <c r="A3" t="s">
        <v>42</v>
      </c>
      <c r="B3" s="23">
        <v>0.02</v>
      </c>
      <c r="C3" s="2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A64C-C280-4EAD-9606-0247A2B787C6}">
  <dimension ref="A1:D60"/>
  <sheetViews>
    <sheetView zoomScale="85" zoomScaleNormal="85" workbookViewId="0">
      <selection activeCell="G2" sqref="G2"/>
    </sheetView>
  </sheetViews>
  <sheetFormatPr defaultColWidth="9.7109375"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2">
        <v>2016</v>
      </c>
      <c r="B2" s="3">
        <v>1000000</v>
      </c>
      <c r="C2" s="3">
        <v>0</v>
      </c>
      <c r="D2" s="3">
        <v>0</v>
      </c>
    </row>
    <row r="3" spans="1:4" x14ac:dyDescent="0.25">
      <c r="A3" s="2">
        <v>2017</v>
      </c>
      <c r="B3" s="3">
        <v>1500000</v>
      </c>
      <c r="C3" s="3">
        <v>0</v>
      </c>
      <c r="D3" s="3">
        <v>0</v>
      </c>
    </row>
    <row r="4" spans="1:4" x14ac:dyDescent="0.25">
      <c r="A4" s="2">
        <f>A3+1</f>
        <v>2018</v>
      </c>
      <c r="B4" s="3">
        <v>1900000</v>
      </c>
      <c r="C4" s="3">
        <v>0</v>
      </c>
      <c r="D4" s="3">
        <v>0</v>
      </c>
    </row>
    <row r="5" spans="1:4" x14ac:dyDescent="0.25">
      <c r="A5" s="2">
        <f>A4+1</f>
        <v>2019</v>
      </c>
      <c r="B5" s="3">
        <f t="shared" ref="B5:B14" si="0">B4+300000</f>
        <v>2200000</v>
      </c>
      <c r="C5" s="3">
        <v>0</v>
      </c>
      <c r="D5" s="3">
        <v>0</v>
      </c>
    </row>
    <row r="6" spans="1:4" x14ac:dyDescent="0.25">
      <c r="A6" s="2">
        <f t="shared" ref="A6:A18" si="1">A5+1</f>
        <v>2020</v>
      </c>
      <c r="B6" s="3">
        <f t="shared" si="0"/>
        <v>2500000</v>
      </c>
      <c r="C6" s="3">
        <v>0</v>
      </c>
      <c r="D6" s="3">
        <v>0</v>
      </c>
    </row>
    <row r="7" spans="1:4" x14ac:dyDescent="0.25">
      <c r="A7" s="2">
        <f t="shared" si="1"/>
        <v>2021</v>
      </c>
      <c r="B7" s="3">
        <f t="shared" si="0"/>
        <v>2800000</v>
      </c>
      <c r="C7" s="3">
        <v>0</v>
      </c>
      <c r="D7" s="3">
        <v>0</v>
      </c>
    </row>
    <row r="8" spans="1:4" x14ac:dyDescent="0.25">
      <c r="A8" s="2">
        <f t="shared" si="1"/>
        <v>2022</v>
      </c>
      <c r="B8" s="3">
        <f t="shared" si="0"/>
        <v>3100000</v>
      </c>
      <c r="C8" s="3">
        <v>0</v>
      </c>
      <c r="D8" s="3">
        <v>0</v>
      </c>
    </row>
    <row r="9" spans="1:4" x14ac:dyDescent="0.25">
      <c r="A9" s="2">
        <f t="shared" si="1"/>
        <v>2023</v>
      </c>
      <c r="B9" s="3">
        <f t="shared" si="0"/>
        <v>3400000</v>
      </c>
      <c r="C9" s="3">
        <v>0</v>
      </c>
      <c r="D9" s="3">
        <v>0</v>
      </c>
    </row>
    <row r="10" spans="1:4" x14ac:dyDescent="0.25">
      <c r="A10" s="2">
        <f t="shared" si="1"/>
        <v>2024</v>
      </c>
      <c r="B10" s="3">
        <f t="shared" si="0"/>
        <v>3700000</v>
      </c>
      <c r="C10" s="3">
        <v>0</v>
      </c>
      <c r="D10" s="3">
        <v>0</v>
      </c>
    </row>
    <row r="11" spans="1:4" x14ac:dyDescent="0.25">
      <c r="A11" s="2">
        <f t="shared" si="1"/>
        <v>2025</v>
      </c>
      <c r="B11" s="3">
        <f t="shared" si="0"/>
        <v>4000000</v>
      </c>
      <c r="C11" s="3">
        <v>0</v>
      </c>
      <c r="D11" s="3">
        <v>0</v>
      </c>
    </row>
    <row r="12" spans="1:4" x14ac:dyDescent="0.25">
      <c r="A12" s="2">
        <f t="shared" si="1"/>
        <v>2026</v>
      </c>
      <c r="B12" s="3">
        <f t="shared" si="0"/>
        <v>4300000</v>
      </c>
      <c r="C12" s="3">
        <v>0</v>
      </c>
      <c r="D12" s="3">
        <v>0</v>
      </c>
    </row>
    <row r="13" spans="1:4" x14ac:dyDescent="0.25">
      <c r="A13" s="2">
        <f t="shared" si="1"/>
        <v>2027</v>
      </c>
      <c r="B13" s="3">
        <f t="shared" si="0"/>
        <v>4600000</v>
      </c>
      <c r="C13" s="3">
        <v>0</v>
      </c>
      <c r="D13" s="3">
        <v>0</v>
      </c>
    </row>
    <row r="14" spans="1:4" x14ac:dyDescent="0.25">
      <c r="A14" s="2">
        <f t="shared" si="1"/>
        <v>2028</v>
      </c>
      <c r="B14" s="3">
        <f t="shared" si="0"/>
        <v>4900000</v>
      </c>
      <c r="C14" s="3">
        <v>0</v>
      </c>
      <c r="D14" s="3">
        <v>0</v>
      </c>
    </row>
    <row r="15" spans="1:4" x14ac:dyDescent="0.25">
      <c r="A15" s="2">
        <f t="shared" si="1"/>
        <v>2029</v>
      </c>
      <c r="B15" s="3">
        <f>B14-500000</f>
        <v>4400000</v>
      </c>
      <c r="C15" s="3">
        <v>0</v>
      </c>
      <c r="D15" s="3">
        <v>0</v>
      </c>
    </row>
    <row r="16" spans="1:4" x14ac:dyDescent="0.25">
      <c r="A16" s="2">
        <f t="shared" si="1"/>
        <v>2030</v>
      </c>
      <c r="B16" s="3">
        <f t="shared" ref="B16:B19" si="2">B15-500000</f>
        <v>3900000</v>
      </c>
      <c r="C16" s="3">
        <v>0</v>
      </c>
      <c r="D16" s="3">
        <v>0</v>
      </c>
    </row>
    <row r="17" spans="1:4" x14ac:dyDescent="0.25">
      <c r="A17" s="2">
        <f t="shared" si="1"/>
        <v>2031</v>
      </c>
      <c r="B17" s="3">
        <f t="shared" si="2"/>
        <v>3400000</v>
      </c>
      <c r="C17" s="3">
        <v>0</v>
      </c>
      <c r="D17" s="3">
        <v>0</v>
      </c>
    </row>
    <row r="18" spans="1:4" x14ac:dyDescent="0.25">
      <c r="A18" s="2">
        <f t="shared" si="1"/>
        <v>2032</v>
      </c>
      <c r="B18" s="3">
        <f t="shared" si="2"/>
        <v>2900000</v>
      </c>
      <c r="C18" s="3">
        <v>0</v>
      </c>
      <c r="D18" s="3">
        <v>0</v>
      </c>
    </row>
    <row r="19" spans="1:4" x14ac:dyDescent="0.25">
      <c r="A19" s="2">
        <f>A18+1</f>
        <v>2033</v>
      </c>
      <c r="B19" s="3">
        <f t="shared" si="2"/>
        <v>2400000</v>
      </c>
      <c r="C19" s="3">
        <v>0</v>
      </c>
      <c r="D19" s="3">
        <v>0</v>
      </c>
    </row>
    <row r="20" spans="1:4" x14ac:dyDescent="0.25">
      <c r="A20" s="2">
        <f t="shared" ref="A20:A24" si="3">A19+1</f>
        <v>2034</v>
      </c>
      <c r="B20" s="3">
        <f>B19+500000</f>
        <v>2900000</v>
      </c>
      <c r="C20" s="3">
        <v>0</v>
      </c>
      <c r="D20" s="3">
        <v>0</v>
      </c>
    </row>
    <row r="21" spans="1:4" x14ac:dyDescent="0.25">
      <c r="A21" s="2">
        <f t="shared" si="3"/>
        <v>2035</v>
      </c>
      <c r="B21" s="3">
        <f t="shared" ref="B21:B25" si="4">B20+500000</f>
        <v>3400000</v>
      </c>
      <c r="C21" s="3">
        <v>0</v>
      </c>
      <c r="D21" s="3">
        <v>0</v>
      </c>
    </row>
    <row r="22" spans="1:4" x14ac:dyDescent="0.25">
      <c r="A22" s="2">
        <f t="shared" si="3"/>
        <v>2036</v>
      </c>
      <c r="B22" s="3">
        <f t="shared" si="4"/>
        <v>3900000</v>
      </c>
      <c r="C22" s="3">
        <v>0</v>
      </c>
      <c r="D22" s="3">
        <v>0</v>
      </c>
    </row>
    <row r="23" spans="1:4" x14ac:dyDescent="0.25">
      <c r="A23" s="2">
        <f t="shared" si="3"/>
        <v>2037</v>
      </c>
      <c r="B23" s="3">
        <f t="shared" si="4"/>
        <v>4400000</v>
      </c>
      <c r="C23" s="3">
        <v>0</v>
      </c>
      <c r="D23" s="3">
        <v>0</v>
      </c>
    </row>
    <row r="24" spans="1:4" x14ac:dyDescent="0.25">
      <c r="A24" s="2">
        <f t="shared" si="3"/>
        <v>2038</v>
      </c>
      <c r="B24" s="3">
        <f t="shared" si="4"/>
        <v>4900000</v>
      </c>
      <c r="C24" s="3">
        <v>0</v>
      </c>
      <c r="D24" s="3">
        <v>0</v>
      </c>
    </row>
    <row r="25" spans="1:4" x14ac:dyDescent="0.25">
      <c r="A25" s="2">
        <f>A24+1</f>
        <v>2039</v>
      </c>
      <c r="B25" s="3">
        <f t="shared" si="4"/>
        <v>5400000</v>
      </c>
      <c r="C25" s="3">
        <v>0</v>
      </c>
      <c r="D25" s="3">
        <v>0</v>
      </c>
    </row>
    <row r="26" spans="1:4" x14ac:dyDescent="0.25">
      <c r="A26" s="2"/>
      <c r="B26" s="3"/>
      <c r="C26" s="3"/>
      <c r="D26" s="3"/>
    </row>
    <row r="27" spans="1:4" x14ac:dyDescent="0.25">
      <c r="A27" s="2"/>
      <c r="B27" s="3"/>
      <c r="C27" s="3"/>
      <c r="D27" s="3"/>
    </row>
    <row r="35" spans="1:4" x14ac:dyDescent="0.25">
      <c r="A35" s="2"/>
      <c r="B35" s="3"/>
      <c r="C35" s="3"/>
      <c r="D35" s="3"/>
    </row>
    <row r="36" spans="1:4" x14ac:dyDescent="0.25">
      <c r="A36" s="2"/>
      <c r="B36" s="3"/>
      <c r="C36" s="3"/>
      <c r="D36" s="3"/>
    </row>
    <row r="37" spans="1:4" x14ac:dyDescent="0.25">
      <c r="A37" s="2"/>
      <c r="B37" s="3"/>
      <c r="C37" s="3"/>
      <c r="D37" s="3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673B-1773-4FD5-9B92-B9AD97BC09DB}">
  <dimension ref="A1:M60"/>
  <sheetViews>
    <sheetView zoomScale="85" zoomScaleNormal="85" workbookViewId="0">
      <selection activeCell="A27" sqref="A27:M27"/>
    </sheetView>
  </sheetViews>
  <sheetFormatPr defaultRowHeight="15" x14ac:dyDescent="0.25"/>
  <cols>
    <col min="2" max="2" width="10" bestFit="1" customWidth="1"/>
    <col min="3" max="3" width="10.28515625" bestFit="1" customWidth="1"/>
    <col min="4" max="4" width="9" bestFit="1" customWidth="1"/>
  </cols>
  <sheetData>
    <row r="1" spans="1:13" x14ac:dyDescent="0.25">
      <c r="A1" t="s">
        <v>0</v>
      </c>
      <c r="C1" t="s">
        <v>5</v>
      </c>
      <c r="D1" t="s">
        <v>6</v>
      </c>
      <c r="E1" t="s">
        <v>10</v>
      </c>
      <c r="G1" t="s">
        <v>5</v>
      </c>
      <c r="H1" t="s">
        <v>6</v>
      </c>
      <c r="I1" t="s">
        <v>10</v>
      </c>
      <c r="K1" t="s">
        <v>5</v>
      </c>
      <c r="L1" t="s">
        <v>6</v>
      </c>
      <c r="M1" t="s">
        <v>10</v>
      </c>
    </row>
    <row r="2" spans="1:13" x14ac:dyDescent="0.25">
      <c r="A2" s="2">
        <v>2016</v>
      </c>
      <c r="C2">
        <v>0.5</v>
      </c>
      <c r="D2">
        <v>0.5</v>
      </c>
      <c r="E2">
        <v>0</v>
      </c>
      <c r="G2">
        <v>0.5</v>
      </c>
      <c r="H2">
        <v>0.5</v>
      </c>
      <c r="I2">
        <v>0</v>
      </c>
      <c r="K2">
        <v>0</v>
      </c>
      <c r="L2">
        <v>0</v>
      </c>
      <c r="M2">
        <v>1</v>
      </c>
    </row>
    <row r="3" spans="1:13" x14ac:dyDescent="0.25">
      <c r="A3" s="2">
        <v>2017</v>
      </c>
      <c r="C3">
        <v>0.5</v>
      </c>
      <c r="D3">
        <v>0.5</v>
      </c>
      <c r="E3">
        <v>0</v>
      </c>
      <c r="G3">
        <v>0.5</v>
      </c>
      <c r="H3">
        <v>0.5</v>
      </c>
      <c r="I3">
        <v>0</v>
      </c>
      <c r="K3">
        <v>0</v>
      </c>
      <c r="L3">
        <v>0</v>
      </c>
      <c r="M3">
        <v>1</v>
      </c>
    </row>
    <row r="4" spans="1:13" x14ac:dyDescent="0.25">
      <c r="A4" s="2">
        <f>A3+1</f>
        <v>2018</v>
      </c>
      <c r="C4">
        <v>0</v>
      </c>
      <c r="D4">
        <v>0</v>
      </c>
      <c r="E4">
        <v>1</v>
      </c>
      <c r="G4">
        <v>0</v>
      </c>
      <c r="H4">
        <v>0</v>
      </c>
      <c r="I4">
        <v>1</v>
      </c>
      <c r="K4">
        <v>0</v>
      </c>
      <c r="L4">
        <v>0</v>
      </c>
      <c r="M4">
        <v>1</v>
      </c>
    </row>
    <row r="5" spans="1:13" x14ac:dyDescent="0.25">
      <c r="A5" s="2">
        <f>A4+1</f>
        <v>2019</v>
      </c>
      <c r="C5">
        <v>0</v>
      </c>
      <c r="D5">
        <v>0</v>
      </c>
      <c r="E5">
        <v>1</v>
      </c>
      <c r="G5">
        <v>0</v>
      </c>
      <c r="H5">
        <v>0</v>
      </c>
      <c r="I5">
        <v>1</v>
      </c>
      <c r="K5">
        <v>0</v>
      </c>
      <c r="L5">
        <v>0</v>
      </c>
      <c r="M5">
        <v>1</v>
      </c>
    </row>
    <row r="6" spans="1:13" x14ac:dyDescent="0.25">
      <c r="A6" s="2">
        <f t="shared" ref="A6:A18" si="0">A5+1</f>
        <v>2020</v>
      </c>
      <c r="C6">
        <v>0</v>
      </c>
      <c r="D6">
        <v>0</v>
      </c>
      <c r="E6">
        <v>1</v>
      </c>
      <c r="G6">
        <v>0</v>
      </c>
      <c r="H6">
        <v>0</v>
      </c>
      <c r="I6">
        <v>1</v>
      </c>
      <c r="K6">
        <v>0</v>
      </c>
      <c r="L6">
        <v>0</v>
      </c>
      <c r="M6">
        <v>1</v>
      </c>
    </row>
    <row r="7" spans="1:13" x14ac:dyDescent="0.25">
      <c r="A7" s="2">
        <f t="shared" si="0"/>
        <v>2021</v>
      </c>
      <c r="C7">
        <v>0</v>
      </c>
      <c r="D7">
        <v>0</v>
      </c>
      <c r="E7">
        <v>1</v>
      </c>
      <c r="G7">
        <v>0</v>
      </c>
      <c r="H7">
        <v>0</v>
      </c>
      <c r="I7">
        <v>1</v>
      </c>
      <c r="K7">
        <v>0</v>
      </c>
      <c r="L7">
        <v>0</v>
      </c>
      <c r="M7">
        <v>1</v>
      </c>
    </row>
    <row r="8" spans="1:13" x14ac:dyDescent="0.25">
      <c r="A8" s="2">
        <f t="shared" si="0"/>
        <v>2022</v>
      </c>
      <c r="C8">
        <v>0</v>
      </c>
      <c r="D8">
        <v>0</v>
      </c>
      <c r="E8">
        <v>1</v>
      </c>
      <c r="G8">
        <v>0</v>
      </c>
      <c r="H8">
        <v>0</v>
      </c>
      <c r="I8">
        <v>1</v>
      </c>
      <c r="K8">
        <v>0</v>
      </c>
      <c r="L8">
        <v>0</v>
      </c>
      <c r="M8">
        <v>1</v>
      </c>
    </row>
    <row r="9" spans="1:13" x14ac:dyDescent="0.25">
      <c r="A9" s="2">
        <f t="shared" si="0"/>
        <v>2023</v>
      </c>
      <c r="C9">
        <v>0</v>
      </c>
      <c r="D9">
        <v>0</v>
      </c>
      <c r="E9">
        <v>1</v>
      </c>
      <c r="G9">
        <v>0</v>
      </c>
      <c r="H9">
        <v>0</v>
      </c>
      <c r="I9">
        <v>1</v>
      </c>
      <c r="K9">
        <v>0</v>
      </c>
      <c r="L9">
        <v>0</v>
      </c>
      <c r="M9">
        <v>1</v>
      </c>
    </row>
    <row r="10" spans="1:13" x14ac:dyDescent="0.25">
      <c r="A10" s="2">
        <f t="shared" si="0"/>
        <v>2024</v>
      </c>
      <c r="C10">
        <v>0</v>
      </c>
      <c r="D10">
        <v>0</v>
      </c>
      <c r="E10">
        <v>1</v>
      </c>
      <c r="G10">
        <v>0</v>
      </c>
      <c r="H10">
        <v>0</v>
      </c>
      <c r="I10">
        <v>1</v>
      </c>
      <c r="K10">
        <v>0</v>
      </c>
      <c r="L10">
        <v>0</v>
      </c>
      <c r="M10">
        <v>1</v>
      </c>
    </row>
    <row r="11" spans="1:13" x14ac:dyDescent="0.25">
      <c r="A11" s="2">
        <f t="shared" si="0"/>
        <v>2025</v>
      </c>
      <c r="C11">
        <v>0</v>
      </c>
      <c r="D11">
        <v>0</v>
      </c>
      <c r="E11">
        <v>1</v>
      </c>
      <c r="G11">
        <v>0</v>
      </c>
      <c r="H11">
        <v>0</v>
      </c>
      <c r="I11">
        <v>1</v>
      </c>
      <c r="K11">
        <v>0</v>
      </c>
      <c r="L11">
        <v>0</v>
      </c>
      <c r="M11">
        <v>1</v>
      </c>
    </row>
    <row r="12" spans="1:13" x14ac:dyDescent="0.25">
      <c r="A12" s="2">
        <f t="shared" si="0"/>
        <v>2026</v>
      </c>
      <c r="C12">
        <v>0</v>
      </c>
      <c r="D12">
        <v>0</v>
      </c>
      <c r="E12">
        <v>1</v>
      </c>
      <c r="G12">
        <v>0</v>
      </c>
      <c r="H12">
        <v>0</v>
      </c>
      <c r="I12">
        <v>1</v>
      </c>
      <c r="K12">
        <v>0</v>
      </c>
      <c r="L12">
        <v>0</v>
      </c>
      <c r="M12">
        <v>1</v>
      </c>
    </row>
    <row r="13" spans="1:13" x14ac:dyDescent="0.25">
      <c r="A13" s="2">
        <f t="shared" si="0"/>
        <v>2027</v>
      </c>
      <c r="C13">
        <v>0</v>
      </c>
      <c r="D13">
        <v>0</v>
      </c>
      <c r="E13">
        <v>1</v>
      </c>
      <c r="G13">
        <v>0</v>
      </c>
      <c r="H13">
        <v>0</v>
      </c>
      <c r="I13">
        <v>1</v>
      </c>
      <c r="K13">
        <v>0</v>
      </c>
      <c r="L13">
        <v>0</v>
      </c>
      <c r="M13">
        <v>1</v>
      </c>
    </row>
    <row r="14" spans="1:13" x14ac:dyDescent="0.25">
      <c r="A14" s="2">
        <f t="shared" si="0"/>
        <v>2028</v>
      </c>
      <c r="C14">
        <v>0</v>
      </c>
      <c r="D14">
        <v>0</v>
      </c>
      <c r="E14">
        <v>1</v>
      </c>
      <c r="G14">
        <v>0</v>
      </c>
      <c r="H14">
        <v>0</v>
      </c>
      <c r="I14">
        <v>1</v>
      </c>
      <c r="K14">
        <v>0</v>
      </c>
      <c r="L14">
        <v>0</v>
      </c>
      <c r="M14">
        <v>1</v>
      </c>
    </row>
    <row r="15" spans="1:13" x14ac:dyDescent="0.25">
      <c r="A15" s="2">
        <f t="shared" si="0"/>
        <v>2029</v>
      </c>
      <c r="C15">
        <v>0</v>
      </c>
      <c r="D15">
        <v>0</v>
      </c>
      <c r="E15">
        <v>1</v>
      </c>
      <c r="G15">
        <v>0</v>
      </c>
      <c r="H15">
        <v>0</v>
      </c>
      <c r="I15">
        <v>1</v>
      </c>
      <c r="K15">
        <v>0</v>
      </c>
      <c r="L15">
        <v>0</v>
      </c>
      <c r="M15">
        <v>1</v>
      </c>
    </row>
    <row r="16" spans="1:13" x14ac:dyDescent="0.25">
      <c r="A16" s="2">
        <f t="shared" si="0"/>
        <v>2030</v>
      </c>
      <c r="C16">
        <v>0</v>
      </c>
      <c r="D16">
        <v>0</v>
      </c>
      <c r="E16">
        <v>1</v>
      </c>
      <c r="G16">
        <v>0</v>
      </c>
      <c r="H16">
        <v>0</v>
      </c>
      <c r="I16">
        <v>1</v>
      </c>
      <c r="K16">
        <v>0</v>
      </c>
      <c r="L16">
        <v>0</v>
      </c>
      <c r="M16">
        <v>1</v>
      </c>
    </row>
    <row r="17" spans="1:13" x14ac:dyDescent="0.25">
      <c r="A17" s="2">
        <f t="shared" si="0"/>
        <v>2031</v>
      </c>
      <c r="C17">
        <v>0</v>
      </c>
      <c r="D17">
        <v>0</v>
      </c>
      <c r="E17">
        <v>1</v>
      </c>
      <c r="G17">
        <v>0</v>
      </c>
      <c r="H17">
        <v>0</v>
      </c>
      <c r="I17">
        <v>1</v>
      </c>
      <c r="K17">
        <v>0</v>
      </c>
      <c r="L17">
        <v>0</v>
      </c>
      <c r="M17">
        <v>1</v>
      </c>
    </row>
    <row r="18" spans="1:13" x14ac:dyDescent="0.25">
      <c r="A18" s="2">
        <f t="shared" si="0"/>
        <v>2032</v>
      </c>
      <c r="C18">
        <v>0</v>
      </c>
      <c r="D18">
        <v>0</v>
      </c>
      <c r="E18">
        <v>1</v>
      </c>
      <c r="G18">
        <v>0</v>
      </c>
      <c r="H18">
        <v>0</v>
      </c>
      <c r="I18">
        <v>1</v>
      </c>
      <c r="K18">
        <v>0</v>
      </c>
      <c r="L18">
        <v>0</v>
      </c>
      <c r="M18">
        <v>1</v>
      </c>
    </row>
    <row r="19" spans="1:13" x14ac:dyDescent="0.25">
      <c r="A19" s="2">
        <f>A18+1</f>
        <v>2033</v>
      </c>
      <c r="C19">
        <v>0</v>
      </c>
      <c r="D19">
        <v>0</v>
      </c>
      <c r="E19">
        <v>1</v>
      </c>
      <c r="G19">
        <v>0</v>
      </c>
      <c r="H19">
        <v>0</v>
      </c>
      <c r="I19">
        <v>1</v>
      </c>
      <c r="K19">
        <v>0</v>
      </c>
      <c r="L19">
        <v>0</v>
      </c>
      <c r="M19">
        <v>1</v>
      </c>
    </row>
    <row r="20" spans="1:13" x14ac:dyDescent="0.25">
      <c r="A20" s="2">
        <f t="shared" ref="A20:A24" si="1">A19+1</f>
        <v>2034</v>
      </c>
      <c r="C20">
        <v>0</v>
      </c>
      <c r="D20">
        <v>0</v>
      </c>
      <c r="E20">
        <v>1</v>
      </c>
      <c r="G20">
        <v>0</v>
      </c>
      <c r="H20">
        <v>0</v>
      </c>
      <c r="I20">
        <v>1</v>
      </c>
      <c r="K20">
        <v>0</v>
      </c>
      <c r="L20">
        <v>0</v>
      </c>
      <c r="M20">
        <v>1</v>
      </c>
    </row>
    <row r="21" spans="1:13" x14ac:dyDescent="0.25">
      <c r="A21" s="2">
        <f t="shared" si="1"/>
        <v>2035</v>
      </c>
      <c r="C21">
        <v>0</v>
      </c>
      <c r="D21">
        <v>0</v>
      </c>
      <c r="E21">
        <v>1</v>
      </c>
      <c r="G21">
        <v>0</v>
      </c>
      <c r="H21">
        <v>0</v>
      </c>
      <c r="I21">
        <v>1</v>
      </c>
      <c r="K21">
        <v>0</v>
      </c>
      <c r="L21">
        <v>0</v>
      </c>
      <c r="M21">
        <v>1</v>
      </c>
    </row>
    <row r="22" spans="1:13" x14ac:dyDescent="0.25">
      <c r="A22" s="2">
        <f t="shared" si="1"/>
        <v>2036</v>
      </c>
      <c r="C22">
        <v>0</v>
      </c>
      <c r="D22">
        <v>0</v>
      </c>
      <c r="E22">
        <v>1</v>
      </c>
      <c r="G22">
        <v>0</v>
      </c>
      <c r="H22">
        <v>0</v>
      </c>
      <c r="I22">
        <v>1</v>
      </c>
      <c r="K22">
        <v>0</v>
      </c>
      <c r="L22">
        <v>0</v>
      </c>
      <c r="M22">
        <v>1</v>
      </c>
    </row>
    <row r="23" spans="1:13" x14ac:dyDescent="0.25">
      <c r="A23" s="2">
        <f t="shared" si="1"/>
        <v>2037</v>
      </c>
      <c r="C23">
        <v>0</v>
      </c>
      <c r="D23">
        <v>0</v>
      </c>
      <c r="E23">
        <v>1</v>
      </c>
      <c r="G23">
        <v>0</v>
      </c>
      <c r="H23">
        <v>0</v>
      </c>
      <c r="I23">
        <v>1</v>
      </c>
      <c r="K23">
        <v>0</v>
      </c>
      <c r="L23">
        <v>0</v>
      </c>
      <c r="M23">
        <v>1</v>
      </c>
    </row>
    <row r="24" spans="1:13" x14ac:dyDescent="0.25">
      <c r="A24" s="2">
        <f t="shared" si="1"/>
        <v>2038</v>
      </c>
      <c r="C24">
        <v>0</v>
      </c>
      <c r="D24">
        <v>0</v>
      </c>
      <c r="E24">
        <v>1</v>
      </c>
      <c r="G24">
        <v>0</v>
      </c>
      <c r="H24">
        <v>0</v>
      </c>
      <c r="I24">
        <v>1</v>
      </c>
      <c r="K24">
        <v>0</v>
      </c>
      <c r="L24">
        <v>0</v>
      </c>
      <c r="M24">
        <v>1</v>
      </c>
    </row>
    <row r="25" spans="1:13" x14ac:dyDescent="0.25">
      <c r="A25" s="2">
        <f>A24+1</f>
        <v>2039</v>
      </c>
      <c r="C25">
        <v>0</v>
      </c>
      <c r="D25">
        <v>0</v>
      </c>
      <c r="E25">
        <v>1</v>
      </c>
      <c r="G25">
        <v>0</v>
      </c>
      <c r="H25">
        <v>0</v>
      </c>
      <c r="I25">
        <v>1</v>
      </c>
      <c r="K25">
        <v>0</v>
      </c>
      <c r="L25">
        <v>0</v>
      </c>
      <c r="M25">
        <v>1</v>
      </c>
    </row>
    <row r="26" spans="1:13" x14ac:dyDescent="0.25">
      <c r="A26" s="2">
        <f>A25+1</f>
        <v>2040</v>
      </c>
      <c r="C26">
        <v>0</v>
      </c>
      <c r="D26">
        <v>0</v>
      </c>
      <c r="E26">
        <v>1</v>
      </c>
      <c r="G26">
        <v>0</v>
      </c>
      <c r="H26">
        <v>0</v>
      </c>
      <c r="I26">
        <v>1</v>
      </c>
      <c r="K26">
        <v>0</v>
      </c>
      <c r="L26">
        <v>0</v>
      </c>
      <c r="M26">
        <v>1</v>
      </c>
    </row>
    <row r="27" spans="1:13" x14ac:dyDescent="0.25">
      <c r="A27" s="2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0734-39EF-4C95-96D7-F3D015929321}">
  <dimension ref="A1:I77"/>
  <sheetViews>
    <sheetView zoomScale="85" zoomScaleNormal="85" workbookViewId="0">
      <pane xSplit="1" topLeftCell="B1" activePane="topRight" state="frozen"/>
      <selection pane="topRight" activeCell="F19" sqref="F19"/>
    </sheetView>
  </sheetViews>
  <sheetFormatPr defaultRowHeight="15" customHeight="1" x14ac:dyDescent="0.25"/>
  <cols>
    <col min="1" max="1" width="26.140625" style="9" customWidth="1"/>
    <col min="2" max="2" width="30.85546875" style="9" customWidth="1"/>
    <col min="3" max="3" width="24.7109375" style="9" customWidth="1"/>
    <col min="4" max="4" width="22.7109375" style="9" customWidth="1"/>
    <col min="5" max="5" width="24" style="9" customWidth="1"/>
    <col min="6" max="6" width="27.140625" style="9" customWidth="1"/>
    <col min="7" max="7" width="21.42578125" style="9" customWidth="1"/>
    <col min="8" max="8" width="15.7109375" style="9" customWidth="1"/>
    <col min="9" max="16384" width="9.140625" style="9"/>
  </cols>
  <sheetData>
    <row r="1" spans="1:9" s="11" customFormat="1" ht="15" customHeight="1" x14ac:dyDescent="0.25">
      <c r="A1" s="10" t="s">
        <v>42</v>
      </c>
      <c r="B1" s="10" t="s">
        <v>44</v>
      </c>
      <c r="C1" s="10" t="s">
        <v>45</v>
      </c>
      <c r="D1" s="10" t="s">
        <v>46</v>
      </c>
      <c r="E1" s="10"/>
      <c r="F1" s="10"/>
      <c r="G1" s="10" t="s">
        <v>56</v>
      </c>
      <c r="H1" s="10" t="s">
        <v>32</v>
      </c>
      <c r="I1" s="10" t="s">
        <v>57</v>
      </c>
    </row>
    <row r="2" spans="1:9" ht="15" customHeight="1" x14ac:dyDescent="0.25">
      <c r="B2" s="9" t="s">
        <v>43</v>
      </c>
      <c r="G2" s="9">
        <v>100000</v>
      </c>
      <c r="H2" s="9">
        <v>50</v>
      </c>
    </row>
    <row r="4" spans="1:9" s="11" customFormat="1" ht="15" customHeight="1" x14ac:dyDescent="0.25">
      <c r="A4" s="10" t="s">
        <v>25</v>
      </c>
      <c r="B4" s="10" t="s">
        <v>11</v>
      </c>
      <c r="C4" s="10" t="s">
        <v>54</v>
      </c>
      <c r="D4" s="10" t="s">
        <v>14</v>
      </c>
      <c r="E4" s="10" t="s">
        <v>13</v>
      </c>
      <c r="F4" s="10" t="s">
        <v>85</v>
      </c>
      <c r="G4" s="10" t="s">
        <v>88</v>
      </c>
      <c r="H4" s="10" t="s">
        <v>32</v>
      </c>
    </row>
    <row r="5" spans="1:9" s="14" customFormat="1" ht="15" customHeight="1" x14ac:dyDescent="0.25">
      <c r="A5" s="12" t="s">
        <v>47</v>
      </c>
      <c r="B5" s="13"/>
      <c r="C5" s="13"/>
      <c r="D5" s="13"/>
      <c r="E5" s="13"/>
      <c r="F5" s="13"/>
      <c r="G5" s="13"/>
      <c r="H5" s="13"/>
    </row>
    <row r="6" spans="1:9" ht="15" customHeight="1" x14ac:dyDescent="0.25">
      <c r="B6" s="9" t="s">
        <v>12</v>
      </c>
      <c r="C6" s="9">
        <v>23</v>
      </c>
      <c r="D6" s="9">
        <v>25</v>
      </c>
      <c r="F6" s="9">
        <v>1000</v>
      </c>
      <c r="H6" s="9">
        <v>40</v>
      </c>
      <c r="I6" s="9" t="s">
        <v>40</v>
      </c>
    </row>
    <row r="7" spans="1:9" ht="15" customHeight="1" x14ac:dyDescent="0.25">
      <c r="B7" s="9" t="s">
        <v>12</v>
      </c>
      <c r="C7" s="9">
        <v>42</v>
      </c>
      <c r="D7" s="9">
        <v>50</v>
      </c>
      <c r="F7" s="9">
        <v>1750</v>
      </c>
      <c r="H7" s="9">
        <v>40</v>
      </c>
      <c r="I7" s="9" t="s">
        <v>40</v>
      </c>
    </row>
    <row r="9" spans="1:9" s="14" customFormat="1" ht="15" customHeight="1" x14ac:dyDescent="0.25">
      <c r="A9" s="12" t="s">
        <v>48</v>
      </c>
      <c r="B9" s="13"/>
      <c r="C9" s="13"/>
      <c r="D9" s="13"/>
      <c r="E9" s="13"/>
      <c r="F9" s="13"/>
      <c r="G9" s="13"/>
      <c r="H9" s="13"/>
    </row>
    <row r="10" spans="1:9" ht="15" customHeight="1" x14ac:dyDescent="0.25">
      <c r="B10" s="9" t="s">
        <v>86</v>
      </c>
      <c r="D10" s="9">
        <v>16</v>
      </c>
      <c r="G10" s="9">
        <v>9000000</v>
      </c>
      <c r="I10" s="9" t="s">
        <v>87</v>
      </c>
    </row>
    <row r="11" spans="1:9" ht="15" customHeight="1" x14ac:dyDescent="0.25">
      <c r="D11" s="9">
        <v>25</v>
      </c>
      <c r="G11" s="9">
        <v>10500000</v>
      </c>
      <c r="I11" s="9" t="s">
        <v>87</v>
      </c>
    </row>
    <row r="12" spans="1:9" ht="15" customHeight="1" x14ac:dyDescent="0.25">
      <c r="D12" s="9">
        <v>40</v>
      </c>
      <c r="G12" s="9">
        <v>13500000</v>
      </c>
      <c r="I12" s="9" t="s">
        <v>87</v>
      </c>
    </row>
    <row r="14" spans="1:9" s="14" customFormat="1" ht="15" customHeight="1" x14ac:dyDescent="0.25">
      <c r="A14" s="12" t="s">
        <v>49</v>
      </c>
      <c r="B14" s="13"/>
      <c r="C14" s="13"/>
      <c r="D14" s="13"/>
      <c r="E14" s="13"/>
      <c r="F14" s="13"/>
      <c r="G14" s="13"/>
      <c r="H14" s="13"/>
    </row>
    <row r="15" spans="1:9" ht="15" customHeight="1" x14ac:dyDescent="0.25">
      <c r="B15" s="9" t="s">
        <v>31</v>
      </c>
      <c r="C15" s="9">
        <v>23</v>
      </c>
      <c r="D15" s="9">
        <v>25</v>
      </c>
      <c r="F15" s="9">
        <v>500</v>
      </c>
      <c r="H15" s="9">
        <v>20</v>
      </c>
      <c r="I15" s="9" t="s">
        <v>40</v>
      </c>
    </row>
    <row r="16" spans="1:9" ht="15" customHeight="1" x14ac:dyDescent="0.25">
      <c r="B16" s="9" t="s">
        <v>31</v>
      </c>
      <c r="C16" s="9">
        <v>42</v>
      </c>
      <c r="D16" s="9">
        <v>50</v>
      </c>
      <c r="F16" s="9">
        <v>880</v>
      </c>
      <c r="H16" s="9">
        <v>20</v>
      </c>
      <c r="I16" s="9" t="s">
        <v>40</v>
      </c>
    </row>
    <row r="18" spans="1:9" s="14" customFormat="1" ht="15" customHeight="1" x14ac:dyDescent="0.25">
      <c r="A18" s="12" t="s">
        <v>50</v>
      </c>
      <c r="B18" s="13"/>
      <c r="C18" s="13"/>
      <c r="D18" s="13"/>
      <c r="E18" s="13"/>
      <c r="F18" s="13"/>
      <c r="G18" s="13"/>
      <c r="H18" s="13"/>
    </row>
    <row r="19" spans="1:9" ht="15" customHeight="1" x14ac:dyDescent="0.25">
      <c r="B19" s="9" t="s">
        <v>84</v>
      </c>
      <c r="F19" s="9">
        <v>700</v>
      </c>
      <c r="I19" s="9" t="s">
        <v>87</v>
      </c>
    </row>
    <row r="22" spans="1:9" s="11" customFormat="1" ht="15" customHeight="1" x14ac:dyDescent="0.25">
      <c r="A22" s="10" t="s">
        <v>26</v>
      </c>
      <c r="B22" s="10" t="s">
        <v>11</v>
      </c>
      <c r="C22" s="10"/>
      <c r="D22" s="10"/>
      <c r="E22" s="10"/>
      <c r="F22" s="10" t="s">
        <v>55</v>
      </c>
      <c r="G22" s="10" t="s">
        <v>56</v>
      </c>
      <c r="H22" s="10" t="s">
        <v>32</v>
      </c>
    </row>
    <row r="23" spans="1:9" s="14" customFormat="1" ht="15" customHeight="1" x14ac:dyDescent="0.25">
      <c r="A23" s="12" t="s">
        <v>51</v>
      </c>
      <c r="B23" s="13"/>
      <c r="C23" s="13"/>
      <c r="D23" s="13"/>
      <c r="E23" s="13"/>
      <c r="F23" s="13"/>
      <c r="G23" s="13"/>
      <c r="H23" s="13"/>
    </row>
    <row r="24" spans="1:9" ht="15" customHeight="1" x14ac:dyDescent="0.25">
      <c r="B24" s="9" t="s">
        <v>33</v>
      </c>
      <c r="F24" s="9">
        <v>300</v>
      </c>
      <c r="H24" s="9">
        <v>10</v>
      </c>
      <c r="I24" s="9" t="s">
        <v>40</v>
      </c>
    </row>
    <row r="25" spans="1:9" ht="15" customHeight="1" x14ac:dyDescent="0.25">
      <c r="B25" s="9" t="s">
        <v>33</v>
      </c>
      <c r="F25" s="9">
        <v>600</v>
      </c>
      <c r="H25" s="9">
        <v>10</v>
      </c>
      <c r="I25" s="9" t="s">
        <v>40</v>
      </c>
    </row>
    <row r="26" spans="1:9" ht="15" customHeight="1" x14ac:dyDescent="0.25">
      <c r="B26" s="9" t="s">
        <v>33</v>
      </c>
      <c r="F26" s="9">
        <v>1000</v>
      </c>
      <c r="H26" s="9">
        <v>10</v>
      </c>
      <c r="I26" s="9" t="s">
        <v>40</v>
      </c>
    </row>
    <row r="27" spans="1:9" ht="15" customHeight="1" x14ac:dyDescent="0.25">
      <c r="B27" s="9" t="s">
        <v>33</v>
      </c>
      <c r="F27" s="9">
        <v>1200</v>
      </c>
      <c r="H27" s="9">
        <v>10</v>
      </c>
      <c r="I27" s="9" t="s">
        <v>40</v>
      </c>
    </row>
    <row r="28" spans="1:9" ht="15" customHeight="1" x14ac:dyDescent="0.25">
      <c r="B28" s="9" t="s">
        <v>33</v>
      </c>
      <c r="F28" s="9">
        <v>1500</v>
      </c>
      <c r="H28" s="9">
        <v>10</v>
      </c>
      <c r="I28" s="9" t="s">
        <v>40</v>
      </c>
    </row>
    <row r="29" spans="1:9" ht="15" customHeight="1" x14ac:dyDescent="0.25">
      <c r="B29" s="9" t="s">
        <v>33</v>
      </c>
      <c r="F29" s="9">
        <v>1800</v>
      </c>
      <c r="H29" s="9">
        <v>10</v>
      </c>
      <c r="I29" s="9" t="s">
        <v>40</v>
      </c>
    </row>
    <row r="30" spans="1:9" ht="15" customHeight="1" x14ac:dyDescent="0.25">
      <c r="B30" s="9" t="s">
        <v>33</v>
      </c>
      <c r="F30" s="9">
        <v>2000</v>
      </c>
      <c r="H30" s="9">
        <v>10</v>
      </c>
      <c r="I30" s="9" t="s">
        <v>40</v>
      </c>
    </row>
    <row r="31" spans="1:9" ht="15" customHeight="1" x14ac:dyDescent="0.25">
      <c r="B31" s="9" t="s">
        <v>33</v>
      </c>
      <c r="F31" s="9">
        <v>2200</v>
      </c>
      <c r="H31" s="9">
        <v>10</v>
      </c>
      <c r="I31" s="9" t="s">
        <v>40</v>
      </c>
    </row>
    <row r="32" spans="1:9" ht="15" customHeight="1" x14ac:dyDescent="0.25">
      <c r="B32" s="9" t="s">
        <v>33</v>
      </c>
      <c r="F32" s="9">
        <v>2500</v>
      </c>
      <c r="H32" s="9">
        <v>10</v>
      </c>
      <c r="I32" s="9" t="s">
        <v>40</v>
      </c>
    </row>
    <row r="34" spans="1:9" s="14" customFormat="1" ht="15" customHeight="1" x14ac:dyDescent="0.25">
      <c r="A34" s="12" t="s">
        <v>52</v>
      </c>
      <c r="B34" s="13"/>
      <c r="C34" s="13"/>
      <c r="D34" s="13"/>
      <c r="E34" s="13"/>
      <c r="F34" s="13"/>
      <c r="G34" s="13"/>
      <c r="H34" s="13"/>
    </row>
    <row r="35" spans="1:9" ht="15" customHeight="1" x14ac:dyDescent="0.25">
      <c r="B35" s="9" t="s">
        <v>34</v>
      </c>
      <c r="F35" s="9">
        <v>300</v>
      </c>
      <c r="H35" s="9">
        <v>10</v>
      </c>
      <c r="I35" s="9" t="s">
        <v>40</v>
      </c>
    </row>
    <row r="36" spans="1:9" ht="15" customHeight="1" x14ac:dyDescent="0.25">
      <c r="B36" s="9" t="s">
        <v>34</v>
      </c>
      <c r="F36" s="9">
        <v>600</v>
      </c>
      <c r="H36" s="9">
        <v>10</v>
      </c>
      <c r="I36" s="9" t="s">
        <v>40</v>
      </c>
    </row>
    <row r="37" spans="1:9" ht="15" customHeight="1" x14ac:dyDescent="0.25">
      <c r="B37" s="9" t="s">
        <v>34</v>
      </c>
      <c r="C37" s="9" t="s">
        <v>92</v>
      </c>
      <c r="D37" s="9" t="s">
        <v>93</v>
      </c>
      <c r="F37" s="9">
        <v>1000</v>
      </c>
      <c r="H37" s="9">
        <v>10</v>
      </c>
      <c r="I37" s="9" t="s">
        <v>40</v>
      </c>
    </row>
    <row r="38" spans="1:9" ht="15" customHeight="1" x14ac:dyDescent="0.25">
      <c r="B38" s="9" t="s">
        <v>34</v>
      </c>
      <c r="C38" s="9">
        <v>25000</v>
      </c>
      <c r="D38" s="9">
        <f>1.16*C38</f>
        <v>28999.999999999996</v>
      </c>
      <c r="F38" s="9">
        <v>1200</v>
      </c>
      <c r="H38" s="9">
        <v>10</v>
      </c>
      <c r="I38" s="9" t="s">
        <v>40</v>
      </c>
    </row>
    <row r="39" spans="1:9" ht="15" customHeight="1" x14ac:dyDescent="0.25">
      <c r="B39" s="9" t="s">
        <v>34</v>
      </c>
      <c r="F39" s="9">
        <v>1500</v>
      </c>
      <c r="H39" s="9">
        <v>10</v>
      </c>
      <c r="I39" s="9" t="s">
        <v>40</v>
      </c>
    </row>
    <row r="40" spans="1:9" ht="15" customHeight="1" x14ac:dyDescent="0.25">
      <c r="B40" s="9" t="s">
        <v>34</v>
      </c>
      <c r="F40" s="9">
        <v>1800</v>
      </c>
      <c r="H40" s="9">
        <v>10</v>
      </c>
      <c r="I40" s="9" t="s">
        <v>40</v>
      </c>
    </row>
    <row r="41" spans="1:9" ht="15" customHeight="1" x14ac:dyDescent="0.25">
      <c r="B41" s="9" t="s">
        <v>34</v>
      </c>
      <c r="F41" s="9">
        <v>2000</v>
      </c>
      <c r="H41" s="9">
        <v>10</v>
      </c>
      <c r="I41" s="9" t="s">
        <v>40</v>
      </c>
    </row>
    <row r="42" spans="1:9" ht="15" customHeight="1" x14ac:dyDescent="0.25">
      <c r="B42" s="9" t="s">
        <v>34</v>
      </c>
      <c r="F42" s="9">
        <v>2200</v>
      </c>
      <c r="H42" s="9">
        <v>10</v>
      </c>
      <c r="I42" s="9" t="s">
        <v>40</v>
      </c>
    </row>
    <row r="43" spans="1:9" ht="15" customHeight="1" x14ac:dyDescent="0.25">
      <c r="B43" s="9" t="s">
        <v>34</v>
      </c>
      <c r="F43" s="9">
        <v>2500</v>
      </c>
      <c r="H43" s="9">
        <v>10</v>
      </c>
      <c r="I43" s="9" t="s">
        <v>40</v>
      </c>
    </row>
    <row r="45" spans="1:9" s="14" customFormat="1" ht="15" customHeight="1" x14ac:dyDescent="0.25">
      <c r="A45" s="12" t="s">
        <v>53</v>
      </c>
      <c r="B45" s="13"/>
      <c r="C45" s="13"/>
      <c r="D45" s="13"/>
      <c r="E45" s="13"/>
      <c r="F45" s="13"/>
      <c r="G45" s="13"/>
      <c r="H45" s="13"/>
    </row>
    <row r="46" spans="1:9" ht="15" customHeight="1" x14ac:dyDescent="0.25">
      <c r="B46" s="9" t="s">
        <v>35</v>
      </c>
      <c r="C46" s="9">
        <v>25</v>
      </c>
      <c r="H46" s="9">
        <v>10</v>
      </c>
      <c r="I46" s="9" t="s">
        <v>40</v>
      </c>
    </row>
    <row r="48" spans="1:9" s="11" customFormat="1" ht="15" customHeight="1" x14ac:dyDescent="0.25">
      <c r="A48" s="10" t="s">
        <v>29</v>
      </c>
      <c r="B48" s="10" t="s">
        <v>11</v>
      </c>
      <c r="C48" s="10"/>
      <c r="D48" s="10"/>
      <c r="E48" s="10"/>
      <c r="F48" s="10" t="s">
        <v>55</v>
      </c>
      <c r="G48" s="10" t="s">
        <v>41</v>
      </c>
      <c r="H48" s="10" t="s">
        <v>32</v>
      </c>
    </row>
    <row r="49" spans="1:9" s="14" customFormat="1" ht="15" customHeight="1" x14ac:dyDescent="0.25">
      <c r="A49" s="12"/>
      <c r="B49" s="13"/>
      <c r="C49" s="13"/>
      <c r="D49" s="13"/>
      <c r="E49" s="13"/>
      <c r="F49" s="13"/>
      <c r="G49" s="13"/>
      <c r="H49" s="13"/>
    </row>
    <row r="51" spans="1:9" s="11" customFormat="1" ht="15" customHeight="1" x14ac:dyDescent="0.25">
      <c r="A51" s="10" t="s">
        <v>27</v>
      </c>
      <c r="B51" s="10" t="s">
        <v>11</v>
      </c>
      <c r="C51" s="10" t="s">
        <v>58</v>
      </c>
      <c r="D51" s="10"/>
      <c r="E51" s="10"/>
      <c r="F51" s="10"/>
      <c r="G51" s="10" t="s">
        <v>94</v>
      </c>
      <c r="H51" s="10" t="s">
        <v>32</v>
      </c>
    </row>
    <row r="52" spans="1:9" s="14" customFormat="1" ht="15" customHeight="1" x14ac:dyDescent="0.25">
      <c r="A52" s="12" t="s">
        <v>36</v>
      </c>
      <c r="B52" s="13"/>
      <c r="C52" s="13"/>
      <c r="D52" s="13"/>
      <c r="E52" s="13"/>
      <c r="F52" s="13"/>
      <c r="G52" s="13"/>
      <c r="H52" s="13"/>
    </row>
    <row r="53" spans="1:9" ht="15" customHeight="1" x14ac:dyDescent="0.25">
      <c r="A53" s="9" t="s">
        <v>27</v>
      </c>
      <c r="B53" s="9" t="s">
        <v>36</v>
      </c>
      <c r="C53" s="9">
        <v>15000</v>
      </c>
      <c r="H53" s="9">
        <v>30</v>
      </c>
      <c r="I53" s="9" t="s">
        <v>40</v>
      </c>
    </row>
    <row r="55" spans="1:9" s="14" customFormat="1" ht="15" customHeight="1" x14ac:dyDescent="0.25">
      <c r="A55" s="12" t="s">
        <v>37</v>
      </c>
      <c r="B55" s="13"/>
      <c r="C55" s="13"/>
      <c r="D55" s="13"/>
      <c r="E55" s="13"/>
      <c r="F55" s="13"/>
      <c r="G55" s="13"/>
      <c r="H55" s="13"/>
    </row>
    <row r="56" spans="1:9" ht="15" customHeight="1" x14ac:dyDescent="0.25">
      <c r="B56" s="9" t="s">
        <v>37</v>
      </c>
      <c r="C56" s="9">
        <v>20000</v>
      </c>
      <c r="H56" s="9">
        <v>30</v>
      </c>
      <c r="I56" s="9" t="s">
        <v>40</v>
      </c>
    </row>
    <row r="57" spans="1:9" ht="15" customHeight="1" x14ac:dyDescent="0.25">
      <c r="B57" s="9" t="s">
        <v>37</v>
      </c>
      <c r="C57" s="9">
        <v>110000</v>
      </c>
      <c r="H57" s="9">
        <v>30</v>
      </c>
      <c r="I57" s="9" t="s">
        <v>40</v>
      </c>
    </row>
    <row r="58" spans="1:9" ht="15" customHeight="1" x14ac:dyDescent="0.25">
      <c r="B58" s="9" t="s">
        <v>89</v>
      </c>
      <c r="G58" s="9">
        <v>40.6</v>
      </c>
    </row>
    <row r="59" spans="1:9" ht="15" customHeight="1" x14ac:dyDescent="0.25">
      <c r="B59" s="9" t="s">
        <v>90</v>
      </c>
      <c r="G59" s="9">
        <v>35000</v>
      </c>
    </row>
    <row r="60" spans="1:9" ht="15" customHeight="1" x14ac:dyDescent="0.25">
      <c r="B60" s="9" t="s">
        <v>91</v>
      </c>
      <c r="G60" s="9">
        <v>29000</v>
      </c>
    </row>
    <row r="62" spans="1:9" s="11" customFormat="1" ht="15" customHeight="1" x14ac:dyDescent="0.25">
      <c r="A62" s="10" t="s">
        <v>28</v>
      </c>
      <c r="B62" s="10" t="s">
        <v>11</v>
      </c>
      <c r="C62" s="10"/>
      <c r="D62" s="10"/>
      <c r="E62" s="10"/>
      <c r="F62" s="10" t="s">
        <v>55</v>
      </c>
      <c r="G62" s="10" t="s">
        <v>41</v>
      </c>
      <c r="H62" s="10" t="s">
        <v>32</v>
      </c>
    </row>
    <row r="63" spans="1:9" s="14" customFormat="1" ht="15" customHeight="1" x14ac:dyDescent="0.25">
      <c r="A63" s="12" t="s">
        <v>59</v>
      </c>
      <c r="B63" s="13"/>
      <c r="C63" s="13"/>
      <c r="D63" s="13"/>
      <c r="E63" s="13"/>
      <c r="F63" s="13"/>
      <c r="G63" s="13"/>
      <c r="H63" s="13"/>
    </row>
    <row r="64" spans="1:9" ht="15" customHeight="1" x14ac:dyDescent="0.25">
      <c r="B64" s="9" t="s">
        <v>38</v>
      </c>
      <c r="F64" s="9">
        <v>300</v>
      </c>
      <c r="H64" s="9">
        <v>10</v>
      </c>
      <c r="I64" s="9" t="s">
        <v>40</v>
      </c>
    </row>
    <row r="65" spans="1:9" ht="15" customHeight="1" x14ac:dyDescent="0.25">
      <c r="B65" s="9" t="s">
        <v>38</v>
      </c>
      <c r="F65" s="9">
        <v>600</v>
      </c>
      <c r="H65" s="9">
        <v>10</v>
      </c>
      <c r="I65" s="9" t="s">
        <v>40</v>
      </c>
    </row>
    <row r="66" spans="1:9" ht="15" customHeight="1" x14ac:dyDescent="0.25">
      <c r="B66" s="9" t="s">
        <v>38</v>
      </c>
      <c r="F66" s="9">
        <v>1000</v>
      </c>
      <c r="H66" s="9">
        <v>10</v>
      </c>
      <c r="I66" s="9" t="s">
        <v>40</v>
      </c>
    </row>
    <row r="67" spans="1:9" ht="15" customHeight="1" x14ac:dyDescent="0.25">
      <c r="B67" s="9" t="s">
        <v>38</v>
      </c>
      <c r="F67" s="9">
        <v>1200</v>
      </c>
      <c r="H67" s="9">
        <v>10</v>
      </c>
      <c r="I67" s="9" t="s">
        <v>40</v>
      </c>
    </row>
    <row r="68" spans="1:9" ht="15" customHeight="1" x14ac:dyDescent="0.25">
      <c r="B68" s="9" t="s">
        <v>38</v>
      </c>
      <c r="F68" s="9">
        <v>1500</v>
      </c>
      <c r="H68" s="9">
        <v>10</v>
      </c>
      <c r="I68" s="9" t="s">
        <v>40</v>
      </c>
    </row>
    <row r="69" spans="1:9" ht="15" customHeight="1" x14ac:dyDescent="0.25">
      <c r="B69" s="9" t="s">
        <v>38</v>
      </c>
      <c r="F69" s="9">
        <v>1800</v>
      </c>
      <c r="H69" s="9">
        <v>10</v>
      </c>
      <c r="I69" s="9" t="s">
        <v>40</v>
      </c>
    </row>
    <row r="70" spans="1:9" ht="15" customHeight="1" x14ac:dyDescent="0.25">
      <c r="B70" s="9" t="s">
        <v>38</v>
      </c>
      <c r="F70" s="9">
        <v>2000</v>
      </c>
      <c r="H70" s="9">
        <v>10</v>
      </c>
      <c r="I70" s="9" t="s">
        <v>40</v>
      </c>
    </row>
    <row r="71" spans="1:9" ht="15" customHeight="1" x14ac:dyDescent="0.25">
      <c r="B71" s="9" t="s">
        <v>38</v>
      </c>
      <c r="F71" s="9">
        <v>2200</v>
      </c>
      <c r="H71" s="9">
        <v>10</v>
      </c>
      <c r="I71" s="9" t="s">
        <v>40</v>
      </c>
    </row>
    <row r="72" spans="1:9" ht="15" customHeight="1" x14ac:dyDescent="0.25">
      <c r="B72" s="9" t="s">
        <v>38</v>
      </c>
      <c r="F72" s="9">
        <v>2500</v>
      </c>
      <c r="H72" s="9">
        <v>10</v>
      </c>
      <c r="I72" s="9" t="s">
        <v>40</v>
      </c>
    </row>
    <row r="74" spans="1:9" s="11" customFormat="1" ht="15" customHeight="1" x14ac:dyDescent="0.25">
      <c r="A74" s="10" t="s">
        <v>30</v>
      </c>
      <c r="B74" s="10" t="s">
        <v>11</v>
      </c>
      <c r="C74" s="10" t="s">
        <v>60</v>
      </c>
      <c r="D74" s="10"/>
      <c r="E74" s="10"/>
      <c r="F74" s="10" t="s">
        <v>55</v>
      </c>
      <c r="G74" s="10" t="s">
        <v>41</v>
      </c>
      <c r="H74" s="10" t="s">
        <v>32</v>
      </c>
    </row>
    <row r="75" spans="1:9" s="14" customFormat="1" ht="15" customHeight="1" x14ac:dyDescent="0.25">
      <c r="A75" s="12" t="s">
        <v>62</v>
      </c>
      <c r="B75" s="13"/>
      <c r="C75" s="13"/>
      <c r="D75" s="13"/>
      <c r="E75" s="13"/>
      <c r="F75" s="13"/>
      <c r="G75" s="13"/>
      <c r="H75" s="13"/>
    </row>
    <row r="76" spans="1:9" ht="15" customHeight="1" x14ac:dyDescent="0.25">
      <c r="B76" s="15" t="s">
        <v>39</v>
      </c>
      <c r="C76" s="9" t="s">
        <v>61</v>
      </c>
      <c r="F76" s="9">
        <v>500</v>
      </c>
      <c r="H76" s="9">
        <v>15</v>
      </c>
      <c r="I76" s="9" t="s">
        <v>40</v>
      </c>
    </row>
    <row r="77" spans="1:9" ht="15" customHeight="1" x14ac:dyDescent="0.25">
      <c r="B77" s="15" t="s">
        <v>39</v>
      </c>
      <c r="C77" s="9" t="s">
        <v>61</v>
      </c>
      <c r="F77" s="9">
        <v>2500</v>
      </c>
      <c r="H77" s="9">
        <v>15</v>
      </c>
      <c r="I77" s="9" t="s">
        <v>40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9429-E9D7-4636-AB39-01054E6B1615}">
  <dimension ref="A1:D60"/>
  <sheetViews>
    <sheetView workbookViewId="0">
      <selection activeCell="C27" sqref="C27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1</v>
      </c>
      <c r="D1" t="s">
        <v>2</v>
      </c>
    </row>
    <row r="2" spans="1:4" x14ac:dyDescent="0.25">
      <c r="A2" s="2">
        <v>2016</v>
      </c>
      <c r="B2" s="18">
        <v>10</v>
      </c>
      <c r="C2" s="18">
        <v>10</v>
      </c>
      <c r="D2" s="18">
        <v>10</v>
      </c>
    </row>
    <row r="3" spans="1:4" x14ac:dyDescent="0.25">
      <c r="A3" s="2">
        <v>2017</v>
      </c>
      <c r="B3" s="18">
        <v>10</v>
      </c>
      <c r="C3" s="18">
        <v>10</v>
      </c>
      <c r="D3" s="18">
        <v>10</v>
      </c>
    </row>
    <row r="4" spans="1:4" x14ac:dyDescent="0.25">
      <c r="A4" s="2">
        <f>A3+1</f>
        <v>2018</v>
      </c>
      <c r="B4" s="18">
        <v>10</v>
      </c>
      <c r="C4" s="18">
        <v>10</v>
      </c>
      <c r="D4" s="18">
        <v>10</v>
      </c>
    </row>
    <row r="5" spans="1:4" x14ac:dyDescent="0.25">
      <c r="A5" s="2">
        <f>A4+1</f>
        <v>2019</v>
      </c>
      <c r="B5" s="18">
        <v>10</v>
      </c>
      <c r="C5" s="18">
        <v>10</v>
      </c>
      <c r="D5" s="18">
        <v>10</v>
      </c>
    </row>
    <row r="6" spans="1:4" x14ac:dyDescent="0.25">
      <c r="A6" s="2">
        <f t="shared" ref="A6:A18" si="0">A5+1</f>
        <v>2020</v>
      </c>
      <c r="B6" s="18">
        <v>10</v>
      </c>
      <c r="C6" s="18">
        <v>10</v>
      </c>
      <c r="D6" s="18">
        <v>10</v>
      </c>
    </row>
    <row r="7" spans="1:4" x14ac:dyDescent="0.25">
      <c r="A7" s="2">
        <f t="shared" si="0"/>
        <v>2021</v>
      </c>
      <c r="B7" s="18">
        <v>10</v>
      </c>
      <c r="C7" s="18">
        <v>10</v>
      </c>
      <c r="D7" s="18">
        <v>10</v>
      </c>
    </row>
    <row r="8" spans="1:4" x14ac:dyDescent="0.25">
      <c r="A8" s="2">
        <f t="shared" si="0"/>
        <v>2022</v>
      </c>
      <c r="B8" s="18">
        <v>10</v>
      </c>
      <c r="C8" s="18">
        <v>10</v>
      </c>
      <c r="D8" s="18">
        <v>10</v>
      </c>
    </row>
    <row r="9" spans="1:4" x14ac:dyDescent="0.25">
      <c r="A9" s="2">
        <f t="shared" si="0"/>
        <v>2023</v>
      </c>
      <c r="B9" s="18">
        <v>10</v>
      </c>
      <c r="C9" s="18">
        <v>10</v>
      </c>
      <c r="D9" s="18">
        <v>10</v>
      </c>
    </row>
    <row r="10" spans="1:4" x14ac:dyDescent="0.25">
      <c r="A10" s="2">
        <f t="shared" si="0"/>
        <v>2024</v>
      </c>
      <c r="B10" s="18">
        <v>10</v>
      </c>
      <c r="C10" s="18">
        <v>10</v>
      </c>
      <c r="D10" s="18">
        <v>10</v>
      </c>
    </row>
    <row r="11" spans="1:4" x14ac:dyDescent="0.25">
      <c r="A11" s="2">
        <f t="shared" si="0"/>
        <v>2025</v>
      </c>
      <c r="B11" s="18">
        <v>10</v>
      </c>
      <c r="C11" s="18">
        <v>10</v>
      </c>
      <c r="D11" s="18">
        <v>10</v>
      </c>
    </row>
    <row r="12" spans="1:4" x14ac:dyDescent="0.25">
      <c r="A12" s="2">
        <f t="shared" si="0"/>
        <v>2026</v>
      </c>
      <c r="B12" s="18">
        <v>10</v>
      </c>
      <c r="C12" s="18">
        <v>10</v>
      </c>
      <c r="D12" s="18">
        <v>10</v>
      </c>
    </row>
    <row r="13" spans="1:4" x14ac:dyDescent="0.25">
      <c r="A13" s="2">
        <f t="shared" si="0"/>
        <v>2027</v>
      </c>
      <c r="B13" s="18">
        <v>10</v>
      </c>
      <c r="C13" s="18">
        <v>10</v>
      </c>
      <c r="D13" s="18">
        <v>10</v>
      </c>
    </row>
    <row r="14" spans="1:4" x14ac:dyDescent="0.25">
      <c r="A14" s="2">
        <f t="shared" si="0"/>
        <v>2028</v>
      </c>
      <c r="B14" s="18">
        <v>10</v>
      </c>
      <c r="C14" s="18">
        <v>10</v>
      </c>
      <c r="D14" s="18">
        <v>10</v>
      </c>
    </row>
    <row r="15" spans="1:4" x14ac:dyDescent="0.25">
      <c r="A15" s="2">
        <f t="shared" si="0"/>
        <v>2029</v>
      </c>
      <c r="B15" s="18">
        <v>10</v>
      </c>
      <c r="C15" s="18">
        <v>10</v>
      </c>
      <c r="D15" s="18">
        <v>10</v>
      </c>
    </row>
    <row r="16" spans="1:4" x14ac:dyDescent="0.25">
      <c r="A16" s="2">
        <f t="shared" si="0"/>
        <v>2030</v>
      </c>
      <c r="B16" s="18">
        <v>10</v>
      </c>
      <c r="C16" s="18">
        <v>10</v>
      </c>
      <c r="D16" s="18">
        <v>10</v>
      </c>
    </row>
    <row r="17" spans="1:4" x14ac:dyDescent="0.25">
      <c r="A17" s="2">
        <f t="shared" si="0"/>
        <v>2031</v>
      </c>
      <c r="B17" s="18">
        <v>10</v>
      </c>
      <c r="C17" s="18">
        <v>10</v>
      </c>
      <c r="D17" s="18">
        <v>10</v>
      </c>
    </row>
    <row r="18" spans="1:4" x14ac:dyDescent="0.25">
      <c r="A18" s="2">
        <f t="shared" si="0"/>
        <v>2032</v>
      </c>
      <c r="B18" s="18">
        <v>10</v>
      </c>
      <c r="C18" s="18">
        <v>10</v>
      </c>
      <c r="D18" s="18">
        <v>10</v>
      </c>
    </row>
    <row r="19" spans="1:4" x14ac:dyDescent="0.25">
      <c r="A19" s="2">
        <f>A18+1</f>
        <v>2033</v>
      </c>
      <c r="B19" s="18">
        <v>10</v>
      </c>
      <c r="C19" s="18">
        <v>10</v>
      </c>
      <c r="D19" s="18">
        <v>10</v>
      </c>
    </row>
    <row r="20" spans="1:4" x14ac:dyDescent="0.25">
      <c r="A20" s="2">
        <f t="shared" ref="A20:A24" si="1">A19+1</f>
        <v>2034</v>
      </c>
      <c r="B20" s="18">
        <v>10</v>
      </c>
      <c r="C20" s="18">
        <v>10</v>
      </c>
      <c r="D20" s="18">
        <v>10</v>
      </c>
    </row>
    <row r="21" spans="1:4" x14ac:dyDescent="0.25">
      <c r="A21" s="2">
        <f t="shared" si="1"/>
        <v>2035</v>
      </c>
      <c r="B21" s="18">
        <v>10</v>
      </c>
      <c r="C21" s="18">
        <v>10</v>
      </c>
      <c r="D21" s="18">
        <v>10</v>
      </c>
    </row>
    <row r="22" spans="1:4" x14ac:dyDescent="0.25">
      <c r="A22" s="2">
        <f t="shared" si="1"/>
        <v>2036</v>
      </c>
      <c r="B22" s="18">
        <v>10</v>
      </c>
      <c r="C22" s="18">
        <v>10</v>
      </c>
      <c r="D22" s="18">
        <v>10</v>
      </c>
    </row>
    <row r="23" spans="1:4" x14ac:dyDescent="0.25">
      <c r="A23" s="2">
        <f t="shared" si="1"/>
        <v>2037</v>
      </c>
      <c r="B23" s="18">
        <v>10</v>
      </c>
      <c r="C23" s="18">
        <v>10</v>
      </c>
      <c r="D23" s="18">
        <v>10</v>
      </c>
    </row>
    <row r="24" spans="1:4" x14ac:dyDescent="0.25">
      <c r="A24" s="2">
        <f t="shared" si="1"/>
        <v>2038</v>
      </c>
      <c r="B24" s="18">
        <v>10</v>
      </c>
      <c r="C24" s="18">
        <v>10</v>
      </c>
      <c r="D24" s="18">
        <v>10</v>
      </c>
    </row>
    <row r="25" spans="1:4" x14ac:dyDescent="0.25">
      <c r="A25" s="2">
        <f>A24+1</f>
        <v>2039</v>
      </c>
      <c r="B25" s="18">
        <v>10</v>
      </c>
      <c r="C25" s="18">
        <v>10</v>
      </c>
      <c r="D25" s="18">
        <v>10</v>
      </c>
    </row>
    <row r="26" spans="1:4" x14ac:dyDescent="0.25">
      <c r="A26" s="2">
        <f>A25+1</f>
        <v>2040</v>
      </c>
      <c r="B26" s="18">
        <v>10</v>
      </c>
      <c r="C26" s="18">
        <v>10</v>
      </c>
      <c r="D26" s="18">
        <v>10</v>
      </c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5" spans="1:4" x14ac:dyDescent="0.25">
      <c r="A35" s="1"/>
      <c r="B35" s="18"/>
      <c r="C35" s="18"/>
      <c r="D35" s="18"/>
    </row>
    <row r="36" spans="1:4" x14ac:dyDescent="0.25">
      <c r="A36" s="1"/>
      <c r="B36" s="18"/>
      <c r="C36" s="18"/>
      <c r="D36" s="18"/>
    </row>
    <row r="37" spans="1:4" x14ac:dyDescent="0.25">
      <c r="A37" s="1"/>
      <c r="B37" s="18"/>
      <c r="C37" s="18"/>
      <c r="D37" s="18"/>
    </row>
    <row r="38" spans="1:4" x14ac:dyDescent="0.25">
      <c r="A38" s="1"/>
      <c r="B38" s="18"/>
      <c r="C38" s="18"/>
      <c r="D38" s="18"/>
    </row>
    <row r="39" spans="1:4" x14ac:dyDescent="0.25">
      <c r="A39" s="1"/>
      <c r="B39" s="18"/>
      <c r="C39" s="18"/>
      <c r="D39" s="18"/>
    </row>
    <row r="40" spans="1:4" x14ac:dyDescent="0.25">
      <c r="A40" s="1"/>
      <c r="B40" s="18"/>
      <c r="C40" s="18"/>
      <c r="D40" s="18"/>
    </row>
    <row r="41" spans="1:4" x14ac:dyDescent="0.25">
      <c r="A41" s="1"/>
      <c r="B41" s="18"/>
      <c r="C41" s="18"/>
      <c r="D41" s="18"/>
    </row>
    <row r="42" spans="1:4" x14ac:dyDescent="0.25">
      <c r="A42" s="1"/>
      <c r="B42" s="18"/>
      <c r="C42" s="18"/>
      <c r="D42" s="18"/>
    </row>
    <row r="43" spans="1:4" x14ac:dyDescent="0.25">
      <c r="A43" s="1"/>
      <c r="B43" s="18"/>
      <c r="C43" s="18"/>
      <c r="D43" s="18"/>
    </row>
    <row r="44" spans="1:4" x14ac:dyDescent="0.25">
      <c r="A44" s="1"/>
      <c r="B44" s="18"/>
      <c r="C44" s="18"/>
      <c r="D44" s="18"/>
    </row>
    <row r="45" spans="1:4" x14ac:dyDescent="0.25">
      <c r="A45" s="1"/>
      <c r="B45" s="18"/>
      <c r="C45" s="18"/>
      <c r="D45" s="18"/>
    </row>
    <row r="46" spans="1:4" x14ac:dyDescent="0.25">
      <c r="A46" s="1"/>
      <c r="B46" s="18"/>
      <c r="C46" s="18"/>
      <c r="D46" s="18"/>
    </row>
    <row r="47" spans="1:4" x14ac:dyDescent="0.25">
      <c r="A47" s="1"/>
      <c r="B47" s="18"/>
      <c r="C47" s="18"/>
      <c r="D47" s="18"/>
    </row>
    <row r="48" spans="1:4" x14ac:dyDescent="0.25">
      <c r="A48" s="1"/>
      <c r="B48" s="18"/>
      <c r="C48" s="18"/>
      <c r="D48" s="18"/>
    </row>
    <row r="49" spans="1:4" x14ac:dyDescent="0.25">
      <c r="A49" s="1"/>
      <c r="B49" s="18"/>
      <c r="C49" s="18"/>
      <c r="D49" s="18"/>
    </row>
    <row r="50" spans="1:4" x14ac:dyDescent="0.25">
      <c r="A50" s="1"/>
      <c r="B50" s="18"/>
      <c r="C50" s="18"/>
      <c r="D50" s="18"/>
    </row>
    <row r="51" spans="1:4" x14ac:dyDescent="0.25">
      <c r="A51" s="1"/>
      <c r="B51" s="18"/>
      <c r="C51" s="18"/>
      <c r="D51" s="18"/>
    </row>
    <row r="52" spans="1:4" x14ac:dyDescent="0.25">
      <c r="A52" s="1"/>
      <c r="B52" s="18"/>
      <c r="C52" s="18"/>
      <c r="D52" s="18"/>
    </row>
    <row r="53" spans="1:4" x14ac:dyDescent="0.25">
      <c r="A53" s="1"/>
      <c r="B53" s="18"/>
      <c r="C53" s="18"/>
      <c r="D53" s="18"/>
    </row>
    <row r="54" spans="1:4" x14ac:dyDescent="0.25">
      <c r="A54" s="1"/>
      <c r="B54" s="18"/>
      <c r="C54" s="18"/>
      <c r="D54" s="18"/>
    </row>
    <row r="55" spans="1:4" x14ac:dyDescent="0.25">
      <c r="A55" s="1"/>
      <c r="B55" s="18"/>
      <c r="C55" s="18"/>
      <c r="D55" s="18"/>
    </row>
    <row r="56" spans="1:4" x14ac:dyDescent="0.25">
      <c r="A56" s="1"/>
      <c r="B56" s="18"/>
      <c r="C56" s="18"/>
      <c r="D56" s="18"/>
    </row>
    <row r="57" spans="1:4" x14ac:dyDescent="0.25">
      <c r="A57" s="1"/>
      <c r="B57" s="18"/>
      <c r="C57" s="18"/>
      <c r="D57" s="18"/>
    </row>
    <row r="58" spans="1:4" x14ac:dyDescent="0.25">
      <c r="A58" s="1"/>
      <c r="B58" s="18"/>
      <c r="C58" s="18"/>
      <c r="D58" s="18"/>
    </row>
    <row r="59" spans="1:4" x14ac:dyDescent="0.25">
      <c r="A59" s="1"/>
      <c r="B59" s="18"/>
      <c r="C59" s="18"/>
      <c r="D59" s="18"/>
    </row>
    <row r="60" spans="1:4" x14ac:dyDescent="0.25">
      <c r="A60" s="1"/>
      <c r="B60" s="18"/>
      <c r="C60" s="18"/>
      <c r="D6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33C-B7DB-4E5B-A18C-D600DCD40324}">
  <dimension ref="A1:H62"/>
  <sheetViews>
    <sheetView tabSelected="1" workbookViewId="0">
      <selection activeCell="B3" sqref="B3:B12"/>
    </sheetView>
  </sheetViews>
  <sheetFormatPr defaultRowHeight="15" x14ac:dyDescent="0.25"/>
  <cols>
    <col min="1" max="1" width="28.42578125" style="8" customWidth="1"/>
    <col min="2" max="2" width="9.140625" style="17"/>
  </cols>
  <sheetData>
    <row r="1" spans="1:8" x14ac:dyDescent="0.25">
      <c r="A1" s="8" t="s">
        <v>16</v>
      </c>
      <c r="B1" s="8" t="s">
        <v>17</v>
      </c>
    </row>
    <row r="2" spans="1:8" x14ac:dyDescent="0.25">
      <c r="A2" t="s">
        <v>15</v>
      </c>
      <c r="B2" s="4">
        <v>8760</v>
      </c>
    </row>
    <row r="3" spans="1:8" x14ac:dyDescent="0.25">
      <c r="A3" t="s">
        <v>73</v>
      </c>
      <c r="B3" s="7">
        <v>0.05</v>
      </c>
      <c r="C3" s="7">
        <v>0.05</v>
      </c>
    </row>
    <row r="4" spans="1:8" x14ac:dyDescent="0.25">
      <c r="A4" t="s">
        <v>18</v>
      </c>
      <c r="B4" s="6">
        <v>0.03</v>
      </c>
      <c r="C4" s="6">
        <v>0.03</v>
      </c>
    </row>
    <row r="5" spans="1:8" x14ac:dyDescent="0.25">
      <c r="A5" t="s">
        <v>105</v>
      </c>
      <c r="B5" s="6">
        <v>0.03</v>
      </c>
      <c r="C5" s="6">
        <v>0.03</v>
      </c>
    </row>
    <row r="6" spans="1:8" x14ac:dyDescent="0.25">
      <c r="A6" t="s">
        <v>21</v>
      </c>
      <c r="B6" s="6">
        <v>0.03</v>
      </c>
      <c r="C6" s="6">
        <v>0.03</v>
      </c>
    </row>
    <row r="7" spans="1:8" x14ac:dyDescent="0.25">
      <c r="A7" t="s">
        <v>22</v>
      </c>
      <c r="B7" s="6">
        <v>0.03</v>
      </c>
      <c r="C7" s="6">
        <v>0.03</v>
      </c>
      <c r="H7" s="1"/>
    </row>
    <row r="8" spans="1:8" x14ac:dyDescent="0.25">
      <c r="A8" s="5" t="s">
        <v>19</v>
      </c>
      <c r="B8" s="6">
        <v>0.05</v>
      </c>
      <c r="C8" s="6">
        <v>0.05</v>
      </c>
      <c r="H8" s="1"/>
    </row>
    <row r="9" spans="1:8" x14ac:dyDescent="0.25">
      <c r="A9" s="5" t="s">
        <v>20</v>
      </c>
      <c r="B9" s="6">
        <v>0.04</v>
      </c>
      <c r="C9" s="6">
        <v>0.04</v>
      </c>
      <c r="H9" s="1"/>
    </row>
    <row r="10" spans="1:8" x14ac:dyDescent="0.25">
      <c r="A10" s="4" t="s">
        <v>64</v>
      </c>
      <c r="B10" s="17">
        <v>500</v>
      </c>
      <c r="C10" s="17">
        <v>500</v>
      </c>
      <c r="H10" s="1"/>
    </row>
    <row r="11" spans="1:8" x14ac:dyDescent="0.25">
      <c r="A11" s="5" t="s">
        <v>65</v>
      </c>
      <c r="B11" s="17">
        <v>800</v>
      </c>
      <c r="C11" s="17">
        <v>800</v>
      </c>
      <c r="H11" s="1"/>
    </row>
    <row r="12" spans="1:8" x14ac:dyDescent="0.25">
      <c r="A12" s="5" t="s">
        <v>72</v>
      </c>
      <c r="B12" s="6">
        <v>7.0000000000000007E-2</v>
      </c>
      <c r="C12" s="6">
        <v>7.0000000000000007E-2</v>
      </c>
      <c r="H12" s="1"/>
    </row>
    <row r="13" spans="1:8" x14ac:dyDescent="0.25">
      <c r="A13" s="5"/>
      <c r="H13" s="1"/>
    </row>
    <row r="14" spans="1:8" x14ac:dyDescent="0.25">
      <c r="A14" s="5"/>
      <c r="H14" s="1"/>
    </row>
    <row r="15" spans="1:8" x14ac:dyDescent="0.25">
      <c r="A15" s="5"/>
      <c r="H15" s="1"/>
    </row>
    <row r="16" spans="1:8" x14ac:dyDescent="0.25">
      <c r="A16" s="5"/>
      <c r="H16" s="1"/>
    </row>
    <row r="17" spans="1:8" x14ac:dyDescent="0.25">
      <c r="A17" s="5"/>
      <c r="H17" s="1"/>
    </row>
    <row r="18" spans="1:8" x14ac:dyDescent="0.25">
      <c r="A18" s="5"/>
      <c r="H18" s="1"/>
    </row>
    <row r="19" spans="1:8" x14ac:dyDescent="0.25">
      <c r="A19" s="5"/>
      <c r="H19" s="1"/>
    </row>
    <row r="20" spans="1:8" x14ac:dyDescent="0.25">
      <c r="A20" s="5"/>
      <c r="H20" s="1"/>
    </row>
    <row r="21" spans="1:8" x14ac:dyDescent="0.25">
      <c r="A21" s="5"/>
      <c r="H21" s="1"/>
    </row>
    <row r="22" spans="1:8" x14ac:dyDescent="0.25">
      <c r="A22" s="5"/>
      <c r="H22" s="1"/>
    </row>
    <row r="23" spans="1:8" x14ac:dyDescent="0.25">
      <c r="A23" s="5"/>
      <c r="H23" s="1"/>
    </row>
    <row r="24" spans="1:8" x14ac:dyDescent="0.25">
      <c r="A24" s="5"/>
      <c r="H24" s="1"/>
    </row>
    <row r="25" spans="1:8" x14ac:dyDescent="0.25">
      <c r="A25" s="5"/>
      <c r="H25" s="1"/>
    </row>
    <row r="26" spans="1:8" x14ac:dyDescent="0.25">
      <c r="A26" s="5"/>
      <c r="H26" s="1"/>
    </row>
    <row r="27" spans="1:8" x14ac:dyDescent="0.25">
      <c r="A27" s="5"/>
      <c r="H27" s="1"/>
    </row>
    <row r="28" spans="1:8" x14ac:dyDescent="0.25">
      <c r="A28" s="5"/>
      <c r="H28" s="1"/>
    </row>
    <row r="29" spans="1:8" x14ac:dyDescent="0.25">
      <c r="A29" s="5"/>
      <c r="H29" s="1"/>
    </row>
    <row r="30" spans="1:8" x14ac:dyDescent="0.25">
      <c r="A30" s="5"/>
      <c r="H30" s="1"/>
    </row>
    <row r="31" spans="1:8" x14ac:dyDescent="0.25">
      <c r="A31" s="5"/>
      <c r="H31" s="1"/>
    </row>
    <row r="32" spans="1:8" x14ac:dyDescent="0.25">
      <c r="A32" s="5"/>
      <c r="H32" s="1"/>
    </row>
    <row r="33" spans="1:8" x14ac:dyDescent="0.25">
      <c r="A33" s="4"/>
      <c r="H33" s="1"/>
    </row>
    <row r="34" spans="1:8" x14ac:dyDescent="0.25">
      <c r="A34" s="4"/>
      <c r="H34" s="1"/>
    </row>
    <row r="35" spans="1:8" x14ac:dyDescent="0.25">
      <c r="A35" s="4"/>
      <c r="H35" s="1"/>
    </row>
    <row r="36" spans="1:8" x14ac:dyDescent="0.25">
      <c r="A36" s="4"/>
      <c r="H36" s="1"/>
    </row>
    <row r="37" spans="1:8" x14ac:dyDescent="0.25">
      <c r="A37" s="4"/>
      <c r="H37" s="1"/>
    </row>
    <row r="38" spans="1:8" x14ac:dyDescent="0.25">
      <c r="A38" s="4"/>
    </row>
    <row r="39" spans="1:8" x14ac:dyDescent="0.25">
      <c r="A39" s="4"/>
    </row>
    <row r="40" spans="1:8" x14ac:dyDescent="0.25">
      <c r="A40" s="4"/>
    </row>
    <row r="41" spans="1:8" x14ac:dyDescent="0.25">
      <c r="A41" s="4"/>
    </row>
    <row r="42" spans="1:8" x14ac:dyDescent="0.25">
      <c r="A42" s="4"/>
    </row>
    <row r="43" spans="1:8" x14ac:dyDescent="0.25">
      <c r="A43" s="4"/>
    </row>
    <row r="44" spans="1:8" x14ac:dyDescent="0.25">
      <c r="A44" s="4"/>
    </row>
    <row r="45" spans="1:8" x14ac:dyDescent="0.25">
      <c r="A45" s="4"/>
    </row>
    <row r="46" spans="1:8" x14ac:dyDescent="0.25">
      <c r="A46" s="4"/>
    </row>
    <row r="47" spans="1:8" x14ac:dyDescent="0.25">
      <c r="A47" s="4"/>
    </row>
    <row r="48" spans="1:8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AFEB-07E0-45F7-A1BD-A964AE11C27F}">
  <dimension ref="A1:I28"/>
  <sheetViews>
    <sheetView workbookViewId="0">
      <selection activeCell="J12" sqref="J12"/>
    </sheetView>
  </sheetViews>
  <sheetFormatPr defaultRowHeight="15" x14ac:dyDescent="0.25"/>
  <cols>
    <col min="1" max="1" width="28.42578125" customWidth="1"/>
  </cols>
  <sheetData>
    <row r="1" spans="1:9" x14ac:dyDescent="0.25">
      <c r="A1" t="s">
        <v>68</v>
      </c>
      <c r="B1" t="b">
        <v>1</v>
      </c>
    </row>
    <row r="2" spans="1:9" x14ac:dyDescent="0.25">
      <c r="A2" t="s">
        <v>69</v>
      </c>
      <c r="B2" t="b">
        <v>0</v>
      </c>
    </row>
    <row r="3" spans="1:9" x14ac:dyDescent="0.25">
      <c r="A3" t="s">
        <v>70</v>
      </c>
      <c r="B3" t="b">
        <v>1</v>
      </c>
    </row>
    <row r="4" spans="1:9" x14ac:dyDescent="0.25">
      <c r="A4" t="s">
        <v>80</v>
      </c>
      <c r="B4" t="b">
        <v>1</v>
      </c>
    </row>
    <row r="5" spans="1:9" x14ac:dyDescent="0.25">
      <c r="A5" t="s">
        <v>81</v>
      </c>
      <c r="B5" t="b">
        <v>1</v>
      </c>
    </row>
    <row r="6" spans="1:9" x14ac:dyDescent="0.25">
      <c r="A6" t="s">
        <v>82</v>
      </c>
      <c r="B6" t="b">
        <v>1</v>
      </c>
    </row>
    <row r="7" spans="1:9" x14ac:dyDescent="0.25">
      <c r="A7" t="s">
        <v>83</v>
      </c>
      <c r="B7" t="b">
        <v>1</v>
      </c>
    </row>
    <row r="9" spans="1:9" x14ac:dyDescent="0.25">
      <c r="G9" s="20"/>
      <c r="H9" s="20"/>
      <c r="I9" s="20"/>
    </row>
    <row r="10" spans="1:9" x14ac:dyDescent="0.25">
      <c r="G10" s="20"/>
      <c r="H10" s="20"/>
      <c r="I10" s="20"/>
    </row>
    <row r="11" spans="1:9" x14ac:dyDescent="0.25">
      <c r="G11" s="20"/>
      <c r="H11" s="21"/>
      <c r="I11" s="20"/>
    </row>
    <row r="12" spans="1:9" x14ac:dyDescent="0.25">
      <c r="G12" s="20"/>
      <c r="H12" s="22"/>
      <c r="I12" s="20"/>
    </row>
    <row r="13" spans="1:9" x14ac:dyDescent="0.25">
      <c r="G13" s="20"/>
      <c r="H13" s="22"/>
      <c r="I13" s="20"/>
    </row>
    <row r="14" spans="1:9" x14ac:dyDescent="0.25">
      <c r="G14" s="20"/>
      <c r="H14" s="22"/>
      <c r="I14" s="20"/>
    </row>
    <row r="15" spans="1:9" x14ac:dyDescent="0.25">
      <c r="G15" s="20"/>
      <c r="H15" s="21"/>
      <c r="I15" s="20"/>
    </row>
    <row r="16" spans="1:9" x14ac:dyDescent="0.25">
      <c r="G16" s="20"/>
      <c r="H16" s="22"/>
      <c r="I16" s="20"/>
    </row>
    <row r="17" spans="7:9" x14ac:dyDescent="0.25">
      <c r="G17" s="20"/>
      <c r="H17" s="22"/>
      <c r="I17" s="20"/>
    </row>
    <row r="18" spans="7:9" x14ac:dyDescent="0.25">
      <c r="G18" s="20"/>
      <c r="H18" s="21"/>
      <c r="I18" s="20"/>
    </row>
    <row r="19" spans="7:9" x14ac:dyDescent="0.25">
      <c r="G19" s="20"/>
      <c r="H19" s="22"/>
      <c r="I19" s="20"/>
    </row>
    <row r="20" spans="7:9" x14ac:dyDescent="0.25">
      <c r="G20" s="20"/>
      <c r="H20" s="22"/>
      <c r="I20" s="20"/>
    </row>
    <row r="21" spans="7:9" x14ac:dyDescent="0.25">
      <c r="G21" s="20"/>
      <c r="H21" s="22"/>
      <c r="I21" s="20"/>
    </row>
    <row r="22" spans="7:9" x14ac:dyDescent="0.25">
      <c r="G22" s="20"/>
      <c r="H22" s="21"/>
      <c r="I22" s="20"/>
    </row>
    <row r="23" spans="7:9" x14ac:dyDescent="0.25">
      <c r="G23" s="20"/>
      <c r="H23" s="20"/>
      <c r="I23" s="20"/>
    </row>
    <row r="24" spans="7:9" x14ac:dyDescent="0.25">
      <c r="G24" s="20"/>
      <c r="H24" s="20"/>
      <c r="I24" s="20"/>
    </row>
    <row r="25" spans="7:9" x14ac:dyDescent="0.25">
      <c r="G25" s="20"/>
      <c r="H25" s="20"/>
      <c r="I25" s="20"/>
    </row>
    <row r="26" spans="7:9" x14ac:dyDescent="0.25">
      <c r="G26" s="20"/>
      <c r="H26" s="20"/>
      <c r="I26" s="20"/>
    </row>
    <row r="27" spans="7:9" x14ac:dyDescent="0.25">
      <c r="G27" s="20"/>
      <c r="H27" s="20"/>
      <c r="I27" s="20"/>
    </row>
    <row r="28" spans="7:9" x14ac:dyDescent="0.25">
      <c r="G28" s="20"/>
      <c r="H28" s="20"/>
      <c r="I28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204C-4610-40A8-8B28-511E0EB2107E}">
  <dimension ref="A1:B5"/>
  <sheetViews>
    <sheetView workbookViewId="0">
      <selection activeCell="A3" sqref="A3"/>
    </sheetView>
  </sheetViews>
  <sheetFormatPr defaultRowHeight="15" x14ac:dyDescent="0.25"/>
  <cols>
    <col min="1" max="1" width="19.5703125" customWidth="1"/>
    <col min="6" max="6" width="17.28515625" customWidth="1"/>
  </cols>
  <sheetData>
    <row r="1" spans="1:2" x14ac:dyDescent="0.25">
      <c r="A1" s="8" t="s">
        <v>79</v>
      </c>
      <c r="B1" s="8" t="s">
        <v>76</v>
      </c>
    </row>
    <row r="2" spans="1:2" x14ac:dyDescent="0.25">
      <c r="A2" t="s">
        <v>77</v>
      </c>
      <c r="B2" t="s">
        <v>75</v>
      </c>
    </row>
    <row r="3" spans="1:2" x14ac:dyDescent="0.25">
      <c r="A3" t="s">
        <v>104</v>
      </c>
      <c r="B3" t="s">
        <v>75</v>
      </c>
    </row>
    <row r="4" spans="1:2" x14ac:dyDescent="0.25">
      <c r="A4" t="s">
        <v>78</v>
      </c>
      <c r="B4" t="s">
        <v>74</v>
      </c>
    </row>
    <row r="5" spans="1:2" x14ac:dyDescent="0.25">
      <c r="A5" t="s">
        <v>11</v>
      </c>
      <c r="B5" t="s">
        <v>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D61D-CE7D-45B5-BE32-E0561BC13D53}">
  <dimension ref="A1:B4"/>
  <sheetViews>
    <sheetView workbookViewId="0">
      <selection activeCell="B5" sqref="B5"/>
    </sheetView>
  </sheetViews>
  <sheetFormatPr defaultRowHeight="15" x14ac:dyDescent="0.25"/>
  <cols>
    <col min="1" max="1" width="29.7109375" customWidth="1"/>
    <col min="2" max="2" width="17" customWidth="1"/>
  </cols>
  <sheetData>
    <row r="1" spans="1:2" x14ac:dyDescent="0.25">
      <c r="A1" s="8" t="s">
        <v>79</v>
      </c>
      <c r="B1" t="s">
        <v>96</v>
      </c>
    </row>
    <row r="2" spans="1:2" x14ac:dyDescent="0.25">
      <c r="A2" t="s">
        <v>95</v>
      </c>
      <c r="B2">
        <v>0</v>
      </c>
    </row>
    <row r="3" spans="1:2" x14ac:dyDescent="0.25">
      <c r="A3" t="s">
        <v>97</v>
      </c>
      <c r="B3">
        <v>0</v>
      </c>
    </row>
    <row r="4" spans="1:2" x14ac:dyDescent="0.25">
      <c r="A4" t="s">
        <v>98</v>
      </c>
      <c r="B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 specs</vt:lpstr>
      <vt:lpstr>TF</vt:lpstr>
      <vt:lpstr>Vessel distribution</vt:lpstr>
      <vt:lpstr>Equip specs</vt:lpstr>
      <vt:lpstr>Handling fees</vt:lpstr>
      <vt:lpstr>Single parameters</vt:lpstr>
      <vt:lpstr>(y)|(n)</vt:lpstr>
      <vt:lpstr>Ownership</vt:lpstr>
      <vt:lpstr>Existing port</vt:lpstr>
      <vt:lpstr>Unloaders</vt:lpstr>
      <vt:lpstr>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2018-06-08T14:40:17Z</dcterms:created>
  <dcterms:modified xsi:type="dcterms:W3CDTF">2018-07-19T08:22:50Z</dcterms:modified>
</cp:coreProperties>
</file>