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2"/>
  </bookViews>
  <sheets>
    <sheet name="cases" sheetId="1" r:id="rId1"/>
    <sheet name="speed-power" sheetId="2" r:id="rId2"/>
    <sheet name="Sheet1" sheetId="4" r:id="rId3"/>
    <sheet name="original speed-power data"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N10" i="2"/>
  <c r="F87" i="3"/>
  <c r="G87" i="3"/>
  <c r="F74" i="3"/>
  <c r="F61" i="3"/>
  <c r="F49" i="3"/>
  <c r="F36" i="3"/>
  <c r="F24" i="3"/>
  <c r="G61" i="3"/>
  <c r="H61" i="3" s="1"/>
  <c r="G36" i="3"/>
  <c r="G25" i="3"/>
  <c r="H25" i="3"/>
  <c r="H27" i="3"/>
  <c r="H28" i="3"/>
  <c r="H29" i="3"/>
  <c r="H30" i="3"/>
  <c r="H35" i="3"/>
  <c r="H36" i="3"/>
  <c r="H37" i="3"/>
  <c r="H38" i="3"/>
  <c r="H39" i="3"/>
  <c r="H44" i="3"/>
  <c r="H45" i="3"/>
  <c r="H46" i="3"/>
  <c r="H47" i="3"/>
  <c r="H52" i="3"/>
  <c r="H53" i="3"/>
  <c r="H54" i="3"/>
  <c r="H55" i="3"/>
  <c r="H60" i="3"/>
  <c r="H62" i="3"/>
  <c r="H63" i="3"/>
  <c r="H64" i="3"/>
  <c r="H69" i="3"/>
  <c r="H70" i="3"/>
  <c r="H71" i="3"/>
  <c r="H72" i="3"/>
  <c r="H77" i="3"/>
  <c r="H78" i="3"/>
  <c r="H79" i="3"/>
  <c r="H80"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24" i="3"/>
  <c r="G26" i="3"/>
  <c r="H26" i="3" s="1"/>
  <c r="G27" i="3"/>
  <c r="G28" i="3"/>
  <c r="G29" i="3"/>
  <c r="G30" i="3"/>
  <c r="G31" i="3"/>
  <c r="H31" i="3" s="1"/>
  <c r="G32" i="3"/>
  <c r="H32" i="3" s="1"/>
  <c r="G33" i="3"/>
  <c r="H33" i="3" s="1"/>
  <c r="G34" i="3"/>
  <c r="H34" i="3" s="1"/>
  <c r="G35" i="3"/>
  <c r="G37" i="3"/>
  <c r="G38" i="3"/>
  <c r="G39" i="3"/>
  <c r="G40" i="3"/>
  <c r="H40" i="3" s="1"/>
  <c r="G41" i="3"/>
  <c r="H41" i="3" s="1"/>
  <c r="G42" i="3"/>
  <c r="H42" i="3" s="1"/>
  <c r="G43" i="3"/>
  <c r="H43" i="3" s="1"/>
  <c r="G44" i="3"/>
  <c r="G45" i="3"/>
  <c r="G46" i="3"/>
  <c r="G47" i="3"/>
  <c r="G48" i="3"/>
  <c r="H48" i="3" s="1"/>
  <c r="G49" i="3"/>
  <c r="H49" i="3" s="1"/>
  <c r="G50" i="3"/>
  <c r="H50" i="3" s="1"/>
  <c r="G51" i="3"/>
  <c r="H51" i="3" s="1"/>
  <c r="G52" i="3"/>
  <c r="G53" i="3"/>
  <c r="G54" i="3"/>
  <c r="G55" i="3"/>
  <c r="G56" i="3"/>
  <c r="H56" i="3" s="1"/>
  <c r="G57" i="3"/>
  <c r="H57" i="3" s="1"/>
  <c r="G58" i="3"/>
  <c r="H58" i="3" s="1"/>
  <c r="G59" i="3"/>
  <c r="H59" i="3" s="1"/>
  <c r="G60" i="3"/>
  <c r="G62" i="3"/>
  <c r="G63" i="3"/>
  <c r="G64" i="3"/>
  <c r="G65" i="3"/>
  <c r="H65" i="3" s="1"/>
  <c r="G66" i="3"/>
  <c r="H66" i="3" s="1"/>
  <c r="G67" i="3"/>
  <c r="H67" i="3" s="1"/>
  <c r="G68" i="3"/>
  <c r="H68" i="3" s="1"/>
  <c r="G69" i="3"/>
  <c r="G70" i="3"/>
  <c r="G71" i="3"/>
  <c r="G72" i="3"/>
  <c r="G73" i="3"/>
  <c r="H73" i="3" s="1"/>
  <c r="G74" i="3"/>
  <c r="H74" i="3" s="1"/>
  <c r="G75" i="3"/>
  <c r="H75" i="3" s="1"/>
  <c r="G76" i="3"/>
  <c r="H76" i="3" s="1"/>
  <c r="G77" i="3"/>
  <c r="G78" i="3"/>
  <c r="G79" i="3"/>
  <c r="G80" i="3"/>
  <c r="G81" i="3"/>
  <c r="H81" i="3" s="1"/>
  <c r="G82" i="3"/>
  <c r="H82" i="3" s="1"/>
  <c r="G83" i="3"/>
  <c r="H83" i="3" s="1"/>
  <c r="G84" i="3"/>
  <c r="H84" i="3" s="1"/>
  <c r="G85" i="3"/>
  <c r="G86"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24" i="3"/>
  <c r="F2" i="3"/>
  <c r="F3" i="3"/>
  <c r="F4" i="3"/>
  <c r="F5" i="3"/>
  <c r="F6" i="3"/>
  <c r="F7" i="3"/>
  <c r="F8" i="3"/>
  <c r="F9" i="3"/>
  <c r="F10" i="3"/>
  <c r="F11" i="3"/>
  <c r="F12" i="3"/>
  <c r="F13" i="3"/>
  <c r="F14" i="3"/>
  <c r="F15" i="3"/>
  <c r="F16" i="3"/>
  <c r="F17" i="3"/>
  <c r="F18" i="3"/>
  <c r="F19" i="3"/>
  <c r="F20" i="3"/>
  <c r="F21" i="3"/>
  <c r="F22" i="3"/>
  <c r="F23" i="3"/>
  <c r="F25" i="3"/>
  <c r="F26" i="3"/>
  <c r="F27" i="3"/>
  <c r="F28" i="3"/>
  <c r="F29" i="3"/>
  <c r="F30" i="3"/>
  <c r="F31" i="3"/>
  <c r="F32" i="3"/>
  <c r="F33" i="3"/>
  <c r="F34" i="3"/>
  <c r="F35" i="3"/>
  <c r="F37" i="3"/>
  <c r="F38" i="3"/>
  <c r="F39" i="3"/>
  <c r="F40" i="3"/>
  <c r="F41" i="3"/>
  <c r="F42" i="3"/>
  <c r="F43" i="3"/>
  <c r="F44" i="3"/>
  <c r="F45" i="3"/>
  <c r="F46" i="3"/>
  <c r="F47" i="3"/>
  <c r="F48" i="3"/>
  <c r="F50" i="3"/>
  <c r="F51" i="3"/>
  <c r="F52" i="3"/>
  <c r="F53" i="3"/>
  <c r="F54" i="3"/>
  <c r="F55" i="3"/>
  <c r="F56" i="3"/>
  <c r="F57" i="3"/>
  <c r="F58" i="3"/>
  <c r="F59" i="3"/>
  <c r="F60" i="3"/>
  <c r="F62" i="3"/>
  <c r="F63" i="3"/>
  <c r="F64" i="3"/>
  <c r="F65" i="3"/>
  <c r="F66" i="3"/>
  <c r="F67" i="3"/>
  <c r="F68" i="3"/>
  <c r="F69" i="3"/>
  <c r="F70" i="3"/>
  <c r="F71" i="3"/>
  <c r="F72" i="3"/>
  <c r="F73" i="3"/>
  <c r="F75" i="3"/>
  <c r="F76" i="3"/>
  <c r="F77" i="3"/>
  <c r="F78" i="3"/>
  <c r="F79" i="3"/>
  <c r="F80" i="3"/>
  <c r="F81" i="3"/>
  <c r="F82" i="3"/>
  <c r="F83" i="3"/>
  <c r="F84" i="3"/>
  <c r="F85" i="3"/>
  <c r="F86"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 i="3"/>
</calcChain>
</file>

<file path=xl/sharedStrings.xml><?xml version="1.0" encoding="utf-8"?>
<sst xmlns="http://schemas.openxmlformats.org/spreadsheetml/2006/main" count="345" uniqueCount="292">
  <si>
    <t>6-4-6</t>
  </si>
  <si>
    <t>6-2.5-6</t>
  </si>
  <si>
    <t>no current</t>
  </si>
  <si>
    <t>resistance</t>
  </si>
  <si>
    <t>speed to water</t>
  </si>
  <si>
    <t>speed to land</t>
  </si>
  <si>
    <t>power</t>
  </si>
  <si>
    <t>fuel consumption (kg/km)</t>
  </si>
  <si>
    <t>single trip fuel consumption (kg/km)</t>
  </si>
  <si>
    <t>CO2 emission rate(g/km)</t>
  </si>
  <si>
    <t>NOx emission rate(g/km)</t>
  </si>
  <si>
    <t xml:space="preserve"> PM10 emission rate(g/km)</t>
  </si>
  <si>
    <t>round trip fuel consumption (kg/km)</t>
  </si>
  <si>
    <t>single trip CO2emission(g)</t>
  </si>
  <si>
    <t>single trip PM10emission(g)</t>
  </si>
  <si>
    <t>NOXsingle trip emission(g)</t>
  </si>
  <si>
    <t>round trip CO2emission(g)</t>
  </si>
  <si>
    <t>round trip PM10emission(g)</t>
  </si>
  <si>
    <t>round trip NOX emission(g)</t>
  </si>
  <si>
    <t>current=0.5m/s</t>
  </si>
  <si>
    <t>downsream</t>
  </si>
  <si>
    <t>upstream</t>
  </si>
  <si>
    <t>fixed speed</t>
  </si>
  <si>
    <t>fixed power</t>
  </si>
  <si>
    <t>water depth</t>
  </si>
  <si>
    <t>distance</t>
  </si>
  <si>
    <t>100-100-100km</t>
  </si>
  <si>
    <t>6-6-6m</t>
  </si>
  <si>
    <t>water depth=6</t>
  </si>
  <si>
    <t>water depth=4</t>
  </si>
  <si>
    <t>water depth=2.5</t>
  </si>
  <si>
    <t>speed m/s</t>
  </si>
  <si>
    <t>power required kW</t>
  </si>
  <si>
    <t>0.1</t>
  </si>
  <si>
    <t>0.13969849246231156</t>
  </si>
  <si>
    <t>0.17939698492462314</t>
  </si>
  <si>
    <t>0.2190954773869347</t>
  </si>
  <si>
    <t>0.25879396984924624</t>
  </si>
  <si>
    <t>0.2984924623115578</t>
  </si>
  <si>
    <t>0.3381909547738694</t>
  </si>
  <si>
    <t>0.3778894472361809</t>
  </si>
  <si>
    <t>0.4175879396984925</t>
  </si>
  <si>
    <t>0.457286432160804</t>
  </si>
  <si>
    <t>0.4969849246231156</t>
  </si>
  <si>
    <t>0.5366834170854271</t>
  </si>
  <si>
    <t>0.5763819095477387</t>
  </si>
  <si>
    <t>0.6160804020100502</t>
  </si>
  <si>
    <t>0.6557788944723618</t>
  </si>
  <si>
    <t>0.6954773869346733</t>
  </si>
  <si>
    <t>0.7351758793969849</t>
  </si>
  <si>
    <t>0.7748743718592965</t>
  </si>
  <si>
    <t>0.814572864321608</t>
  </si>
  <si>
    <t>0.8542713567839196</t>
  </si>
  <si>
    <t>0.8939698492462311</t>
  </si>
  <si>
    <t>0.9336683417085427</t>
  </si>
  <si>
    <t>0.9733668341708542</t>
  </si>
  <si>
    <t>h=6</t>
  </si>
  <si>
    <t>m/s</t>
  </si>
  <si>
    <t>km/h</t>
  </si>
  <si>
    <t>speed limit=5,02m/s=18,08km/h</t>
  </si>
  <si>
    <t>speed km/h</t>
  </si>
  <si>
    <t>h=4</t>
  </si>
  <si>
    <t>[[0, 87.51163567427665, 0.1],</t>
  </si>
  <si>
    <t xml:space="preserve"> [1, 87.52990935054147, 0.13969849246231156],</t>
  </si>
  <si>
    <t xml:space="preserve"> [2, 87.560726471116, 0.17939698492462314],</t>
  </si>
  <si>
    <t xml:space="preserve"> [3, 87.60707329965952, 0.2190954773869347],</t>
  </si>
  <si>
    <t xml:space="preserve"> [4, 87.67185426460607, 0.25879396984924624],</t>
  </si>
  <si>
    <t xml:space="preserve"> [5, 87.75791030682237, 0.2984924623115578],</t>
  </si>
  <si>
    <t xml:space="preserve"> [6, 87.86803088022094, 0.3381909547738694],</t>
  </si>
  <si>
    <t xml:space="preserve"> [7, 88.00496240299928, 0.3778894472361809],</t>
  </si>
  <si>
    <t xml:space="preserve"> [8, 88.17141453044928, 0.4175879396984925],</t>
  </si>
  <si>
    <t xml:space="preserve"> [9, 88.37006499886525, 0.457286432160804],</t>
  </si>
  <si>
    <t xml:space="preserve"> [10, 88.60356348399175, 0.4969849246231156],</t>
  </si>
  <si>
    <t xml:space="preserve"> [11, 88.87453475259065, 0.5366834170854271],</t>
  </si>
  <si>
    <t xml:space="preserve"> [12, 89.185581290623, 0.5763819095477387],</t>
  </si>
  <si>
    <t xml:space="preserve"> [13, 89.5392855336441, 0.6160804020100502],</t>
  </si>
  <si>
    <t xml:space="preserve"> [14, 89.93821178816083, 0.6557788944723618],</t>
  </si>
  <si>
    <t xml:space="preserve"> [15, 90.38490790836875, 0.6954773869346733],</t>
  </si>
  <si>
    <t xml:space="preserve"> [16, 90.88190677611121, 0.7351758793969849],</t>
  </si>
  <si>
    <t xml:space="preserve"> [17, 91.43172762030565, 0.7748743718592965],</t>
  </si>
  <si>
    <t xml:space="preserve"> [18, 92.03687720377856, 0.814572864321608],</t>
  </si>
  <si>
    <t xml:space="preserve"> [19, 92.6998508993811, 0.8542713567839196],</t>
  </si>
  <si>
    <t xml:space="preserve"> [20, 93.42313367274393, 0.8939698492462311],</t>
  </si>
  <si>
    <t xml:space="preserve"> [21, 94.20920098561685, 0.9336683417085427],</t>
  </si>
  <si>
    <t xml:space="preserve"> [22, 95.06051963112847, 0.9733668341708542],</t>
  </si>
  <si>
    <t xml:space="preserve"> [23, 95.97954851028183, 1.013065326633166],</t>
  </si>
  <si>
    <t xml:space="preserve"> [24, 96.96873935743763, 1.0527638190954776],</t>
  </si>
  <si>
    <t xml:space="preserve"> [25, 98.03053742133599, 1.092462311557789],</t>
  </si>
  <si>
    <t xml:space="preserve"> [26, 99.16738210731373, 1.1321608040201006],</t>
  </si>
  <si>
    <t xml:space="preserve"> [27, 100.38170758576467, 1.1718592964824122],</t>
  </si>
  <si>
    <t xml:space="preserve"> [28, 101.6759433715618, 1.2115577889447238],</t>
  </si>
  <si>
    <t xml:space="preserve"> [29, 103.05251487912574, 1.2512562814070354],</t>
  </si>
  <si>
    <t xml:space="preserve"> [30, 104.51384395811483, 1.2909547738693468],</t>
  </si>
  <si>
    <t xml:space="preserve"> [31, 106.06234941535607, 1.3306532663316584],</t>
  </si>
  <si>
    <t xml:space="preserve"> [32, 107.70044752966825, 1.37035175879397],</t>
  </si>
  <si>
    <t xml:space="preserve"> [33, 109.43055256767337, 1.4100502512562816],</t>
  </si>
  <si>
    <t xml:space="preserve"> [34, 111.25507731055974, 1.4497487437185932],</t>
  </si>
  <si>
    <t xml:space="preserve"> [35, 113.17643360404956, 1.4894472361809046],</t>
  </si>
  <si>
    <t xml:space="preserve"> [36, 115.19703294650895, 1.5291457286432162],</t>
  </si>
  <si>
    <t xml:space="preserve"> [37, 117.3192871331767, 1.5688442211055278],</t>
  </si>
  <si>
    <t xml:space="preserve"> [38, 119.5456089778165, 1.6085427135678394],</t>
  </si>
  <si>
    <t xml:space="preserve"> [39, 121.87841313663647, 1.6482412060301508],</t>
  </si>
  <si>
    <t xml:space="preserve"> [40, 124.3201170629751, 1.6879396984924624],</t>
  </si>
  <si>
    <t xml:space="preserve"> [41, 126.87314212492356, 1.727638190954774],</t>
  </si>
  <si>
    <t xml:space="preserve"> [42, 129.53991492163527, 1.7673366834170856],</t>
  </si>
  <si>
    <t xml:space="preserve"> [43, 132.32286883745874, 1.8070351758793972],</t>
  </si>
  <si>
    <t xml:space="preserve"> [44, 135.22444587612063, 1.8467336683417086],</t>
  </si>
  <si>
    <t xml:space="preserve"> [45, 138.24709881989457, 1.8864321608040202],</t>
  </si>
  <si>
    <t xml:space="preserve"> [46, 141.39329376093877, 1.9261306532663318],</t>
  </si>
  <si>
    <t xml:space="preserve"> [47, 144.66551305371314, 1.9658291457286434],</t>
  </si>
  <si>
    <t xml:space="preserve"> [48, 148.06625873854603, 2.005527638190955],</t>
  </si>
  <si>
    <t xml:space="preserve"> [49, 151.5980564869888, 2.0452261306532664],</t>
  </si>
  <si>
    <t xml:space="preserve"> [50, 155.26346011955758, 2.084924623115578],</t>
  </si>
  <si>
    <t xml:space="preserve"> [51, 159.06505674582166, 2.1246231155778896],</t>
  </si>
  <si>
    <t xml:space="preserve"> [52, 163.00547257558213, 2.164321608040201],</t>
  </si>
  <si>
    <t xml:space="preserve"> [53, 167.08737944811293, 2.204020100502513],</t>
  </si>
  <si>
    <t xml:space="preserve"> [54, 171.31350212416447, 2.2437185929648242],</t>
  </si>
  <si>
    <t xml:space="preserve"> [55, 175.68662638270325, 2.2834170854271356],</t>
  </si>
  <si>
    <t xml:space="preserve"> [56, 180.20960796123268, 2.3231155778894474],</t>
  </si>
  <si>
    <t xml:space="preserve"> [57, 184.88538237508433, 2.362814070351759],</t>
  </si>
  <si>
    <t xml:space="preserve"> [58, 189.7169756473379, 2.4025125628140707],</t>
  </si>
  <si>
    <t xml:space="preserve"> [59, 194.70751597708994, 2.442211055276382],</t>
  </si>
  <si>
    <t xml:space="preserve"> [60, 199.86024636971942, 2.4819095477386934],</t>
  </si>
  <si>
    <t xml:space="preserve"> [61, 205.41375352423046, 2.5216080402010053],</t>
  </si>
  <si>
    <t xml:space="preserve"> [62, 210.46337306978575, 2.5613065326633166],</t>
  </si>
  <si>
    <t xml:space="preserve"> [63, 215.71731488305088, 2.6010050251256285],</t>
  </si>
  <si>
    <t xml:space="preserve"> [64, 221.1818655179219, 2.64070351758794],</t>
  </si>
  <si>
    <t xml:space="preserve"> [65, 226.86394986938512, 2.6804020100502512],</t>
  </si>
  <si>
    <t xml:space="preserve"> [66, 232.77118911309586, 2.720100502512563],</t>
  </si>
  <si>
    <t xml:space="preserve"> [67, 238.91197471205714, 2.7597989949748745],</t>
  </si>
  <si>
    <t xml:space="preserve"> [68, 245.29556054872728, 2.7994974874371863],</t>
  </si>
  <si>
    <t xml:space="preserve"> [69, 251.93217576009076, 2.8391959798994977],</t>
  </si>
  <si>
    <t xml:space="preserve"> [70, 258.83316139801934, 2.878894472361809],</t>
  </si>
  <si>
    <t xml:space="preserve"> [71, 266.0111346128368, 2.918592964824121],</t>
  </si>
  <si>
    <t xml:space="preserve"> [72, 273.48018466614894, 2.9582914572864323],</t>
  </si>
  <si>
    <t xml:space="preserve"> [73, 281.25610571793806, 2.997989949748744],</t>
  </si>
  <si>
    <t xml:space="preserve"> [74, 289.356671997114, 3.0376884422110555],</t>
  </si>
  <si>
    <t xml:space="preserve"> [75, 297.80196164435574, 3.077386934673367],</t>
  </si>
  <si>
    <t xml:space="preserve"> [76, 306.61473619682374, 3.1170854271356787],</t>
  </si>
  <si>
    <t xml:space="preserve"> [77, 315.82088334655873, 3.15678391959799],</t>
  </si>
  <si>
    <t xml:space="preserve"> [78, 325.44993122319215, 3.1964824120603015],</t>
  </si>
  <si>
    <t xml:space="preserve"> [79, 335.5356429958779, 3.2361809045226133],</t>
  </si>
  <si>
    <t xml:space="preserve"> [80, 346.1167010223192, 3.2758793969849247],</t>
  </si>
  <si>
    <t xml:space="preserve"> [81, 357.23749005128036, 3.3155778894472365],</t>
  </si>
  <si>
    <t xml:space="preserve"> [82, 368.9489890603947, 3.355276381909548],</t>
  </si>
  <si>
    <t xml:space="preserve"> [83, 381.3097811296347, 3.3949748743718593],</t>
  </si>
  <si>
    <t xml:space="preserve"> [84, 394.3871902546948, 3.434673366834171],</t>
  </si>
  <si>
    <t xml:space="preserve"> [85, 408.25855313335694, 3.4743718592964825],</t>
  </si>
  <si>
    <t xml:space="preserve"> [86, 423.0126326507962, 3.5140703517587943],</t>
  </si>
  <si>
    <t xml:space="preserve"> [87, 438.7511779876074, 3.5537688442211057],</t>
  </si>
  <si>
    <t xml:space="preserve"> [88, 455.5906339227398, 3.593467336683417],</t>
  </si>
  <si>
    <t xml:space="preserve"> [89, 473.6639989560889, 3.633165829145729],</t>
  </si>
  <si>
    <t xml:space="preserve"> [90, 493.12282829688843, 3.6728643216080403],</t>
  </si>
  <si>
    <t xml:space="preserve"> [91, 514.1393735655454, 3.712562814070352],</t>
  </si>
  <si>
    <t xml:space="preserve"> [92, 536.9088460097225, 3.7522613065326635],</t>
  </si>
  <si>
    <t xml:space="preserve"> [93, 561.6517848247873, 3.791959798994975],</t>
  </si>
  <si>
    <t xml:space="preserve"> [94, 588.6165089617448, 3.8316582914572868],</t>
  </si>
  <si>
    <t xml:space="preserve"> [95, 618.0816053876373, 3.871356783919598],</t>
  </si>
  <si>
    <t xml:space="preserve"> [96, 650.3584212804997, 3.91105527638191],</t>
  </si>
  <si>
    <t xml:space="preserve"> [97, 685.7937144062322, 3.9507537688442214],</t>
  </si>
  <si>
    <t xml:space="preserve"> [98, 724.7719231943428, 3.9904522613065327],</t>
  </si>
  <si>
    <t xml:space="preserve"> [99, 767.7159205707292, 4.030150753768845],</t>
  </si>
  <si>
    <t xml:space="preserve"> [100, 815.0911991794075, 4.069849246231156],</t>
  </si>
  <si>
    <t xml:space="preserve"> [101, 867.4166703655211, 4.109547738693467],</t>
  </si>
  <si>
    <t xml:space="preserve"> [102, 925.2525137909367, 4.149246231155779],</t>
  </si>
  <si>
    <t xml:space="preserve"> [103, 989.1540480492682, 4.18894472361809],</t>
  </si>
  <si>
    <t xml:space="preserve"> [104, 1059.7132704575624, 4.2286432160804015],</t>
  </si>
  <si>
    <t xml:space="preserve"> [105, 1137.7613889592549, 4.268341708542714],</t>
  </si>
  <si>
    <t xml:space="preserve"> [106, 1224.378633913838, 4.308040201005025],</t>
  </si>
  <si>
    <t xml:space="preserve"> [107, 1320.2943825379703, 4.3477386934673365],</t>
  </si>
  <si>
    <t xml:space="preserve"> [108, 1425.2576405731343, 4.387437185929648],</t>
  </si>
  <si>
    <t xml:space="preserve"> [109, 1538.8081156760315, 4.427135678391959],</t>
  </si>
  <si>
    <t xml:space="preserve"> [110, 1662.560983247351, 4.466834170854271]]</t>
  </si>
  <si>
    <t>h=2.5</t>
  </si>
  <si>
    <t>[[0, 87.5122694279672, 0.1],</t>
  </si>
  <si>
    <t xml:space="preserve"> [1, 87.53118328960157, 0.13969849246231156],</t>
  </si>
  <si>
    <t xml:space="preserve"> [2, 87.56280401561051, 0.17939698492462314],</t>
  </si>
  <si>
    <t xml:space="preserve"> [3, 87.61005022261647, 0.2190954773869347],</t>
  </si>
  <si>
    <t xml:space="preserve"> [4, 87.67574747909002, 0.25879396984924624],</t>
  </si>
  <si>
    <t xml:space="preserve"> [5, 87.76264985986091, 0.2984924623115578],</t>
  </si>
  <si>
    <t xml:space="preserve"> [6, 87.87345400253189, 0.3381909547738694],</t>
  </si>
  <si>
    <t xml:space="preserve"> [7, 88.01080898597533, 0.3778894472361809],</t>
  </si>
  <si>
    <t xml:space="preserve"> [8, 88.1773236523992, 0.4175879396984925],</t>
  </si>
  <si>
    <t xml:space="preserve"> [9, 88.37557225705775, 0.457286432160804],</t>
  </si>
  <si>
    <t xml:space="preserve"> [10, 88.60809896745377, 0.4969849246231156],</t>
  </si>
  <si>
    <t xml:space="preserve"> [11, 88.87742153922932, 0.5366834170854271],</t>
  </si>
  <si>
    <t xml:space="preserve"> [12, 89.18603438390682, 0.5763819095477387],</t>
  </si>
  <si>
    <t xml:space="preserve"> [13, 89.53641117554324, 0.6160804020100502],</t>
  </si>
  <si>
    <t xml:space="preserve"> [14, 89.93100710009026, 0.6557788944723618],</t>
  </si>
  <si>
    <t xml:space="preserve"> [15, 90.37226082272191, 0.6954773869346733],</t>
  </si>
  <si>
    <t xml:space="preserve"> [16, 90.86259622898673, 0.7351758793969849],</t>
  </si>
  <si>
    <t xml:space="preserve"> [17, 91.40442398209099, 0.7748743718592965],</t>
  </si>
  <si>
    <t xml:space="preserve"> [18, 92.00014292896039, 0.814572864321608],</t>
  </si>
  <si>
    <t xml:space="preserve"> [19, 92.65214138075306, 0.8542713567839196],</t>
  </si>
  <si>
    <t xml:space="preserve"> [20, 93.36279828847444, 0.8939698492462311],</t>
  </si>
  <si>
    <t xml:space="preserve"> [21, 94.13448433085685, 0.9336683417085427],</t>
  </si>
  <si>
    <t xml:space="preserve"> [22, 94.96956292950722, 0.9733668341708542],</t>
  </si>
  <si>
    <t xml:space="preserve"> [23, 95.87039120543719, 1.013065326633166],</t>
  </si>
  <si>
    <t xml:space="preserve"> [24, 96.83932089150342, 1.0527638190954776],</t>
  </si>
  <si>
    <t xml:space="preserve"> [25, 97.87869921706735, 1.092462311557789],</t>
  </si>
  <si>
    <t xml:space="preserve"> [26, 98.9908697843863, 1.1321608040201006],</t>
  </si>
  <si>
    <t xml:space="preserve"> [27, 100.17817346086827, 1.1718592964824122],</t>
  </si>
  <si>
    <t xml:space="preserve"> [28, 101.44294931727552, 1.2115577889447238],</t>
  </si>
  <si>
    <t xml:space="preserve"> [29, 102.78753564905965, 1.2512562814070354],</t>
  </si>
  <si>
    <t xml:space="preserve"> [30, 104.21427112597429, 1.2909547738693468],</t>
  </si>
  <si>
    <t xml:space="preserve"> [31, 105.7254961235821, 1.3306532663316584],</t>
  </si>
  <si>
    <t xml:space="preserve"> [32, 107.32355429883421, 1.37035175879397],</t>
  </si>
  <si>
    <t xml:space="preserve"> [33, 109.01079448012342, 1.4100502512562816],</t>
  </si>
  <si>
    <t xml:space="preserve"> [34, 110.7895729496734, 1.4497487437185932],</t>
  </si>
  <si>
    <t xml:space="preserve"> [35, 112.662256202444, 1.4894472361809046],</t>
  </si>
  <si>
    <t xml:space="preserve"> [36, 114.63122427059491, 1.5291457286432162],</t>
  </si>
  <si>
    <t xml:space="preserve"> [37, 116.6988747057176, 1.5688442211055278],</t>
  </si>
  <si>
    <t xml:space="preserve"> [38, 118.8676273123759, 1.6085427135678394],</t>
  </si>
  <si>
    <t xml:space="preserve"> [39, 121.13992972593228, 1.6482412060301508],</t>
  </si>
  <si>
    <t xml:space="preserve"> [40, 123.51826392520599, 1.6879396984924624],</t>
  </si>
  <si>
    <t xml:space="preserve"> [41, 126.00515376631671, 1.727638190954774],</t>
  </si>
  <si>
    <t xml:space="preserve"> [42, 128.60317361827686, 1.7673366834170856],</t>
  </si>
  <si>
    <t xml:space="preserve"> [43, 131.31495817371655, 1.8070351758793972],</t>
  </si>
  <si>
    <t xml:space="preserve"> [44, 134.14321349980506, 1.8467336683417086],</t>
  </si>
  <si>
    <t xml:space="preserve"> [45, 137.09072938522792, 1.8864321608040202],</t>
  </si>
  <si>
    <t xml:space="preserve"> [46, 140.1603930292592, 1.9261306532663318],</t>
  </si>
  <si>
    <t xml:space="preserve"> [47, 143.35520410879397, 1.9658291457286434],</t>
  </si>
  <si>
    <t xml:space="preserve"> [48, 146.70307962265738, 2.005527638190955],</t>
  </si>
  <si>
    <t xml:space="preserve"> [49, 149.95075780972815, 2.0452261306532664],</t>
  </si>
  <si>
    <t xml:space="preserve"> [50, 153.35356159885274, 2.084924623115578],</t>
  </si>
  <si>
    <t xml:space="preserve"> [51, 156.91735808259403, 2.1246231155778896],</t>
  </si>
  <si>
    <t xml:space="preserve"> [52, 160.64872506162877, 2.164321608040201],</t>
  </si>
  <si>
    <t xml:space="preserve"> [53, 164.55504770861404, 2.204020100502513],</t>
  </si>
  <si>
    <t xml:space="preserve"> [54, 168.64464439804672, 2.2437185929648242],</t>
  </si>
  <si>
    <t xml:space="preserve"> [55, 172.92692685680015, 2.2834170854271356],</t>
  </si>
  <si>
    <t xml:space="preserve"> [56, 177.4126010749785, 2.3231155778894474],</t>
  </si>
  <si>
    <t xml:space="preserve"> [57, 182.1139167676131, 2.362814070351759],</t>
  </si>
  <si>
    <t xml:space="preserve"> [58, 187.04497458753696, 2.4025125628140707],</t>
  </si>
  <si>
    <t xml:space="preserve"> [59, 192.22210173299982, 2.442211055276382],</t>
  </si>
  <si>
    <t xml:space="preserve"> [60, 197.66430802458586, 2.4819095477386934],</t>
  </si>
  <si>
    <t xml:space="preserve"> [61, 203.39383587693663, 2.5216080402010053],</t>
  </si>
  <si>
    <t xml:space="preserve"> [62, 209.43681876994395, 2.5613065326633166],</t>
  </si>
  <si>
    <t xml:space="preserve"> [63, 215.8240637145219, 2.6010050251256285],</t>
  </si>
  <si>
    <t xml:space="preserve"> [64, 222.59197366791335, 2.64070351758794],</t>
  </si>
  <si>
    <t xml:space="preserve"> [65, 229.78362571743264, 2.6804020100502512],</t>
  </si>
  <si>
    <t xml:space="preserve"> [66, 237.4500199350749, 2.720100502512563],</t>
  </si>
  <si>
    <t xml:space="preserve"> [67, 245.651511911333, 2.7597989949748745],</t>
  </si>
  <si>
    <t xml:space="preserve"> [68, 254.4594389047018, 2.7994974874371863],</t>
  </si>
  <si>
    <t xml:space="preserve"> [69, 263.9579451035112, 2.8391959798994977],</t>
  </si>
  <si>
    <t xml:space="preserve"> [70, 274.246005524226, 2.878894472361809],</t>
  </si>
  <si>
    <t xml:space="preserve"> [71, 285.43964044474046, 2.918592964824121],</t>
  </si>
  <si>
    <t xml:space="preserve"> [72, 297.67430293634334, 2.9582914572864323],</t>
  </si>
  <si>
    <t xml:space="preserve"> [73, 311.10741104270414, 2.997989949748744],</t>
  </si>
  <si>
    <t xml:space="preserve"> [74, 325.92098359259563, 3.0376884422110555],</t>
  </si>
  <si>
    <t xml:space="preserve"> [75, 342.3243247812194, 3.077386934673367],</t>
  </si>
  <si>
    <t xml:space="preserve"> [76, 360.5566879040873, 3.1170854271356787],</t>
  </si>
  <si>
    <t xml:space="preserve"> [77, 380.8898335087657, 3.15678391959799],</t>
  </si>
  <si>
    <t xml:space="preserve"> [78, 403.6303824118691, 3.1964824120603015],</t>
  </si>
  <si>
    <t xml:space="preserve"> [79, 429.1218503172482, 3.2361809045226133],</t>
  </si>
  <si>
    <t xml:space="preserve"> [80, 457.7462389450452, 3.2758793969849247],</t>
  </si>
  <si>
    <t xml:space="preserve"> [81, 489.92504993344767, 3.3155778894472365],</t>
  </si>
  <si>
    <t xml:space="preserve"> [82, 526.1195896990262, 3.355276381909548],</t>
  </si>
  <si>
    <t xml:space="preserve"> [83, 566.8303350425842, 3.3949748743718593],</t>
  </si>
  <si>
    <t xml:space="preserve"> [84, 612.5958440323675, 3.434673366834171],</t>
  </si>
  <si>
    <t xml:space="preserve"> [85, 663.988995255817, 3.4743718592964825],</t>
  </si>
  <si>
    <t xml:space="preserve"> [86, 721.6103942989295, 3.5140703517587943],</t>
  </si>
  <si>
    <t xml:space="preserve"> [87, 786.1089140842589, 3.5537688442211057],</t>
  </si>
  <si>
    <t xml:space="preserve"> [88, 858.1311816995945, 3.593467336683417],</t>
  </si>
  <si>
    <t xml:space="preserve"> [89, 938.1978923066457, 3.633165829145729],</t>
  </si>
  <si>
    <t xml:space="preserve"> [90, 1027.1181346165129, 3.6728643216080403],</t>
  </si>
  <si>
    <t xml:space="preserve"> [91, 1126.2218093447502, 3.712562814070352],</t>
  </si>
  <si>
    <t xml:space="preserve"> [92, 1235.5697569268814, 3.7522613065326635],</t>
  </si>
  <si>
    <t xml:space="preserve"> [93, 1353.1475222446024, 3.791959798994975],</t>
  </si>
  <si>
    <t xml:space="preserve"> [94, 1479.586480062043, 3.8316582914572868],</t>
  </si>
  <si>
    <t xml:space="preserve"> [95, 1622.272311677273, 3.871356783919598]]</t>
  </si>
  <si>
    <t>speed limit=3,87m/s=13,93km/h</t>
  </si>
  <si>
    <t>load=1500t</t>
  </si>
  <si>
    <t>speed limit=4,47m/s=16,09km/h</t>
  </si>
  <si>
    <t>M8 vessel, 110*11.4*3.5, DWT=3000t, Pinstall=1750kW.  This sheet is a record of selecting groups of (sailing speed, corresponding power required) when sailing at water depth 6,4,2.5m with loading 2500t, 2500t,1500t, respectively. Aiming to find optimal groups to show the method application on current  and  water depth influence. The limit speed in each condition is calculated by finding the max V with the restriction'' if Partial engine load=1, break''. The  (speed,power) in each condition is calculated by finding the max V with the restriction'' if Ptot&lt;1750, append([i,P_tot3[i],V_0[i]]) ''.(ref: OpenTNSim\notebook\Plots of energy consumption and emission calculations.ipynb\section:6. Power a ship requires)</t>
  </si>
  <si>
    <t>speed limit=5,02m/s</t>
  </si>
  <si>
    <t>power limit=1743,25kW</t>
  </si>
  <si>
    <t>speed limit=4,47m/s</t>
  </si>
  <si>
    <t>power limit=1662,56kW</t>
  </si>
  <si>
    <t>speed limit=3,87m/s</t>
  </si>
  <si>
    <t>power limit=1622,27kW</t>
  </si>
  <si>
    <t>2500payload</t>
  </si>
  <si>
    <t>2500payload,3000load</t>
  </si>
  <si>
    <t>1000payload,1500load</t>
  </si>
  <si>
    <t>load=3000t</t>
  </si>
  <si>
    <t>~</t>
  </si>
  <si>
    <t>partial engine load</t>
  </si>
  <si>
    <t>fix speed m/s</t>
  </si>
  <si>
    <t>fix power  kW</t>
  </si>
  <si>
    <t>h=6 full</t>
  </si>
  <si>
    <t>h=4 full</t>
  </si>
  <si>
    <t>h=6, 1500load</t>
  </si>
  <si>
    <t>h=2.5, 1500load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</si>
</sst>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7"/>
      <color rgb="FF000000"/>
      <name val="Courier New"/>
      <family val="3"/>
    </font>
    <font>
      <b/>
      <sz val="9"/>
      <color rgb="FF000000"/>
      <name val="Courier New"/>
      <family val="3"/>
    </font>
    <font>
      <sz val="11"/>
      <color theme="5" tint="-0.249977111117893"/>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14" fontId="0" fillId="0" borderId="0" xfId="0" quotePrefix="1" applyNumberFormat="1"/>
    <xf numFmtId="14" fontId="0" fillId="2" borderId="0" xfId="0" quotePrefix="1" applyNumberFormat="1" applyFill="1"/>
    <xf numFmtId="0" fontId="0" fillId="2" borderId="0" xfId="0" applyFill="1"/>
    <xf numFmtId="14" fontId="0" fillId="3" borderId="0" xfId="0" quotePrefix="1" applyNumberFormat="1" applyFill="1"/>
    <xf numFmtId="0" fontId="0" fillId="3" borderId="0" xfId="0" applyFill="1"/>
    <xf numFmtId="14" fontId="2" fillId="2" borderId="0" xfId="0" quotePrefix="1" applyNumberFormat="1" applyFont="1" applyFill="1"/>
    <xf numFmtId="14" fontId="2" fillId="3" borderId="0" xfId="0" quotePrefix="1" applyNumberFormat="1" applyFont="1" applyFill="1"/>
    <xf numFmtId="0" fontId="0" fillId="4" borderId="0" xfId="0" applyFill="1"/>
    <xf numFmtId="0" fontId="0" fillId="5" borderId="0" xfId="0" applyFill="1"/>
    <xf numFmtId="0" fontId="0" fillId="0" borderId="0" xfId="0" applyFill="1"/>
    <xf numFmtId="0" fontId="3" fillId="0" borderId="0" xfId="0" applyFont="1" applyAlignment="1">
      <alignment horizontal="left" vertical="center"/>
    </xf>
    <xf numFmtId="3" fontId="0" fillId="0" borderId="0" xfId="0" applyNumberFormat="1"/>
    <xf numFmtId="0" fontId="2" fillId="0" borderId="0" xfId="0" applyFont="1"/>
    <xf numFmtId="0" fontId="4" fillId="0" borderId="0" xfId="0" applyFont="1" applyAlignment="1">
      <alignment horizontal="left" vertical="center"/>
    </xf>
    <xf numFmtId="2" fontId="0" fillId="5" borderId="0" xfId="0" applyNumberFormat="1" applyFill="1"/>
    <xf numFmtId="164" fontId="0" fillId="5" borderId="0" xfId="0" applyNumberFormat="1" applyFill="1"/>
    <xf numFmtId="164" fontId="0" fillId="4" borderId="0" xfId="0" applyNumberFormat="1" applyFill="1"/>
    <xf numFmtId="164" fontId="0" fillId="2" borderId="0" xfId="0" applyNumberFormat="1" applyFill="1"/>
    <xf numFmtId="2" fontId="0" fillId="2" borderId="0" xfId="0" applyNumberFormat="1" applyFill="1"/>
    <xf numFmtId="2" fontId="0" fillId="4" borderId="0" xfId="0" applyNumberFormat="1" applyFill="1"/>
    <xf numFmtId="0" fontId="2" fillId="4" borderId="0" xfId="0" applyFont="1" applyFill="1"/>
    <xf numFmtId="2" fontId="2" fillId="4" borderId="0" xfId="0" applyNumberFormat="1" applyFont="1" applyFill="1"/>
    <xf numFmtId="0" fontId="2" fillId="2" borderId="0" xfId="0" applyFont="1" applyFill="1"/>
    <xf numFmtId="2" fontId="2" fillId="2" borderId="0" xfId="0" applyNumberFormat="1" applyFont="1" applyFill="1"/>
    <xf numFmtId="2" fontId="2" fillId="5" borderId="0" xfId="0" applyNumberFormat="1" applyFont="1" applyFill="1"/>
    <xf numFmtId="164" fontId="2" fillId="5" borderId="0" xfId="0" applyNumberFormat="1" applyFont="1" applyFill="1"/>
    <xf numFmtId="0" fontId="2" fillId="5" borderId="0" xfId="0" applyFont="1" applyFill="1"/>
    <xf numFmtId="14" fontId="0" fillId="2" borderId="0" xfId="0" quotePrefix="1" applyNumberFormat="1" applyFill="1" applyAlignment="1"/>
    <xf numFmtId="14" fontId="0" fillId="2" borderId="0" xfId="0" quotePrefix="1" applyNumberFormat="1" applyFill="1" applyAlignment="1">
      <alignment horizontal="center" vertical="center"/>
    </xf>
    <xf numFmtId="14" fontId="0" fillId="3" borderId="0" xfId="0" quotePrefix="1" applyNumberFormat="1" applyFill="1" applyAlignment="1">
      <alignment horizontal="center" vertical="center"/>
    </xf>
    <xf numFmtId="0" fontId="1" fillId="0" borderId="0" xfId="0" applyFont="1" applyFill="1" applyAlignment="1">
      <alignment horizontal="center" vertical="center" wrapText="1"/>
    </xf>
    <xf numFmtId="0" fontId="5" fillId="5" borderId="0" xfId="0" applyFont="1" applyFill="1"/>
    <xf numFmtId="2" fontId="5" fillId="5" borderId="0" xfId="0" applyNumberFormat="1" applyFont="1" applyFill="1"/>
    <xf numFmtId="164" fontId="5" fillId="5" borderId="0" xfId="0" applyNumberFormat="1" applyFont="1" applyFill="1"/>
    <xf numFmtId="0" fontId="5" fillId="0" borderId="0" xfId="0" applyFont="1"/>
    <xf numFmtId="0" fontId="5" fillId="4" borderId="0" xfId="0" applyFont="1" applyFill="1"/>
    <xf numFmtId="164" fontId="5" fillId="4" borderId="0" xfId="0" applyNumberFormat="1" applyFont="1" applyFill="1"/>
    <xf numFmtId="2" fontId="5" fillId="4" borderId="0" xfId="0" applyNumberFormat="1" applyFont="1" applyFill="1"/>
    <xf numFmtId="0" fontId="5" fillId="2" borderId="0" xfId="0" applyFont="1" applyFill="1"/>
    <xf numFmtId="164" fontId="5" fillId="2" borderId="0" xfId="0" applyNumberFormat="1" applyFont="1" applyFill="1"/>
    <xf numFmtId="2" fontId="5" fillId="2" borderId="0" xfId="0" applyNumberFormat="1" applyFont="1" applyFill="1"/>
    <xf numFmtId="0" fontId="0" fillId="0" borderId="1" xfId="0" applyBorder="1"/>
    <xf numFmtId="0" fontId="0" fillId="0" borderId="1" xfId="0" applyBorder="1" applyAlignment="1">
      <alignment horizontal="center"/>
    </xf>
    <xf numFmtId="0" fontId="0" fillId="6" borderId="1" xfId="0" applyFill="1" applyBorder="1" applyAlignment="1">
      <alignment horizontal="center"/>
    </xf>
    <xf numFmtId="0" fontId="0" fillId="6" borderId="1" xfId="0" applyFill="1" applyBorder="1"/>
    <xf numFmtId="0" fontId="0" fillId="7" borderId="1" xfId="0" applyFill="1" applyBorder="1" applyAlignment="1">
      <alignment horizontal="center"/>
    </xf>
    <xf numFmtId="0" fontId="0" fillId="7"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11</xdr:row>
      <xdr:rowOff>139700</xdr:rowOff>
    </xdr:from>
    <xdr:to>
      <xdr:col>9</xdr:col>
      <xdr:colOff>96056</xdr:colOff>
      <xdr:row>29</xdr:row>
      <xdr:rowOff>114300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08600" y="2895600"/>
          <a:ext cx="4661706" cy="3289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activeCell="C4" sqref="C4"/>
    </sheetView>
  </sheetViews>
  <sheetFormatPr defaultRowHeight="14.5" x14ac:dyDescent="0.35"/>
  <cols>
    <col min="1" max="1" width="15.08984375" customWidth="1"/>
    <col min="2" max="2" width="13.7265625" bestFit="1" customWidth="1"/>
    <col min="3" max="3" width="20" customWidth="1"/>
    <col min="4" max="4" width="13.81640625" bestFit="1" customWidth="1"/>
    <col min="5" max="5" width="10.7265625" bestFit="1" customWidth="1"/>
    <col min="6" max="6" width="13.36328125" bestFit="1" customWidth="1"/>
    <col min="7" max="8" width="13.36328125" customWidth="1"/>
    <col min="9" max="9" width="9.1796875" bestFit="1" customWidth="1"/>
    <col min="10" max="10" width="22.54296875" bestFit="1" customWidth="1"/>
    <col min="11" max="12" width="22.54296875" customWidth="1"/>
    <col min="13" max="13" width="17.7265625" bestFit="1" customWidth="1"/>
    <col min="14" max="14" width="31.26953125" bestFit="1" customWidth="1"/>
    <col min="15" max="17" width="19.08984375" bestFit="1" customWidth="1"/>
    <col min="18" max="18" width="31.6328125" bestFit="1" customWidth="1"/>
    <col min="19" max="19" width="23" bestFit="1" customWidth="1"/>
    <col min="20" max="20" width="24.26953125" bestFit="1" customWidth="1"/>
    <col min="21" max="21" width="23.6328125" bestFit="1" customWidth="1"/>
  </cols>
  <sheetData>
    <row r="1" spans="1:21" x14ac:dyDescent="0.35">
      <c r="F1" t="s">
        <v>4</v>
      </c>
      <c r="G1" t="s">
        <v>5</v>
      </c>
      <c r="H1" t="s">
        <v>6</v>
      </c>
      <c r="I1" t="s">
        <v>3</v>
      </c>
      <c r="J1" t="s">
        <v>7</v>
      </c>
      <c r="K1" t="s">
        <v>9</v>
      </c>
      <c r="L1" t="s">
        <v>11</v>
      </c>
      <c r="M1" t="s">
        <v>10</v>
      </c>
      <c r="N1" t="s">
        <v>8</v>
      </c>
      <c r="O1" t="s">
        <v>13</v>
      </c>
      <c r="P1" t="s">
        <v>14</v>
      </c>
      <c r="Q1" t="s">
        <v>15</v>
      </c>
      <c r="R1" t="s">
        <v>12</v>
      </c>
      <c r="S1" t="s">
        <v>16</v>
      </c>
      <c r="T1" t="s">
        <v>17</v>
      </c>
      <c r="U1" t="s">
        <v>18</v>
      </c>
    </row>
    <row r="3" spans="1:21" s="3" customFormat="1" x14ac:dyDescent="0.35">
      <c r="A3" s="3" t="s">
        <v>24</v>
      </c>
      <c r="B3" s="2" t="s">
        <v>27</v>
      </c>
      <c r="C3" s="6" t="s">
        <v>22</v>
      </c>
      <c r="D3" s="3" t="s">
        <v>2</v>
      </c>
      <c r="F3" s="3">
        <v>3.5</v>
      </c>
      <c r="G3" s="3">
        <v>3.5</v>
      </c>
    </row>
    <row r="4" spans="1:21" s="3" customFormat="1" x14ac:dyDescent="0.35">
      <c r="A4" s="3" t="s">
        <v>25</v>
      </c>
      <c r="B4" s="2" t="s">
        <v>26</v>
      </c>
      <c r="C4" s="28" t="s">
        <v>274</v>
      </c>
      <c r="D4" s="29" t="s">
        <v>19</v>
      </c>
      <c r="E4" s="3" t="s">
        <v>20</v>
      </c>
    </row>
    <row r="5" spans="1:21" s="3" customFormat="1" x14ac:dyDescent="0.35">
      <c r="A5" s="3" t="s">
        <v>280</v>
      </c>
      <c r="B5" s="2"/>
      <c r="C5" s="2"/>
      <c r="D5" s="29"/>
      <c r="E5" s="3" t="s">
        <v>21</v>
      </c>
    </row>
    <row r="6" spans="1:21" x14ac:dyDescent="0.35">
      <c r="B6" s="1"/>
      <c r="C6" s="1"/>
      <c r="D6" s="1"/>
    </row>
    <row r="7" spans="1:21" s="5" customFormat="1" x14ac:dyDescent="0.35">
      <c r="B7" s="4"/>
      <c r="C7" s="7" t="s">
        <v>23</v>
      </c>
      <c r="D7" s="5" t="s">
        <v>2</v>
      </c>
    </row>
    <row r="8" spans="1:21" s="5" customFormat="1" x14ac:dyDescent="0.35">
      <c r="B8" s="4"/>
      <c r="C8" s="4" t="s">
        <v>275</v>
      </c>
      <c r="D8" s="30" t="s">
        <v>19</v>
      </c>
      <c r="E8" s="5" t="s">
        <v>20</v>
      </c>
    </row>
    <row r="9" spans="1:21" s="5" customFormat="1" x14ac:dyDescent="0.35">
      <c r="B9" s="4"/>
      <c r="C9" s="4"/>
      <c r="D9" s="30"/>
      <c r="E9" s="5" t="s">
        <v>21</v>
      </c>
    </row>
    <row r="12" spans="1:21" s="3" customFormat="1" x14ac:dyDescent="0.35">
      <c r="A12" s="3" t="s">
        <v>24</v>
      </c>
      <c r="B12" s="2" t="s">
        <v>0</v>
      </c>
      <c r="C12" s="6" t="s">
        <v>22</v>
      </c>
      <c r="D12" s="3" t="s">
        <v>2</v>
      </c>
    </row>
    <row r="13" spans="1:21" s="3" customFormat="1" x14ac:dyDescent="0.35">
      <c r="A13" s="3" t="s">
        <v>25</v>
      </c>
      <c r="B13" s="2" t="s">
        <v>26</v>
      </c>
      <c r="C13" s="2" t="s">
        <v>276</v>
      </c>
      <c r="D13" s="2"/>
      <c r="E13" s="3" t="s">
        <v>20</v>
      </c>
    </row>
    <row r="14" spans="1:21" s="3" customFormat="1" x14ac:dyDescent="0.35">
      <c r="A14" s="3" t="s">
        <v>281</v>
      </c>
      <c r="B14" s="2"/>
      <c r="C14" s="2"/>
      <c r="D14" s="2" t="s">
        <v>19</v>
      </c>
      <c r="E14" s="3" t="s">
        <v>21</v>
      </c>
    </row>
    <row r="15" spans="1:21" x14ac:dyDescent="0.35">
      <c r="B15" s="1"/>
      <c r="C15" s="1"/>
      <c r="D15" s="1"/>
    </row>
    <row r="16" spans="1:21" s="5" customFormat="1" x14ac:dyDescent="0.35">
      <c r="B16" s="4"/>
      <c r="C16" s="7" t="s">
        <v>23</v>
      </c>
      <c r="D16" s="5" t="s">
        <v>2</v>
      </c>
    </row>
    <row r="17" spans="1:5" s="5" customFormat="1" x14ac:dyDescent="0.35">
      <c r="B17" s="4"/>
      <c r="C17" s="4" t="s">
        <v>277</v>
      </c>
      <c r="D17" s="30" t="s">
        <v>19</v>
      </c>
      <c r="E17" s="5" t="s">
        <v>20</v>
      </c>
    </row>
    <row r="18" spans="1:5" s="5" customFormat="1" x14ac:dyDescent="0.35">
      <c r="B18" s="4"/>
      <c r="C18" s="4"/>
      <c r="D18" s="30"/>
      <c r="E18" s="5" t="s">
        <v>21</v>
      </c>
    </row>
    <row r="21" spans="1:5" s="3" customFormat="1" x14ac:dyDescent="0.35">
      <c r="A21" s="3" t="s">
        <v>24</v>
      </c>
      <c r="B21" s="2" t="s">
        <v>1</v>
      </c>
      <c r="C21" s="6" t="s">
        <v>22</v>
      </c>
      <c r="D21" s="3" t="s">
        <v>2</v>
      </c>
    </row>
    <row r="22" spans="1:5" s="3" customFormat="1" x14ac:dyDescent="0.35">
      <c r="A22" s="3" t="s">
        <v>25</v>
      </c>
      <c r="B22" s="2" t="s">
        <v>26</v>
      </c>
      <c r="C22" s="2" t="s">
        <v>278</v>
      </c>
      <c r="D22" s="29" t="s">
        <v>19</v>
      </c>
      <c r="E22" s="3" t="s">
        <v>20</v>
      </c>
    </row>
    <row r="23" spans="1:5" s="3" customFormat="1" x14ac:dyDescent="0.35">
      <c r="A23" s="3" t="s">
        <v>282</v>
      </c>
      <c r="B23" s="2"/>
      <c r="C23" s="2"/>
      <c r="D23" s="29"/>
      <c r="E23" s="3" t="s">
        <v>21</v>
      </c>
    </row>
    <row r="25" spans="1:5" s="5" customFormat="1" x14ac:dyDescent="0.35">
      <c r="B25" s="4"/>
      <c r="C25" s="7" t="s">
        <v>23</v>
      </c>
      <c r="D25" s="5" t="s">
        <v>2</v>
      </c>
    </row>
    <row r="26" spans="1:5" s="5" customFormat="1" x14ac:dyDescent="0.35">
      <c r="B26" s="4"/>
      <c r="C26" s="4" t="s">
        <v>279</v>
      </c>
      <c r="D26" s="30" t="s">
        <v>19</v>
      </c>
      <c r="E26" s="5" t="s">
        <v>20</v>
      </c>
    </row>
    <row r="27" spans="1:5" s="5" customFormat="1" x14ac:dyDescent="0.35">
      <c r="B27" s="4"/>
      <c r="C27" s="4"/>
      <c r="D27" s="30"/>
      <c r="E27" s="5" t="s">
        <v>21</v>
      </c>
    </row>
  </sheetData>
  <mergeCells count="5">
    <mergeCell ref="D4:D5"/>
    <mergeCell ref="D8:D9"/>
    <mergeCell ref="D17:D18"/>
    <mergeCell ref="D22:D23"/>
    <mergeCell ref="D26:D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G9" sqref="G9"/>
    </sheetView>
  </sheetViews>
  <sheetFormatPr defaultRowHeight="14.5" x14ac:dyDescent="0.35"/>
  <cols>
    <col min="1" max="1" width="27.90625" style="9" bestFit="1" customWidth="1"/>
    <col min="2" max="2" width="17.1796875" style="9" bestFit="1" customWidth="1"/>
    <col min="3" max="3" width="11.453125" style="9" customWidth="1"/>
    <col min="4" max="4" width="10.7265625" bestFit="1" customWidth="1"/>
    <col min="6" max="6" width="27.90625" style="8" bestFit="1" customWidth="1"/>
    <col min="7" max="7" width="17.1796875" style="8" bestFit="1" customWidth="1"/>
    <col min="8" max="8" width="9.54296875" style="8" bestFit="1" customWidth="1"/>
    <col min="9" max="9" width="10.7265625" bestFit="1" customWidth="1"/>
    <col min="11" max="11" width="27.90625" style="3" bestFit="1" customWidth="1"/>
    <col min="12" max="12" width="17.26953125" style="3" bestFit="1" customWidth="1"/>
    <col min="13" max="13" width="9.54296875" style="3" bestFit="1" customWidth="1"/>
    <col min="14" max="14" width="10.7265625" bestFit="1" customWidth="1"/>
  </cols>
  <sheetData>
    <row r="1" spans="1:14" s="10" customFormat="1" ht="72" customHeight="1" x14ac:dyDescent="0.35">
      <c r="A1" s="31" t="s">
        <v>273</v>
      </c>
      <c r="B1" s="31"/>
      <c r="C1" s="31"/>
      <c r="D1" s="31"/>
      <c r="E1" s="31"/>
      <c r="F1" s="31"/>
      <c r="G1" s="31"/>
      <c r="H1" s="31"/>
      <c r="I1" s="31"/>
      <c r="J1" s="31"/>
      <c r="K1" s="31"/>
      <c r="L1" s="31"/>
      <c r="M1" s="31"/>
    </row>
    <row r="2" spans="1:14" s="13" customFormat="1" x14ac:dyDescent="0.35">
      <c r="A2" s="27"/>
      <c r="B2" s="27" t="s">
        <v>32</v>
      </c>
      <c r="C2" s="27" t="s">
        <v>31</v>
      </c>
      <c r="D2" s="27" t="s">
        <v>60</v>
      </c>
      <c r="F2" s="21"/>
      <c r="G2" s="21" t="s">
        <v>32</v>
      </c>
      <c r="H2" s="21" t="s">
        <v>31</v>
      </c>
      <c r="I2" s="21" t="s">
        <v>60</v>
      </c>
      <c r="K2" s="23"/>
      <c r="L2" s="23" t="s">
        <v>32</v>
      </c>
      <c r="M2" s="23" t="s">
        <v>31</v>
      </c>
      <c r="N2" s="23" t="s">
        <v>60</v>
      </c>
    </row>
    <row r="3" spans="1:14" x14ac:dyDescent="0.35">
      <c r="A3" s="9" t="s">
        <v>28</v>
      </c>
      <c r="D3" s="9"/>
      <c r="F3" s="8" t="s">
        <v>29</v>
      </c>
      <c r="I3" s="8"/>
      <c r="K3" s="3" t="s">
        <v>30</v>
      </c>
      <c r="N3" s="3"/>
    </row>
    <row r="4" spans="1:14" x14ac:dyDescent="0.35">
      <c r="A4" s="9" t="s">
        <v>283</v>
      </c>
      <c r="B4" s="15">
        <v>94.619917291274803</v>
      </c>
      <c r="C4" s="16">
        <v>1.01306532663316</v>
      </c>
      <c r="D4" s="15">
        <v>3.6470351758793758</v>
      </c>
      <c r="F4" s="8" t="s">
        <v>283</v>
      </c>
      <c r="G4" s="8">
        <v>95.98</v>
      </c>
      <c r="H4" s="17">
        <v>1.01306532663316</v>
      </c>
      <c r="I4" s="20">
        <v>3.6470351758793758</v>
      </c>
      <c r="K4" s="3" t="s">
        <v>271</v>
      </c>
      <c r="L4" s="3">
        <v>95.87</v>
      </c>
      <c r="M4" s="18">
        <v>1.01306532663316</v>
      </c>
      <c r="N4" s="19">
        <v>3.6470351758793758</v>
      </c>
    </row>
    <row r="5" spans="1:14" x14ac:dyDescent="0.35">
      <c r="A5" s="9" t="s">
        <v>59</v>
      </c>
      <c r="B5" s="15">
        <v>109.206761541059</v>
      </c>
      <c r="C5" s="16">
        <v>1.4894472361808999</v>
      </c>
      <c r="D5" s="15">
        <v>5.3620100502512402</v>
      </c>
      <c r="F5" s="8" t="s">
        <v>272</v>
      </c>
      <c r="G5" s="8">
        <v>113.18</v>
      </c>
      <c r="H5" s="17">
        <v>1.4894472361808999</v>
      </c>
      <c r="I5" s="20">
        <v>5.3620100502512402</v>
      </c>
      <c r="K5" s="3" t="s">
        <v>270</v>
      </c>
      <c r="L5" s="3">
        <v>112.66</v>
      </c>
      <c r="M5" s="18">
        <v>1.4894472361808999</v>
      </c>
      <c r="N5" s="19">
        <v>5.3620100502512402</v>
      </c>
    </row>
    <row r="6" spans="1:14" x14ac:dyDescent="0.35">
      <c r="B6" s="15">
        <v>138.888710274706</v>
      </c>
      <c r="C6" s="16">
        <v>2.0055276381909501</v>
      </c>
      <c r="D6" s="15">
        <v>7.2198994974874209</v>
      </c>
      <c r="G6" s="8">
        <v>148.07</v>
      </c>
      <c r="H6" s="17">
        <v>2.0055276381909501</v>
      </c>
      <c r="I6" s="20">
        <v>7.2198994974874209</v>
      </c>
      <c r="L6" s="3">
        <v>146.69999999999999</v>
      </c>
      <c r="M6" s="18">
        <v>2.0055276381909501</v>
      </c>
      <c r="N6" s="19">
        <v>7.2198994974874209</v>
      </c>
    </row>
    <row r="7" spans="1:14" s="35" customFormat="1" x14ac:dyDescent="0.35">
      <c r="A7" s="32"/>
      <c r="B7" s="33">
        <v>182.952887615695</v>
      </c>
      <c r="C7" s="34">
        <v>2.4819095477386899</v>
      </c>
      <c r="D7" s="33">
        <v>8.9348743718592836</v>
      </c>
      <c r="F7" s="36"/>
      <c r="G7" s="36">
        <v>199.86</v>
      </c>
      <c r="H7" s="37">
        <v>2.4819095477386899</v>
      </c>
      <c r="I7" s="38">
        <v>8.9348743718592836</v>
      </c>
      <c r="K7" s="39"/>
      <c r="L7" s="39">
        <v>197.66</v>
      </c>
      <c r="M7" s="40">
        <v>2.4819095477386899</v>
      </c>
      <c r="N7" s="41">
        <v>8.9348743718592836</v>
      </c>
    </row>
    <row r="8" spans="1:14" s="35" customFormat="1" x14ac:dyDescent="0.35">
      <c r="A8" s="32"/>
      <c r="B8" s="33">
        <v>253.78462040345201</v>
      </c>
      <c r="C8" s="34">
        <v>2.9979899497487401</v>
      </c>
      <c r="D8" s="33">
        <v>10.792763819095464</v>
      </c>
      <c r="F8" s="36"/>
      <c r="G8" s="36">
        <v>281.26</v>
      </c>
      <c r="H8" s="37">
        <v>2.9979899497487401</v>
      </c>
      <c r="I8" s="38">
        <v>10.792763819095464</v>
      </c>
      <c r="K8" s="39"/>
      <c r="L8" s="39">
        <v>311.11</v>
      </c>
      <c r="M8" s="40">
        <v>2.9979899497487401</v>
      </c>
      <c r="N8" s="41">
        <v>10.792763819095464</v>
      </c>
    </row>
    <row r="9" spans="1:14" s="35" customFormat="1" x14ac:dyDescent="0.35">
      <c r="A9" s="32"/>
      <c r="B9" s="33">
        <v>352.26875986340798</v>
      </c>
      <c r="C9" s="34">
        <v>3.5140703517587899</v>
      </c>
      <c r="D9" s="33">
        <v>12.650653266331643</v>
      </c>
      <c r="F9" s="36"/>
      <c r="G9" s="36">
        <v>423.01</v>
      </c>
      <c r="H9" s="37">
        <v>3.5140703517587899</v>
      </c>
      <c r="I9" s="38">
        <v>12.650653266331643</v>
      </c>
      <c r="K9" s="39"/>
      <c r="L9" s="39">
        <v>721.61</v>
      </c>
      <c r="M9" s="40">
        <v>3.5140703517587899</v>
      </c>
      <c r="N9" s="41">
        <v>12.650653266331643</v>
      </c>
    </row>
    <row r="10" spans="1:14" x14ac:dyDescent="0.35">
      <c r="B10" s="15">
        <v>518.14499428592205</v>
      </c>
      <c r="C10" s="16">
        <v>4.0301507537688401</v>
      </c>
      <c r="D10" s="15">
        <v>14.508542713567826</v>
      </c>
      <c r="G10" s="8">
        <v>767.72</v>
      </c>
      <c r="H10" s="17">
        <v>4.0301507537688401</v>
      </c>
      <c r="I10" s="20">
        <v>14.508542713567826</v>
      </c>
      <c r="L10" s="23">
        <v>1622.27</v>
      </c>
      <c r="M10" s="24">
        <v>3.87</v>
      </c>
      <c r="N10" s="24">
        <f>M10*3.6</f>
        <v>13.932</v>
      </c>
    </row>
    <row r="11" spans="1:14" x14ac:dyDescent="0.35">
      <c r="B11" s="15">
        <v>837.42056198015803</v>
      </c>
      <c r="C11" s="16">
        <v>4.5065326633165803</v>
      </c>
      <c r="D11" s="15">
        <v>16.223517587939689</v>
      </c>
      <c r="G11" s="21">
        <v>1662.56</v>
      </c>
      <c r="H11" s="22">
        <v>4.47</v>
      </c>
      <c r="I11" s="22">
        <f>H11*3.6</f>
        <v>16.091999999999999</v>
      </c>
      <c r="M11" s="18"/>
      <c r="N11" s="19"/>
    </row>
    <row r="12" spans="1:14" x14ac:dyDescent="0.35">
      <c r="B12" s="25">
        <v>1743.2466559675099</v>
      </c>
      <c r="C12" s="26">
        <v>5.0226130653266301</v>
      </c>
      <c r="D12" s="25">
        <v>18.081407035175868</v>
      </c>
      <c r="H12" s="17"/>
      <c r="I12" s="20"/>
      <c r="M12" s="18"/>
      <c r="N12" s="19"/>
    </row>
    <row r="13" spans="1:14" x14ac:dyDescent="0.35">
      <c r="D13" s="9"/>
      <c r="I13" s="8"/>
      <c r="N13" s="3"/>
    </row>
    <row r="14" spans="1:14" x14ac:dyDescent="0.35">
      <c r="D14" s="9"/>
      <c r="I14" s="8"/>
      <c r="N14" s="3"/>
    </row>
    <row r="15" spans="1:14" x14ac:dyDescent="0.35">
      <c r="D15" s="9"/>
      <c r="I15" s="8"/>
      <c r="N15" s="3"/>
    </row>
    <row r="16" spans="1:14" x14ac:dyDescent="0.35">
      <c r="D16" s="9"/>
      <c r="I16" s="8"/>
      <c r="N16" s="3"/>
    </row>
    <row r="17" spans="4:14" x14ac:dyDescent="0.35">
      <c r="D17" s="9"/>
      <c r="I17" s="8"/>
      <c r="N17" s="3"/>
    </row>
    <row r="18" spans="4:14" x14ac:dyDescent="0.35">
      <c r="D18" s="9"/>
      <c r="I18" s="8"/>
      <c r="N18" s="3"/>
    </row>
    <row r="19" spans="4:14" x14ac:dyDescent="0.35">
      <c r="D19" s="9"/>
      <c r="I19" s="8"/>
    </row>
  </sheetData>
  <mergeCells count="1">
    <mergeCell ref="A1:M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B9" sqref="B9"/>
    </sheetView>
  </sheetViews>
  <sheetFormatPr defaultRowHeight="14.5" x14ac:dyDescent="0.35"/>
  <cols>
    <col min="1" max="1" width="17.81640625" customWidth="1"/>
  </cols>
  <sheetData>
    <row r="1" spans="1:6" x14ac:dyDescent="0.35">
      <c r="A1" s="44" t="s">
        <v>286</v>
      </c>
      <c r="B1" s="44">
        <v>3</v>
      </c>
      <c r="C1" s="44">
        <v>3.5</v>
      </c>
      <c r="D1" s="44">
        <v>4</v>
      </c>
      <c r="E1" s="44">
        <v>4.5</v>
      </c>
    </row>
    <row r="2" spans="1:6" x14ac:dyDescent="0.35">
      <c r="A2" s="43" t="s">
        <v>290</v>
      </c>
      <c r="B2" s="43" t="s">
        <v>284</v>
      </c>
      <c r="C2" s="43" t="s">
        <v>284</v>
      </c>
      <c r="D2" s="43" t="s">
        <v>284</v>
      </c>
      <c r="E2" s="43" t="s">
        <v>284</v>
      </c>
    </row>
    <row r="3" spans="1:6" x14ac:dyDescent="0.35">
      <c r="A3" s="43" t="s">
        <v>288</v>
      </c>
      <c r="B3" s="43" t="s">
        <v>284</v>
      </c>
      <c r="C3" s="43" t="s">
        <v>284</v>
      </c>
      <c r="D3" s="43" t="s">
        <v>284</v>
      </c>
      <c r="E3" s="43" t="s">
        <v>284</v>
      </c>
    </row>
    <row r="4" spans="1:6" x14ac:dyDescent="0.35">
      <c r="A4" s="43" t="s">
        <v>289</v>
      </c>
      <c r="B4" s="43" t="s">
        <v>284</v>
      </c>
      <c r="C4" s="43" t="s">
        <v>284</v>
      </c>
      <c r="D4" s="43" t="s">
        <v>284</v>
      </c>
      <c r="E4" s="43"/>
    </row>
    <row r="5" spans="1:6" x14ac:dyDescent="0.35">
      <c r="A5" s="43" t="s">
        <v>291</v>
      </c>
      <c r="B5" s="43" t="s">
        <v>284</v>
      </c>
      <c r="C5" s="43" t="s">
        <v>284</v>
      </c>
      <c r="D5" s="43"/>
      <c r="E5" s="43"/>
    </row>
    <row r="7" spans="1:6" x14ac:dyDescent="0.35">
      <c r="A7" s="46" t="s">
        <v>285</v>
      </c>
      <c r="B7" s="47">
        <v>0.1</v>
      </c>
      <c r="C7" s="47">
        <v>0.3</v>
      </c>
      <c r="D7" s="47">
        <v>0.5</v>
      </c>
      <c r="E7" s="47">
        <v>0.75</v>
      </c>
      <c r="F7" s="47">
        <v>0.9</v>
      </c>
    </row>
    <row r="8" spans="1:6" x14ac:dyDescent="0.35">
      <c r="A8" s="44" t="s">
        <v>287</v>
      </c>
      <c r="B8" s="45">
        <v>175</v>
      </c>
      <c r="C8" s="45">
        <v>525</v>
      </c>
      <c r="D8" s="45">
        <v>875</v>
      </c>
      <c r="E8" s="45">
        <v>1313</v>
      </c>
      <c r="F8" s="45">
        <v>1575</v>
      </c>
    </row>
    <row r="9" spans="1:6" x14ac:dyDescent="0.35">
      <c r="A9" s="43" t="s">
        <v>290</v>
      </c>
      <c r="B9" s="42"/>
      <c r="C9" s="42"/>
      <c r="D9" s="42"/>
      <c r="E9" s="42"/>
      <c r="F9" s="42"/>
    </row>
    <row r="10" spans="1:6" x14ac:dyDescent="0.35">
      <c r="A10" s="43" t="s">
        <v>288</v>
      </c>
      <c r="B10" s="42"/>
      <c r="C10" s="42"/>
      <c r="D10" s="42"/>
      <c r="E10" s="42"/>
      <c r="F10" s="42"/>
    </row>
    <row r="11" spans="1:6" x14ac:dyDescent="0.35">
      <c r="A11" s="43" t="s">
        <v>289</v>
      </c>
      <c r="B11" s="42"/>
      <c r="C11" s="42"/>
      <c r="D11" s="42"/>
      <c r="E11" s="42"/>
      <c r="F11" s="42"/>
    </row>
    <row r="12" spans="1:6" x14ac:dyDescent="0.35">
      <c r="A12" s="43" t="s">
        <v>291</v>
      </c>
      <c r="B12" s="42"/>
      <c r="C12" s="42"/>
      <c r="D12" s="42"/>
      <c r="E12" s="42"/>
      <c r="F12"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7"/>
  <sheetViews>
    <sheetView topLeftCell="B94" workbookViewId="0">
      <selection activeCell="F122" sqref="F122"/>
    </sheetView>
  </sheetViews>
  <sheetFormatPr defaultRowHeight="14.5" x14ac:dyDescent="0.35"/>
  <cols>
    <col min="2" max="2" width="35.36328125" bestFit="1" customWidth="1"/>
    <col min="4" max="5" width="20.7265625" bestFit="1" customWidth="1"/>
    <col min="7" max="7" width="7.81640625" bestFit="1" customWidth="1"/>
  </cols>
  <sheetData>
    <row r="1" spans="2:17" x14ac:dyDescent="0.35">
      <c r="B1" t="s">
        <v>56</v>
      </c>
      <c r="C1">
        <v>0</v>
      </c>
      <c r="D1" s="12">
        <v>8750911319076930</v>
      </c>
      <c r="E1" t="s">
        <v>33</v>
      </c>
      <c r="F1">
        <f>D1/10000000000000</f>
        <v>875.09113190769301</v>
      </c>
      <c r="I1" t="s">
        <v>61</v>
      </c>
      <c r="J1" s="11" t="s">
        <v>62</v>
      </c>
      <c r="P1" t="s">
        <v>173</v>
      </c>
      <c r="Q1" s="11" t="s">
        <v>174</v>
      </c>
    </row>
    <row r="2" spans="2:17" x14ac:dyDescent="0.35">
      <c r="C2">
        <v>1</v>
      </c>
      <c r="D2" s="12">
        <v>8752373047524240</v>
      </c>
      <c r="E2" t="s">
        <v>34</v>
      </c>
      <c r="F2">
        <f t="shared" ref="F2:F65" si="0">D2/10000000000000</f>
        <v>875.23730475242405</v>
      </c>
      <c r="J2" s="11" t="s">
        <v>63</v>
      </c>
      <c r="Q2" s="11" t="s">
        <v>175</v>
      </c>
    </row>
    <row r="3" spans="2:17" x14ac:dyDescent="0.35">
      <c r="B3" s="11"/>
      <c r="C3">
        <v>2</v>
      </c>
      <c r="D3" s="12">
        <v>8754861508869450</v>
      </c>
      <c r="E3" t="s">
        <v>35</v>
      </c>
      <c r="F3">
        <f t="shared" si="0"/>
        <v>875.48615088694498</v>
      </c>
      <c r="J3" s="11" t="s">
        <v>64</v>
      </c>
      <c r="Q3" s="11" t="s">
        <v>176</v>
      </c>
    </row>
    <row r="4" spans="2:17" x14ac:dyDescent="0.35">
      <c r="B4" s="11"/>
      <c r="C4">
        <v>3</v>
      </c>
      <c r="D4" s="12">
        <v>8758629985849390</v>
      </c>
      <c r="E4" t="s">
        <v>36</v>
      </c>
      <c r="F4">
        <f t="shared" si="0"/>
        <v>875.86299858493896</v>
      </c>
      <c r="J4" s="11" t="s">
        <v>65</v>
      </c>
      <c r="Q4" s="11" t="s">
        <v>177</v>
      </c>
    </row>
    <row r="5" spans="2:17" x14ac:dyDescent="0.35">
      <c r="B5" s="11"/>
      <c r="C5">
        <v>4</v>
      </c>
      <c r="D5" s="12">
        <v>876392585419736</v>
      </c>
      <c r="E5" t="s">
        <v>37</v>
      </c>
      <c r="F5">
        <f t="shared" si="0"/>
        <v>87.639258541973604</v>
      </c>
      <c r="J5" s="11" t="s">
        <v>66</v>
      </c>
      <c r="Q5" s="11" t="s">
        <v>178</v>
      </c>
    </row>
    <row r="6" spans="2:17" x14ac:dyDescent="0.35">
      <c r="B6" s="11"/>
      <c r="C6">
        <v>5</v>
      </c>
      <c r="D6" s="12">
        <v>877099184509031</v>
      </c>
      <c r="E6" t="s">
        <v>38</v>
      </c>
      <c r="F6">
        <f t="shared" si="0"/>
        <v>87.709918450903103</v>
      </c>
      <c r="J6" s="11" t="s">
        <v>67</v>
      </c>
      <c r="Q6" s="11" t="s">
        <v>179</v>
      </c>
    </row>
    <row r="7" spans="2:17" x14ac:dyDescent="0.35">
      <c r="B7" s="11"/>
      <c r="C7">
        <v>6</v>
      </c>
      <c r="D7" s="12">
        <v>8780066874937540</v>
      </c>
      <c r="E7" t="s">
        <v>39</v>
      </c>
      <c r="F7">
        <f t="shared" si="0"/>
        <v>878.00668749375404</v>
      </c>
      <c r="J7" s="11" t="s">
        <v>68</v>
      </c>
      <c r="Q7" s="11" t="s">
        <v>180</v>
      </c>
    </row>
    <row r="8" spans="2:17" x14ac:dyDescent="0.35">
      <c r="B8" s="11"/>
      <c r="C8">
        <v>7</v>
      </c>
      <c r="D8" s="12">
        <v>8791386631832680</v>
      </c>
      <c r="E8" t="s">
        <v>40</v>
      </c>
      <c r="F8">
        <f t="shared" si="0"/>
        <v>879.13866318326802</v>
      </c>
      <c r="J8" s="11" t="s">
        <v>69</v>
      </c>
      <c r="Q8" s="11" t="s">
        <v>181</v>
      </c>
    </row>
    <row r="9" spans="2:17" x14ac:dyDescent="0.35">
      <c r="B9" s="11"/>
      <c r="C9">
        <v>8</v>
      </c>
      <c r="D9" s="12">
        <v>8805184011960190</v>
      </c>
      <c r="E9" t="s">
        <v>41</v>
      </c>
      <c r="F9">
        <f t="shared" si="0"/>
        <v>880.518401196019</v>
      </c>
      <c r="J9" s="11" t="s">
        <v>70</v>
      </c>
      <c r="Q9" s="11" t="s">
        <v>182</v>
      </c>
    </row>
    <row r="10" spans="2:17" x14ac:dyDescent="0.35">
      <c r="B10" s="11"/>
      <c r="C10">
        <v>9</v>
      </c>
      <c r="D10" s="12">
        <v>882168945719049</v>
      </c>
      <c r="E10" t="s">
        <v>42</v>
      </c>
      <c r="F10">
        <f t="shared" si="0"/>
        <v>88.216894571904902</v>
      </c>
      <c r="J10" s="11" t="s">
        <v>71</v>
      </c>
      <c r="Q10" s="11" t="s">
        <v>183</v>
      </c>
    </row>
    <row r="11" spans="2:17" x14ac:dyDescent="0.35">
      <c r="B11" s="11"/>
      <c r="C11">
        <v>10</v>
      </c>
      <c r="D11" s="12">
        <v>8841131224288750</v>
      </c>
      <c r="E11" t="s">
        <v>43</v>
      </c>
      <c r="F11">
        <f t="shared" si="0"/>
        <v>884.11312242887504</v>
      </c>
      <c r="J11" s="11" t="s">
        <v>72</v>
      </c>
      <c r="Q11" s="11" t="s">
        <v>184</v>
      </c>
    </row>
    <row r="12" spans="2:17" x14ac:dyDescent="0.35">
      <c r="B12" s="11"/>
      <c r="C12">
        <v>11</v>
      </c>
      <c r="D12" s="12">
        <v>8863735604912900</v>
      </c>
      <c r="E12" t="s">
        <v>44</v>
      </c>
      <c r="F12">
        <f t="shared" si="0"/>
        <v>886.37356049129005</v>
      </c>
      <c r="J12" s="11" t="s">
        <v>73</v>
      </c>
      <c r="Q12" s="11" t="s">
        <v>185</v>
      </c>
    </row>
    <row r="13" spans="2:17" x14ac:dyDescent="0.35">
      <c r="B13" s="11"/>
      <c r="C13">
        <v>12</v>
      </c>
      <c r="D13" s="12">
        <v>888972710906638</v>
      </c>
      <c r="E13" t="s">
        <v>45</v>
      </c>
      <c r="F13">
        <f t="shared" si="0"/>
        <v>88.897271090663807</v>
      </c>
      <c r="J13" s="11" t="s">
        <v>74</v>
      </c>
      <c r="Q13" s="11" t="s">
        <v>186</v>
      </c>
    </row>
    <row r="14" spans="2:17" x14ac:dyDescent="0.35">
      <c r="B14" s="11"/>
      <c r="C14">
        <v>13</v>
      </c>
      <c r="D14" s="12">
        <v>8919328620696300</v>
      </c>
      <c r="E14" t="s">
        <v>46</v>
      </c>
      <c r="F14">
        <f t="shared" si="0"/>
        <v>891.93286206963</v>
      </c>
      <c r="J14" s="11" t="s">
        <v>75</v>
      </c>
      <c r="Q14" s="11" t="s">
        <v>187</v>
      </c>
    </row>
    <row r="15" spans="2:17" x14ac:dyDescent="0.35">
      <c r="B15" s="11"/>
      <c r="C15">
        <v>14</v>
      </c>
      <c r="D15" s="12">
        <v>8952761531591410</v>
      </c>
      <c r="E15" t="s">
        <v>47</v>
      </c>
      <c r="F15">
        <f t="shared" si="0"/>
        <v>895.27615315914102</v>
      </c>
      <c r="J15" s="11" t="s">
        <v>76</v>
      </c>
      <c r="Q15" s="11" t="s">
        <v>188</v>
      </c>
    </row>
    <row r="16" spans="2:17" x14ac:dyDescent="0.35">
      <c r="B16" s="11"/>
      <c r="C16">
        <v>15</v>
      </c>
      <c r="D16" s="12">
        <v>8990245858055180</v>
      </c>
      <c r="E16" t="s">
        <v>48</v>
      </c>
      <c r="F16">
        <f t="shared" si="0"/>
        <v>899.02458580551797</v>
      </c>
      <c r="J16" s="11" t="s">
        <v>77</v>
      </c>
      <c r="Q16" s="11" t="s">
        <v>189</v>
      </c>
    </row>
    <row r="17" spans="2:17" x14ac:dyDescent="0.35">
      <c r="B17" s="11"/>
      <c r="C17">
        <v>16</v>
      </c>
      <c r="D17" s="12">
        <v>9032000343683710</v>
      </c>
      <c r="E17" t="s">
        <v>49</v>
      </c>
      <c r="F17">
        <f t="shared" si="0"/>
        <v>903.20003436837101</v>
      </c>
      <c r="J17" s="11" t="s">
        <v>78</v>
      </c>
      <c r="Q17" s="11" t="s">
        <v>190</v>
      </c>
    </row>
    <row r="18" spans="2:17" x14ac:dyDescent="0.35">
      <c r="B18" s="11"/>
      <c r="C18">
        <v>17</v>
      </c>
      <c r="D18" s="12">
        <v>9078242550774760</v>
      </c>
      <c r="E18" t="s">
        <v>50</v>
      </c>
      <c r="F18">
        <f t="shared" si="0"/>
        <v>907.82425507747598</v>
      </c>
      <c r="J18" s="11" t="s">
        <v>79</v>
      </c>
      <c r="Q18" s="11" t="s">
        <v>191</v>
      </c>
    </row>
    <row r="19" spans="2:17" x14ac:dyDescent="0.35">
      <c r="B19" s="11"/>
      <c r="C19">
        <v>18</v>
      </c>
      <c r="D19" s="12">
        <v>9129188942317860</v>
      </c>
      <c r="E19" t="s">
        <v>51</v>
      </c>
      <c r="F19">
        <f t="shared" si="0"/>
        <v>912.918894231786</v>
      </c>
      <c r="J19" s="11" t="s">
        <v>80</v>
      </c>
      <c r="Q19" s="11" t="s">
        <v>192</v>
      </c>
    </row>
    <row r="20" spans="2:17" x14ac:dyDescent="0.35">
      <c r="B20" s="11"/>
      <c r="C20">
        <v>19</v>
      </c>
      <c r="D20" s="12">
        <v>918505495609387</v>
      </c>
      <c r="E20" t="s">
        <v>52</v>
      </c>
      <c r="F20">
        <f t="shared" si="0"/>
        <v>91.850549560938703</v>
      </c>
      <c r="J20" s="11" t="s">
        <v>81</v>
      </c>
      <c r="Q20" s="11" t="s">
        <v>193</v>
      </c>
    </row>
    <row r="21" spans="2:17" x14ac:dyDescent="0.35">
      <c r="B21" s="11"/>
      <c r="C21">
        <v>20</v>
      </c>
      <c r="D21" s="12">
        <v>9246055072097910</v>
      </c>
      <c r="E21" t="s">
        <v>53</v>
      </c>
      <c r="F21">
        <f t="shared" si="0"/>
        <v>924.60550720979097</v>
      </c>
      <c r="J21" s="11" t="s">
        <v>82</v>
      </c>
      <c r="Q21" s="11" t="s">
        <v>194</v>
      </c>
    </row>
    <row r="22" spans="2:17" x14ac:dyDescent="0.35">
      <c r="B22" s="11"/>
      <c r="C22">
        <v>21</v>
      </c>
      <c r="D22" s="12">
        <v>9312402874261980</v>
      </c>
      <c r="E22" t="s">
        <v>54</v>
      </c>
      <c r="F22">
        <f t="shared" si="0"/>
        <v>931.24028742619805</v>
      </c>
      <c r="J22" s="11" t="s">
        <v>83</v>
      </c>
      <c r="Q22" s="11" t="s">
        <v>195</v>
      </c>
    </row>
    <row r="23" spans="2:17" x14ac:dyDescent="0.35">
      <c r="B23" s="11"/>
      <c r="C23">
        <v>22</v>
      </c>
      <c r="D23" s="12">
        <v>938431110727126</v>
      </c>
      <c r="E23" t="s">
        <v>55</v>
      </c>
      <c r="F23">
        <f t="shared" si="0"/>
        <v>93.843111072712603</v>
      </c>
      <c r="G23" t="s">
        <v>57</v>
      </c>
      <c r="H23" t="s">
        <v>58</v>
      </c>
      <c r="J23" s="11" t="s">
        <v>84</v>
      </c>
      <c r="Q23" s="11" t="s">
        <v>196</v>
      </c>
    </row>
    <row r="24" spans="2:17" x14ac:dyDescent="0.35">
      <c r="B24" s="11"/>
      <c r="C24">
        <v>23</v>
      </c>
      <c r="D24" s="12">
        <v>9461991729127480</v>
      </c>
      <c r="E24" s="12">
        <v>1013065326633160</v>
      </c>
      <c r="F24" s="13">
        <f>D24/100000000000000</f>
        <v>94.619917291274803</v>
      </c>
      <c r="G24" s="13">
        <f>E24/1000000000000000</f>
        <v>1.01306532663316</v>
      </c>
      <c r="H24" s="13">
        <f>G24*3.6</f>
        <v>3.6470351758793758</v>
      </c>
      <c r="I24" s="13"/>
      <c r="J24" s="14" t="s">
        <v>85</v>
      </c>
      <c r="K24" s="13"/>
      <c r="L24" s="13"/>
      <c r="M24" s="13"/>
      <c r="Q24" s="13" t="s">
        <v>197</v>
      </c>
    </row>
    <row r="25" spans="2:17" x14ac:dyDescent="0.35">
      <c r="B25" s="11"/>
      <c r="C25">
        <v>24</v>
      </c>
      <c r="D25" s="12">
        <v>9545655960003930</v>
      </c>
      <c r="E25" s="12">
        <v>1.05276381909547E+16</v>
      </c>
      <c r="F25">
        <f t="shared" si="0"/>
        <v>954.56559600039304</v>
      </c>
      <c r="G25">
        <f>E25/10000000000000000</f>
        <v>1.05276381909547</v>
      </c>
      <c r="H25">
        <f t="shared" ref="H25:H88" si="1">G25*3.6</f>
        <v>3.7899497487436919</v>
      </c>
      <c r="J25" s="11" t="s">
        <v>86</v>
      </c>
      <c r="Q25" s="11" t="s">
        <v>198</v>
      </c>
    </row>
    <row r="26" spans="2:17" x14ac:dyDescent="0.35">
      <c r="B26" s="11"/>
      <c r="C26">
        <v>25</v>
      </c>
      <c r="D26" s="12">
        <v>963551432785351</v>
      </c>
      <c r="E26" s="12">
        <v>1092462311557780</v>
      </c>
      <c r="F26">
        <f t="shared" si="0"/>
        <v>96.355143278535095</v>
      </c>
      <c r="G26">
        <f t="shared" ref="G26:G88" si="2">E26/1000000000000000</f>
        <v>1.0924623115577801</v>
      </c>
      <c r="H26">
        <f t="shared" si="1"/>
        <v>3.9328643216080081</v>
      </c>
      <c r="J26" s="11" t="s">
        <v>87</v>
      </c>
      <c r="Q26" s="11" t="s">
        <v>199</v>
      </c>
    </row>
    <row r="27" spans="2:17" x14ac:dyDescent="0.35">
      <c r="B27" s="11"/>
      <c r="C27">
        <v>26</v>
      </c>
      <c r="D27" s="12">
        <v>9731776711171170</v>
      </c>
      <c r="E27" s="12">
        <v>1.1321608040201E+16</v>
      </c>
      <c r="F27">
        <f t="shared" si="0"/>
        <v>973.17767111711703</v>
      </c>
      <c r="G27">
        <f t="shared" si="2"/>
        <v>11.321608040200999</v>
      </c>
      <c r="H27">
        <f t="shared" si="1"/>
        <v>40.7577889447236</v>
      </c>
      <c r="J27" s="11" t="s">
        <v>88</v>
      </c>
      <c r="Q27" s="11" t="s">
        <v>200</v>
      </c>
    </row>
    <row r="28" spans="2:17" x14ac:dyDescent="0.35">
      <c r="B28" s="11"/>
      <c r="C28">
        <v>27</v>
      </c>
      <c r="D28" s="12">
        <v>98346523792724</v>
      </c>
      <c r="E28" s="12">
        <v>1.17185929648241E+16</v>
      </c>
      <c r="F28">
        <f t="shared" si="0"/>
        <v>9.8346523792724003</v>
      </c>
      <c r="G28">
        <f t="shared" si="2"/>
        <v>11.718592964824101</v>
      </c>
      <c r="H28">
        <f t="shared" si="1"/>
        <v>42.186934673366764</v>
      </c>
      <c r="J28" s="11" t="s">
        <v>89</v>
      </c>
      <c r="Q28" s="11" t="s">
        <v>201</v>
      </c>
    </row>
    <row r="29" spans="2:17" x14ac:dyDescent="0.35">
      <c r="B29" s="11"/>
      <c r="C29">
        <v>28</v>
      </c>
      <c r="D29" s="12">
        <v>9944350030431820</v>
      </c>
      <c r="E29" s="12">
        <v>1.21155778894472E+16</v>
      </c>
      <c r="F29">
        <f t="shared" si="0"/>
        <v>994.43500304318195</v>
      </c>
      <c r="G29">
        <f t="shared" si="2"/>
        <v>12.1155778894472</v>
      </c>
      <c r="H29">
        <f t="shared" si="1"/>
        <v>43.616080402009921</v>
      </c>
      <c r="J29" s="11" t="s">
        <v>90</v>
      </c>
      <c r="Q29" s="11" t="s">
        <v>202</v>
      </c>
    </row>
    <row r="30" spans="2:17" x14ac:dyDescent="0.35">
      <c r="B30" s="11"/>
      <c r="C30">
        <v>29</v>
      </c>
      <c r="D30" s="12">
        <v>1.00610778282316E+16</v>
      </c>
      <c r="E30" s="12">
        <v>1.25125628140703E+16</v>
      </c>
      <c r="F30">
        <f t="shared" si="0"/>
        <v>1006.1077828231601</v>
      </c>
      <c r="G30">
        <f t="shared" si="2"/>
        <v>12.5125628140703</v>
      </c>
      <c r="H30">
        <f t="shared" si="1"/>
        <v>45.045226130653084</v>
      </c>
      <c r="J30" s="11" t="s">
        <v>91</v>
      </c>
      <c r="Q30" s="11" t="s">
        <v>203</v>
      </c>
    </row>
    <row r="31" spans="2:17" x14ac:dyDescent="0.35">
      <c r="B31" s="11"/>
      <c r="C31">
        <v>30</v>
      </c>
      <c r="D31" s="12">
        <v>1.01850434365002E+16</v>
      </c>
      <c r="E31" s="12">
        <v>1.29095477386934E+16</v>
      </c>
      <c r="F31">
        <f t="shared" si="0"/>
        <v>1018.50434365002</v>
      </c>
      <c r="G31">
        <f t="shared" si="2"/>
        <v>12.9095477386934</v>
      </c>
      <c r="H31">
        <f t="shared" si="1"/>
        <v>46.474371859296241</v>
      </c>
      <c r="J31" s="11" t="s">
        <v>92</v>
      </c>
      <c r="Q31" s="11" t="s">
        <v>204</v>
      </c>
    </row>
    <row r="32" spans="2:17" x14ac:dyDescent="0.35">
      <c r="B32" s="11"/>
      <c r="C32">
        <v>31</v>
      </c>
      <c r="D32" s="12">
        <v>1031645405328100</v>
      </c>
      <c r="E32" s="12">
        <v>1.33065326633165E+16</v>
      </c>
      <c r="F32">
        <f t="shared" si="0"/>
        <v>103.16454053280999</v>
      </c>
      <c r="G32">
        <f t="shared" si="2"/>
        <v>13.306532663316499</v>
      </c>
      <c r="H32">
        <f t="shared" si="1"/>
        <v>47.903517587939398</v>
      </c>
      <c r="J32" s="11" t="s">
        <v>93</v>
      </c>
      <c r="Q32" s="11" t="s">
        <v>205</v>
      </c>
    </row>
    <row r="33" spans="2:17" x14ac:dyDescent="0.35">
      <c r="B33" s="11"/>
      <c r="C33">
        <v>32</v>
      </c>
      <c r="D33" s="12">
        <v>1.04555164443609E+16</v>
      </c>
      <c r="E33" s="12">
        <v>137035175879397</v>
      </c>
      <c r="F33">
        <f t="shared" si="0"/>
        <v>1045.5516444360901</v>
      </c>
      <c r="G33">
        <f t="shared" si="2"/>
        <v>0.13703517587939701</v>
      </c>
      <c r="H33">
        <f t="shared" si="1"/>
        <v>0.49332663316582925</v>
      </c>
      <c r="J33" s="11" t="s">
        <v>94</v>
      </c>
      <c r="Q33" s="11" t="s">
        <v>206</v>
      </c>
    </row>
    <row r="34" spans="2:17" x14ac:dyDescent="0.35">
      <c r="B34" s="11"/>
      <c r="C34">
        <v>33</v>
      </c>
      <c r="D34" s="12">
        <v>1.06024369770116E+16</v>
      </c>
      <c r="E34" s="12">
        <v>1.41005025125628E+16</v>
      </c>
      <c r="F34">
        <f t="shared" si="0"/>
        <v>1060.24369770116</v>
      </c>
      <c r="G34">
        <f t="shared" si="2"/>
        <v>14.1005025125628</v>
      </c>
      <c r="H34">
        <f t="shared" si="1"/>
        <v>50.76180904522608</v>
      </c>
      <c r="J34" s="11" t="s">
        <v>95</v>
      </c>
      <c r="Q34" s="11" t="s">
        <v>207</v>
      </c>
    </row>
    <row r="35" spans="2:17" x14ac:dyDescent="0.35">
      <c r="B35" s="11"/>
      <c r="C35">
        <v>34</v>
      </c>
      <c r="D35" s="12">
        <v>1.0757421654749E+16</v>
      </c>
      <c r="E35" s="12">
        <v>1.44974874371859E+16</v>
      </c>
      <c r="F35">
        <f t="shared" si="0"/>
        <v>1075.7421654749</v>
      </c>
      <c r="G35">
        <f t="shared" si="2"/>
        <v>14.497487437185899</v>
      </c>
      <c r="H35">
        <f t="shared" si="1"/>
        <v>52.190954773869237</v>
      </c>
      <c r="J35" s="11" t="s">
        <v>96</v>
      </c>
      <c r="Q35" s="11" t="s">
        <v>208</v>
      </c>
    </row>
    <row r="36" spans="2:17" x14ac:dyDescent="0.35">
      <c r="B36" s="11"/>
      <c r="C36">
        <v>35</v>
      </c>
      <c r="D36" s="12">
        <v>1.09206761541059E+16</v>
      </c>
      <c r="E36" s="12">
        <v>1.4894472361809E+16</v>
      </c>
      <c r="F36" s="13">
        <f>D36/100000000000000</f>
        <v>109.206761541059</v>
      </c>
      <c r="G36" s="13">
        <f>E36/10000000000000000</f>
        <v>1.4894472361808999</v>
      </c>
      <c r="H36" s="13">
        <f t="shared" si="1"/>
        <v>5.3620100502512402</v>
      </c>
      <c r="I36" s="13"/>
      <c r="J36" s="14" t="s">
        <v>97</v>
      </c>
      <c r="Q36" s="13" t="s">
        <v>209</v>
      </c>
    </row>
    <row r="37" spans="2:17" x14ac:dyDescent="0.35">
      <c r="B37" s="11"/>
      <c r="C37">
        <v>36</v>
      </c>
      <c r="D37" s="12">
        <v>1.10924058646258E+16</v>
      </c>
      <c r="E37" s="12">
        <v>1.52914572864321E+16</v>
      </c>
      <c r="F37">
        <f t="shared" si="0"/>
        <v>1109.24058646258</v>
      </c>
      <c r="G37">
        <f t="shared" si="2"/>
        <v>15.291457286432101</v>
      </c>
      <c r="H37">
        <f t="shared" si="1"/>
        <v>55.049246231155564</v>
      </c>
      <c r="J37" s="11" t="s">
        <v>98</v>
      </c>
      <c r="Q37" s="11" t="s">
        <v>210</v>
      </c>
    </row>
    <row r="38" spans="2:17" x14ac:dyDescent="0.35">
      <c r="B38" s="11"/>
      <c r="C38">
        <v>37</v>
      </c>
      <c r="D38" s="12">
        <v>1.12728159335281E+16</v>
      </c>
      <c r="E38" s="12">
        <v>1.56884422110552E+16</v>
      </c>
      <c r="F38">
        <f t="shared" si="0"/>
        <v>1127.28159335281</v>
      </c>
      <c r="G38">
        <f t="shared" si="2"/>
        <v>15.6884422110552</v>
      </c>
      <c r="H38">
        <f t="shared" si="1"/>
        <v>56.478391959798721</v>
      </c>
      <c r="J38" s="11" t="s">
        <v>99</v>
      </c>
      <c r="Q38" s="11" t="s">
        <v>211</v>
      </c>
    </row>
    <row r="39" spans="2:17" x14ac:dyDescent="0.35">
      <c r="B39" s="11"/>
      <c r="C39">
        <v>38</v>
      </c>
      <c r="D39" s="12">
        <v>1146211131674900</v>
      </c>
      <c r="E39" s="12">
        <v>1.60854271356783E+16</v>
      </c>
      <c r="F39">
        <f t="shared" si="0"/>
        <v>114.62111316748999</v>
      </c>
      <c r="G39">
        <f t="shared" si="2"/>
        <v>16.085427135678302</v>
      </c>
      <c r="H39">
        <f t="shared" si="1"/>
        <v>57.907537688441884</v>
      </c>
      <c r="J39" s="11" t="s">
        <v>100</v>
      </c>
      <c r="Q39" s="11" t="s">
        <v>212</v>
      </c>
    </row>
    <row r="40" spans="2:17" x14ac:dyDescent="0.35">
      <c r="B40" s="11"/>
      <c r="C40">
        <v>39</v>
      </c>
      <c r="D40" s="12">
        <v>1.16604968383355E+16</v>
      </c>
      <c r="E40" s="12">
        <v>1.64824120603015E+16</v>
      </c>
      <c r="F40">
        <f t="shared" si="0"/>
        <v>1166.04968383355</v>
      </c>
      <c r="G40">
        <f t="shared" si="2"/>
        <v>16.482412060301499</v>
      </c>
      <c r="H40">
        <f t="shared" si="1"/>
        <v>59.336683417085396</v>
      </c>
      <c r="J40" s="11" t="s">
        <v>101</v>
      </c>
      <c r="Q40" s="11" t="s">
        <v>213</v>
      </c>
    </row>
    <row r="41" spans="2:17" x14ac:dyDescent="0.35">
      <c r="B41" s="11"/>
      <c r="C41">
        <v>40</v>
      </c>
      <c r="D41" s="12">
        <v>1.18681772604392E+16</v>
      </c>
      <c r="E41" s="12">
        <v>1.68793969849246E+16</v>
      </c>
      <c r="F41">
        <f t="shared" si="0"/>
        <v>1186.8177260439199</v>
      </c>
      <c r="G41">
        <f t="shared" si="2"/>
        <v>16.8793969849246</v>
      </c>
      <c r="H41">
        <f t="shared" si="1"/>
        <v>60.76582914572856</v>
      </c>
      <c r="J41" s="11" t="s">
        <v>102</v>
      </c>
      <c r="Q41" s="11" t="s">
        <v>214</v>
      </c>
    </row>
    <row r="42" spans="2:17" x14ac:dyDescent="0.35">
      <c r="B42" s="11"/>
      <c r="C42">
        <v>41</v>
      </c>
      <c r="D42" s="12">
        <v>1208535736642010</v>
      </c>
      <c r="E42" s="12">
        <v>1727638190954770</v>
      </c>
      <c r="F42">
        <f t="shared" si="0"/>
        <v>120.85357366420099</v>
      </c>
      <c r="G42">
        <f t="shared" si="2"/>
        <v>1.72763819095477</v>
      </c>
      <c r="H42">
        <f t="shared" si="1"/>
        <v>6.219497487437172</v>
      </c>
      <c r="J42" s="11" t="s">
        <v>103</v>
      </c>
      <c r="Q42" s="11" t="s">
        <v>215</v>
      </c>
    </row>
    <row r="43" spans="2:17" x14ac:dyDescent="0.35">
      <c r="B43" s="11"/>
      <c r="C43">
        <v>42</v>
      </c>
      <c r="D43" s="12">
        <v>1.23122420598244E+16</v>
      </c>
      <c r="E43" s="12">
        <v>1.76733668341708E+16</v>
      </c>
      <c r="F43">
        <f t="shared" si="0"/>
        <v>1231.22420598244</v>
      </c>
      <c r="G43">
        <f t="shared" si="2"/>
        <v>17.6733668341708</v>
      </c>
      <c r="H43">
        <f t="shared" si="1"/>
        <v>63.62412060301488</v>
      </c>
      <c r="J43" s="11" t="s">
        <v>104</v>
      </c>
      <c r="Q43" s="11" t="s">
        <v>216</v>
      </c>
    </row>
    <row r="44" spans="2:17" x14ac:dyDescent="0.35">
      <c r="B44" s="11"/>
      <c r="C44">
        <v>43</v>
      </c>
      <c r="D44" s="12">
        <v>1.25490364822224E+16</v>
      </c>
      <c r="E44" s="12">
        <v>1.80703517587939E+16</v>
      </c>
      <c r="F44">
        <f t="shared" si="0"/>
        <v>1254.90364822224</v>
      </c>
      <c r="G44">
        <f t="shared" si="2"/>
        <v>18.070351758793901</v>
      </c>
      <c r="H44">
        <f t="shared" si="1"/>
        <v>65.053266331658051</v>
      </c>
      <c r="J44" s="11" t="s">
        <v>105</v>
      </c>
      <c r="Q44" s="11" t="s">
        <v>217</v>
      </c>
    </row>
    <row r="45" spans="2:17" x14ac:dyDescent="0.35">
      <c r="B45" s="11"/>
      <c r="C45">
        <v>44</v>
      </c>
      <c r="D45" s="12">
        <v>1.27959461530896E+16</v>
      </c>
      <c r="E45" s="12">
        <v>1.8467336683417E+16</v>
      </c>
      <c r="F45">
        <f t="shared" si="0"/>
        <v>1279.5946153089601</v>
      </c>
      <c r="G45">
        <f t="shared" si="2"/>
        <v>18.467336683416999</v>
      </c>
      <c r="H45">
        <f t="shared" si="1"/>
        <v>66.482412060301201</v>
      </c>
      <c r="J45" s="11" t="s">
        <v>106</v>
      </c>
      <c r="Q45" s="11" t="s">
        <v>218</v>
      </c>
    </row>
    <row r="46" spans="2:17" x14ac:dyDescent="0.35">
      <c r="B46" s="11"/>
      <c r="C46">
        <v>45</v>
      </c>
      <c r="D46" s="12">
        <v>1.30531771350677E+16</v>
      </c>
      <c r="E46" s="12">
        <v>1.88643216080402E+16</v>
      </c>
      <c r="F46">
        <f t="shared" si="0"/>
        <v>1305.3177135067699</v>
      </c>
      <c r="G46">
        <f t="shared" si="2"/>
        <v>18.8643216080402</v>
      </c>
      <c r="H46">
        <f t="shared" si="1"/>
        <v>67.91155778894472</v>
      </c>
      <c r="J46" s="11" t="s">
        <v>107</v>
      </c>
      <c r="Q46" s="11" t="s">
        <v>219</v>
      </c>
    </row>
    <row r="47" spans="2:17" x14ac:dyDescent="0.35">
      <c r="B47" s="11"/>
      <c r="C47">
        <v>46</v>
      </c>
      <c r="D47" s="12">
        <v>1.33209362280579E+16</v>
      </c>
      <c r="E47" s="12">
        <v>1.92613065326633E+16</v>
      </c>
      <c r="F47">
        <f t="shared" si="0"/>
        <v>1332.0936228057899</v>
      </c>
      <c r="G47">
        <f t="shared" si="2"/>
        <v>19.261306532663301</v>
      </c>
      <c r="H47">
        <f t="shared" si="1"/>
        <v>69.340703517587883</v>
      </c>
      <c r="J47" s="11" t="s">
        <v>108</v>
      </c>
      <c r="Q47" s="11" t="s">
        <v>220</v>
      </c>
    </row>
    <row r="48" spans="2:17" x14ac:dyDescent="0.35">
      <c r="B48" s="11"/>
      <c r="C48">
        <v>47</v>
      </c>
      <c r="D48" s="12">
        <v>1.35994311956576E+16</v>
      </c>
      <c r="E48" s="12">
        <v>1.96582914572864E+16</v>
      </c>
      <c r="F48">
        <f t="shared" si="0"/>
        <v>1359.9431195657601</v>
      </c>
      <c r="G48">
        <f t="shared" si="2"/>
        <v>19.658291457286399</v>
      </c>
      <c r="H48">
        <f t="shared" si="1"/>
        <v>70.769849246231033</v>
      </c>
      <c r="J48" s="11" t="s">
        <v>109</v>
      </c>
      <c r="Q48" s="11" t="s">
        <v>221</v>
      </c>
    </row>
    <row r="49" spans="2:17" x14ac:dyDescent="0.35">
      <c r="B49" s="11"/>
      <c r="C49">
        <v>48</v>
      </c>
      <c r="D49" s="12">
        <v>1.38888710274706E+16</v>
      </c>
      <c r="E49" s="12">
        <v>2005527638190950</v>
      </c>
      <c r="F49" s="13">
        <f>D49/100000000000000</f>
        <v>138.888710274706</v>
      </c>
      <c r="G49" s="13">
        <f t="shared" si="2"/>
        <v>2.0055276381909501</v>
      </c>
      <c r="H49" s="13">
        <f t="shared" si="1"/>
        <v>7.2198994974874209</v>
      </c>
      <c r="I49" s="13"/>
      <c r="J49" s="14" t="s">
        <v>110</v>
      </c>
      <c r="Q49" s="13" t="s">
        <v>222</v>
      </c>
    </row>
    <row r="50" spans="2:17" x14ac:dyDescent="0.35">
      <c r="B50" s="11"/>
      <c r="C50">
        <v>49</v>
      </c>
      <c r="D50" s="12">
        <v>1418946624077840</v>
      </c>
      <c r="E50" s="12">
        <v>2.04522613065326E+16</v>
      </c>
      <c r="F50">
        <f t="shared" si="0"/>
        <v>141.89466240778401</v>
      </c>
      <c r="G50">
        <f t="shared" si="2"/>
        <v>20.452261306532598</v>
      </c>
      <c r="H50">
        <f t="shared" si="1"/>
        <v>73.62814070351736</v>
      </c>
      <c r="J50" s="11" t="s">
        <v>111</v>
      </c>
      <c r="Q50" s="11" t="s">
        <v>223</v>
      </c>
    </row>
    <row r="51" spans="2:17" x14ac:dyDescent="0.35">
      <c r="B51" s="11"/>
      <c r="C51">
        <v>50</v>
      </c>
      <c r="D51" s="12">
        <v>1.45014292249736E+16</v>
      </c>
      <c r="E51" s="12">
        <v>2084924623115570</v>
      </c>
      <c r="F51">
        <f t="shared" si="0"/>
        <v>1450.1429224973599</v>
      </c>
      <c r="G51">
        <f t="shared" si="2"/>
        <v>2.0849246231155698</v>
      </c>
      <c r="H51">
        <f t="shared" si="1"/>
        <v>7.5057286432160515</v>
      </c>
      <c r="J51" s="11" t="s">
        <v>112</v>
      </c>
      <c r="Q51" s="11" t="s">
        <v>224</v>
      </c>
    </row>
    <row r="52" spans="2:17" x14ac:dyDescent="0.35">
      <c r="B52" s="11"/>
      <c r="C52">
        <v>51</v>
      </c>
      <c r="D52" s="12">
        <v>1482497463201660</v>
      </c>
      <c r="E52" s="12">
        <v>2.12462311557788E+16</v>
      </c>
      <c r="F52">
        <f t="shared" si="0"/>
        <v>148.249746320166</v>
      </c>
      <c r="G52">
        <f t="shared" si="2"/>
        <v>21.246231155778801</v>
      </c>
      <c r="H52">
        <f t="shared" si="1"/>
        <v>76.486432160803687</v>
      </c>
      <c r="J52" s="11" t="s">
        <v>113</v>
      </c>
      <c r="Q52" s="11" t="s">
        <v>225</v>
      </c>
    </row>
    <row r="53" spans="2:17" x14ac:dyDescent="0.35">
      <c r="B53" s="11"/>
      <c r="C53">
        <v>52</v>
      </c>
      <c r="D53" s="12">
        <v>1.51603198159934E+16</v>
      </c>
      <c r="E53" s="12">
        <v>2164321608040200</v>
      </c>
      <c r="F53">
        <f t="shared" si="0"/>
        <v>1516.03198159934</v>
      </c>
      <c r="G53">
        <f t="shared" si="2"/>
        <v>2.1643216080402001</v>
      </c>
      <c r="H53">
        <f t="shared" si="1"/>
        <v>7.7915577889447203</v>
      </c>
      <c r="J53" s="11" t="s">
        <v>114</v>
      </c>
      <c r="Q53" s="11" t="s">
        <v>226</v>
      </c>
    </row>
    <row r="54" spans="2:17" x14ac:dyDescent="0.35">
      <c r="B54" s="11"/>
      <c r="C54">
        <v>53</v>
      </c>
      <c r="D54" s="12">
        <v>1.55076853246232E+16</v>
      </c>
      <c r="E54" s="12">
        <v>2204020100502510</v>
      </c>
      <c r="F54">
        <f t="shared" si="0"/>
        <v>1550.7685324623201</v>
      </c>
      <c r="G54">
        <f t="shared" si="2"/>
        <v>2.2040201005025102</v>
      </c>
      <c r="H54">
        <f t="shared" si="1"/>
        <v>7.9344723618090365</v>
      </c>
      <c r="J54" s="11" t="s">
        <v>115</v>
      </c>
      <c r="Q54" s="11" t="s">
        <v>227</v>
      </c>
    </row>
    <row r="55" spans="2:17" x14ac:dyDescent="0.35">
      <c r="B55" s="11"/>
      <c r="C55">
        <v>54</v>
      </c>
      <c r="D55" s="12">
        <v>1.58672954453016E+16</v>
      </c>
      <c r="E55" s="12">
        <v>2.24371859296482E+16</v>
      </c>
      <c r="F55">
        <f t="shared" si="0"/>
        <v>1586.72954453016</v>
      </c>
      <c r="G55">
        <f t="shared" si="2"/>
        <v>22.437185929648201</v>
      </c>
      <c r="H55">
        <f t="shared" si="1"/>
        <v>80.773869346733534</v>
      </c>
      <c r="J55" s="11" t="s">
        <v>116</v>
      </c>
      <c r="Q55" s="11" t="s">
        <v>228</v>
      </c>
    </row>
    <row r="56" spans="2:17" x14ac:dyDescent="0.35">
      <c r="B56" s="11"/>
      <c r="C56">
        <v>55</v>
      </c>
      <c r="D56" s="12">
        <v>1.62393788079666E+16</v>
      </c>
      <c r="E56" s="12">
        <v>2.28341708542713E+16</v>
      </c>
      <c r="F56">
        <f t="shared" si="0"/>
        <v>1623.93788079666</v>
      </c>
      <c r="G56">
        <f t="shared" si="2"/>
        <v>22.834170854271299</v>
      </c>
      <c r="H56">
        <f t="shared" si="1"/>
        <v>82.203015075376683</v>
      </c>
      <c r="J56" s="11" t="s">
        <v>117</v>
      </c>
      <c r="Q56" s="11" t="s">
        <v>229</v>
      </c>
    </row>
    <row r="57" spans="2:17" x14ac:dyDescent="0.35">
      <c r="B57" s="11"/>
      <c r="C57">
        <v>56</v>
      </c>
      <c r="D57" s="12">
        <v>166241690467524</v>
      </c>
      <c r="E57" s="12">
        <v>2.32311557788944E+16</v>
      </c>
      <c r="F57">
        <f t="shared" si="0"/>
        <v>16.624169046752399</v>
      </c>
      <c r="G57">
        <f t="shared" si="2"/>
        <v>23.231155778894401</v>
      </c>
      <c r="H57">
        <f t="shared" si="1"/>
        <v>83.632160804019847</v>
      </c>
      <c r="J57" s="11" t="s">
        <v>118</v>
      </c>
      <c r="Q57" s="11" t="s">
        <v>230</v>
      </c>
    </row>
    <row r="58" spans="2:17" x14ac:dyDescent="0.35">
      <c r="B58" s="11"/>
      <c r="C58">
        <v>57</v>
      </c>
      <c r="D58" s="12">
        <v>1.70219055220501E+16</v>
      </c>
      <c r="E58" s="12">
        <v>2362814070351750</v>
      </c>
      <c r="F58">
        <f t="shared" si="0"/>
        <v>1702.1905522050099</v>
      </c>
      <c r="G58">
        <f t="shared" si="2"/>
        <v>2.36281407035175</v>
      </c>
      <c r="H58">
        <f t="shared" si="1"/>
        <v>8.5061306532663004</v>
      </c>
      <c r="J58" s="11" t="s">
        <v>119</v>
      </c>
      <c r="Q58" s="11" t="s">
        <v>231</v>
      </c>
    </row>
    <row r="59" spans="2:17" x14ac:dyDescent="0.35">
      <c r="B59" s="11"/>
      <c r="C59">
        <v>58</v>
      </c>
      <c r="D59" s="12">
        <v>1.74328341042382E+16</v>
      </c>
      <c r="E59" s="12">
        <v>2.40251256281407E+16</v>
      </c>
      <c r="F59">
        <f t="shared" si="0"/>
        <v>1743.28341042382</v>
      </c>
      <c r="G59">
        <f t="shared" si="2"/>
        <v>24.0251256281407</v>
      </c>
      <c r="H59">
        <f t="shared" si="1"/>
        <v>86.490452261306515</v>
      </c>
      <c r="J59" s="11" t="s">
        <v>120</v>
      </c>
      <c r="Q59" s="11" t="s">
        <v>232</v>
      </c>
    </row>
    <row r="60" spans="2:17" x14ac:dyDescent="0.35">
      <c r="B60" s="11"/>
      <c r="C60">
        <v>59</v>
      </c>
      <c r="D60" s="12">
        <v>1.78572080199738E+16</v>
      </c>
      <c r="E60" s="12">
        <v>2442211055276380</v>
      </c>
      <c r="F60">
        <f t="shared" si="0"/>
        <v>1785.72080199738</v>
      </c>
      <c r="G60">
        <f t="shared" si="2"/>
        <v>2.4422110552763798</v>
      </c>
      <c r="H60">
        <f t="shared" si="1"/>
        <v>8.7919597989949683</v>
      </c>
      <c r="J60" s="11" t="s">
        <v>121</v>
      </c>
      <c r="Q60" s="11" t="s">
        <v>233</v>
      </c>
    </row>
    <row r="61" spans="2:17" x14ac:dyDescent="0.35">
      <c r="B61" s="11"/>
      <c r="C61">
        <v>60</v>
      </c>
      <c r="D61" s="12">
        <v>1.82952887615695E+16</v>
      </c>
      <c r="E61" s="12">
        <v>2.48190954773869E+16</v>
      </c>
      <c r="F61" s="13">
        <f>D61/100000000000000</f>
        <v>182.952887615695</v>
      </c>
      <c r="G61" s="13">
        <f>E61/10000000000000000</f>
        <v>2.4819095477386899</v>
      </c>
      <c r="H61" s="13">
        <f t="shared" si="1"/>
        <v>8.9348743718592836</v>
      </c>
      <c r="I61" s="13"/>
      <c r="J61" s="14" t="s">
        <v>122</v>
      </c>
      <c r="Q61" s="13" t="s">
        <v>234</v>
      </c>
    </row>
    <row r="62" spans="2:17" x14ac:dyDescent="0.35">
      <c r="B62" s="11"/>
      <c r="C62">
        <v>61</v>
      </c>
      <c r="D62" s="12">
        <v>1874734705960680</v>
      </c>
      <c r="E62" s="12">
        <v>2.521608040201E+16</v>
      </c>
      <c r="F62">
        <f t="shared" si="0"/>
        <v>187.47347059606801</v>
      </c>
      <c r="G62">
        <f t="shared" si="2"/>
        <v>25.21608040201</v>
      </c>
      <c r="H62">
        <f t="shared" si="1"/>
        <v>90.777889447236007</v>
      </c>
      <c r="J62" s="11" t="s">
        <v>123</v>
      </c>
      <c r="Q62" s="11" t="s">
        <v>235</v>
      </c>
    </row>
    <row r="63" spans="2:17" x14ac:dyDescent="0.35">
      <c r="B63" s="11"/>
      <c r="C63">
        <v>62</v>
      </c>
      <c r="D63" s="12">
        <v>1921366391857900</v>
      </c>
      <c r="E63" s="12">
        <v>2.56130653266331E+16</v>
      </c>
      <c r="F63">
        <f t="shared" si="0"/>
        <v>192.13663918578999</v>
      </c>
      <c r="G63">
        <f t="shared" si="2"/>
        <v>25.613065326633102</v>
      </c>
      <c r="H63">
        <f t="shared" si="1"/>
        <v>92.20703517587917</v>
      </c>
      <c r="J63" s="11" t="s">
        <v>124</v>
      </c>
      <c r="Q63" s="11" t="s">
        <v>236</v>
      </c>
    </row>
    <row r="64" spans="2:17" x14ac:dyDescent="0.35">
      <c r="B64" s="11"/>
      <c r="C64">
        <v>63</v>
      </c>
      <c r="D64" s="12">
        <v>1969453171500230</v>
      </c>
      <c r="E64" s="12">
        <v>2.60100502512562E+16</v>
      </c>
      <c r="F64">
        <f t="shared" si="0"/>
        <v>196.94531715002299</v>
      </c>
      <c r="G64">
        <f t="shared" si="2"/>
        <v>26.0100502512562</v>
      </c>
      <c r="H64">
        <f t="shared" si="1"/>
        <v>93.63618090452232</v>
      </c>
      <c r="J64" s="11" t="s">
        <v>125</v>
      </c>
      <c r="Q64" s="11" t="s">
        <v>237</v>
      </c>
    </row>
    <row r="65" spans="2:17" x14ac:dyDescent="0.35">
      <c r="B65" s="11"/>
      <c r="C65">
        <v>64</v>
      </c>
      <c r="D65" s="12">
        <v>2.01902553570988E+16</v>
      </c>
      <c r="E65" s="12">
        <v>264070351758794</v>
      </c>
      <c r="F65">
        <f t="shared" si="0"/>
        <v>2019.0255357098799</v>
      </c>
      <c r="G65">
        <f t="shared" si="2"/>
        <v>0.26407035175879401</v>
      </c>
      <c r="H65">
        <f t="shared" si="1"/>
        <v>0.95065326633165848</v>
      </c>
      <c r="J65" s="11" t="s">
        <v>126</v>
      </c>
      <c r="Q65" s="11" t="s">
        <v>238</v>
      </c>
    </row>
    <row r="66" spans="2:17" x14ac:dyDescent="0.35">
      <c r="B66" s="11"/>
      <c r="C66">
        <v>65</v>
      </c>
      <c r="D66" s="12">
        <v>2070115350483560</v>
      </c>
      <c r="E66" s="12">
        <v>2.68040201005025E+16</v>
      </c>
      <c r="F66">
        <f t="shared" ref="F66:F125" si="3">D66/10000000000000</f>
        <v>207.011535048356</v>
      </c>
      <c r="G66">
        <f t="shared" si="2"/>
        <v>26.804020100502498</v>
      </c>
      <c r="H66">
        <f t="shared" si="1"/>
        <v>96.494472361809002</v>
      </c>
      <c r="J66" s="11" t="s">
        <v>127</v>
      </c>
      <c r="Q66" s="11" t="s">
        <v>239</v>
      </c>
    </row>
    <row r="67" spans="2:17" x14ac:dyDescent="0.35">
      <c r="B67" s="11"/>
      <c r="C67">
        <v>66</v>
      </c>
      <c r="D67" s="12">
        <v>2.12275598488093E+16</v>
      </c>
      <c r="E67" s="12">
        <v>2720100502512560</v>
      </c>
      <c r="F67">
        <f t="shared" si="3"/>
        <v>2122.7559848809301</v>
      </c>
      <c r="G67">
        <f t="shared" si="2"/>
        <v>2.72010050251256</v>
      </c>
      <c r="H67">
        <f t="shared" si="1"/>
        <v>9.7923618090452162</v>
      </c>
      <c r="J67" s="11" t="s">
        <v>128</v>
      </c>
      <c r="Q67" s="11" t="s">
        <v>240</v>
      </c>
    </row>
    <row r="68" spans="2:17" x14ac:dyDescent="0.35">
      <c r="B68" s="11"/>
      <c r="C68">
        <v>67</v>
      </c>
      <c r="D68" s="12">
        <v>2.17698244461868E+16</v>
      </c>
      <c r="E68" s="12">
        <v>2.75979899497487E+16</v>
      </c>
      <c r="F68">
        <f t="shared" si="3"/>
        <v>2176.9824446186799</v>
      </c>
      <c r="G68">
        <f t="shared" si="2"/>
        <v>27.597989949748701</v>
      </c>
      <c r="H68">
        <f t="shared" si="1"/>
        <v>99.35276381909533</v>
      </c>
      <c r="J68" s="11" t="s">
        <v>129</v>
      </c>
      <c r="Q68" s="11" t="s">
        <v>241</v>
      </c>
    </row>
    <row r="69" spans="2:17" x14ac:dyDescent="0.35">
      <c r="B69" s="11"/>
      <c r="C69">
        <v>68</v>
      </c>
      <c r="D69" s="12">
        <v>2.23283151116675E+16</v>
      </c>
      <c r="E69" s="12">
        <v>2.79949748743718E+16</v>
      </c>
      <c r="F69">
        <f t="shared" si="3"/>
        <v>2232.8315111667498</v>
      </c>
      <c r="G69">
        <f t="shared" si="2"/>
        <v>27.994974874371799</v>
      </c>
      <c r="H69">
        <f t="shared" si="1"/>
        <v>100.78190954773848</v>
      </c>
      <c r="J69" s="11" t="s">
        <v>130</v>
      </c>
      <c r="Q69" s="11" t="s">
        <v>242</v>
      </c>
    </row>
    <row r="70" spans="2:17" x14ac:dyDescent="0.35">
      <c r="B70" s="11"/>
      <c r="C70">
        <v>69</v>
      </c>
      <c r="D70" s="12">
        <v>22903418861203</v>
      </c>
      <c r="E70" s="12">
        <v>2.83919597989949E+16</v>
      </c>
      <c r="F70">
        <f t="shared" si="3"/>
        <v>2.2903418861203</v>
      </c>
      <c r="G70">
        <f t="shared" si="2"/>
        <v>28.3919597989949</v>
      </c>
      <c r="H70">
        <f t="shared" si="1"/>
        <v>102.21105527638164</v>
      </c>
      <c r="J70" s="11" t="s">
        <v>131</v>
      </c>
      <c r="Q70" s="11" t="s">
        <v>243</v>
      </c>
    </row>
    <row r="71" spans="2:17" x14ac:dyDescent="0.35">
      <c r="B71" s="11"/>
      <c r="C71">
        <v>70</v>
      </c>
      <c r="D71" s="12">
        <v>2.34955434060181E+16</v>
      </c>
      <c r="E71" s="12">
        <v>2878894472361800</v>
      </c>
      <c r="F71">
        <f t="shared" si="3"/>
        <v>2349.5543406018101</v>
      </c>
      <c r="G71">
        <f t="shared" si="2"/>
        <v>2.8788944723618002</v>
      </c>
      <c r="H71">
        <f t="shared" si="1"/>
        <v>10.364020100502481</v>
      </c>
      <c r="J71" s="11" t="s">
        <v>132</v>
      </c>
      <c r="Q71" s="11" t="s">
        <v>244</v>
      </c>
    </row>
    <row r="72" spans="2:17" x14ac:dyDescent="0.35">
      <c r="B72" s="11"/>
      <c r="C72">
        <v>71</v>
      </c>
      <c r="D72" s="12">
        <v>2.41051186943009E+16</v>
      </c>
      <c r="E72" s="12">
        <v>2918592964824120</v>
      </c>
      <c r="F72">
        <f t="shared" si="3"/>
        <v>2410.51186943009</v>
      </c>
      <c r="G72">
        <f t="shared" si="2"/>
        <v>2.91859296482412</v>
      </c>
      <c r="H72">
        <f t="shared" si="1"/>
        <v>10.506934673366832</v>
      </c>
      <c r="J72" s="11" t="s">
        <v>133</v>
      </c>
      <c r="Q72" s="11" t="s">
        <v>245</v>
      </c>
    </row>
    <row r="73" spans="2:17" x14ac:dyDescent="0.35">
      <c r="B73" s="11"/>
      <c r="C73">
        <v>72</v>
      </c>
      <c r="D73" s="12">
        <v>2.47325984977867E+16</v>
      </c>
      <c r="E73" s="12">
        <v>2.95829145728643E+16</v>
      </c>
      <c r="F73">
        <f t="shared" si="3"/>
        <v>2473.2598497786698</v>
      </c>
      <c r="G73">
        <f t="shared" si="2"/>
        <v>29.582914572864301</v>
      </c>
      <c r="H73">
        <f t="shared" si="1"/>
        <v>106.49849246231149</v>
      </c>
      <c r="J73" s="11" t="s">
        <v>134</v>
      </c>
      <c r="Q73" s="11" t="s">
        <v>246</v>
      </c>
    </row>
    <row r="74" spans="2:17" x14ac:dyDescent="0.35">
      <c r="B74" s="11"/>
      <c r="C74">
        <v>73</v>
      </c>
      <c r="D74" s="12">
        <v>2.53784620403452E+16</v>
      </c>
      <c r="E74" s="12">
        <v>2997989949748740</v>
      </c>
      <c r="F74" s="13">
        <f>D74/100000000000000</f>
        <v>253.78462040345201</v>
      </c>
      <c r="G74" s="13">
        <f t="shared" si="2"/>
        <v>2.9979899497487401</v>
      </c>
      <c r="H74" s="13">
        <f t="shared" si="1"/>
        <v>10.792763819095464</v>
      </c>
      <c r="I74" s="13"/>
      <c r="J74" s="14" t="s">
        <v>135</v>
      </c>
      <c r="Q74" s="13" t="s">
        <v>247</v>
      </c>
    </row>
    <row r="75" spans="2:17" x14ac:dyDescent="0.35">
      <c r="B75" s="11"/>
      <c r="C75">
        <v>74</v>
      </c>
      <c r="D75" s="12">
        <v>2604321566558190</v>
      </c>
      <c r="E75" s="12">
        <v>3.03768844221105E+16</v>
      </c>
      <c r="F75">
        <f t="shared" si="3"/>
        <v>260.43215665581903</v>
      </c>
      <c r="G75">
        <f t="shared" si="2"/>
        <v>30.3768844221105</v>
      </c>
      <c r="H75">
        <f t="shared" si="1"/>
        <v>109.3567839195978</v>
      </c>
      <c r="J75" s="11" t="s">
        <v>136</v>
      </c>
      <c r="Q75" s="11" t="s">
        <v>248</v>
      </c>
    </row>
    <row r="76" spans="2:17" x14ac:dyDescent="0.35">
      <c r="B76" s="11"/>
      <c r="C76">
        <v>75</v>
      </c>
      <c r="D76" s="12">
        <v>2679285047448030</v>
      </c>
      <c r="E76" s="12">
        <v>3077386934673360</v>
      </c>
      <c r="F76">
        <f t="shared" si="3"/>
        <v>267.92850474480298</v>
      </c>
      <c r="G76">
        <f t="shared" si="2"/>
        <v>3.0773869346733602</v>
      </c>
      <c r="H76">
        <f t="shared" si="1"/>
        <v>11.078592964824097</v>
      </c>
      <c r="J76" s="11" t="s">
        <v>137</v>
      </c>
      <c r="Q76" s="11" t="s">
        <v>249</v>
      </c>
    </row>
    <row r="77" spans="2:17" x14ac:dyDescent="0.35">
      <c r="B77" s="11"/>
      <c r="C77">
        <v>76</v>
      </c>
      <c r="D77" s="12">
        <v>2.74262153123724E+16</v>
      </c>
      <c r="E77" s="12">
        <v>3.11708542713567E+16</v>
      </c>
      <c r="F77">
        <f t="shared" si="3"/>
        <v>2742.6215312372401</v>
      </c>
      <c r="G77">
        <f t="shared" si="2"/>
        <v>31.170854271356699</v>
      </c>
      <c r="H77">
        <f t="shared" si="1"/>
        <v>112.21507537688412</v>
      </c>
      <c r="J77" s="11" t="s">
        <v>138</v>
      </c>
      <c r="Q77" s="11" t="s">
        <v>250</v>
      </c>
    </row>
    <row r="78" spans="2:17" x14ac:dyDescent="0.35">
      <c r="B78" s="11"/>
      <c r="C78">
        <v>77</v>
      </c>
      <c r="D78" s="12">
        <v>2808308182841740</v>
      </c>
      <c r="E78" s="12">
        <v>315678391959799</v>
      </c>
      <c r="F78">
        <f t="shared" si="3"/>
        <v>280.83081828417397</v>
      </c>
      <c r="G78">
        <f t="shared" si="2"/>
        <v>0.31567839195979902</v>
      </c>
      <c r="H78">
        <f t="shared" si="1"/>
        <v>1.1364422110552765</v>
      </c>
      <c r="J78" s="11" t="s">
        <v>139</v>
      </c>
      <c r="Q78" s="11" t="s">
        <v>251</v>
      </c>
    </row>
    <row r="79" spans="2:17" x14ac:dyDescent="0.35">
      <c r="B79" s="11"/>
      <c r="C79">
        <v>78</v>
      </c>
      <c r="D79" s="12">
        <v>2876429210196110</v>
      </c>
      <c r="E79" s="12">
        <v>3.1964824120603E+16</v>
      </c>
      <c r="F79">
        <f t="shared" si="3"/>
        <v>287.64292101961098</v>
      </c>
      <c r="G79">
        <f t="shared" si="2"/>
        <v>31.964824120603001</v>
      </c>
      <c r="H79">
        <f t="shared" si="1"/>
        <v>115.07336683417081</v>
      </c>
      <c r="J79" s="11" t="s">
        <v>140</v>
      </c>
      <c r="Q79" s="11" t="s">
        <v>252</v>
      </c>
    </row>
    <row r="80" spans="2:17" x14ac:dyDescent="0.35">
      <c r="B80" s="11"/>
      <c r="C80">
        <v>79</v>
      </c>
      <c r="D80" s="12">
        <v>2.94707807679066E+16</v>
      </c>
      <c r="E80" s="12">
        <v>3.23618090452261E+16</v>
      </c>
      <c r="F80">
        <f t="shared" si="3"/>
        <v>2947.0780767906599</v>
      </c>
      <c r="G80">
        <f t="shared" si="2"/>
        <v>32.361809045226103</v>
      </c>
      <c r="H80">
        <f t="shared" si="1"/>
        <v>116.50251256281398</v>
      </c>
      <c r="J80" s="11" t="s">
        <v>141</v>
      </c>
      <c r="Q80" s="11" t="s">
        <v>253</v>
      </c>
    </row>
    <row r="81" spans="2:17" x14ac:dyDescent="0.35">
      <c r="B81" s="11"/>
      <c r="C81">
        <v>80</v>
      </c>
      <c r="D81" s="12">
        <v>3.0203584074669E+16</v>
      </c>
      <c r="E81" s="12">
        <v>3.27587939698492E+16</v>
      </c>
      <c r="F81">
        <f t="shared" si="3"/>
        <v>3020.3584074669002</v>
      </c>
      <c r="G81">
        <f t="shared" si="2"/>
        <v>32.758793969849201</v>
      </c>
      <c r="H81">
        <f t="shared" si="1"/>
        <v>117.93165829145713</v>
      </c>
      <c r="J81" s="11" t="s">
        <v>142</v>
      </c>
      <c r="Q81" s="11" t="s">
        <v>254</v>
      </c>
    </row>
    <row r="82" spans="2:17" x14ac:dyDescent="0.35">
      <c r="B82" s="11"/>
      <c r="C82">
        <v>81</v>
      </c>
      <c r="D82" s="12">
        <v>309638504650558</v>
      </c>
      <c r="E82" s="12">
        <v>3.31557788944723E+16</v>
      </c>
      <c r="F82">
        <f t="shared" si="3"/>
        <v>30.963850465055799</v>
      </c>
      <c r="G82">
        <f t="shared" si="2"/>
        <v>33.155778894472299</v>
      </c>
      <c r="H82">
        <f t="shared" si="1"/>
        <v>119.36080402010028</v>
      </c>
      <c r="J82" s="11" t="s">
        <v>143</v>
      </c>
      <c r="Q82" s="11" t="s">
        <v>255</v>
      </c>
    </row>
    <row r="83" spans="2:17" x14ac:dyDescent="0.35">
      <c r="B83" s="11"/>
      <c r="C83">
        <v>82</v>
      </c>
      <c r="D83" s="12">
        <v>3175285280780760</v>
      </c>
      <c r="E83" s="12">
        <v>3355276381909540</v>
      </c>
      <c r="F83">
        <f t="shared" si="3"/>
        <v>317.52852807807602</v>
      </c>
      <c r="G83">
        <f t="shared" si="2"/>
        <v>3.3552763819095399</v>
      </c>
      <c r="H83">
        <f t="shared" si="1"/>
        <v>12.078994974874345</v>
      </c>
      <c r="J83" s="11" t="s">
        <v>144</v>
      </c>
      <c r="Q83" s="11" t="s">
        <v>256</v>
      </c>
    </row>
    <row r="84" spans="2:17" x14ac:dyDescent="0.35">
      <c r="B84" s="11"/>
      <c r="C84">
        <v>83</v>
      </c>
      <c r="D84" s="12">
        <v>3.25720024263476E+16</v>
      </c>
      <c r="E84" s="12">
        <v>3.39497487437185E+16</v>
      </c>
      <c r="F84">
        <f t="shared" si="3"/>
        <v>3257.2002426347599</v>
      </c>
      <c r="G84">
        <f t="shared" si="2"/>
        <v>33.949748743718501</v>
      </c>
      <c r="H84">
        <f t="shared" si="1"/>
        <v>122.2190954773866</v>
      </c>
      <c r="J84" s="11" t="s">
        <v>145</v>
      </c>
      <c r="Q84" s="11" t="s">
        <v>257</v>
      </c>
    </row>
    <row r="85" spans="2:17" x14ac:dyDescent="0.35">
      <c r="B85" s="11"/>
      <c r="C85">
        <v>84</v>
      </c>
      <c r="D85" s="12">
        <v>3.34228650891382E+16</v>
      </c>
      <c r="E85" s="12">
        <v>3434673366834170</v>
      </c>
      <c r="F85">
        <f t="shared" si="3"/>
        <v>3342.2865089138199</v>
      </c>
      <c r="G85">
        <f t="shared" si="2"/>
        <v>3.4346733668341698</v>
      </c>
      <c r="H85">
        <f t="shared" si="1"/>
        <v>12.364824120603011</v>
      </c>
      <c r="J85" s="11" t="s">
        <v>146</v>
      </c>
      <c r="Q85" s="11" t="s">
        <v>258</v>
      </c>
    </row>
    <row r="86" spans="2:17" x14ac:dyDescent="0.35">
      <c r="B86" s="11"/>
      <c r="C86">
        <v>85</v>
      </c>
      <c r="D86" s="12">
        <v>3.4307179142964E+16</v>
      </c>
      <c r="E86" s="12">
        <v>3.47437185929648E+16</v>
      </c>
      <c r="F86">
        <f t="shared" si="3"/>
        <v>3430.7179142964001</v>
      </c>
      <c r="G86">
        <f t="shared" si="2"/>
        <v>34.743718592964797</v>
      </c>
      <c r="H86">
        <f t="shared" si="1"/>
        <v>125.07738693467327</v>
      </c>
      <c r="J86" s="11" t="s">
        <v>147</v>
      </c>
      <c r="Q86" s="11" t="s">
        <v>259</v>
      </c>
    </row>
    <row r="87" spans="2:17" x14ac:dyDescent="0.35">
      <c r="B87" s="11"/>
      <c r="C87">
        <v>86</v>
      </c>
      <c r="D87" s="12">
        <v>3.52268759863408E+16</v>
      </c>
      <c r="E87" s="12">
        <v>3.51407035175879E+16</v>
      </c>
      <c r="F87" s="13">
        <f>D87/100000000000000</f>
        <v>352.26875986340798</v>
      </c>
      <c r="G87" s="13">
        <f>E87/10000000000000000</f>
        <v>3.5140703517587899</v>
      </c>
      <c r="H87" s="13">
        <f t="shared" si="1"/>
        <v>12.650653266331643</v>
      </c>
      <c r="I87" s="13"/>
      <c r="J87" s="14" t="s">
        <v>148</v>
      </c>
      <c r="Q87" s="13" t="s">
        <v>260</v>
      </c>
    </row>
    <row r="88" spans="2:17" x14ac:dyDescent="0.35">
      <c r="B88" s="11"/>
      <c r="C88">
        <v>87</v>
      </c>
      <c r="D88" s="12">
        <v>3.61841030949232E+16</v>
      </c>
      <c r="E88" s="12">
        <v>3.5537688442211E+16</v>
      </c>
      <c r="F88">
        <f t="shared" si="3"/>
        <v>3618.4103094923198</v>
      </c>
      <c r="G88">
        <f t="shared" si="2"/>
        <v>35.537688442211</v>
      </c>
      <c r="H88">
        <f t="shared" si="1"/>
        <v>127.9356783919596</v>
      </c>
      <c r="J88" s="11" t="s">
        <v>149</v>
      </c>
      <c r="Q88" s="11" t="s">
        <v>261</v>
      </c>
    </row>
    <row r="89" spans="2:17" x14ac:dyDescent="0.35">
      <c r="B89" s="11"/>
      <c r="C89">
        <v>88</v>
      </c>
      <c r="D89" s="12">
        <v>371812498239675</v>
      </c>
      <c r="E89" s="12">
        <v>3593467336683410</v>
      </c>
      <c r="F89">
        <f t="shared" si="3"/>
        <v>37.181249823967498</v>
      </c>
      <c r="G89">
        <f t="shared" ref="G89:G125" si="4">E89/1000000000000000</f>
        <v>3.59346733668341</v>
      </c>
      <c r="H89">
        <f t="shared" ref="H89:H125" si="5">G89*3.6</f>
        <v>12.936482412060275</v>
      </c>
      <c r="J89" s="11" t="s">
        <v>150</v>
      </c>
      <c r="Q89" s="11" t="s">
        <v>262</v>
      </c>
    </row>
    <row r="90" spans="2:17" x14ac:dyDescent="0.35">
      <c r="B90" s="11"/>
      <c r="C90">
        <v>89</v>
      </c>
      <c r="D90" s="12">
        <v>3822097622425910</v>
      </c>
      <c r="E90" s="12">
        <v>3633165829145720</v>
      </c>
      <c r="F90">
        <f t="shared" si="3"/>
        <v>382.20976224259101</v>
      </c>
      <c r="G90">
        <f t="shared" si="4"/>
        <v>3.6331658291457201</v>
      </c>
      <c r="H90">
        <f t="shared" si="5"/>
        <v>13.079396984924593</v>
      </c>
      <c r="J90" s="11" t="s">
        <v>151</v>
      </c>
      <c r="Q90" s="11" t="s">
        <v>263</v>
      </c>
    </row>
    <row r="91" spans="2:17" x14ac:dyDescent="0.35">
      <c r="B91" s="11"/>
      <c r="C91">
        <v>90</v>
      </c>
      <c r="D91" s="12">
        <v>3930624511700120</v>
      </c>
      <c r="E91" s="12">
        <v>3.67286432160804E+16</v>
      </c>
      <c r="F91">
        <f t="shared" si="3"/>
        <v>393.06245117001203</v>
      </c>
      <c r="G91">
        <f t="shared" si="4"/>
        <v>36.7286432160804</v>
      </c>
      <c r="H91">
        <f t="shared" si="5"/>
        <v>132.22311557788944</v>
      </c>
      <c r="J91" s="11" t="s">
        <v>152</v>
      </c>
      <c r="Q91" s="11" t="s">
        <v>264</v>
      </c>
    </row>
    <row r="92" spans="2:17" x14ac:dyDescent="0.35">
      <c r="B92" s="11"/>
      <c r="C92">
        <v>91</v>
      </c>
      <c r="D92" s="12">
        <v>4.0440357679498304E+16</v>
      </c>
      <c r="E92" s="12">
        <v>3712562814070350</v>
      </c>
      <c r="F92">
        <f t="shared" si="3"/>
        <v>4044.0357679498302</v>
      </c>
      <c r="G92">
        <f t="shared" si="4"/>
        <v>3.7125628140703499</v>
      </c>
      <c r="H92">
        <f t="shared" si="5"/>
        <v>13.36522613065326</v>
      </c>
      <c r="J92" s="11" t="s">
        <v>153</v>
      </c>
      <c r="Q92" s="11" t="s">
        <v>265</v>
      </c>
    </row>
    <row r="93" spans="2:17" x14ac:dyDescent="0.35">
      <c r="B93" s="11"/>
      <c r="C93">
        <v>92</v>
      </c>
      <c r="D93" s="12">
        <v>416269927964812</v>
      </c>
      <c r="E93" s="12">
        <v>3.75226130653266E+16</v>
      </c>
      <c r="F93">
        <f t="shared" si="3"/>
        <v>41.626992796481197</v>
      </c>
      <c r="G93">
        <f t="shared" si="4"/>
        <v>37.522613065326603</v>
      </c>
      <c r="H93">
        <f t="shared" si="5"/>
        <v>135.08140703517577</v>
      </c>
      <c r="J93" s="11" t="s">
        <v>154</v>
      </c>
      <c r="Q93" s="11" t="s">
        <v>266</v>
      </c>
    </row>
    <row r="94" spans="2:17" x14ac:dyDescent="0.35">
      <c r="B94" s="11"/>
      <c r="C94">
        <v>93</v>
      </c>
      <c r="D94" s="12">
        <v>4287025043101230</v>
      </c>
      <c r="E94" s="12">
        <v>3791959798994970</v>
      </c>
      <c r="F94">
        <f t="shared" si="3"/>
        <v>428.702504310123</v>
      </c>
      <c r="G94">
        <f t="shared" si="4"/>
        <v>3.79195979899497</v>
      </c>
      <c r="H94">
        <f t="shared" si="5"/>
        <v>13.651055276381893</v>
      </c>
      <c r="J94" s="11" t="s">
        <v>155</v>
      </c>
      <c r="Q94" s="11" t="s">
        <v>267</v>
      </c>
    </row>
    <row r="95" spans="2:17" x14ac:dyDescent="0.35">
      <c r="B95" s="11"/>
      <c r="C95">
        <v>94</v>
      </c>
      <c r="D95" s="12">
        <v>4417469926338350</v>
      </c>
      <c r="E95" s="12">
        <v>3.83165829145728E+16</v>
      </c>
      <c r="F95">
        <f t="shared" si="3"/>
        <v>441.74699263383502</v>
      </c>
      <c r="G95">
        <f t="shared" si="4"/>
        <v>38.316582914572798</v>
      </c>
      <c r="H95">
        <f t="shared" si="5"/>
        <v>137.93969849246207</v>
      </c>
      <c r="J95" s="11" t="s">
        <v>156</v>
      </c>
      <c r="Q95" s="11" t="s">
        <v>268</v>
      </c>
    </row>
    <row r="96" spans="2:17" x14ac:dyDescent="0.35">
      <c r="B96" s="11"/>
      <c r="C96">
        <v>95</v>
      </c>
      <c r="D96" s="12">
        <v>455454288355972</v>
      </c>
      <c r="E96" s="12">
        <v>3871356783919590</v>
      </c>
      <c r="F96">
        <f t="shared" si="3"/>
        <v>45.5454288355972</v>
      </c>
      <c r="G96">
        <f t="shared" si="4"/>
        <v>3.8713567839195901</v>
      </c>
      <c r="H96">
        <f t="shared" si="5"/>
        <v>13.936884422110525</v>
      </c>
      <c r="J96" s="11" t="s">
        <v>157</v>
      </c>
      <c r="Q96" s="13" t="s">
        <v>269</v>
      </c>
    </row>
    <row r="97" spans="2:10" x14ac:dyDescent="0.35">
      <c r="B97" s="11"/>
      <c r="C97">
        <v>96</v>
      </c>
      <c r="D97" s="12">
        <v>4.6988106422155296E+16</v>
      </c>
      <c r="E97" s="12">
        <v>391105527638191</v>
      </c>
      <c r="F97">
        <f t="shared" si="3"/>
        <v>4698.8106422155297</v>
      </c>
      <c r="G97">
        <f t="shared" si="4"/>
        <v>0.39110552763819101</v>
      </c>
      <c r="H97">
        <f t="shared" si="5"/>
        <v>1.4079798994974877</v>
      </c>
      <c r="J97" s="11" t="s">
        <v>158</v>
      </c>
    </row>
    <row r="98" spans="2:10" x14ac:dyDescent="0.35">
      <c r="B98" s="11"/>
      <c r="C98">
        <v>97</v>
      </c>
      <c r="D98" s="12">
        <v>4.8509038824222496E+16</v>
      </c>
      <c r="E98" s="12">
        <v>3.95075376884422E+16</v>
      </c>
      <c r="F98">
        <f t="shared" si="3"/>
        <v>4850.9038824222498</v>
      </c>
      <c r="G98">
        <f t="shared" si="4"/>
        <v>39.507537688442198</v>
      </c>
      <c r="H98">
        <f t="shared" si="5"/>
        <v>142.22713567839193</v>
      </c>
      <c r="J98" s="11" t="s">
        <v>159</v>
      </c>
    </row>
    <row r="99" spans="2:10" x14ac:dyDescent="0.35">
      <c r="B99" s="11"/>
      <c r="C99">
        <v>98</v>
      </c>
      <c r="D99" s="12">
        <v>5.0115239252969696E+16</v>
      </c>
      <c r="E99" s="12">
        <v>3.9904522613065296E+16</v>
      </c>
      <c r="F99">
        <f t="shared" si="3"/>
        <v>5011.5239252969695</v>
      </c>
      <c r="G99">
        <f t="shared" si="4"/>
        <v>39.904522613065296</v>
      </c>
      <c r="H99">
        <f t="shared" si="5"/>
        <v>143.65628140703507</v>
      </c>
      <c r="J99" s="11" t="s">
        <v>160</v>
      </c>
    </row>
    <row r="100" spans="2:10" x14ac:dyDescent="0.35">
      <c r="B100" s="11"/>
      <c r="C100">
        <v>99</v>
      </c>
      <c r="D100" s="12">
        <v>5181449942859220</v>
      </c>
      <c r="E100" s="12">
        <v>4030150753768840</v>
      </c>
      <c r="F100" s="13">
        <f t="shared" si="3"/>
        <v>518.14499428592205</v>
      </c>
      <c r="G100" s="13">
        <f t="shared" si="4"/>
        <v>4.0301507537688401</v>
      </c>
      <c r="H100" s="13">
        <f t="shared" si="5"/>
        <v>14.508542713567826</v>
      </c>
      <c r="I100" s="13"/>
      <c r="J100" s="14" t="s">
        <v>161</v>
      </c>
    </row>
    <row r="101" spans="2:10" x14ac:dyDescent="0.35">
      <c r="B101" s="11"/>
      <c r="C101">
        <v>100</v>
      </c>
      <c r="D101" s="12">
        <v>5361546697403200</v>
      </c>
      <c r="E101" s="12">
        <v>4069849246231150</v>
      </c>
      <c r="F101">
        <f t="shared" si="3"/>
        <v>536.15466974031995</v>
      </c>
      <c r="G101">
        <f t="shared" si="4"/>
        <v>4.0698492462311497</v>
      </c>
      <c r="H101">
        <f t="shared" si="5"/>
        <v>14.651457286432139</v>
      </c>
      <c r="J101" s="11" t="s">
        <v>162</v>
      </c>
    </row>
    <row r="102" spans="2:10" x14ac:dyDescent="0.35">
      <c r="B102" s="11"/>
      <c r="C102">
        <v>101</v>
      </c>
      <c r="D102" s="12">
        <v>5552772812187270</v>
      </c>
      <c r="E102" s="12">
        <v>4109547738693460</v>
      </c>
      <c r="F102">
        <f t="shared" si="3"/>
        <v>555.27728121872701</v>
      </c>
      <c r="G102">
        <f t="shared" si="4"/>
        <v>4.1095477386934602</v>
      </c>
      <c r="H102">
        <f t="shared" si="5"/>
        <v>14.794371859296458</v>
      </c>
      <c r="J102" s="11" t="s">
        <v>163</v>
      </c>
    </row>
    <row r="103" spans="2:10" x14ac:dyDescent="0.35">
      <c r="B103" s="11"/>
      <c r="C103">
        <v>102</v>
      </c>
      <c r="D103" s="12">
        <v>5756189567615800</v>
      </c>
      <c r="E103" s="12">
        <v>4149246231155770</v>
      </c>
      <c r="F103">
        <f t="shared" si="3"/>
        <v>575.61895676157997</v>
      </c>
      <c r="G103">
        <f t="shared" si="4"/>
        <v>4.1492462311557698</v>
      </c>
      <c r="H103">
        <f t="shared" si="5"/>
        <v>14.937286432160771</v>
      </c>
      <c r="J103" s="11" t="s">
        <v>164</v>
      </c>
    </row>
    <row r="104" spans="2:10" x14ac:dyDescent="0.35">
      <c r="B104" s="11"/>
      <c r="C104">
        <v>103</v>
      </c>
      <c r="D104" s="12">
        <v>5972970212959560</v>
      </c>
      <c r="E104" s="12">
        <v>418894472361809</v>
      </c>
      <c r="F104">
        <f t="shared" si="3"/>
        <v>597.29702129595603</v>
      </c>
      <c r="G104">
        <f t="shared" si="4"/>
        <v>0.41889447236180899</v>
      </c>
      <c r="H104">
        <f t="shared" si="5"/>
        <v>1.5080201005025125</v>
      </c>
      <c r="J104" s="11" t="s">
        <v>165</v>
      </c>
    </row>
    <row r="105" spans="2:10" x14ac:dyDescent="0.35">
      <c r="B105" s="11"/>
      <c r="C105">
        <v>104</v>
      </c>
      <c r="D105" s="12">
        <v>6204409782030830</v>
      </c>
      <c r="E105" s="12">
        <v>4.2286432160804E+16</v>
      </c>
      <c r="F105">
        <f t="shared" si="3"/>
        <v>620.44097820308298</v>
      </c>
      <c r="G105">
        <f t="shared" si="4"/>
        <v>42.286432160803997</v>
      </c>
      <c r="H105">
        <f t="shared" si="5"/>
        <v>152.23115577889439</v>
      </c>
      <c r="J105" s="11" t="s">
        <v>166</v>
      </c>
    </row>
    <row r="106" spans="2:10" x14ac:dyDescent="0.35">
      <c r="B106" s="11"/>
      <c r="C106">
        <v>105</v>
      </c>
      <c r="D106" s="12">
        <v>6451935355767830</v>
      </c>
      <c r="E106" s="12">
        <v>4268341708542710</v>
      </c>
      <c r="F106">
        <f t="shared" si="3"/>
        <v>645.19353557678301</v>
      </c>
      <c r="G106">
        <f t="shared" si="4"/>
        <v>4.2683417085427102</v>
      </c>
      <c r="H106">
        <f t="shared" si="5"/>
        <v>15.366030150753756</v>
      </c>
      <c r="J106" s="11" t="s">
        <v>167</v>
      </c>
    </row>
    <row r="107" spans="2:10" x14ac:dyDescent="0.35">
      <c r="B107" s="11"/>
      <c r="C107">
        <v>106</v>
      </c>
      <c r="D107" s="12">
        <v>6717116647610960</v>
      </c>
      <c r="E107" s="12">
        <v>4308040201005020</v>
      </c>
      <c r="F107">
        <f t="shared" si="3"/>
        <v>671.71166476109602</v>
      </c>
      <c r="G107">
        <f t="shared" si="4"/>
        <v>4.3080402010050198</v>
      </c>
      <c r="H107">
        <f t="shared" si="5"/>
        <v>15.508944723618072</v>
      </c>
      <c r="J107" s="11" t="s">
        <v>168</v>
      </c>
    </row>
    <row r="108" spans="2:10" x14ac:dyDescent="0.35">
      <c r="B108" s="11"/>
      <c r="C108">
        <v>107</v>
      </c>
      <c r="D108" s="12">
        <v>7001677030195470</v>
      </c>
      <c r="E108" s="12">
        <v>4.3477386934673296E+16</v>
      </c>
      <c r="F108">
        <f t="shared" si="3"/>
        <v>700.16770301954705</v>
      </c>
      <c r="G108">
        <f t="shared" si="4"/>
        <v>43.477386934673298</v>
      </c>
      <c r="H108">
        <f t="shared" si="5"/>
        <v>156.51859296482388</v>
      </c>
      <c r="J108" s="11" t="s">
        <v>169</v>
      </c>
    </row>
    <row r="109" spans="2:10" x14ac:dyDescent="0.35">
      <c r="B109" s="11"/>
      <c r="C109">
        <v>108</v>
      </c>
      <c r="D109" s="12">
        <v>7307505539104790</v>
      </c>
      <c r="E109" s="12">
        <v>4387437185929640</v>
      </c>
      <c r="F109">
        <f t="shared" si="3"/>
        <v>730.75055391047897</v>
      </c>
      <c r="G109">
        <f t="shared" si="4"/>
        <v>4.3874371859296399</v>
      </c>
      <c r="H109">
        <f t="shared" si="5"/>
        <v>15.794773869346704</v>
      </c>
      <c r="J109" s="11" t="s">
        <v>170</v>
      </c>
    </row>
    <row r="110" spans="2:10" x14ac:dyDescent="0.35">
      <c r="B110" s="11"/>
      <c r="C110">
        <v>109</v>
      </c>
      <c r="D110" s="12">
        <v>7636669031327530</v>
      </c>
      <c r="E110" s="12">
        <v>4427135678391950</v>
      </c>
      <c r="F110">
        <f t="shared" si="3"/>
        <v>763.66690313275296</v>
      </c>
      <c r="G110">
        <f t="shared" si="4"/>
        <v>4.4271356783919504</v>
      </c>
      <c r="H110">
        <f t="shared" si="5"/>
        <v>15.937688442211021</v>
      </c>
      <c r="J110" s="11" t="s">
        <v>171</v>
      </c>
    </row>
    <row r="111" spans="2:10" x14ac:dyDescent="0.35">
      <c r="B111" s="11"/>
      <c r="C111">
        <v>110</v>
      </c>
      <c r="D111" s="12">
        <v>7991420677821220</v>
      </c>
      <c r="E111" s="12">
        <v>4466834170854270</v>
      </c>
      <c r="F111">
        <f t="shared" si="3"/>
        <v>799.14206778212201</v>
      </c>
      <c r="G111">
        <f t="shared" si="4"/>
        <v>4.4668341708542698</v>
      </c>
      <c r="H111">
        <f t="shared" si="5"/>
        <v>16.080603015075372</v>
      </c>
      <c r="J111" s="14" t="s">
        <v>172</v>
      </c>
    </row>
    <row r="112" spans="2:10" x14ac:dyDescent="0.35">
      <c r="B112" s="11"/>
      <c r="C112">
        <v>111</v>
      </c>
      <c r="D112" s="12">
        <v>8374205619801580</v>
      </c>
      <c r="E112" s="12">
        <v>4506532663316580</v>
      </c>
      <c r="F112" s="13">
        <f t="shared" si="3"/>
        <v>837.42056198015803</v>
      </c>
      <c r="G112" s="13">
        <f t="shared" si="4"/>
        <v>4.5065326633165803</v>
      </c>
      <c r="H112" s="13">
        <f t="shared" si="5"/>
        <v>16.223517587939689</v>
      </c>
      <c r="I112" s="13"/>
    </row>
    <row r="113" spans="2:9" x14ac:dyDescent="0.35">
      <c r="B113" s="11"/>
      <c r="C113">
        <v>112</v>
      </c>
      <c r="D113" s="12">
        <v>8787681112441620</v>
      </c>
      <c r="E113" s="12">
        <v>4546231155778890</v>
      </c>
      <c r="F113">
        <f t="shared" si="3"/>
        <v>878.76811124416201</v>
      </c>
      <c r="G113">
        <f t="shared" si="4"/>
        <v>4.5462311557788899</v>
      </c>
      <c r="H113">
        <f t="shared" si="5"/>
        <v>16.366432160804003</v>
      </c>
    </row>
    <row r="114" spans="2:9" x14ac:dyDescent="0.35">
      <c r="B114" s="11"/>
      <c r="C114">
        <v>113</v>
      </c>
      <c r="D114" s="12">
        <v>9234763213742290</v>
      </c>
      <c r="E114" s="12">
        <v>4585929648241200</v>
      </c>
      <c r="F114">
        <f t="shared" si="3"/>
        <v>923.47632137422897</v>
      </c>
      <c r="G114">
        <f t="shared" si="4"/>
        <v>4.5859296482412004</v>
      </c>
      <c r="H114">
        <f t="shared" si="5"/>
        <v>16.509346733668323</v>
      </c>
    </row>
    <row r="115" spans="2:9" x14ac:dyDescent="0.35">
      <c r="B115" s="11"/>
      <c r="C115">
        <v>114</v>
      </c>
      <c r="D115" s="12">
        <v>9718646933033380</v>
      </c>
      <c r="E115" s="12">
        <v>4625628140703510</v>
      </c>
      <c r="F115">
        <f t="shared" si="3"/>
        <v>971.86469330333796</v>
      </c>
      <c r="G115">
        <f t="shared" si="4"/>
        <v>4.62562814070351</v>
      </c>
      <c r="H115">
        <f t="shared" si="5"/>
        <v>16.652261306532637</v>
      </c>
    </row>
    <row r="116" spans="2:9" x14ac:dyDescent="0.35">
      <c r="B116" s="11"/>
      <c r="C116">
        <v>115</v>
      </c>
      <c r="D116" s="12">
        <v>1.02427011220768E+16</v>
      </c>
      <c r="E116" s="12">
        <v>4.66532663316582E+16</v>
      </c>
      <c r="F116">
        <f t="shared" si="3"/>
        <v>1024.2701122076801</v>
      </c>
      <c r="G116">
        <f t="shared" si="4"/>
        <v>46.653266331658202</v>
      </c>
      <c r="H116">
        <f t="shared" si="5"/>
        <v>167.95175879396953</v>
      </c>
    </row>
    <row r="117" spans="2:9" x14ac:dyDescent="0.35">
      <c r="B117" s="11"/>
      <c r="C117">
        <v>116</v>
      </c>
      <c r="D117" s="12">
        <v>1.08102924404888E+16</v>
      </c>
      <c r="E117" s="12">
        <v>4705025125628140</v>
      </c>
      <c r="F117">
        <f t="shared" si="3"/>
        <v>1081.0292440488799</v>
      </c>
      <c r="G117">
        <f t="shared" si="4"/>
        <v>4.7050251256281399</v>
      </c>
      <c r="H117">
        <f t="shared" si="5"/>
        <v>16.938090452261303</v>
      </c>
    </row>
    <row r="118" spans="2:9" x14ac:dyDescent="0.35">
      <c r="B118" s="11"/>
      <c r="C118">
        <v>117</v>
      </c>
      <c r="D118" s="12">
        <v>1.14248897065431E+16</v>
      </c>
      <c r="E118" s="12">
        <v>4744723618090450</v>
      </c>
      <c r="F118">
        <f t="shared" si="3"/>
        <v>1142.4889706543099</v>
      </c>
      <c r="G118">
        <f t="shared" si="4"/>
        <v>4.7447236180904504</v>
      </c>
      <c r="H118">
        <f t="shared" si="5"/>
        <v>17.081005025125624</v>
      </c>
    </row>
    <row r="119" spans="2:9" x14ac:dyDescent="0.35">
      <c r="B119" s="11"/>
      <c r="C119">
        <v>118</v>
      </c>
      <c r="D119" s="12">
        <v>1.20907396508144E+16</v>
      </c>
      <c r="E119" s="12">
        <v>4784422110552760</v>
      </c>
      <c r="F119">
        <f t="shared" si="3"/>
        <v>1209.0739650814401</v>
      </c>
      <c r="G119">
        <f t="shared" si="4"/>
        <v>4.78442211055276</v>
      </c>
      <c r="H119">
        <f t="shared" si="5"/>
        <v>17.223919597989937</v>
      </c>
    </row>
    <row r="120" spans="2:9" x14ac:dyDescent="0.35">
      <c r="B120" s="11"/>
      <c r="C120">
        <v>119</v>
      </c>
      <c r="D120" s="12">
        <v>1.28136132776176E+16</v>
      </c>
      <c r="E120" s="12">
        <v>4824120603015070</v>
      </c>
      <c r="F120">
        <f t="shared" si="3"/>
        <v>1281.3613277617601</v>
      </c>
      <c r="G120">
        <f t="shared" si="4"/>
        <v>4.8241206030150696</v>
      </c>
      <c r="H120">
        <f t="shared" si="5"/>
        <v>17.366834170854251</v>
      </c>
    </row>
    <row r="121" spans="2:9" x14ac:dyDescent="0.35">
      <c r="B121" s="11"/>
      <c r="C121">
        <v>120</v>
      </c>
      <c r="D121" s="12">
        <v>1.36002857622891E+16</v>
      </c>
      <c r="E121" s="12">
        <v>4863819095477380</v>
      </c>
      <c r="F121">
        <f t="shared" si="3"/>
        <v>1360.02857622891</v>
      </c>
      <c r="G121">
        <f t="shared" si="4"/>
        <v>4.8638190954773801</v>
      </c>
      <c r="H121">
        <f t="shared" si="5"/>
        <v>17.509748743718568</v>
      </c>
    </row>
    <row r="122" spans="2:9" x14ac:dyDescent="0.35">
      <c r="B122" s="11"/>
      <c r="C122">
        <v>121</v>
      </c>
      <c r="D122" s="12">
        <v>1445600133584770</v>
      </c>
      <c r="E122" s="12">
        <v>4903517587939690</v>
      </c>
      <c r="F122">
        <f t="shared" si="3"/>
        <v>144.56001335847699</v>
      </c>
      <c r="G122">
        <f t="shared" si="4"/>
        <v>4.9035175879396897</v>
      </c>
      <c r="H122">
        <f t="shared" si="5"/>
        <v>17.652663316582885</v>
      </c>
    </row>
    <row r="123" spans="2:9" x14ac:dyDescent="0.35">
      <c r="B123" s="11"/>
      <c r="C123">
        <v>122</v>
      </c>
      <c r="D123" s="12">
        <v>1538156634613940</v>
      </c>
      <c r="E123" s="12">
        <v>494321608040201</v>
      </c>
      <c r="F123">
        <f t="shared" si="3"/>
        <v>153.815663461394</v>
      </c>
      <c r="G123">
        <f t="shared" si="4"/>
        <v>0.49432160804020098</v>
      </c>
      <c r="H123">
        <f t="shared" si="5"/>
        <v>1.7795577889447236</v>
      </c>
    </row>
    <row r="124" spans="2:9" x14ac:dyDescent="0.35">
      <c r="B124" s="11"/>
      <c r="C124">
        <v>123</v>
      </c>
      <c r="D124" s="12">
        <v>1.63738775623294E+16</v>
      </c>
      <c r="E124" s="12">
        <v>4982914572864320</v>
      </c>
      <c r="F124">
        <f t="shared" si="3"/>
        <v>1637.3877562329401</v>
      </c>
      <c r="G124">
        <f t="shared" si="4"/>
        <v>4.9829145728643196</v>
      </c>
      <c r="H124">
        <f t="shared" si="5"/>
        <v>17.938492462311551</v>
      </c>
    </row>
    <row r="125" spans="2:9" x14ac:dyDescent="0.35">
      <c r="B125" s="11"/>
      <c r="C125">
        <v>124</v>
      </c>
      <c r="D125" s="12">
        <v>1.74324665596751E+16</v>
      </c>
      <c r="E125" s="12">
        <v>5022613065326630</v>
      </c>
      <c r="F125" s="13">
        <f t="shared" si="3"/>
        <v>1743.2466559675099</v>
      </c>
      <c r="G125" s="13">
        <f t="shared" si="4"/>
        <v>5.0226130653266301</v>
      </c>
      <c r="H125" s="13">
        <f t="shared" si="5"/>
        <v>18.081407035175868</v>
      </c>
      <c r="I125" s="13"/>
    </row>
    <row r="126" spans="2:9" x14ac:dyDescent="0.35">
      <c r="B126" s="11"/>
    </row>
    <row r="127" spans="2:9" x14ac:dyDescent="0.35">
      <c r="B127" s="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cases</vt:lpstr>
      <vt:lpstr>speed-power</vt:lpstr>
      <vt:lpstr>Sheet1</vt:lpstr>
      <vt:lpstr>original speed-power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2021-06-07T14:19:43Z</dcterms:modified>
</cp:coreProperties>
</file>